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stemas 2025\Sistemas Daniel 2025\SISTEMAS\Cableado Estructurado 2026\Proyecto Cableado varios\MAYO\"/>
    </mc:Choice>
  </mc:AlternateContent>
  <xr:revisionPtr revIDLastSave="0" documentId="13_ncr:1_{4127E6EC-8A58-43B2-A289-A494057C0FA5}" xr6:coauthVersionLast="47" xr6:coauthVersionMax="47" xr10:uidLastSave="{00000000-0000-0000-0000-000000000000}"/>
  <bookViews>
    <workbookView xWindow="28680" yWindow="-120" windowWidth="29040" windowHeight="15720" firstSheet="18" activeTab="24" xr2:uid="{1FEA5BE3-83C0-4C8C-AAB7-2849CD046A82}"/>
  </bookViews>
  <sheets>
    <sheet name="INSTRUCCIONES" sheetId="26" r:id="rId1"/>
    <sheet name="BLOQUE 01" sheetId="2" r:id="rId2"/>
    <sheet name="BLOQUE 31B AULAS 307-308" sheetId="3" r:id="rId3"/>
    <sheet name="BLOQUE No 36 ANATOMIA ANIMAL MV" sheetId="4" r:id="rId4"/>
    <sheet name="LABORATORIO GIMMS" sheetId="5" r:id="rId5"/>
    <sheet name="CIENCIAS DEL HABITAT" sheetId="6" r:id="rId6"/>
    <sheet name="FACULTAD DE CIENCIAS BASICAS" sheetId="7" r:id="rId7"/>
    <sheet name="FACULTAD AGRONOMIA" sheetId="8" r:id="rId8"/>
    <sheet name="HOSPITAL DE VETERINARIA" sheetId="9" r:id="rId9"/>
    <sheet name="DSI DIVISION DE SERVICIOS INSTI" sheetId="10" r:id="rId10"/>
    <sheet name="BLOQUE 12" sheetId="11" r:id="rId11"/>
    <sheet name="BLOQUE 11" sheetId="12" r:id="rId12"/>
    <sheet name="COLISEO" sheetId="13" r:id="rId13"/>
    <sheet name="FACULTAD DE CIENCIAS ECONOMICAS" sheetId="14" r:id="rId14"/>
    <sheet name="FACULTAD  CIENCIAS DE LA SALUD" sheetId="15" r:id="rId15"/>
    <sheet name="EGRESADOS" sheetId="16" r:id="rId16"/>
    <sheet name="BLOQUE 33" sheetId="17" r:id="rId17"/>
    <sheet name="CENTRO CULTURAL" sheetId="18" r:id="rId18"/>
    <sheet name="MADERAS" sheetId="19" r:id="rId19"/>
    <sheet name="EMISORA" sheetId="20" r:id="rId20"/>
    <sheet name="BLOQUE 26 SALON 26-11" sheetId="21" r:id="rId21"/>
    <sheet name="BLOQUE 30" sheetId="22" r:id="rId22"/>
    <sheet name="BLOQUE 29" sheetId="23" r:id="rId23"/>
    <sheet name="TV 70&quot;" sheetId="27" r:id="rId24"/>
    <sheet name="CAMARA" sheetId="29" r:id="rId25"/>
    <sheet name="JOYSTICK" sheetId="32" r:id="rId26"/>
    <sheet name="AMPLIFICADOR" sheetId="30" r:id="rId27"/>
    <sheet name="UPS 3KVA" sheetId="34" r:id="rId28"/>
  </sheets>
  <definedNames>
    <definedName name="Z_17935082_960F_4E49_8A39_6A28630C31D3_.wvu.Rows" localSheetId="26" hidden="1">AMPLIFICADOR!#REF!</definedName>
    <definedName name="Z_17935082_960F_4E49_8A39_6A28630C31D3_.wvu.Rows" localSheetId="24" hidden="1">CAMARA!#REF!</definedName>
    <definedName name="Z_17935082_960F_4E49_8A39_6A28630C31D3_.wvu.Rows" localSheetId="25" hidden="1">JOYSTICK!#REF!</definedName>
    <definedName name="Z_17935082_960F_4E49_8A39_6A28630C31D3_.wvu.Rows" localSheetId="23" hidden="1">'TV 70"'!#REF!</definedName>
    <definedName name="Z_17935082_960F_4E49_8A39_6A28630C31D3_.wvu.Rows" localSheetId="27" hidden="1">'UPS 3KVA'!#REF!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9" l="1"/>
  <c r="F11" i="9"/>
  <c r="F12" i="9"/>
  <c r="F13" i="9"/>
  <c r="F14" i="9"/>
  <c r="F16" i="9"/>
  <c r="F17" i="9"/>
  <c r="F18" i="9"/>
  <c r="F19" i="9"/>
  <c r="F20" i="9"/>
  <c r="F22" i="9"/>
  <c r="F23" i="9"/>
  <c r="F24" i="9"/>
  <c r="F25" i="9"/>
  <c r="F26" i="9"/>
  <c r="F27" i="9"/>
  <c r="F29" i="9"/>
  <c r="F30" i="9"/>
  <c r="F10" i="23"/>
  <c r="H10" i="23"/>
  <c r="F11" i="23"/>
  <c r="H11" i="23"/>
  <c r="F12" i="23"/>
  <c r="H12" i="23"/>
  <c r="F13" i="23"/>
  <c r="H13" i="23"/>
  <c r="F14" i="23"/>
  <c r="H14" i="23"/>
  <c r="F15" i="23"/>
  <c r="H15" i="23"/>
  <c r="F16" i="23"/>
  <c r="H16" i="23"/>
  <c r="F17" i="23"/>
  <c r="H17" i="23"/>
  <c r="F19" i="23"/>
  <c r="H19" i="23"/>
  <c r="F20" i="23"/>
  <c r="H20" i="23"/>
  <c r="I20" i="23" s="1"/>
  <c r="F22" i="23"/>
  <c r="H22" i="23"/>
  <c r="F23" i="23"/>
  <c r="H23" i="23"/>
  <c r="F24" i="23"/>
  <c r="H24" i="23"/>
  <c r="F25" i="23"/>
  <c r="I25" i="23" s="1"/>
  <c r="H25" i="23"/>
  <c r="F26" i="23"/>
  <c r="H26" i="23"/>
  <c r="F28" i="23"/>
  <c r="H28" i="23"/>
  <c r="F29" i="23"/>
  <c r="I29" i="23" s="1"/>
  <c r="H29" i="23"/>
  <c r="F30" i="23"/>
  <c r="H30" i="23"/>
  <c r="F31" i="23"/>
  <c r="H31" i="23"/>
  <c r="D32" i="23"/>
  <c r="H32" i="23" s="1"/>
  <c r="F33" i="23"/>
  <c r="H33" i="23"/>
  <c r="I33" i="23" s="1"/>
  <c r="F34" i="23"/>
  <c r="H34" i="23"/>
  <c r="F35" i="23"/>
  <c r="H35" i="23"/>
  <c r="I35" i="23" s="1"/>
  <c r="F37" i="23"/>
  <c r="H37" i="23"/>
  <c r="F38" i="23"/>
  <c r="H38" i="23"/>
  <c r="D10" i="22"/>
  <c r="F10" i="22"/>
  <c r="H10" i="22"/>
  <c r="F11" i="22"/>
  <c r="H11" i="22"/>
  <c r="I11" i="22" s="1"/>
  <c r="F12" i="22"/>
  <c r="H12" i="22"/>
  <c r="I12" i="22" s="1"/>
  <c r="F13" i="22"/>
  <c r="H13" i="22"/>
  <c r="F14" i="22"/>
  <c r="H14" i="22"/>
  <c r="I14" i="22" s="1"/>
  <c r="F15" i="22"/>
  <c r="H15" i="22"/>
  <c r="F16" i="22"/>
  <c r="H16" i="22"/>
  <c r="F17" i="22"/>
  <c r="H17" i="22"/>
  <c r="I17" i="22" s="1"/>
  <c r="F19" i="22"/>
  <c r="H19" i="22"/>
  <c r="F20" i="22"/>
  <c r="H20" i="22"/>
  <c r="F22" i="22"/>
  <c r="H22" i="22"/>
  <c r="F23" i="22"/>
  <c r="H23" i="22"/>
  <c r="F24" i="22"/>
  <c r="H24" i="22"/>
  <c r="F25" i="22"/>
  <c r="H25" i="22"/>
  <c r="F26" i="22"/>
  <c r="H26" i="22"/>
  <c r="F27" i="22"/>
  <c r="H27" i="22"/>
  <c r="I27" i="22" s="1"/>
  <c r="F28" i="22"/>
  <c r="H28" i="22"/>
  <c r="F29" i="22"/>
  <c r="H29" i="22"/>
  <c r="I29" i="22" s="1"/>
  <c r="F30" i="22"/>
  <c r="H30" i="22"/>
  <c r="F31" i="22"/>
  <c r="H31" i="22"/>
  <c r="I31" i="22" s="1"/>
  <c r="F32" i="22"/>
  <c r="H32" i="22"/>
  <c r="F34" i="22"/>
  <c r="I34" i="22" s="1"/>
  <c r="H34" i="22"/>
  <c r="F35" i="22"/>
  <c r="H35" i="22"/>
  <c r="F36" i="22"/>
  <c r="H36" i="22"/>
  <c r="I36" i="22" s="1"/>
  <c r="F37" i="22"/>
  <c r="I37" i="22" s="1"/>
  <c r="H37" i="22"/>
  <c r="F38" i="22"/>
  <c r="I38" i="22" s="1"/>
  <c r="H38" i="22"/>
  <c r="F39" i="22"/>
  <c r="H39" i="22"/>
  <c r="I39" i="22" s="1"/>
  <c r="F40" i="22"/>
  <c r="H40" i="22"/>
  <c r="F41" i="22"/>
  <c r="H41" i="22"/>
  <c r="F43" i="22"/>
  <c r="H43" i="22"/>
  <c r="F44" i="22"/>
  <c r="H44" i="22"/>
  <c r="F10" i="21"/>
  <c r="H10" i="21"/>
  <c r="F11" i="21"/>
  <c r="H11" i="21"/>
  <c r="I11" i="21" s="1"/>
  <c r="F12" i="21"/>
  <c r="H12" i="21"/>
  <c r="I12" i="21" s="1"/>
  <c r="F13" i="21"/>
  <c r="H13" i="21"/>
  <c r="F14" i="21"/>
  <c r="H14" i="21"/>
  <c r="I14" i="21" s="1"/>
  <c r="F15" i="21"/>
  <c r="H15" i="21"/>
  <c r="F17" i="21"/>
  <c r="I17" i="21" s="1"/>
  <c r="H17" i="21"/>
  <c r="F18" i="21"/>
  <c r="H18" i="21"/>
  <c r="F19" i="21"/>
  <c r="H19" i="21"/>
  <c r="F21" i="21"/>
  <c r="H21" i="21"/>
  <c r="I21" i="21" s="1"/>
  <c r="F22" i="21"/>
  <c r="I22" i="21" s="1"/>
  <c r="H22" i="21"/>
  <c r="F23" i="21"/>
  <c r="H23" i="21"/>
  <c r="F24" i="21"/>
  <c r="H24" i="21"/>
  <c r="I24" i="21" s="1"/>
  <c r="F25" i="21"/>
  <c r="H25" i="21"/>
  <c r="I25" i="21" s="1"/>
  <c r="F27" i="21"/>
  <c r="H27" i="21"/>
  <c r="F28" i="21"/>
  <c r="H28" i="21"/>
  <c r="F10" i="20"/>
  <c r="H10" i="20"/>
  <c r="F11" i="20"/>
  <c r="H11" i="20"/>
  <c r="I11" i="20" s="1"/>
  <c r="F12" i="20"/>
  <c r="H12" i="20"/>
  <c r="I12" i="20" s="1"/>
  <c r="F13" i="20"/>
  <c r="H13" i="20"/>
  <c r="I13" i="20" s="1"/>
  <c r="F9" i="19"/>
  <c r="H9" i="19"/>
  <c r="F9" i="18"/>
  <c r="I9" i="18" s="1"/>
  <c r="H9" i="18"/>
  <c r="F10" i="18"/>
  <c r="I10" i="18" s="1"/>
  <c r="H10" i="18"/>
  <c r="F10" i="17"/>
  <c r="H10" i="17"/>
  <c r="D10" i="16"/>
  <c r="F10" i="16"/>
  <c r="H10" i="16"/>
  <c r="F11" i="16"/>
  <c r="H11" i="16"/>
  <c r="I11" i="16"/>
  <c r="F12" i="16"/>
  <c r="H12" i="16"/>
  <c r="F13" i="16"/>
  <c r="H13" i="16"/>
  <c r="I13" i="16" s="1"/>
  <c r="F14" i="16"/>
  <c r="H14" i="16"/>
  <c r="I14" i="16" s="1"/>
  <c r="F15" i="16"/>
  <c r="H15" i="16"/>
  <c r="I15" i="16" s="1"/>
  <c r="F16" i="16"/>
  <c r="H16" i="16"/>
  <c r="F17" i="16"/>
  <c r="H17" i="16"/>
  <c r="F19" i="16"/>
  <c r="H19" i="16"/>
  <c r="I19" i="16" s="1"/>
  <c r="F20" i="16"/>
  <c r="H20" i="16"/>
  <c r="F21" i="16"/>
  <c r="H21" i="16"/>
  <c r="I21" i="16" s="1"/>
  <c r="F22" i="16"/>
  <c r="H22" i="16"/>
  <c r="F23" i="16"/>
  <c r="H23" i="16"/>
  <c r="F25" i="16"/>
  <c r="I25" i="16" s="1"/>
  <c r="H25" i="16"/>
  <c r="F26" i="16"/>
  <c r="H26" i="16"/>
  <c r="F27" i="16"/>
  <c r="H27" i="16"/>
  <c r="I27" i="16"/>
  <c r="F28" i="16"/>
  <c r="H28" i="16"/>
  <c r="F29" i="16"/>
  <c r="H29" i="16"/>
  <c r="F30" i="16"/>
  <c r="H30" i="16"/>
  <c r="F31" i="16"/>
  <c r="H31" i="16"/>
  <c r="I31" i="16" s="1"/>
  <c r="F32" i="16"/>
  <c r="H32" i="16"/>
  <c r="I32" i="16" s="1"/>
  <c r="F33" i="16"/>
  <c r="H33" i="16"/>
  <c r="F34" i="16"/>
  <c r="H34" i="16"/>
  <c r="F35" i="16"/>
  <c r="H35" i="16"/>
  <c r="F36" i="16"/>
  <c r="H36" i="16"/>
  <c r="F38" i="16"/>
  <c r="H38" i="16"/>
  <c r="F39" i="16"/>
  <c r="H39" i="16"/>
  <c r="F10" i="15"/>
  <c r="H10" i="15"/>
  <c r="I10" i="15"/>
  <c r="F11" i="15"/>
  <c r="H11" i="15"/>
  <c r="F12" i="15"/>
  <c r="H12" i="15"/>
  <c r="F13" i="15"/>
  <c r="H13" i="15"/>
  <c r="F14" i="15"/>
  <c r="H14" i="15"/>
  <c r="F10" i="14"/>
  <c r="H10" i="14"/>
  <c r="I10" i="14"/>
  <c r="F11" i="14"/>
  <c r="H11" i="14"/>
  <c r="F12" i="14"/>
  <c r="H12" i="14"/>
  <c r="F13" i="14"/>
  <c r="H13" i="14"/>
  <c r="I13" i="14" s="1"/>
  <c r="F14" i="14"/>
  <c r="H14" i="14"/>
  <c r="D10" i="13"/>
  <c r="F10" i="13" s="1"/>
  <c r="F11" i="13"/>
  <c r="H11" i="13"/>
  <c r="I11" i="13" s="1"/>
  <c r="F12" i="13"/>
  <c r="H12" i="13"/>
  <c r="F13" i="13"/>
  <c r="H13" i="13"/>
  <c r="F14" i="13"/>
  <c r="H14" i="13"/>
  <c r="F15" i="13"/>
  <c r="H15" i="13"/>
  <c r="I15" i="13" s="1"/>
  <c r="F16" i="13"/>
  <c r="H16" i="13"/>
  <c r="F17" i="13"/>
  <c r="H17" i="13"/>
  <c r="F19" i="13"/>
  <c r="H19" i="13"/>
  <c r="F20" i="13"/>
  <c r="H20" i="13"/>
  <c r="F21" i="13"/>
  <c r="H21" i="13"/>
  <c r="F22" i="13"/>
  <c r="H22" i="13"/>
  <c r="F23" i="13"/>
  <c r="H23" i="13"/>
  <c r="I23" i="13" s="1"/>
  <c r="F24" i="13"/>
  <c r="H24" i="13"/>
  <c r="F25" i="13"/>
  <c r="H25" i="13"/>
  <c r="F27" i="13"/>
  <c r="H27" i="13"/>
  <c r="I27" i="13"/>
  <c r="F28" i="13"/>
  <c r="H28" i="13"/>
  <c r="F10" i="12"/>
  <c r="H10" i="12"/>
  <c r="I10" i="12" s="1"/>
  <c r="F11" i="12"/>
  <c r="H11" i="12"/>
  <c r="F12" i="12"/>
  <c r="H12" i="12"/>
  <c r="I12" i="12" s="1"/>
  <c r="F13" i="12"/>
  <c r="H13" i="12"/>
  <c r="F14" i="12"/>
  <c r="H14" i="12"/>
  <c r="I14" i="12" s="1"/>
  <c r="F15" i="12"/>
  <c r="H15" i="12"/>
  <c r="I15" i="12" s="1"/>
  <c r="F16" i="12"/>
  <c r="H16" i="12"/>
  <c r="F18" i="12"/>
  <c r="H18" i="12"/>
  <c r="I18" i="12" s="1"/>
  <c r="F19" i="12"/>
  <c r="H19" i="12"/>
  <c r="F20" i="12"/>
  <c r="H20" i="12"/>
  <c r="F21" i="12"/>
  <c r="H21" i="12"/>
  <c r="F22" i="12"/>
  <c r="H22" i="12"/>
  <c r="I22" i="12" s="1"/>
  <c r="F24" i="12"/>
  <c r="H24" i="12"/>
  <c r="I24" i="12" s="1"/>
  <c r="F25" i="12"/>
  <c r="H25" i="12"/>
  <c r="I25" i="12" s="1"/>
  <c r="F26" i="12"/>
  <c r="H26" i="12"/>
  <c r="F27" i="12"/>
  <c r="H27" i="12"/>
  <c r="I27" i="12" s="1"/>
  <c r="F28" i="12"/>
  <c r="H28" i="12"/>
  <c r="F30" i="12"/>
  <c r="H30" i="12"/>
  <c r="F31" i="12"/>
  <c r="H31" i="12"/>
  <c r="F10" i="11"/>
  <c r="H10" i="11"/>
  <c r="I10" i="11" s="1"/>
  <c r="F11" i="11"/>
  <c r="H11" i="11"/>
  <c r="F12" i="11"/>
  <c r="H12" i="11"/>
  <c r="F13" i="11"/>
  <c r="H13" i="11"/>
  <c r="F14" i="11"/>
  <c r="H14" i="11"/>
  <c r="I14" i="11" s="1"/>
  <c r="F15" i="11"/>
  <c r="H15" i="11"/>
  <c r="F16" i="11"/>
  <c r="H16" i="11"/>
  <c r="F17" i="11"/>
  <c r="H17" i="11"/>
  <c r="F19" i="11"/>
  <c r="H19" i="11"/>
  <c r="F20" i="11"/>
  <c r="H20" i="11"/>
  <c r="I20" i="11" s="1"/>
  <c r="F21" i="11"/>
  <c r="H21" i="11"/>
  <c r="F22" i="11"/>
  <c r="H22" i="11"/>
  <c r="F23" i="11"/>
  <c r="H23" i="11"/>
  <c r="I23" i="11" s="1"/>
  <c r="F25" i="11"/>
  <c r="H25" i="11"/>
  <c r="F26" i="11"/>
  <c r="H26" i="11"/>
  <c r="D10" i="10"/>
  <c r="H10" i="10" s="1"/>
  <c r="F10" i="10"/>
  <c r="F11" i="10"/>
  <c r="H11" i="10"/>
  <c r="F12" i="10"/>
  <c r="H12" i="10"/>
  <c r="F13" i="10"/>
  <c r="H13" i="10"/>
  <c r="I13" i="10"/>
  <c r="F14" i="10"/>
  <c r="H14" i="10"/>
  <c r="I14" i="10" s="1"/>
  <c r="F15" i="10"/>
  <c r="I15" i="10" s="1"/>
  <c r="H15" i="10"/>
  <c r="F16" i="10"/>
  <c r="H16" i="10"/>
  <c r="I16" i="10"/>
  <c r="F18" i="10"/>
  <c r="H18" i="10"/>
  <c r="F19" i="10"/>
  <c r="H19" i="10"/>
  <c r="F20" i="10"/>
  <c r="H20" i="10"/>
  <c r="F21" i="10"/>
  <c r="H21" i="10"/>
  <c r="F22" i="10"/>
  <c r="I22" i="10" s="1"/>
  <c r="H22" i="10"/>
  <c r="F24" i="10"/>
  <c r="H24" i="10"/>
  <c r="F26" i="10"/>
  <c r="H26" i="10"/>
  <c r="F27" i="10"/>
  <c r="I27" i="10" s="1"/>
  <c r="H27" i="10"/>
  <c r="H10" i="9"/>
  <c r="H11" i="9"/>
  <c r="H12" i="9"/>
  <c r="H13" i="9"/>
  <c r="I13" i="9" s="1"/>
  <c r="H14" i="9"/>
  <c r="H16" i="9"/>
  <c r="H17" i="9"/>
  <c r="I17" i="9" s="1"/>
  <c r="H18" i="9"/>
  <c r="H19" i="9"/>
  <c r="H20" i="9"/>
  <c r="H22" i="9"/>
  <c r="H23" i="9"/>
  <c r="I23" i="9" s="1"/>
  <c r="H24" i="9"/>
  <c r="I24" i="9" s="1"/>
  <c r="H25" i="9"/>
  <c r="I25" i="9" s="1"/>
  <c r="H26" i="9"/>
  <c r="I26" i="9" s="1"/>
  <c r="H27" i="9"/>
  <c r="H29" i="9"/>
  <c r="H30" i="9"/>
  <c r="F9" i="8"/>
  <c r="H9" i="8"/>
  <c r="F11" i="7"/>
  <c r="H11" i="7"/>
  <c r="I11" i="7" s="1"/>
  <c r="F12" i="7"/>
  <c r="I12" i="7" s="1"/>
  <c r="H12" i="7"/>
  <c r="F13" i="7"/>
  <c r="H13" i="7"/>
  <c r="F14" i="7"/>
  <c r="H14" i="7"/>
  <c r="F15" i="7"/>
  <c r="H15" i="7"/>
  <c r="F17" i="7"/>
  <c r="I17" i="7" s="1"/>
  <c r="H17" i="7"/>
  <c r="F18" i="7"/>
  <c r="H18" i="7"/>
  <c r="F19" i="7"/>
  <c r="H19" i="7"/>
  <c r="F20" i="7"/>
  <c r="H20" i="7"/>
  <c r="F21" i="7"/>
  <c r="I21" i="7" s="1"/>
  <c r="H21" i="7"/>
  <c r="F23" i="7"/>
  <c r="H23" i="7"/>
  <c r="F24" i="7"/>
  <c r="H24" i="7"/>
  <c r="F25" i="7"/>
  <c r="H25" i="7"/>
  <c r="F26" i="7"/>
  <c r="H26" i="7"/>
  <c r="F28" i="7"/>
  <c r="H28" i="7"/>
  <c r="I28" i="7" s="1"/>
  <c r="D10" i="6"/>
  <c r="F10" i="6" s="1"/>
  <c r="F11" i="6"/>
  <c r="H11" i="6"/>
  <c r="F12" i="6"/>
  <c r="H12" i="6"/>
  <c r="F13" i="6"/>
  <c r="H13" i="6"/>
  <c r="F14" i="6"/>
  <c r="H14" i="6"/>
  <c r="F15" i="6"/>
  <c r="H15" i="6"/>
  <c r="F16" i="6"/>
  <c r="H16" i="6"/>
  <c r="F18" i="6"/>
  <c r="H18" i="6"/>
  <c r="F19" i="6"/>
  <c r="H19" i="6"/>
  <c r="F20" i="6"/>
  <c r="H20" i="6"/>
  <c r="F21" i="6"/>
  <c r="H21" i="6"/>
  <c r="F22" i="6"/>
  <c r="H22" i="6"/>
  <c r="F23" i="6"/>
  <c r="H23" i="6"/>
  <c r="I23" i="6"/>
  <c r="F25" i="6"/>
  <c r="H25" i="6"/>
  <c r="I25" i="6" s="1"/>
  <c r="F26" i="6"/>
  <c r="I26" i="6" s="1"/>
  <c r="H26" i="6"/>
  <c r="F27" i="6"/>
  <c r="H27" i="6"/>
  <c r="F28" i="6"/>
  <c r="H28" i="6"/>
  <c r="F29" i="6"/>
  <c r="H29" i="6"/>
  <c r="I29" i="6"/>
  <c r="F30" i="6"/>
  <c r="H30" i="6"/>
  <c r="F32" i="6"/>
  <c r="H32" i="6"/>
  <c r="F33" i="6"/>
  <c r="H33" i="6"/>
  <c r="F10" i="5"/>
  <c r="H10" i="5"/>
  <c r="F11" i="5"/>
  <c r="H11" i="5"/>
  <c r="F12" i="5"/>
  <c r="H12" i="5"/>
  <c r="I12" i="5" s="1"/>
  <c r="F13" i="5"/>
  <c r="H13" i="5"/>
  <c r="F14" i="5"/>
  <c r="H14" i="5"/>
  <c r="F15" i="5"/>
  <c r="H15" i="5"/>
  <c r="F16" i="5"/>
  <c r="H16" i="5"/>
  <c r="I16" i="5" s="1"/>
  <c r="F18" i="5"/>
  <c r="H18" i="5"/>
  <c r="F19" i="5"/>
  <c r="H19" i="5"/>
  <c r="I19" i="5" s="1"/>
  <c r="F20" i="5"/>
  <c r="H20" i="5"/>
  <c r="F21" i="5"/>
  <c r="H21" i="5"/>
  <c r="F22" i="5"/>
  <c r="H22" i="5"/>
  <c r="F23" i="5"/>
  <c r="H23" i="5"/>
  <c r="F24" i="5"/>
  <c r="H24" i="5"/>
  <c r="I24" i="5"/>
  <c r="F25" i="5"/>
  <c r="H25" i="5"/>
  <c r="F27" i="5"/>
  <c r="H27" i="5"/>
  <c r="F28" i="5"/>
  <c r="H28" i="5"/>
  <c r="I28" i="5" s="1"/>
  <c r="F29" i="5"/>
  <c r="H29" i="5"/>
  <c r="F30" i="5"/>
  <c r="H30" i="5"/>
  <c r="F31" i="5"/>
  <c r="H31" i="5"/>
  <c r="F32" i="5"/>
  <c r="H32" i="5"/>
  <c r="F33" i="5"/>
  <c r="I33" i="5" s="1"/>
  <c r="H33" i="5"/>
  <c r="F34" i="5"/>
  <c r="H34" i="5"/>
  <c r="F35" i="5"/>
  <c r="H35" i="5"/>
  <c r="F36" i="5"/>
  <c r="H36" i="5"/>
  <c r="F37" i="5"/>
  <c r="H37" i="5"/>
  <c r="I37" i="5" s="1"/>
  <c r="F38" i="5"/>
  <c r="H38" i="5"/>
  <c r="F39" i="5"/>
  <c r="H39" i="5"/>
  <c r="F40" i="5"/>
  <c r="H40" i="5"/>
  <c r="F41" i="5"/>
  <c r="H41" i="5"/>
  <c r="F42" i="5"/>
  <c r="H42" i="5"/>
  <c r="F44" i="5"/>
  <c r="H44" i="5"/>
  <c r="F46" i="5"/>
  <c r="H46" i="5"/>
  <c r="I46" i="5" s="1"/>
  <c r="F47" i="5"/>
  <c r="H47" i="5"/>
  <c r="I47" i="5" s="1"/>
  <c r="F10" i="4"/>
  <c r="H10" i="4"/>
  <c r="F11" i="4"/>
  <c r="H11" i="4"/>
  <c r="F12" i="4"/>
  <c r="H12" i="4"/>
  <c r="F13" i="4"/>
  <c r="H13" i="4"/>
  <c r="F15" i="4"/>
  <c r="H15" i="4"/>
  <c r="F16" i="4"/>
  <c r="H16" i="4"/>
  <c r="F17" i="4"/>
  <c r="H17" i="4"/>
  <c r="F18" i="4"/>
  <c r="I18" i="4" s="1"/>
  <c r="H18" i="4"/>
  <c r="F20" i="4"/>
  <c r="H20" i="4"/>
  <c r="F21" i="4"/>
  <c r="H21" i="4"/>
  <c r="I21" i="4" s="1"/>
  <c r="F22" i="4"/>
  <c r="H22" i="4"/>
  <c r="F23" i="4"/>
  <c r="H23" i="4"/>
  <c r="F24" i="4"/>
  <c r="H24" i="4"/>
  <c r="I24" i="4" s="1"/>
  <c r="F25" i="4"/>
  <c r="H25" i="4"/>
  <c r="F26" i="4"/>
  <c r="H26" i="4"/>
  <c r="F27" i="4"/>
  <c r="I27" i="4" s="1"/>
  <c r="H27" i="4"/>
  <c r="F29" i="4"/>
  <c r="H29" i="4"/>
  <c r="F30" i="4"/>
  <c r="H30" i="4"/>
  <c r="F31" i="4"/>
  <c r="H31" i="4"/>
  <c r="F32" i="4"/>
  <c r="H32" i="4"/>
  <c r="F33" i="4"/>
  <c r="H33" i="4"/>
  <c r="F35" i="4"/>
  <c r="H35" i="4"/>
  <c r="F36" i="4"/>
  <c r="H36" i="4"/>
  <c r="F37" i="4"/>
  <c r="H37" i="4"/>
  <c r="I37" i="4" s="1"/>
  <c r="F39" i="4"/>
  <c r="H39" i="4"/>
  <c r="F40" i="4"/>
  <c r="H40" i="4"/>
  <c r="F42" i="4"/>
  <c r="H42" i="4"/>
  <c r="I42" i="4" s="1"/>
  <c r="F43" i="4"/>
  <c r="H43" i="4"/>
  <c r="F45" i="4"/>
  <c r="H45" i="4"/>
  <c r="I45" i="4" s="1"/>
  <c r="F46" i="4"/>
  <c r="H46" i="4"/>
  <c r="F47" i="4"/>
  <c r="H47" i="4"/>
  <c r="F49" i="4"/>
  <c r="H49" i="4"/>
  <c r="I49" i="4" s="1"/>
  <c r="F50" i="4"/>
  <c r="H50" i="4"/>
  <c r="F10" i="3"/>
  <c r="H10" i="3"/>
  <c r="F11" i="3"/>
  <c r="H11" i="3"/>
  <c r="F12" i="3"/>
  <c r="H12" i="3"/>
  <c r="F13" i="3"/>
  <c r="H13" i="3"/>
  <c r="F14" i="3"/>
  <c r="H14" i="3"/>
  <c r="F16" i="3"/>
  <c r="H16" i="3"/>
  <c r="F17" i="3"/>
  <c r="H17" i="3"/>
  <c r="F18" i="3"/>
  <c r="H18" i="3"/>
  <c r="F19" i="3"/>
  <c r="I19" i="3" s="1"/>
  <c r="H19" i="3"/>
  <c r="F21" i="3"/>
  <c r="H21" i="3"/>
  <c r="F22" i="3"/>
  <c r="H22" i="3"/>
  <c r="F23" i="3"/>
  <c r="H23" i="3"/>
  <c r="F24" i="3"/>
  <c r="I24" i="3" s="1"/>
  <c r="H24" i="3"/>
  <c r="F25" i="3"/>
  <c r="H25" i="3"/>
  <c r="F26" i="3"/>
  <c r="I26" i="3" s="1"/>
  <c r="H26" i="3"/>
  <c r="F27" i="3"/>
  <c r="H27" i="3"/>
  <c r="F28" i="3"/>
  <c r="H28" i="3"/>
  <c r="F29" i="3"/>
  <c r="H29" i="3"/>
  <c r="I29" i="3" s="1"/>
  <c r="F30" i="3"/>
  <c r="H30" i="3"/>
  <c r="F32" i="3"/>
  <c r="H32" i="3"/>
  <c r="F33" i="3"/>
  <c r="I33" i="3" s="1"/>
  <c r="H33" i="3"/>
  <c r="F34" i="3"/>
  <c r="H34" i="3"/>
  <c r="F35" i="3"/>
  <c r="I35" i="3" s="1"/>
  <c r="H35" i="3"/>
  <c r="F36" i="3"/>
  <c r="H36" i="3"/>
  <c r="F38" i="3"/>
  <c r="H38" i="3"/>
  <c r="F39" i="3"/>
  <c r="H39" i="3"/>
  <c r="F40" i="3"/>
  <c r="I40" i="3" s="1"/>
  <c r="H40" i="3"/>
  <c r="F41" i="3"/>
  <c r="H41" i="3"/>
  <c r="F42" i="3"/>
  <c r="H42" i="3"/>
  <c r="F43" i="3"/>
  <c r="H43" i="3"/>
  <c r="F45" i="3"/>
  <c r="I45" i="3" s="1"/>
  <c r="H45" i="3"/>
  <c r="F46" i="3"/>
  <c r="H46" i="3"/>
  <c r="F48" i="3"/>
  <c r="H48" i="3"/>
  <c r="F49" i="3"/>
  <c r="H49" i="3"/>
  <c r="F50" i="3"/>
  <c r="H50" i="3"/>
  <c r="F51" i="3"/>
  <c r="H51" i="3"/>
  <c r="F52" i="3"/>
  <c r="H52" i="3"/>
  <c r="F54" i="3"/>
  <c r="H54" i="3"/>
  <c r="F55" i="3"/>
  <c r="I55" i="3" s="1"/>
  <c r="H55" i="3"/>
  <c r="F56" i="3"/>
  <c r="H56" i="3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I26" i="2" s="1"/>
  <c r="H26" i="2"/>
  <c r="F27" i="2"/>
  <c r="H27" i="2"/>
  <c r="F28" i="2"/>
  <c r="H28" i="2"/>
  <c r="F29" i="2"/>
  <c r="H29" i="2"/>
  <c r="F30" i="2"/>
  <c r="H30" i="2"/>
  <c r="F31" i="2"/>
  <c r="H31" i="2"/>
  <c r="F32" i="2"/>
  <c r="H32" i="2"/>
  <c r="F33" i="2"/>
  <c r="H33" i="2"/>
  <c r="F34" i="2"/>
  <c r="H34" i="2"/>
  <c r="F36" i="2"/>
  <c r="H36" i="2"/>
  <c r="F37" i="2"/>
  <c r="H37" i="2"/>
  <c r="I37" i="2" s="1"/>
  <c r="F39" i="2"/>
  <c r="H39" i="2"/>
  <c r="F40" i="2"/>
  <c r="H40" i="2"/>
  <c r="F41" i="2"/>
  <c r="H41" i="2"/>
  <c r="F42" i="2"/>
  <c r="H42" i="2"/>
  <c r="F43" i="2"/>
  <c r="H43" i="2"/>
  <c r="F44" i="2"/>
  <c r="H44" i="2"/>
  <c r="I44" i="2" s="1"/>
  <c r="F45" i="2"/>
  <c r="H45" i="2"/>
  <c r="F46" i="2"/>
  <c r="H46" i="2"/>
  <c r="F47" i="2"/>
  <c r="I47" i="2" s="1"/>
  <c r="H47" i="2"/>
  <c r="F48" i="2"/>
  <c r="H48" i="2"/>
  <c r="F49" i="2"/>
  <c r="H49" i="2"/>
  <c r="F50" i="2"/>
  <c r="H50" i="2"/>
  <c r="F51" i="2"/>
  <c r="H51" i="2"/>
  <c r="F52" i="2"/>
  <c r="H52" i="2"/>
  <c r="F53" i="2"/>
  <c r="H53" i="2"/>
  <c r="F54" i="2"/>
  <c r="H54" i="2"/>
  <c r="F55" i="2"/>
  <c r="H55" i="2"/>
  <c r="F56" i="2"/>
  <c r="H56" i="2"/>
  <c r="F57" i="2"/>
  <c r="H57" i="2"/>
  <c r="F58" i="2"/>
  <c r="H58" i="2"/>
  <c r="F60" i="2"/>
  <c r="I60" i="2" s="1"/>
  <c r="H60" i="2"/>
  <c r="F61" i="2"/>
  <c r="H61" i="2"/>
  <c r="I28" i="23" l="1"/>
  <c r="I17" i="23"/>
  <c r="I31" i="23"/>
  <c r="I26" i="23"/>
  <c r="I22" i="23"/>
  <c r="I16" i="23"/>
  <c r="I12" i="23"/>
  <c r="I37" i="23"/>
  <c r="I19" i="23"/>
  <c r="I30" i="23"/>
  <c r="I20" i="22"/>
  <c r="I30" i="22"/>
  <c r="I10" i="22"/>
  <c r="I41" i="22"/>
  <c r="I22" i="22"/>
  <c r="I40" i="22"/>
  <c r="I25" i="22"/>
  <c r="I18" i="21"/>
  <c r="I28" i="21"/>
  <c r="I10" i="20"/>
  <c r="I14" i="20" s="1"/>
  <c r="I15" i="20" s="1"/>
  <c r="I16" i="20" s="1"/>
  <c r="I9" i="19"/>
  <c r="I10" i="19" s="1"/>
  <c r="I11" i="19"/>
  <c r="I12" i="19" s="1"/>
  <c r="I11" i="18"/>
  <c r="I12" i="18" s="1"/>
  <c r="I10" i="17"/>
  <c r="I11" i="17" s="1"/>
  <c r="I28" i="16"/>
  <c r="I20" i="16"/>
  <c r="I35" i="16"/>
  <c r="I39" i="16"/>
  <c r="I30" i="16"/>
  <c r="I17" i="16"/>
  <c r="I38" i="16"/>
  <c r="I12" i="16"/>
  <c r="I10" i="16"/>
  <c r="I29" i="16"/>
  <c r="I23" i="16"/>
  <c r="I11" i="15"/>
  <c r="I14" i="15"/>
  <c r="I13" i="15"/>
  <c r="I12" i="14"/>
  <c r="I11" i="14"/>
  <c r="I14" i="13"/>
  <c r="I17" i="13"/>
  <c r="I13" i="13"/>
  <c r="I25" i="13"/>
  <c r="I16" i="13"/>
  <c r="I24" i="13"/>
  <c r="I12" i="13"/>
  <c r="I30" i="12"/>
  <c r="I13" i="12"/>
  <c r="I31" i="12"/>
  <c r="I21" i="12"/>
  <c r="I16" i="12"/>
  <c r="I25" i="11"/>
  <c r="I11" i="11"/>
  <c r="I19" i="11"/>
  <c r="I17" i="11"/>
  <c r="I13" i="11"/>
  <c r="I26" i="11"/>
  <c r="I21" i="11"/>
  <c r="I16" i="11"/>
  <c r="I26" i="10"/>
  <c r="I20" i="10"/>
  <c r="I24" i="10"/>
  <c r="I21" i="10"/>
  <c r="I10" i="10"/>
  <c r="I19" i="10"/>
  <c r="I11" i="10"/>
  <c r="I12" i="9"/>
  <c r="I30" i="9"/>
  <c r="I20" i="9"/>
  <c r="I29" i="9"/>
  <c r="I16" i="9"/>
  <c r="I14" i="9"/>
  <c r="I11" i="9"/>
  <c r="I9" i="8"/>
  <c r="I10" i="8"/>
  <c r="I15" i="7"/>
  <c r="I19" i="7"/>
  <c r="I14" i="7"/>
  <c r="I18" i="7"/>
  <c r="I25" i="7"/>
  <c r="I13" i="6"/>
  <c r="I16" i="6"/>
  <c r="I11" i="6"/>
  <c r="I22" i="6"/>
  <c r="I20" i="6"/>
  <c r="I28" i="6"/>
  <c r="I32" i="6"/>
  <c r="I15" i="6"/>
  <c r="I22" i="5"/>
  <c r="I25" i="5"/>
  <c r="I42" i="5"/>
  <c r="I38" i="5"/>
  <c r="I30" i="5"/>
  <c r="I13" i="5"/>
  <c r="I15" i="5"/>
  <c r="I11" i="5"/>
  <c r="I44" i="5"/>
  <c r="I39" i="5"/>
  <c r="I35" i="5"/>
  <c r="I50" i="4"/>
  <c r="I39" i="4"/>
  <c r="I33" i="4"/>
  <c r="I29" i="4"/>
  <c r="I20" i="4"/>
  <c r="I10" i="4"/>
  <c r="I31" i="4"/>
  <c r="I22" i="4"/>
  <c r="I17" i="4"/>
  <c r="I12" i="4"/>
  <c r="I40" i="4"/>
  <c r="I30" i="4"/>
  <c r="I11" i="4"/>
  <c r="I15" i="4"/>
  <c r="I11" i="3"/>
  <c r="I18" i="3"/>
  <c r="I41" i="3"/>
  <c r="I49" i="3"/>
  <c r="I48" i="3"/>
  <c r="I45" i="2"/>
  <c r="I36" i="2"/>
  <c r="I61" i="2"/>
  <c r="I29" i="2"/>
  <c r="I16" i="2"/>
  <c r="I12" i="2"/>
  <c r="I15" i="2"/>
  <c r="I19" i="6"/>
  <c r="I36" i="5"/>
  <c r="I31" i="5"/>
  <c r="I23" i="5"/>
  <c r="I41" i="5"/>
  <c r="I29" i="5"/>
  <c r="I10" i="5"/>
  <c r="I21" i="5"/>
  <c r="I20" i="5"/>
  <c r="I17" i="3"/>
  <c r="I43" i="3"/>
  <c r="I39" i="3"/>
  <c r="I21" i="3"/>
  <c r="I38" i="3"/>
  <c r="I51" i="3"/>
  <c r="I36" i="3"/>
  <c r="I32" i="3"/>
  <c r="I27" i="3"/>
  <c r="I34" i="2"/>
  <c r="I18" i="2"/>
  <c r="I17" i="2"/>
  <c r="I50" i="2"/>
  <c r="I32" i="2"/>
  <c r="I58" i="2"/>
  <c r="I57" i="2"/>
  <c r="I53" i="2"/>
  <c r="I49" i="2"/>
  <c r="I42" i="2"/>
  <c r="I22" i="2"/>
  <c r="I14" i="2"/>
  <c r="I21" i="2"/>
  <c r="I52" i="2"/>
  <c r="I28" i="2"/>
  <c r="I24" i="2"/>
  <c r="I27" i="2"/>
  <c r="I10" i="23"/>
  <c r="F32" i="23"/>
  <c r="I32" i="23" s="1"/>
  <c r="I13" i="23"/>
  <c r="I34" i="23"/>
  <c r="I24" i="23"/>
  <c r="I15" i="23"/>
  <c r="I23" i="23"/>
  <c r="I14" i="23"/>
  <c r="I11" i="23"/>
  <c r="I44" i="22"/>
  <c r="I32" i="22"/>
  <c r="I26" i="22"/>
  <c r="I43" i="22"/>
  <c r="I13" i="22"/>
  <c r="I28" i="22"/>
  <c r="I35" i="22"/>
  <c r="I24" i="22"/>
  <c r="I16" i="22"/>
  <c r="I15" i="22"/>
  <c r="I19" i="22"/>
  <c r="I15" i="21"/>
  <c r="I19" i="21"/>
  <c r="I27" i="21"/>
  <c r="I10" i="21"/>
  <c r="I26" i="16"/>
  <c r="I33" i="16"/>
  <c r="I16" i="16"/>
  <c r="I34" i="16"/>
  <c r="I36" i="16"/>
  <c r="I22" i="16"/>
  <c r="I12" i="15"/>
  <c r="I14" i="14"/>
  <c r="I19" i="13"/>
  <c r="I22" i="13"/>
  <c r="I21" i="13"/>
  <c r="I20" i="13"/>
  <c r="I11" i="12"/>
  <c r="I28" i="12"/>
  <c r="I20" i="12"/>
  <c r="I19" i="12"/>
  <c r="I22" i="11"/>
  <c r="I15" i="11"/>
  <c r="I12" i="10"/>
  <c r="I22" i="9"/>
  <c r="I27" i="9"/>
  <c r="I10" i="9"/>
  <c r="I19" i="9"/>
  <c r="I18" i="9"/>
  <c r="I20" i="7"/>
  <c r="I24" i="7"/>
  <c r="I26" i="7"/>
  <c r="I33" i="6"/>
  <c r="I18" i="6"/>
  <c r="H10" i="6"/>
  <c r="I10" i="6" s="1"/>
  <c r="I21" i="6"/>
  <c r="I27" i="6"/>
  <c r="I12" i="6"/>
  <c r="I30" i="6"/>
  <c r="I14" i="6"/>
  <c r="I32" i="5"/>
  <c r="I34" i="5"/>
  <c r="I27" i="5"/>
  <c r="I40" i="5"/>
  <c r="I18" i="5"/>
  <c r="I14" i="5"/>
  <c r="I47" i="4"/>
  <c r="I26" i="4"/>
  <c r="I13" i="4"/>
  <c r="I46" i="4"/>
  <c r="I32" i="4"/>
  <c r="I25" i="4"/>
  <c r="I36" i="4"/>
  <c r="I23" i="4"/>
  <c r="I43" i="4"/>
  <c r="I54" i="3"/>
  <c r="I23" i="3"/>
  <c r="I16" i="3"/>
  <c r="I22" i="3"/>
  <c r="I10" i="3"/>
  <c r="I56" i="3"/>
  <c r="I42" i="3"/>
  <c r="I34" i="3"/>
  <c r="I52" i="3"/>
  <c r="I46" i="3"/>
  <c r="I28" i="3"/>
  <c r="I25" i="3"/>
  <c r="I14" i="3"/>
  <c r="I12" i="3"/>
  <c r="I54" i="2"/>
  <c r="I23" i="2"/>
  <c r="I41" i="2"/>
  <c r="I33" i="2"/>
  <c r="I40" i="2"/>
  <c r="I25" i="2"/>
  <c r="I56" i="2"/>
  <c r="I46" i="2"/>
  <c r="I43" i="2"/>
  <c r="I39" i="2"/>
  <c r="I31" i="2"/>
  <c r="I51" i="2"/>
  <c r="I55" i="2"/>
  <c r="I20" i="2"/>
  <c r="I13" i="18"/>
  <c r="I13" i="7"/>
  <c r="H10" i="13"/>
  <c r="I10" i="13" s="1"/>
  <c r="I48" i="2"/>
  <c r="I30" i="2"/>
  <c r="I13" i="2"/>
  <c r="I35" i="4"/>
  <c r="I16" i="4"/>
  <c r="I18" i="10"/>
  <c r="I12" i="11"/>
  <c r="I13" i="21"/>
  <c r="I30" i="3"/>
  <c r="I13" i="3"/>
  <c r="I23" i="7"/>
  <c r="I23" i="21"/>
  <c r="I50" i="3"/>
  <c r="I23" i="22"/>
  <c r="I26" i="12"/>
  <c r="I28" i="13"/>
  <c r="I38" i="23"/>
  <c r="I39" i="23" l="1"/>
  <c r="I45" i="22"/>
  <c r="I29" i="21"/>
  <c r="I30" i="21"/>
  <c r="I31" i="21" s="1"/>
  <c r="I12" i="17"/>
  <c r="I13" i="17" s="1"/>
  <c r="I40" i="16"/>
  <c r="I41" i="16" s="1"/>
  <c r="I15" i="15"/>
  <c r="I16" i="15"/>
  <c r="I17" i="15" s="1"/>
  <c r="I15" i="14"/>
  <c r="I16" i="14"/>
  <c r="I17" i="14" s="1"/>
  <c r="I29" i="13"/>
  <c r="I30" i="13" s="1"/>
  <c r="I32" i="12"/>
  <c r="I27" i="11"/>
  <c r="I28" i="11"/>
  <c r="I29" i="11" s="1"/>
  <c r="I28" i="10"/>
  <c r="I31" i="9"/>
  <c r="I11" i="8"/>
  <c r="I12" i="8" s="1"/>
  <c r="I29" i="7"/>
  <c r="I30" i="7" s="1"/>
  <c r="I31" i="7" s="1"/>
  <c r="I34" i="6"/>
  <c r="I48" i="5"/>
  <c r="I49" i="5" s="1"/>
  <c r="I50" i="5" s="1"/>
  <c r="I51" i="4"/>
  <c r="I53" i="4" s="1"/>
  <c r="I52" i="4"/>
  <c r="I62" i="2"/>
  <c r="I63" i="2" s="1"/>
  <c r="I64" i="2" s="1"/>
  <c r="I57" i="3"/>
  <c r="I58" i="3" s="1"/>
  <c r="I40" i="23" l="1"/>
  <c r="I41" i="23" s="1"/>
  <c r="I46" i="22"/>
  <c r="I47" i="22" s="1"/>
  <c r="I42" i="16"/>
  <c r="I31" i="13"/>
  <c r="I33" i="12"/>
  <c r="I34" i="12" s="1"/>
  <c r="I29" i="10"/>
  <c r="I30" i="10" s="1"/>
  <c r="I32" i="9"/>
  <c r="I33" i="9" s="1"/>
  <c r="I35" i="6"/>
  <c r="I36" i="6" s="1"/>
  <c r="I59" i="3"/>
</calcChain>
</file>

<file path=xl/sharedStrings.xml><?xml version="1.0" encoding="utf-8"?>
<sst xmlns="http://schemas.openxmlformats.org/spreadsheetml/2006/main" count="2074" uniqueCount="959">
  <si>
    <t>TOTAL</t>
  </si>
  <si>
    <t>IVA</t>
  </si>
  <si>
    <t>SUBTOTAL BLOQUE 01</t>
  </si>
  <si>
    <t>GL</t>
  </si>
  <si>
    <t>UND</t>
  </si>
  <si>
    <t>MARQUILLAS</t>
  </si>
  <si>
    <t>CERTIFICACIÓN DE PUNTOS DE RED</t>
  </si>
  <si>
    <t>1.46</t>
  </si>
  <si>
    <t>1.45</t>
  </si>
  <si>
    <t>PLANOS Y DOCUMENTACIÓN</t>
  </si>
  <si>
    <t>ABRAZADERA DOBLE OREJA PARA 3/4</t>
  </si>
  <si>
    <t>1.44</t>
  </si>
  <si>
    <t>UNIONES EMT 3/4</t>
  </si>
  <si>
    <t>1.43</t>
  </si>
  <si>
    <t>TERMINALES EMT DE 3/4</t>
  </si>
  <si>
    <t>1.42</t>
  </si>
  <si>
    <t>ML</t>
  </si>
  <si>
    <t>TUBERIA EMT DE 3/4"</t>
  </si>
  <si>
    <t>1.41</t>
  </si>
  <si>
    <t xml:space="preserve">CAJA DE PASO DE 20 X 20 </t>
  </si>
  <si>
    <t>1.40</t>
  </si>
  <si>
    <t>ABRAZADERA DE DOBLE OREJA PARA 2"</t>
  </si>
  <si>
    <t>1.39</t>
  </si>
  <si>
    <t>UNION EMT DE 2¨</t>
  </si>
  <si>
    <t>1.38</t>
  </si>
  <si>
    <t>TERMINALES EMT DE 2"</t>
  </si>
  <si>
    <t>1.37</t>
  </si>
  <si>
    <t>TUBERIA EMT DE 2"</t>
  </si>
  <si>
    <t>1.36</t>
  </si>
  <si>
    <t>ABRAZADERA DE DOBLE OREJA PARA 1"</t>
  </si>
  <si>
    <t>1.35</t>
  </si>
  <si>
    <t>UNION EMT DE 1¨</t>
  </si>
  <si>
    <t>1.34</t>
  </si>
  <si>
    <t>TERMINALES EMT DE 1"</t>
  </si>
  <si>
    <t>1.33</t>
  </si>
  <si>
    <t>TUBERIA EMT DE 1"</t>
  </si>
  <si>
    <t>1.32</t>
  </si>
  <si>
    <t>BANDEJA TIPO MALLA  ELECTRO SINCADA 30 X 5 X 300</t>
  </si>
  <si>
    <t>1.31</t>
  </si>
  <si>
    <t xml:space="preserve">CAJAS SENCILLAS PARA TOMAS LOGICAS Y ELECTRICAS </t>
  </si>
  <si>
    <t>1.30</t>
  </si>
  <si>
    <t xml:space="preserve">TAPAS FINALES 100X45 </t>
  </si>
  <si>
    <t>1.29</t>
  </si>
  <si>
    <t>ACCESORIO EN T 100 X 45</t>
  </si>
  <si>
    <t>1.28</t>
  </si>
  <si>
    <t xml:space="preserve">CURVAS EXTERNAS 100X45 </t>
  </si>
  <si>
    <t>1.27</t>
  </si>
  <si>
    <t xml:space="preserve">CURVAS INTERNAS 100X45 </t>
  </si>
  <si>
    <t>1.26</t>
  </si>
  <si>
    <t>CANALETA PLASTICA 100 X 45</t>
  </si>
  <si>
    <t>1.25</t>
  </si>
  <si>
    <t>DUCTOS Y CANALIZACIONES</t>
  </si>
  <si>
    <t>TGB BARRAJE DE TIERRA DE COMUNICACIONES</t>
  </si>
  <si>
    <t>1.24</t>
  </si>
  <si>
    <t>MULTITOMA HORIZONTAL 8 SALIDAS</t>
  </si>
  <si>
    <t>1.23</t>
  </si>
  <si>
    <t>CENTRO DE CABLEADO</t>
  </si>
  <si>
    <t>FACE PLATE PARA TOMAS ELECTRICAS</t>
  </si>
  <si>
    <t>1.22</t>
  </si>
  <si>
    <t>TOMA ELECTRICA BLANCA LEVITON</t>
  </si>
  <si>
    <t>1.21</t>
  </si>
  <si>
    <t>TOMA ELECTRICA NARANJA LEVITON</t>
  </si>
  <si>
    <t>1.20</t>
  </si>
  <si>
    <t>TOMA ELÉCTRICA GFCI</t>
  </si>
  <si>
    <t>1.19</t>
  </si>
  <si>
    <t>TOMA ELÉCTRICA BIFASICA</t>
  </si>
  <si>
    <t>1.18</t>
  </si>
  <si>
    <t>BREAKER DE 2X30 AMP</t>
  </si>
  <si>
    <t>1.17</t>
  </si>
  <si>
    <t>CABLE No 10</t>
  </si>
  <si>
    <t>1.16</t>
  </si>
  <si>
    <t>CABLE TRENZADO 3X12 FACE ROJA</t>
  </si>
  <si>
    <t>1.15</t>
  </si>
  <si>
    <t>CABLE TRENZADO 3X12 FACE AZUL</t>
  </si>
  <si>
    <t>1.14</t>
  </si>
  <si>
    <t>TOTALIZADOR DE 3X100 AMP SCHNEIDER</t>
  </si>
  <si>
    <t>1.13</t>
  </si>
  <si>
    <t>TOTALIDOR DE 3X100 AMP SCHNEIDER</t>
  </si>
  <si>
    <t>1.12</t>
  </si>
  <si>
    <t>BREAKER DE 1X20 AMP SCHNEIDER</t>
  </si>
  <si>
    <t>1.11</t>
  </si>
  <si>
    <t>ACOMETIDA ELECTRICA EN 3xNo 4 + 1xNo2 + 1xNo 4</t>
  </si>
  <si>
    <t>1.10</t>
  </si>
  <si>
    <t>TABLERO DE 18 CIRCUTOR CON ESPACIO PARA TOTALIZADOR RED REGULADA</t>
  </si>
  <si>
    <t>1.9</t>
  </si>
  <si>
    <t>TABLERO DE 18 CIRCUTOR CON ESPACIO PARA TOTALIZADOR RED NORMAL Y BAFASICA</t>
  </si>
  <si>
    <t>1.8</t>
  </si>
  <si>
    <t xml:space="preserve"> RED ELECTRICA NORMAL Y REGULADA</t>
  </si>
  <si>
    <t>FACE PLATE SENCILLO ANGULADO</t>
  </si>
  <si>
    <t>1.7</t>
  </si>
  <si>
    <t>ORGANIZADOR HORIZONTAL 2U</t>
  </si>
  <si>
    <t>1.6</t>
  </si>
  <si>
    <t>HERRAJE PATCH PANEL CAT 6A COMMSCOPE</t>
  </si>
  <si>
    <t>1.5</t>
  </si>
  <si>
    <t>PATCH CORD DE CAT 6A COMMSCOPE 3 m</t>
  </si>
  <si>
    <t>1.4</t>
  </si>
  <si>
    <t>PATCH CORD CAT 6A COMMSCOPE 1.5 m</t>
  </si>
  <si>
    <t>1.3</t>
  </si>
  <si>
    <t>JACK CAT 6A F/UTP COMMSCOPE</t>
  </si>
  <si>
    <t>1.2</t>
  </si>
  <si>
    <t>CABLE F/UTP CAT 6A COMMSCOPE</t>
  </si>
  <si>
    <t>1.,1</t>
  </si>
  <si>
    <t>RED DE CABLEADO HORIZONTAL</t>
  </si>
  <si>
    <t>TOTAL M.OBRA</t>
  </si>
  <si>
    <t>MANO DE OBRA</t>
  </si>
  <si>
    <t>TOTAL MATERIAL</t>
  </si>
  <si>
    <t>MATERIAL</t>
  </si>
  <si>
    <t>CANTIDAD</t>
  </si>
  <si>
    <t xml:space="preserve">UNIDAD </t>
  </si>
  <si>
    <t>DESCRIPCIÓN</t>
  </si>
  <si>
    <t>ITEM</t>
  </si>
  <si>
    <t>BLOQUE 1 UNIVERSIDAD DEL TOLIMA</t>
  </si>
  <si>
    <t>PUNTOS DE RED A INSTALAR</t>
  </si>
  <si>
    <t>BLOQUE 01</t>
  </si>
  <si>
    <t xml:space="preserve">SUB-TOTAL BLOQUE 31 B AULAS 307 - 308 </t>
  </si>
  <si>
    <t>Suministro e instalación de 32 baterias para UPS Powersun de 12V     9 ah OTIC de 20 Kva</t>
  </si>
  <si>
    <t>MARCACION DE PUNTOS DE RED Y ELECTRICOS</t>
  </si>
  <si>
    <t>2.40</t>
  </si>
  <si>
    <t>CERTIFICACION DE PUNTOS LOGICOS</t>
  </si>
  <si>
    <t>2.39</t>
  </si>
  <si>
    <t>OTROS</t>
  </si>
  <si>
    <t>CABLE THWN, 7 HILOS, CALIBRE AWG Nº. 12, PRE-ENTORCHADO, 3 CABLES, B-A-V.</t>
  </si>
  <si>
    <t>2.38</t>
  </si>
  <si>
    <t>CABLE THWN, 7 HILOS, CALIBRE AWG Nº. 12, PRE-ENTORCHADO, 3 CABLES, R-B-V.</t>
  </si>
  <si>
    <t>2.37</t>
  </si>
  <si>
    <t>ABRAZADERA TIPO GOTA PARA 2"</t>
  </si>
  <si>
    <t>2.36</t>
  </si>
  <si>
    <t>CAJA DE PASO DE 20X20 DOBLE FONDO</t>
  </si>
  <si>
    <t>2.35</t>
  </si>
  <si>
    <t>TUBERIA EMT 2"</t>
  </si>
  <si>
    <t>2.34</t>
  </si>
  <si>
    <t>DUCTERIA EMT Y PVC</t>
  </si>
  <si>
    <t>TOTALIZADOR DE 3X70 AMP</t>
  </si>
  <si>
    <t>ACOMETIDA EN CABLE  AWG LSZH, 4 X No 6 + 1 x No 4</t>
  </si>
  <si>
    <t>2.32</t>
  </si>
  <si>
    <t>ACOMETIDA TABLEROS NORMAL Y REGULADO</t>
  </si>
  <si>
    <t xml:space="preserve">BREKER DE 1X20 </t>
  </si>
  <si>
    <t>2.31</t>
  </si>
  <si>
    <t>TOTALIZADOR DE 3X50 AMP</t>
  </si>
  <si>
    <t>2.30</t>
  </si>
  <si>
    <t>TABLERO DE 18 CIURCUITOS CON ESPACION PARA TOTALIZADOR</t>
  </si>
  <si>
    <t>2.29</t>
  </si>
  <si>
    <t>TOMA ELECTRICA LEVITON, 15 A,  COLOR NARANJA CON TAPA</t>
  </si>
  <si>
    <t>2.28</t>
  </si>
  <si>
    <t>BREAKER ENCHUFABLE SQUARE-D DE 1x20AMP</t>
  </si>
  <si>
    <t>2.27</t>
  </si>
  <si>
    <t>TOMA ELECTRICA LEVITON, 15 A, POLO A TIERRA AISLADO, COLOR ALMENDRA CON TAPA</t>
  </si>
  <si>
    <t>2.26</t>
  </si>
  <si>
    <t> </t>
  </si>
  <si>
    <t>CABLEADO ELECTRICO NORMAL Y REGULADO</t>
  </si>
  <si>
    <t>PATCH CORD DE FIBRA LC -LC MULTIMODO 2MTS OM3, MARCA AMP COMMSCOPE</t>
  </si>
  <si>
    <t>2.25</t>
  </si>
  <si>
    <t>CERTIFICACION DE FIBRA</t>
  </si>
  <si>
    <t>2.24</t>
  </si>
  <si>
    <t>PIGTAIL  LC OM3/OM4 MULTIMODO,  COMMSCOPE</t>
  </si>
  <si>
    <t>2.23</t>
  </si>
  <si>
    <t>CABLE DE FIBRA DE USO EXTERIOR, 6 HILOS, MARCA COMMSCOPE MULTIMODO, OM4, 50/125, INCLUYE MARCACIÓN</t>
  </si>
  <si>
    <t>2.22</t>
  </si>
  <si>
    <t>BANDEJA DE FIBRA ÓPTICA CON 12 PUERTOS LC 1UR COMMSCOPE</t>
  </si>
  <si>
    <t>2.21</t>
  </si>
  <si>
    <t>BACKBONE FIBRA</t>
  </si>
  <si>
    <t>BANDEJA PORTACABLES DE 20X6</t>
  </si>
  <si>
    <t>2.20</t>
  </si>
  <si>
    <t xml:space="preserve">TAPAS FINALES 100 X 45 DEXON </t>
  </si>
  <si>
    <t>2.19</t>
  </si>
  <si>
    <t>UNION DE CANALETA</t>
  </si>
  <si>
    <t>2.18</t>
  </si>
  <si>
    <t>ACCESORIOS EN T  100 X 45 DEXSON</t>
  </si>
  <si>
    <t>2.17</t>
  </si>
  <si>
    <t>CURVA PLANA</t>
  </si>
  <si>
    <t>2.16</t>
  </si>
  <si>
    <t>CURVAS EXTERNAS 100X45 DEXON</t>
  </si>
  <si>
    <t>2.15</t>
  </si>
  <si>
    <t>CURVAS INTERNAS 100X45 DEXSON</t>
  </si>
  <si>
    <t>2.14</t>
  </si>
  <si>
    <t>CAJA SENCILLA HORIZONTAL /VERTICAL 100 x 45 mm BLANCO DEXON -  ELECTRICOS NORMAL Y REGULADO</t>
  </si>
  <si>
    <t>2.13</t>
  </si>
  <si>
    <t xml:space="preserve">CAJA SENCILLA HORIZONTAL /VERTICAL 100 x 45 mm BLANCO DEXON -  DATOS </t>
  </si>
  <si>
    <t>2.12</t>
  </si>
  <si>
    <t>CANALETA PLASTICA DEXSON Ref: DXN10011 Ducto 100x45 mm. CON DIVISION, INCLUIDO ACCESORIOS.</t>
  </si>
  <si>
    <t>2.11</t>
  </si>
  <si>
    <t>ADECUACIONES FISICAS</t>
  </si>
  <si>
    <t>2.10</t>
  </si>
  <si>
    <t>2.9</t>
  </si>
  <si>
    <t>SUMINISTRO E INSTALACIÓNDE GABINETE DE 14 U, INCLUYE MULTITOMA HORIZONTAL DE 12 SALIDAS Y KIT DE VENTILACIÓN</t>
  </si>
  <si>
    <t>2.8</t>
  </si>
  <si>
    <t xml:space="preserve">ORGANIZADORES HORIZONTALES 2U </t>
  </si>
  <si>
    <t>2.7</t>
  </si>
  <si>
    <t>HERRAJE  DE 24 PUERTOS CAT 6A COMMSCOPE</t>
  </si>
  <si>
    <t>2.6</t>
  </si>
  <si>
    <t>SUBSISTEMA DE ADMINISTRACION</t>
  </si>
  <si>
    <t>PATCH CORD DE 3 Metros  CAT 6A, MARCA COMMSCOPE COLOR ROJO.</t>
  </si>
  <si>
    <t>2.5</t>
  </si>
  <si>
    <t>PATCH CORD DE 1,5 Metros  CAT 6A, MARCA COMMSCOPE COLOR ROJO.</t>
  </si>
  <si>
    <t>2.4</t>
  </si>
  <si>
    <t>FACE PLATE DOBLE ANGULADO MARCA COMMSCOPE</t>
  </si>
  <si>
    <t>2.3</t>
  </si>
  <si>
    <t>2.2</t>
  </si>
  <si>
    <t xml:space="preserve">JACK DE DATOS CAT 6A, MARCA COMMSOCOPE INCLUYE PONCHADA Y MARCACIÓN </t>
  </si>
  <si>
    <t>2.1</t>
  </si>
  <si>
    <t>TOTAL MANO DE OBRA</t>
  </si>
  <si>
    <t>DESCRIPCION</t>
  </si>
  <si>
    <t xml:space="preserve"> BLOQUE 31B SALAS 307 - 308</t>
  </si>
  <si>
    <t>BLOQUE No 36 ANATOMIA ANIMAL MVZ</t>
  </si>
  <si>
    <t>MARCACION DE DATOS Y ELECTRICOS</t>
  </si>
  <si>
    <t>3.35</t>
  </si>
  <si>
    <t>3.34</t>
  </si>
  <si>
    <t>SISTEMA DE SONIDO AMBIENTAL</t>
  </si>
  <si>
    <t>3.31</t>
  </si>
  <si>
    <t>CAMARA PARA SEGUIMIENTO CIRUGIA PTZ 4K, INCLUYE GRABACIÓN</t>
  </si>
  <si>
    <t>3.30</t>
  </si>
  <si>
    <t>TELEVISOR SAMSUNG 70 SMART TV 4K</t>
  </si>
  <si>
    <t>3.29</t>
  </si>
  <si>
    <t xml:space="preserve">SISTEMA DE AUIDIO Y VIDEO </t>
  </si>
  <si>
    <t>CAJA DE PASO DOBLE FONDO DE 20X20</t>
  </si>
  <si>
    <t>3.28</t>
  </si>
  <si>
    <t>Tuberia EMT 2"</t>
  </si>
  <si>
    <t>3.27</t>
  </si>
  <si>
    <t>3.26</t>
  </si>
  <si>
    <t>3.25</t>
  </si>
  <si>
    <t>3.24</t>
  </si>
  <si>
    <t>3.23</t>
  </si>
  <si>
    <t>3.22</t>
  </si>
  <si>
    <t>3.21</t>
  </si>
  <si>
    <t>3.20</t>
  </si>
  <si>
    <t>PIGTAIL LC OM3/OM4 MULTIMODO COMMSCOPE</t>
  </si>
  <si>
    <t>3.19</t>
  </si>
  <si>
    <t>CABLE DE FIBRA DE USO EXTERIOR, 6 HILOS, MARCA COMMSCOPE MULTIMODO, OM3, 50/125, INCLUYE MARCACIÓN</t>
  </si>
  <si>
    <t>3.18</t>
  </si>
  <si>
    <t>3.17</t>
  </si>
  <si>
    <t>3.16</t>
  </si>
  <si>
    <t>3.15</t>
  </si>
  <si>
    <t>CURVA PLANA 100X45 DEXON</t>
  </si>
  <si>
    <t>3.14</t>
  </si>
  <si>
    <t>CURVA EXTERNA 100X45 DEXON</t>
  </si>
  <si>
    <t>3.13</t>
  </si>
  <si>
    <t>3.12</t>
  </si>
  <si>
    <t>3.11</t>
  </si>
  <si>
    <t xml:space="preserve">CAJA SENCILLA DEXSON 100 x 45 mm BLANCO DEXON -  DATOS </t>
  </si>
  <si>
    <t>3.10</t>
  </si>
  <si>
    <t>3.9</t>
  </si>
  <si>
    <t>GABINETE DE 20U UNIDADES DE RACK INCLUYE MULTITOMA Y KIT DE VENTILACIÓN</t>
  </si>
  <si>
    <t>3.8</t>
  </si>
  <si>
    <t>3.7</t>
  </si>
  <si>
    <t>3.6</t>
  </si>
  <si>
    <t>HERRAJE DE 24 PUERTOS CAT 6A COMMSCOPE</t>
  </si>
  <si>
    <t>3.5</t>
  </si>
  <si>
    <t>CABLE F/UTP AMP CAT 6A, MARCA COMMSCOPE</t>
  </si>
  <si>
    <t>3.4</t>
  </si>
  <si>
    <t>3.3</t>
  </si>
  <si>
    <t>FACE PLATE DOBLE, MARCA COMMSCOPE</t>
  </si>
  <si>
    <t>3.2</t>
  </si>
  <si>
    <t>3.1</t>
  </si>
  <si>
    <t>SUBOTOTAL LABORATORIO GIMMS</t>
  </si>
  <si>
    <t>4.34</t>
  </si>
  <si>
    <t>4.33</t>
  </si>
  <si>
    <t>FUCIONES DE  FIBRA OPTICA  HILOS SE INCLUYEN LOS PIGTAIL Y CERTIFICADAS</t>
  </si>
  <si>
    <t>4.32</t>
  </si>
  <si>
    <t>FIBRA OPTICA</t>
  </si>
  <si>
    <t>4.31</t>
  </si>
  <si>
    <t>4.30</t>
  </si>
  <si>
    <t>4.29</t>
  </si>
  <si>
    <t>4.28</t>
  </si>
  <si>
    <t>CAJA DE PASO DE 20 X 20 DOBLE FONDO</t>
  </si>
  <si>
    <t>4.27</t>
  </si>
  <si>
    <t>4.26</t>
  </si>
  <si>
    <t>4.25</t>
  </si>
  <si>
    <t>4.24</t>
  </si>
  <si>
    <t>4.23</t>
  </si>
  <si>
    <t>4.22</t>
  </si>
  <si>
    <t>TAPAS FINALES 100X45 DEXON</t>
  </si>
  <si>
    <t>4.21</t>
  </si>
  <si>
    <t>UNION CANALETA 100 X 45 DEXSON</t>
  </si>
  <si>
    <t>4.20</t>
  </si>
  <si>
    <t>4.19</t>
  </si>
  <si>
    <t>4.18</t>
  </si>
  <si>
    <t>CURVAS INTERNAS 100X45 DEXON</t>
  </si>
  <si>
    <t>4.17</t>
  </si>
  <si>
    <t>CANALETA PLASTICA 100 X 45 DEXON</t>
  </si>
  <si>
    <t>4.16</t>
  </si>
  <si>
    <t>4.15</t>
  </si>
  <si>
    <t>4.14</t>
  </si>
  <si>
    <t>4.13</t>
  </si>
  <si>
    <t>4.12</t>
  </si>
  <si>
    <t>4.11</t>
  </si>
  <si>
    <t>4.10</t>
  </si>
  <si>
    <t>TOTALIDOR DE 3X60 AMP SCHNEIDER</t>
  </si>
  <si>
    <t>4.9</t>
  </si>
  <si>
    <t>4.8</t>
  </si>
  <si>
    <t>RED ELECTRICA NORMAL Y REGULADA</t>
  </si>
  <si>
    <t>FACE PLATE ANGULADO</t>
  </si>
  <si>
    <t>4.7</t>
  </si>
  <si>
    <t>ORGANIZADOR HORIZONTAL DOBLE</t>
  </si>
  <si>
    <t>4.6</t>
  </si>
  <si>
    <t>4.5</t>
  </si>
  <si>
    <t>PATCH CORD DE CAT 6A COMMSCOPE 3M</t>
  </si>
  <si>
    <t>4.4</t>
  </si>
  <si>
    <t>PATCH CORD CAT 6A COMMSCOPE 1,5M</t>
  </si>
  <si>
    <t>4.3</t>
  </si>
  <si>
    <t>4.2</t>
  </si>
  <si>
    <t>4.1</t>
  </si>
  <si>
    <t>BLOQUE 14 LABORATORIO GIMMS</t>
  </si>
  <si>
    <t>SUBTOTAL CIENCIAS DEL HABITAT</t>
  </si>
  <si>
    <t>5.21</t>
  </si>
  <si>
    <t>5.20</t>
  </si>
  <si>
    <t>5.19</t>
  </si>
  <si>
    <t>5.18</t>
  </si>
  <si>
    <t>UNION CANALETA DEXSON 100 X 45</t>
  </si>
  <si>
    <t>5.17</t>
  </si>
  <si>
    <t>5.16</t>
  </si>
  <si>
    <t>5.15</t>
  </si>
  <si>
    <t>5.14</t>
  </si>
  <si>
    <t>5.13</t>
  </si>
  <si>
    <t>5.12</t>
  </si>
  <si>
    <t>5.11</t>
  </si>
  <si>
    <t>5.10</t>
  </si>
  <si>
    <t>5.9</t>
  </si>
  <si>
    <t>5.8</t>
  </si>
  <si>
    <t>5.7</t>
  </si>
  <si>
    <t>5.6</t>
  </si>
  <si>
    <t>5.5</t>
  </si>
  <si>
    <t>5.4</t>
  </si>
  <si>
    <t>5.3</t>
  </si>
  <si>
    <t>5.2</t>
  </si>
  <si>
    <t>5.1</t>
  </si>
  <si>
    <t>FACULTAD DE CIENCIAS DEL HABITAT</t>
  </si>
  <si>
    <t>SUBTOTAL FACULTAD CIENCIAS BASICAS</t>
  </si>
  <si>
    <t>BATERIAS DE 12 V 35 AMP</t>
  </si>
  <si>
    <t>6.22</t>
  </si>
  <si>
    <t>6.16</t>
  </si>
  <si>
    <t>6.15</t>
  </si>
  <si>
    <t>6.12</t>
  </si>
  <si>
    <t>6.11</t>
  </si>
  <si>
    <t>6.10</t>
  </si>
  <si>
    <t>6.9</t>
  </si>
  <si>
    <t>6.8</t>
  </si>
  <si>
    <t>6.7</t>
  </si>
  <si>
    <t>6.6</t>
  </si>
  <si>
    <t>6.5</t>
  </si>
  <si>
    <t>6.4</t>
  </si>
  <si>
    <t>6.3</t>
  </si>
  <si>
    <t>6.2</t>
  </si>
  <si>
    <t>6.1</t>
  </si>
  <si>
    <t>FACULTAD DE CIENCIAS BASICAS</t>
  </si>
  <si>
    <t>SUBTOTAL FACULTAD AGRONOMIA</t>
  </si>
  <si>
    <t>BATERIAS UPS FACULTAD DE AGRONOMIA 12V 9 AH</t>
  </si>
  <si>
    <t>7.1</t>
  </si>
  <si>
    <t>SUMINISTRO DE BATERIAS UPS AGRONOMIA</t>
  </si>
  <si>
    <t>FACULTAD DE AGRONOMIA</t>
  </si>
  <si>
    <t>SUBTOTAL HOSPITAL DE VETERINARIA</t>
  </si>
  <si>
    <t>8.23</t>
  </si>
  <si>
    <t>8.22</t>
  </si>
  <si>
    <t>VARIOS</t>
  </si>
  <si>
    <t>8.16</t>
  </si>
  <si>
    <t>8.15</t>
  </si>
  <si>
    <t>UNION DE CANALETA 12 X 5</t>
  </si>
  <si>
    <t>8.14</t>
  </si>
  <si>
    <t>8.13</t>
  </si>
  <si>
    <t>8.12</t>
  </si>
  <si>
    <t>8.11</t>
  </si>
  <si>
    <t>8.10</t>
  </si>
  <si>
    <t>8.9</t>
  </si>
  <si>
    <t>8.8</t>
  </si>
  <si>
    <t>8.7</t>
  </si>
  <si>
    <t>8.6</t>
  </si>
  <si>
    <t>8.5</t>
  </si>
  <si>
    <t>PATCH CORD DE CAT 6A COMMSCOPE 3 M</t>
  </si>
  <si>
    <t>8.4</t>
  </si>
  <si>
    <t>8.3</t>
  </si>
  <si>
    <t>8.2</t>
  </si>
  <si>
    <t>8.1</t>
  </si>
  <si>
    <t>HOSPITAL DE VETERINARIA</t>
  </si>
  <si>
    <t>SUBTOTAL DSI DIVISION DE SERVICIOS INSTITUCIONALES</t>
  </si>
  <si>
    <t>9.15</t>
  </si>
  <si>
    <t>9.14</t>
  </si>
  <si>
    <t>9.13</t>
  </si>
  <si>
    <t>9.12</t>
  </si>
  <si>
    <t>9.11</t>
  </si>
  <si>
    <t>9.10</t>
  </si>
  <si>
    <t>9.9</t>
  </si>
  <si>
    <t>9.8</t>
  </si>
  <si>
    <t>9.7</t>
  </si>
  <si>
    <t>9.6</t>
  </si>
  <si>
    <t>HERRAJE DE 24 PUERTOS 6A F/UTP</t>
  </si>
  <si>
    <t>9.5</t>
  </si>
  <si>
    <t>9.4</t>
  </si>
  <si>
    <t>9.3</t>
  </si>
  <si>
    <t>9.2</t>
  </si>
  <si>
    <t>9.1</t>
  </si>
  <si>
    <t>DSI DIRECCIÓN DE SERVICIOS INSTITUCIONALES</t>
  </si>
  <si>
    <t>SUBTOTAL BLOQUE 13</t>
  </si>
  <si>
    <t>10.15</t>
  </si>
  <si>
    <t>10.14</t>
  </si>
  <si>
    <t>10.13</t>
  </si>
  <si>
    <t>10.12</t>
  </si>
  <si>
    <t>10.11</t>
  </si>
  <si>
    <t>10.10</t>
  </si>
  <si>
    <t>10.9</t>
  </si>
  <si>
    <t>CERTIFICACION DE PUNTO</t>
  </si>
  <si>
    <t>10.8</t>
  </si>
  <si>
    <t>10.7</t>
  </si>
  <si>
    <t>10.6</t>
  </si>
  <si>
    <t>10.5</t>
  </si>
  <si>
    <t>10.4</t>
  </si>
  <si>
    <t>10.3</t>
  </si>
  <si>
    <t>10.2</t>
  </si>
  <si>
    <t>10.1</t>
  </si>
  <si>
    <t>BLOQUE No 12 LAB BIOTERIO</t>
  </si>
  <si>
    <t>SUBTOTAL BLOQUE 11</t>
  </si>
  <si>
    <t>11.19</t>
  </si>
  <si>
    <t>11.18</t>
  </si>
  <si>
    <t>11.17</t>
  </si>
  <si>
    <t>UNIONES  100 X 45 DEXSON</t>
  </si>
  <si>
    <t>11.16</t>
  </si>
  <si>
    <t>11.15</t>
  </si>
  <si>
    <t>11.14</t>
  </si>
  <si>
    <t>11.13</t>
  </si>
  <si>
    <t>11.12</t>
  </si>
  <si>
    <t>11.11</t>
  </si>
  <si>
    <t>11.10</t>
  </si>
  <si>
    <t>11.9</t>
  </si>
  <si>
    <t>11.8</t>
  </si>
  <si>
    <t>11.7</t>
  </si>
  <si>
    <t>11.6</t>
  </si>
  <si>
    <t>11.5</t>
  </si>
  <si>
    <t>11.4</t>
  </si>
  <si>
    <t>PATCH CORD CAT 6A COMMSCOPE 1,5 M</t>
  </si>
  <si>
    <t>11.3</t>
  </si>
  <si>
    <t>11.2</t>
  </si>
  <si>
    <t>11.1</t>
  </si>
  <si>
    <t>BLOQUE No 11</t>
  </si>
  <si>
    <t>SUBTOTAL COLISEO</t>
  </si>
  <si>
    <t>12.17</t>
  </si>
  <si>
    <t>12.16</t>
  </si>
  <si>
    <t>MARCACION DE PUNTOS DE RED</t>
  </si>
  <si>
    <t>12.15</t>
  </si>
  <si>
    <t>ABRAZADERA DOBLE ALA DE 1"</t>
  </si>
  <si>
    <t>12.14</t>
  </si>
  <si>
    <t>CAJA RATWELL 2400 CON TAPA CIEGA</t>
  </si>
  <si>
    <t>12.13</t>
  </si>
  <si>
    <t>CAJAS DE PASO DE 20 X 20 DOBLE FONDO</t>
  </si>
  <si>
    <t>12.12</t>
  </si>
  <si>
    <t>TERMINALES 1"</t>
  </si>
  <si>
    <t>12.11</t>
  </si>
  <si>
    <t xml:space="preserve">UNIONES EMT 1" </t>
  </si>
  <si>
    <t>12.10</t>
  </si>
  <si>
    <t>TUBERIA EMT 1"</t>
  </si>
  <si>
    <t>12.9</t>
  </si>
  <si>
    <t>12.8</t>
  </si>
  <si>
    <t>CERTIFICACION DE PUNTOS</t>
  </si>
  <si>
    <t>12.7</t>
  </si>
  <si>
    <t>12.6</t>
  </si>
  <si>
    <t>12.5</t>
  </si>
  <si>
    <t>12.4</t>
  </si>
  <si>
    <t>12.3</t>
  </si>
  <si>
    <t>12.2</t>
  </si>
  <si>
    <t>12.1</t>
  </si>
  <si>
    <t>COLISEO</t>
  </si>
  <si>
    <t>SUBTOTAL FACULTAD DE CIENCIAS ECONOMICAS Y ADMINISTRATIVAS</t>
  </si>
  <si>
    <t>PATCH CORD DE FIBRA LC -LC MULTIMODO 2MTS OM4, MARCA AMP COMMSCOPE</t>
  </si>
  <si>
    <t>13.5</t>
  </si>
  <si>
    <t>13.4</t>
  </si>
  <si>
    <t>PICTAIL OM4 MULTIMODO, INCLUYE FUCION COMMSCOPE</t>
  </si>
  <si>
    <t>13.3</t>
  </si>
  <si>
    <t>13.2</t>
  </si>
  <si>
    <t>13.1</t>
  </si>
  <si>
    <t>FACULTAD DE CIENCIAS ECONOMICAS Y ADMINISTRATIVAS</t>
  </si>
  <si>
    <t>SUBTOTAL FACULTAD DE CIENCIAS DE LA SALUD</t>
  </si>
  <si>
    <t>14.5</t>
  </si>
  <si>
    <t>14.4</t>
  </si>
  <si>
    <t>14.3</t>
  </si>
  <si>
    <t>14.2</t>
  </si>
  <si>
    <t>14.1</t>
  </si>
  <si>
    <t>FACULTAD DE CIENCIAS DE LA SALUD</t>
  </si>
  <si>
    <t>SUBTOTAL EGRESADOS</t>
  </si>
  <si>
    <t>15.27</t>
  </si>
  <si>
    <t>15.26</t>
  </si>
  <si>
    <t>15.25</t>
  </si>
  <si>
    <t>ABRAZADERA DE DOBLE OREJA PARA 1" 1/4</t>
  </si>
  <si>
    <t>15.24</t>
  </si>
  <si>
    <t>UNION EMT DE 1¨ 1/4</t>
  </si>
  <si>
    <t>15.23</t>
  </si>
  <si>
    <t>TERMINALES EMT DE 1" 1/4</t>
  </si>
  <si>
    <t>15.22</t>
  </si>
  <si>
    <t>TUBERIA EMT DE 1"1/4</t>
  </si>
  <si>
    <t>15.21</t>
  </si>
  <si>
    <t>15.20</t>
  </si>
  <si>
    <t>15.19</t>
  </si>
  <si>
    <t>UNIONES DEXSON 100 X 45</t>
  </si>
  <si>
    <t>15.18</t>
  </si>
  <si>
    <t>15.17</t>
  </si>
  <si>
    <t>15.16</t>
  </si>
  <si>
    <t>15.15</t>
  </si>
  <si>
    <t>15.14</t>
  </si>
  <si>
    <t>15.13</t>
  </si>
  <si>
    <t>15.12</t>
  </si>
  <si>
    <t>15.11</t>
  </si>
  <si>
    <t>15.10</t>
  </si>
  <si>
    <t>15.9</t>
  </si>
  <si>
    <t>15.8</t>
  </si>
  <si>
    <t>CERTIFICACION DE PUNTOS DE RED</t>
  </si>
  <si>
    <t>15.7</t>
  </si>
  <si>
    <t>15.6</t>
  </si>
  <si>
    <t>15.5</t>
  </si>
  <si>
    <t>15.4</t>
  </si>
  <si>
    <t>15.3</t>
  </si>
  <si>
    <t>15.2</t>
  </si>
  <si>
    <t>15.1</t>
  </si>
  <si>
    <t>EGRESADOS</t>
  </si>
  <si>
    <t>SUBTOTAL BLOQUE 33</t>
  </si>
  <si>
    <t>SUMINISTRO E INSTALACIÓN DE UPS DE 3KVA RACK</t>
  </si>
  <si>
    <t>16.1</t>
  </si>
  <si>
    <t>UPS DE 3 KVA TIPO RACK</t>
  </si>
  <si>
    <t>UPS</t>
  </si>
  <si>
    <t>SUMINISTRO UPS</t>
  </si>
  <si>
    <t>BLOQUE 33</t>
  </si>
  <si>
    <t>SUBTOTAL CENTRO CULTURAL</t>
  </si>
  <si>
    <t>17.2</t>
  </si>
  <si>
    <t>17.1</t>
  </si>
  <si>
    <t>SUMINISTROS</t>
  </si>
  <si>
    <t>SUMINISTRO ACCESORIOS DE RED</t>
  </si>
  <si>
    <t>CENTRO CULTURAL</t>
  </si>
  <si>
    <t>SUBTOTAL ACONDICIONADO</t>
  </si>
  <si>
    <t>SUMINISTRO E INSTALACIÓN DE AIRE ACONDICIONADO INVERTER DE 12000 BTU</t>
  </si>
  <si>
    <t>18.1</t>
  </si>
  <si>
    <t>AIRE DE 12000 BTU</t>
  </si>
  <si>
    <t>AIRE ACONDICIONADO</t>
  </si>
  <si>
    <t>MADERAS</t>
  </si>
  <si>
    <t>SUBTOTAL EMISORA</t>
  </si>
  <si>
    <t>19.5</t>
  </si>
  <si>
    <t>19.4</t>
  </si>
  <si>
    <t>19.3</t>
  </si>
  <si>
    <t>19.2</t>
  </si>
  <si>
    <t>EMISORA</t>
  </si>
  <si>
    <t>SUBTOTAL BLOQUE 26 SALON 26-11</t>
  </si>
  <si>
    <t>20.16</t>
  </si>
  <si>
    <t>20.15</t>
  </si>
  <si>
    <t>20.14</t>
  </si>
  <si>
    <t>UNION DEXSON 100 X 45</t>
  </si>
  <si>
    <t>20.13</t>
  </si>
  <si>
    <t>20.12</t>
  </si>
  <si>
    <t>20.11</t>
  </si>
  <si>
    <t>20.10</t>
  </si>
  <si>
    <t>20.9</t>
  </si>
  <si>
    <t>20.8</t>
  </si>
  <si>
    <t>20.7</t>
  </si>
  <si>
    <t>20.6</t>
  </si>
  <si>
    <t>20.5</t>
  </si>
  <si>
    <t>20.4</t>
  </si>
  <si>
    <t>PATCH CORD CAT 6A COMMSCOPE 1.5M</t>
  </si>
  <si>
    <t>20.3</t>
  </si>
  <si>
    <t>20.2</t>
  </si>
  <si>
    <t>20.1</t>
  </si>
  <si>
    <t>BLOQUE 26 SALON 26-11</t>
  </si>
  <si>
    <t>SUBTOTAL BLOQUE 30</t>
  </si>
  <si>
    <t>21.32</t>
  </si>
  <si>
    <t>21.31</t>
  </si>
  <si>
    <t>21.30</t>
  </si>
  <si>
    <t>21.29</t>
  </si>
  <si>
    <t>21.28</t>
  </si>
  <si>
    <t>CAJA DE 60X60 NORMA CS-275</t>
  </si>
  <si>
    <t>21.27</t>
  </si>
  <si>
    <t>TUBERIA DE 2" CORRUGADA</t>
  </si>
  <si>
    <t>21.26</t>
  </si>
  <si>
    <t>ESCABACIÓN</t>
  </si>
  <si>
    <t>21.25</t>
  </si>
  <si>
    <t>21.24</t>
  </si>
  <si>
    <t>21.23</t>
  </si>
  <si>
    <t>ABRAZADERA TIPO GOTA 3/4</t>
  </si>
  <si>
    <t>21.21</t>
  </si>
  <si>
    <t>UNION EMT DE 3/4</t>
  </si>
  <si>
    <t>21.20</t>
  </si>
  <si>
    <t>21.19</t>
  </si>
  <si>
    <t>TUBERIA EMT DE 3/4</t>
  </si>
  <si>
    <t>21.18</t>
  </si>
  <si>
    <t>21.17</t>
  </si>
  <si>
    <t>21.16</t>
  </si>
  <si>
    <t>21.15</t>
  </si>
  <si>
    <t>21.14</t>
  </si>
  <si>
    <t>21.13</t>
  </si>
  <si>
    <t>21.12</t>
  </si>
  <si>
    <t>21.11</t>
  </si>
  <si>
    <t>21.10</t>
  </si>
  <si>
    <t>21.9</t>
  </si>
  <si>
    <t>21.8</t>
  </si>
  <si>
    <t>21.7</t>
  </si>
  <si>
    <t>21.6</t>
  </si>
  <si>
    <t>21.5</t>
  </si>
  <si>
    <t>21.4</t>
  </si>
  <si>
    <t>21.3</t>
  </si>
  <si>
    <t>21.2</t>
  </si>
  <si>
    <t>21.1</t>
  </si>
  <si>
    <t>BLOQUE 30</t>
  </si>
  <si>
    <t>SUBTOTAL BLOQUE 29</t>
  </si>
  <si>
    <t>22.26</t>
  </si>
  <si>
    <t>22.25</t>
  </si>
  <si>
    <t>22.22</t>
  </si>
  <si>
    <t>22.21</t>
  </si>
  <si>
    <t>22.20</t>
  </si>
  <si>
    <t>TUBIO DE 2" CORRUGADO</t>
  </si>
  <si>
    <t>22.19</t>
  </si>
  <si>
    <t>CAJA DE 60X60 NORMA CS-274</t>
  </si>
  <si>
    <t>22.18</t>
  </si>
  <si>
    <t>22.17</t>
  </si>
  <si>
    <t>22.16</t>
  </si>
  <si>
    <t>22.15</t>
  </si>
  <si>
    <t>22.14</t>
  </si>
  <si>
    <t>22.13</t>
  </si>
  <si>
    <t>22.12</t>
  </si>
  <si>
    <t>22.11</t>
  </si>
  <si>
    <t>22.10</t>
  </si>
  <si>
    <t>22.9</t>
  </si>
  <si>
    <t>22.8</t>
  </si>
  <si>
    <t>22.7</t>
  </si>
  <si>
    <t>22.6</t>
  </si>
  <si>
    <t>22.5</t>
  </si>
  <si>
    <t>22.4</t>
  </si>
  <si>
    <t>22.3</t>
  </si>
  <si>
    <t>22.2</t>
  </si>
  <si>
    <t>22.1</t>
  </si>
  <si>
    <t>BLOQUE 29</t>
  </si>
  <si>
    <t>PROYECTO - CANTIDADES SISTEMA DE CABLEADO ESTRUCTURADO</t>
  </si>
  <si>
    <t>OFICINA DE TECNOLOGIAS DE LA INFORMACION Y LAS COMUNICACIONES</t>
  </si>
  <si>
    <t>SUMINISTRO E INSTALACIÓNDE GABINETE DE 20 U, INCLUYE MULTITOMA HORIZONTAL DE 12 SALIDAS Y KIT DE VENTILACIÓN</t>
  </si>
  <si>
    <t>GABINETE DE 14U UNIDADES DE RACK INCLUYE MULTITOMA Y KIT DE VENTILACIÓN</t>
  </si>
  <si>
    <t>FIRMA REPRESENTANTE</t>
  </si>
  <si>
    <t>CUMPLE</t>
  </si>
  <si>
    <r>
      <rPr>
        <b/>
        <u/>
        <sz val="14"/>
        <color indexed="8"/>
        <rFont val="Arial"/>
        <family val="2"/>
      </rPr>
      <t>ANEXO No. 
Ficha técnica</t>
    </r>
    <r>
      <rPr>
        <sz val="14"/>
        <color indexed="8"/>
        <rFont val="Arial"/>
        <family val="2"/>
      </rPr>
      <t xml:space="preserve">
Proceso de invitación de menor cuantía N.___  de 2026
"REALIZAR LA INSTALACIÓN Y PUESTA EN MARCHA DE CABLEADO ESTRUCTURADO EN LA UNIVERSIDAD DEL TOLIMA, CUMPLIENDO CON LAS ESPECIFICACIONES TÉCNICAS REQUERIDAS."</t>
    </r>
  </si>
  <si>
    <r>
      <t xml:space="preserve">
El presente anexo contiene todos los requerimientos técnicos del cableado estructurado, el proponente deberá diligenciar cada formato así:
1. En el campo "MATERIAL y MANO DE OBRA" el proponente deberá registrar de manera clara y precisa EL VAlOR de cada item.  </t>
    </r>
    <r>
      <rPr>
        <b/>
        <sz val="14"/>
        <color rgb="FFFF0000"/>
        <rFont val="Arial"/>
        <family val="2"/>
      </rPr>
      <t>CAMPO OBLIGATORIO</t>
    </r>
    <r>
      <rPr>
        <sz val="14"/>
        <color theme="1"/>
        <rFont val="Arial"/>
        <family val="2"/>
      </rPr>
      <t xml:space="preserve">.
2. En el campo "Cumple" cumple o no cumple, por lo que deberá registrarse únicamente </t>
    </r>
    <r>
      <rPr>
        <b/>
        <sz val="14"/>
        <color indexed="8"/>
        <rFont val="Arial"/>
        <family val="2"/>
      </rPr>
      <t>SI</t>
    </r>
    <r>
      <rPr>
        <sz val="14"/>
        <color indexed="8"/>
        <rFont val="Arial"/>
        <family val="2"/>
      </rPr>
      <t xml:space="preserve"> o </t>
    </r>
    <r>
      <rPr>
        <b/>
        <sz val="14"/>
        <color indexed="8"/>
        <rFont val="Arial"/>
        <family val="2"/>
      </rPr>
      <t xml:space="preserve">NO. </t>
    </r>
    <r>
      <rPr>
        <b/>
        <sz val="14"/>
        <color indexed="10"/>
        <rFont val="Arial"/>
        <family val="2"/>
      </rPr>
      <t>CAMPO OBLIGATORIO.</t>
    </r>
    <r>
      <rPr>
        <b/>
        <sz val="14"/>
        <color indexed="8"/>
        <rFont val="Arial"/>
        <family val="2"/>
      </rPr>
      <t xml:space="preserve">
</t>
    </r>
    <r>
      <rPr>
        <sz val="14"/>
        <color indexed="8"/>
        <rFont val="Arial"/>
        <family val="2"/>
      </rPr>
      <t xml:space="preserve">3, El proponente debera diligenciar en su totalidad y </t>
    </r>
    <r>
      <rPr>
        <sz val="14"/>
        <color rgb="FFFF0000"/>
        <rFont val="Arial"/>
        <family val="2"/>
      </rPr>
      <t>firmar</t>
    </r>
    <r>
      <rPr>
        <sz val="14"/>
        <color indexed="8"/>
        <rFont val="Arial"/>
        <family val="2"/>
      </rPr>
      <t xml:space="preserve"> cada hoja anexa con la información contenida en el presente archivo.
</t>
    </r>
  </si>
  <si>
    <t>Item</t>
  </si>
  <si>
    <t>Requerimiento</t>
  </si>
  <si>
    <t>Cumple</t>
  </si>
  <si>
    <t>GENERALES</t>
  </si>
  <si>
    <t>Marca y referencia</t>
  </si>
  <si>
    <t>Especificar referencia del equipo</t>
  </si>
  <si>
    <t>AUDIO</t>
  </si>
  <si>
    <t>GARANTÍA, CERTIFICACCIONES, SOPORTES Y CAPACIDADES DE ADMINISTRACION</t>
  </si>
  <si>
    <t>GARANTIA</t>
  </si>
  <si>
    <t>El contratista deberá especificar la marca del equipo que ofrece, la marca deberá ser de reconocido mundial y trayectoria en la venta de Smart TV</t>
  </si>
  <si>
    <t>CARACTERÍSTICAS TV</t>
  </si>
  <si>
    <t>PANTALLA</t>
  </si>
  <si>
    <t>TIPO</t>
  </si>
  <si>
    <t>LED (Crystal UHD)</t>
  </si>
  <si>
    <t>Resolución</t>
  </si>
  <si>
    <t>4K UHD (3840 x 2160)</t>
  </si>
  <si>
    <t>Frecuencia</t>
  </si>
  <si>
    <t>60 Hz</t>
  </si>
  <si>
    <t>HDR</t>
  </si>
  <si>
    <t>HDR10+</t>
  </si>
  <si>
    <t>Tecnología de color</t>
  </si>
  <si>
    <t>PurColor / Mega Contrast</t>
  </si>
  <si>
    <t>Procesador:</t>
  </si>
  <si>
    <t>Crystal Processor 4K</t>
  </si>
  <si>
    <t xml:space="preserve">Escalado de imagen: </t>
  </si>
  <si>
    <t>4K Upscaling</t>
  </si>
  <si>
    <t>Mejora de contraste</t>
  </si>
  <si>
    <t>Contrast Enhancer</t>
  </si>
  <si>
    <t>Tecnología de movimiento</t>
  </si>
  <si>
    <t>Motion Xcelerator</t>
  </si>
  <si>
    <t>20 W</t>
  </si>
  <si>
    <t>Canales</t>
  </si>
  <si>
    <t>2.0</t>
  </si>
  <si>
    <t>Tecnologías</t>
  </si>
  <si>
    <t>Potencia</t>
  </si>
  <si>
    <t>Object Tracking Sound Lite, Adaptive Sound, Q-Symphony</t>
  </si>
  <si>
    <t>Sistema Smart TV</t>
  </si>
  <si>
    <t>Sistema operativo</t>
  </si>
  <si>
    <t>Tizen</t>
  </si>
  <si>
    <t>Apps</t>
  </si>
  <si>
    <t>Netflix, YouTube, Prime Video, Disney+</t>
  </si>
  <si>
    <t>Control por voz</t>
  </si>
  <si>
    <t>Bixby</t>
  </si>
  <si>
    <t>Funciones</t>
  </si>
  <si>
    <t>Screen Mirroring, Apple AirPlay, SmartThings</t>
  </si>
  <si>
    <t>Gaming</t>
  </si>
  <si>
    <t>VRR (según modelo)</t>
  </si>
  <si>
    <t>Baja latencia</t>
  </si>
  <si>
    <t xml:space="preserve">Modo juego automático </t>
  </si>
  <si>
    <t>(ALLM)</t>
  </si>
  <si>
    <t>Tamaño</t>
  </si>
  <si>
    <t>70 pulgadas</t>
  </si>
  <si>
    <t>Conectividad</t>
  </si>
  <si>
    <t>3 puertos</t>
  </si>
  <si>
    <t>Sí</t>
  </si>
  <si>
    <t>1 puerto</t>
  </si>
  <si>
    <t>Bluetooth</t>
  </si>
  <si>
    <t>WiFi</t>
  </si>
  <si>
    <t>USB</t>
  </si>
  <si>
    <t>HDMI</t>
  </si>
  <si>
    <t>DVB-T2</t>
  </si>
  <si>
    <t>Sintonizador</t>
  </si>
  <si>
    <t>Diseño</t>
  </si>
  <si>
    <t>Negro</t>
  </si>
  <si>
    <t>Base incluida</t>
  </si>
  <si>
    <t>Pantalla</t>
  </si>
  <si>
    <t xml:space="preserve">Diseño </t>
  </si>
  <si>
    <t>Plana</t>
  </si>
  <si>
    <t>Delgado</t>
  </si>
  <si>
    <t>Color</t>
  </si>
  <si>
    <t>Soporte</t>
  </si>
  <si>
    <t>Consumo y extras</t>
  </si>
  <si>
    <t>Sensor</t>
  </si>
  <si>
    <t>1/1.8''</t>
  </si>
  <si>
    <t>Effective Pixels</t>
  </si>
  <si>
    <t>8.42MP</t>
  </si>
  <si>
    <t>Video Signals  </t>
  </si>
  <si>
    <r>
      <t>HDMI</t>
    </r>
    <r>
      <rPr>
        <sz val="10.5"/>
        <color rgb="FF333333"/>
        <rFont val="MS Gothic"/>
        <family val="3"/>
      </rPr>
      <t>：</t>
    </r>
    <r>
      <rPr>
        <sz val="10.5"/>
        <color rgb="FF333333"/>
        <rFont val="Lucida Sans Unicode"/>
        <family val="2"/>
      </rPr>
      <t> 4KP60, 4KP59.94, 4KP50, 4KP30, 4KP25, 4KP29.97, 1080P60, 1080P50, 1080I60, 1080I50, 1080P30, 1080P59.94, 1080I59.94, 1080P29.97, 720P60, 720P59.94</t>
    </r>
    <r>
      <rPr>
        <sz val="10.5"/>
        <color rgb="FF333333"/>
        <rFont val="MS Gothic"/>
        <family val="3"/>
      </rPr>
      <t>；</t>
    </r>
  </si>
  <si>
    <r>
      <t>3G-SDI</t>
    </r>
    <r>
      <rPr>
        <sz val="10.5"/>
        <color rgb="FF333333"/>
        <rFont val="MS Gothic"/>
        <family val="3"/>
      </rPr>
      <t>：</t>
    </r>
    <r>
      <rPr>
        <sz val="10.5"/>
        <color rgb="FF333333"/>
        <rFont val="Lucida Sans Unicode"/>
        <family val="2"/>
      </rPr>
      <t> 1080P60, 1080P50, 1080P30, 1080P29.97, 1080P59.94, 1080P25; 1080I60, 1080I50, 1080I59.94; 720P60, 720P59.94;</t>
    </r>
  </si>
  <si>
    <t>Zoom</t>
  </si>
  <si>
    <t>20x  optical zoom</t>
  </si>
  <si>
    <t>Lens</t>
  </si>
  <si>
    <t>f=6.25mm ~ 125mm</t>
  </si>
  <si>
    <t>Aperture</t>
  </si>
  <si>
    <t>F1.58 ~ F3.95</t>
  </si>
  <si>
    <t>Horizontal Angle</t>
  </si>
  <si>
    <t>59.6° ~ 3.5°</t>
  </si>
  <si>
    <t>Vertical Angle</t>
  </si>
  <si>
    <t>35.7° ~ 2.0°</t>
  </si>
  <si>
    <t>Diagonal Angle</t>
  </si>
  <si>
    <t>66.6° ~ 4.0°</t>
  </si>
  <si>
    <t>Digital Zoom</t>
  </si>
  <si>
    <t>16X</t>
  </si>
  <si>
    <t>Video Output</t>
  </si>
  <si>
    <t>USB 2.0, HDMI, RJ45, SDI</t>
  </si>
  <si>
    <t>Signal Standard</t>
  </si>
  <si>
    <t>NTSC/PAL</t>
  </si>
  <si>
    <t>Control Interface</t>
  </si>
  <si>
    <t>RS232, RS485, USB, NET</t>
  </si>
  <si>
    <t>Shutter </t>
  </si>
  <si>
    <t>1/30s ~ 1/10000s</t>
  </si>
  <si>
    <t>White Balance</t>
  </si>
  <si>
    <t>Auto, Indoor, Outdoor, One Push, Manual, VAR</t>
  </si>
  <si>
    <t>Backlight Compensation</t>
  </si>
  <si>
    <t>Support</t>
  </si>
  <si>
    <t>Digital Noise Reduction</t>
  </si>
  <si>
    <t>3D Digital Noise Reduction</t>
  </si>
  <si>
    <t>Baud Rate</t>
  </si>
  <si>
    <t>2400/4800/9600/19200/38400/57600/115200</t>
  </si>
  <si>
    <t>Control Protocol</t>
  </si>
  <si>
    <t>VISCA, Pelco-D,Pelco-P</t>
  </si>
  <si>
    <t>USB Protocol</t>
  </si>
  <si>
    <t>UVC 1.1~1.5</t>
  </si>
  <si>
    <t>Minimal Illumination</t>
  </si>
  <si>
    <t>0.5 Lux @ (F1.8, AGC ON)</t>
  </si>
  <si>
    <t>SNR</t>
  </si>
  <si>
    <t>≥55dB</t>
  </si>
  <si>
    <t>Horizontal Rotation</t>
  </si>
  <si>
    <r>
      <t>350° (±175°) 0.1°/s</t>
    </r>
    <r>
      <rPr>
        <sz val="10.5"/>
        <color rgb="FF333333"/>
        <rFont val="MS Gothic"/>
        <family val="3"/>
      </rPr>
      <t>～</t>
    </r>
    <r>
      <rPr>
        <sz val="10.5"/>
        <color rgb="FF333333"/>
        <rFont val="Lucida Sans Unicode"/>
        <family val="2"/>
      </rPr>
      <t>100°/s</t>
    </r>
  </si>
  <si>
    <t>Vertical Rotation</t>
  </si>
  <si>
    <r>
      <t>180° (±90°) 0.1°/s</t>
    </r>
    <r>
      <rPr>
        <sz val="10.5"/>
        <color rgb="FF333333"/>
        <rFont val="MS Gothic"/>
        <family val="3"/>
      </rPr>
      <t>～</t>
    </r>
    <r>
      <rPr>
        <sz val="10.5"/>
        <color rgb="FF333333"/>
        <rFont val="Lucida Sans Unicode"/>
        <family val="2"/>
      </rPr>
      <t>80°/s</t>
    </r>
  </si>
  <si>
    <t>H &amp; V Flip</t>
  </si>
  <si>
    <t>Support </t>
  </si>
  <si>
    <t>Image Freeze</t>
  </si>
  <si>
    <t>PoE</t>
  </si>
  <si>
    <t>Number of Preset </t>
  </si>
  <si>
    <t>Preset Accuracy </t>
  </si>
  <si>
    <t>0.1°</t>
  </si>
  <si>
    <t>Video  Encoding Format</t>
  </si>
  <si>
    <t>H.264/H.265/MJPEG</t>
  </si>
  <si>
    <t>Video Stream</t>
  </si>
  <si>
    <t>Main Stream, Sub Stream</t>
  </si>
  <si>
    <t>Main Stream Resolution</t>
  </si>
  <si>
    <t>3840x2160,1920x1080,1280x720,etc.</t>
  </si>
  <si>
    <t>Sub Stream Resolution</t>
  </si>
  <si>
    <t>720x480,320x240,etc.</t>
  </si>
  <si>
    <t>Video Bit Rate</t>
  </si>
  <si>
    <t>32Kbps ~ 20480Kbps</t>
  </si>
  <si>
    <t>Bit Rate Type</t>
  </si>
  <si>
    <t>Variable Rate, Fixed Rate</t>
  </si>
  <si>
    <t>Frame Rate</t>
  </si>
  <si>
    <t>50Hz:1fps ~ 50fps</t>
  </si>
  <si>
    <t>60Hz:1fps ~ 60fps</t>
  </si>
  <si>
    <t>Audio Compression</t>
  </si>
  <si>
    <t>AAC,G711A</t>
  </si>
  <si>
    <t>Audio Bit Rate</t>
  </si>
  <si>
    <t>96Kbps, 128Kbps</t>
  </si>
  <si>
    <t>Network Protocol</t>
  </si>
  <si>
    <r>
      <t>Dante AV-H,NDI |HX2,SRT,TCP/IP, HTTP, RTSP, RTMP(S), Onvif, DHCP, GB/T28181,Multicast</t>
    </r>
    <r>
      <rPr>
        <sz val="10.5"/>
        <color rgb="FF333333"/>
        <rFont val="MS Gothic"/>
        <family val="3"/>
      </rPr>
      <t>；</t>
    </r>
    <r>
      <rPr>
        <sz val="10.5"/>
        <color rgb="FF333333"/>
        <rFont val="Lucida Sans Unicode"/>
        <family val="2"/>
      </rPr>
      <t>Support FULL ND</t>
    </r>
  </si>
  <si>
    <t>Input/Output Interface</t>
  </si>
  <si>
    <t>HD Output</t>
  </si>
  <si>
    <t>1xHDMI</t>
  </si>
  <si>
    <t>1x3G-SDI: BNC type, 800mVp-p, 75Ω, Along to SMPTE 424M standard</t>
  </si>
  <si>
    <t>LAN</t>
  </si>
  <si>
    <t>1xRJ45:10M/100M/1000M Ethernet Interface</t>
  </si>
  <si>
    <t>Audio Interface</t>
  </si>
  <si>
    <t>1-ch: 3.5mm Audio Interface, Line In</t>
  </si>
  <si>
    <t>1-ch: 3.5mm Audio Interface, Line Out</t>
  </si>
  <si>
    <t>1xUSB2.0: Type A</t>
  </si>
  <si>
    <t>Communication Interface</t>
  </si>
  <si>
    <t>1xRS232 In: 8pin Min DIN, Max Distance: 30m, Protocol: VISCA/Pelco-D/Pelco-P</t>
  </si>
  <si>
    <t>1xRS232 Out: 8pin Min DIN, Max Distance: 30m, Protocol:  VISCA network use only</t>
  </si>
  <si>
    <t>1xRS485: 2pin Phoenix Port, Max Distance: 1200m, Protocol: VISCA/Pelco-D/Pelco-P</t>
  </si>
  <si>
    <t>Power Jack</t>
  </si>
  <si>
    <t>JEITA type (DC IN 12V)</t>
  </si>
  <si>
    <t>Generic Specification</t>
  </si>
  <si>
    <t>Power Supply</t>
  </si>
  <si>
    <t>DC 12V/2A(MAX)</t>
  </si>
  <si>
    <t>Power Consumption</t>
  </si>
  <si>
    <t>24W(Max.)</t>
  </si>
  <si>
    <t>Work Temperature</t>
  </si>
  <si>
    <t>0°C ~ 40°C</t>
  </si>
  <si>
    <t>Work Humidity</t>
  </si>
  <si>
    <r>
      <t>20%</t>
    </r>
    <r>
      <rPr>
        <sz val="10.5"/>
        <color rgb="FF333333"/>
        <rFont val="MS Gothic"/>
        <family val="3"/>
      </rPr>
      <t>～</t>
    </r>
    <r>
      <rPr>
        <sz val="10.5"/>
        <color rgb="FF333333"/>
        <rFont val="Lucida Sans Unicode"/>
        <family val="2"/>
      </rPr>
      <t>80% RH</t>
    </r>
  </si>
  <si>
    <t>Store Temperature</t>
  </si>
  <si>
    <t>-20℃ to 60°C</t>
  </si>
  <si>
    <t>Store Humidity</t>
  </si>
  <si>
    <r>
      <t>20%</t>
    </r>
    <r>
      <rPr>
        <sz val="10.5"/>
        <color rgb="FF333333"/>
        <rFont val="MS Gothic"/>
        <family val="3"/>
      </rPr>
      <t>～</t>
    </r>
    <r>
      <rPr>
        <sz val="10.5"/>
        <color rgb="FF333333"/>
        <rFont val="Lucida Sans Unicode"/>
        <family val="2"/>
      </rPr>
      <t>90% RH</t>
    </r>
  </si>
  <si>
    <t>Seguridad:</t>
  </si>
  <si>
    <t xml:space="preserve"> Samsung Knox</t>
  </si>
  <si>
    <t xml:space="preserve">Modo ahorro de energía </t>
  </si>
  <si>
    <t>(AI Energy Mode)</t>
  </si>
  <si>
    <t xml:space="preserve">Compatibilidad </t>
  </si>
  <si>
    <t>IoT</t>
  </si>
  <si>
    <t>El contratista deberá especificar la marca del equipo que ofrece</t>
  </si>
  <si>
    <t>CARACTERÍSTICAS CAMARA</t>
  </si>
  <si>
    <r>
      <t>IPC Features</t>
    </r>
    <r>
      <rPr>
        <b/>
        <sz val="10.5"/>
        <color rgb="FF00B0F0"/>
        <rFont val="MS Gothic"/>
        <family val="3"/>
      </rPr>
      <t>（</t>
    </r>
    <r>
      <rPr>
        <b/>
        <sz val="10.5"/>
        <color rgb="FF00B0F0"/>
        <rFont val="Lucida Sans Unicode"/>
        <family val="2"/>
      </rPr>
      <t>IP Camera</t>
    </r>
    <r>
      <rPr>
        <b/>
        <sz val="10.5"/>
        <color rgb="FF00B0F0"/>
        <rFont val="MS Gothic"/>
        <family val="3"/>
      </rPr>
      <t>）</t>
    </r>
  </si>
  <si>
    <t>2.800 watts</t>
  </si>
  <si>
    <t>FUNCIONES</t>
  </si>
  <si>
    <t>MP3, bluetooth, USB, SD, entrada para 2 micrófonos, ecualizador gráfico, radio/FM y display LCD y pantalla luminosa.</t>
  </si>
  <si>
    <t>OTRAS FUNCIONES</t>
  </si>
  <si>
    <r>
      <t xml:space="preserve"> </t>
    </r>
    <r>
      <rPr>
        <sz val="11"/>
        <color theme="1"/>
        <rFont val="Cambria"/>
        <family val="1"/>
      </rPr>
      <t>3 auxiliares de AUDIO IN y 1 auxiliar de AUDIO OUT.</t>
    </r>
  </si>
  <si>
    <t xml:space="preserve">ACCESORIOS </t>
  </si>
  <si>
    <t xml:space="preserve">Incluye Control y manual </t>
  </si>
  <si>
    <t>PARLANTE AMBIENTAL</t>
  </si>
  <si>
    <t>Para 4 cabinas de sonido Amplificador de 4 Transistores.</t>
  </si>
  <si>
    <t>Parlante: 5.25 pulgadas de 8 OHM.</t>
  </si>
  <si>
    <t>Potencia: 40 Watts.</t>
  </si>
  <si>
    <t>Accesorios: soporte para pared color negro.</t>
  </si>
  <si>
    <t>CARACTERÍSTICAS AMPLIFICADOR</t>
  </si>
  <si>
    <t xml:space="preserve">Minimo 1 años con soporte en sitio y atención 5x8 directamente con el fabricante del equipo.
</t>
  </si>
  <si>
    <t xml:space="preserve">Mínimo 3 años con soporte en sitio y atención 5x8 directamente con el fabricante del equipo.
</t>
  </si>
  <si>
    <t>SALIDA</t>
  </si>
  <si>
    <t>Información General</t>
  </si>
  <si>
    <t>Video y Decodificación</t>
  </si>
  <si>
    <t>Protocolos Compatibles</t>
  </si>
  <si>
    <t>VISCA sobre IP</t>
  </si>
  <si>
    <t>NDI Control</t>
  </si>
  <si>
    <t>Pelco-P</t>
  </si>
  <si>
    <t>Pelco-D</t>
  </si>
  <si>
    <t>Compatible con Sony VISCA</t>
  </si>
  <si>
    <t>ONVIF</t>
  </si>
  <si>
    <t>Control de Cámara</t>
  </si>
  <si>
    <t>Interfaz de Usuario</t>
  </si>
  <si>
    <t>Joystick</t>
  </si>
  <si>
    <t>RS422 (reservado)</t>
  </si>
  <si>
    <t>RS232 (puerto de desarrollo)</t>
  </si>
  <si>
    <t>RJ45</t>
  </si>
  <si>
    <t>Capacidad de Control</t>
  </si>
  <si>
    <t>Máximo 255 cámaras con múltiples protocolos (incluyendo NDI/IP)</t>
  </si>
  <si>
    <t>Energía</t>
  </si>
  <si>
    <t>Condiciones de Operación</t>
  </si>
  <si>
    <t>Condiciones de Almacenamiento</t>
  </si>
  <si>
    <t>Dimensiones y Peso</t>
  </si>
  <si>
    <t>Accesorios</t>
  </si>
  <si>
    <t>Perilla</t>
  </si>
  <si>
    <t>Botones de silicona</t>
  </si>
  <si>
    <t>Otros</t>
  </si>
  <si>
    <t>Nombre del producto:</t>
  </si>
  <si>
    <t xml:space="preserve"> Controlador de teclado con joystick PTZ</t>
  </si>
  <si>
    <t xml:space="preserve">Chip: </t>
  </si>
  <si>
    <t>SSD202D</t>
  </si>
  <si>
    <t>Sistema operativo:</t>
  </si>
  <si>
    <t xml:space="preserve"> Linux</t>
  </si>
  <si>
    <t xml:space="preserve">Capacidad máxima de equipos: </t>
  </si>
  <si>
    <t xml:space="preserve">Formatos de decodificación: </t>
  </si>
  <si>
    <t>H.265, H.264</t>
  </si>
  <si>
    <t xml:space="preserve">Resolución máxima: </t>
  </si>
  <si>
    <t>1080P (1920×1080 a 30 fps por canal)</t>
  </si>
  <si>
    <t xml:space="preserve">Selección de exposición: </t>
  </si>
  <si>
    <t>Balance de blancos:</t>
  </si>
  <si>
    <t>Control de contraluz:</t>
  </si>
  <si>
    <t>Visualización de estado (WB, Iris, Ganancia, Obturador, Enfoque):</t>
  </si>
  <si>
    <t xml:space="preserve">Selección de modo de enfoque: </t>
  </si>
  <si>
    <t>Enfoque automático/manual:</t>
  </si>
  <si>
    <t>Pantalla:</t>
  </si>
  <si>
    <t xml:space="preserve"> LED</t>
  </si>
  <si>
    <t xml:space="preserve">Control de velocidad: </t>
  </si>
  <si>
    <t xml:space="preserve">Palanca de zoom: </t>
  </si>
  <si>
    <t xml:space="preserve">Anillo de zoom en joystick: </t>
  </si>
  <si>
    <t xml:space="preserve">Botones programables: </t>
  </si>
  <si>
    <t xml:space="preserve">Tipo: </t>
  </si>
  <si>
    <t>4D</t>
  </si>
  <si>
    <t>TFT LCD</t>
  </si>
  <si>
    <t xml:space="preserve">Resolución: </t>
  </si>
  <si>
    <t>720×1280</t>
  </si>
  <si>
    <t>Consumo</t>
  </si>
  <si>
    <t>≤5W</t>
  </si>
  <si>
    <t xml:space="preserve">Alimentación: </t>
  </si>
  <si>
    <t>DC 12V 2A / PoE</t>
  </si>
  <si>
    <t xml:space="preserve">Temperatura de trabajo: </t>
  </si>
  <si>
    <t>-10°C a 55°C</t>
  </si>
  <si>
    <t xml:space="preserve">Humedad de trabajo: </t>
  </si>
  <si>
    <t>20% a 80% (sin condensación)</t>
  </si>
  <si>
    <t xml:space="preserve">Temperatura de almacenamiento: </t>
  </si>
  <si>
    <t>-10°C a 60°C</t>
  </si>
  <si>
    <t xml:space="preserve">Humedad de almacenamiento: </t>
  </si>
  <si>
    <t>0% a 90% (sin condensación)</t>
  </si>
  <si>
    <t xml:space="preserve">Peso neto/bruto: </t>
  </si>
  <si>
    <t>1.83 kg / 2.45 kg</t>
  </si>
  <si>
    <t xml:space="preserve">Alarma sonora (Beep): </t>
  </si>
  <si>
    <t>Encendido/Apagado</t>
  </si>
  <si>
    <t>MODELO</t>
  </si>
  <si>
    <t>TIPO RACK</t>
  </si>
  <si>
    <t>CAPACIDAD</t>
  </si>
  <si>
    <t>3KVA/3KW</t>
  </si>
  <si>
    <t>ENTRADA</t>
  </si>
  <si>
    <t>VOLTAJE</t>
  </si>
  <si>
    <t>100/110 /115/120/127Vac, L+N+PE</t>
  </si>
  <si>
    <t>RANGO DE VOLTAJE</t>
  </si>
  <si>
    <t>55~150Vac</t>
  </si>
  <si>
    <t>RANGO DE FRECUENCIA</t>
  </si>
  <si>
    <t>40-70Hz</t>
  </si>
  <si>
    <t>FACTOR DE POTENCIA</t>
  </si>
  <si>
    <t>≥0.99</t>
  </si>
  <si>
    <t>DISTORCIÓN ARMONICA</t>
  </si>
  <si>
    <t>≤4%THD(LinearLoad); ≤5%THD(Non-linearLoad)</t>
  </si>
  <si>
    <t>REGULACIÓN DE VOLTAJE</t>
  </si>
  <si>
    <t>±1%</t>
  </si>
  <si>
    <t>FRECUENCIA</t>
  </si>
  <si>
    <t>50/60Hz ± 0.1%</t>
  </si>
  <si>
    <t>TIEMPO DE TRANSFERENCIA</t>
  </si>
  <si>
    <t>Modo eléctrico a modo batería 0 ms, modo inversor a modo bypass 4 ms</t>
  </si>
  <si>
    <t>TIPO DE ONDA</t>
  </si>
  <si>
    <t>Pure Sine Wave</t>
  </si>
  <si>
    <t>CAPACIDAD DE CARGA</t>
  </si>
  <si>
    <t>FACTOR DE CRESTA</t>
  </si>
  <si>
    <t>EFICIENCIA</t>
  </si>
  <si>
    <t>AC TO AC</t>
  </si>
  <si>
    <t>MODO DE BATERIA</t>
  </si>
  <si>
    <t>MODO ECO</t>
  </si>
  <si>
    <t>BATERIA</t>
  </si>
  <si>
    <t>72VDC</t>
  </si>
  <si>
    <t>VOLTAJE DE BATERIA</t>
  </si>
  <si>
    <t>12V 9 AH 6 PCS</t>
  </si>
  <si>
    <t>NUMERO DE BATERIAS</t>
  </si>
  <si>
    <t>TASA DE CARGA</t>
  </si>
  <si>
    <t>1A</t>
  </si>
  <si>
    <t>AUTONOMIA</t>
  </si>
  <si>
    <t>5 MINUTOS</t>
  </si>
  <si>
    <t>COMUNUCACIÓN</t>
  </si>
  <si>
    <t>INTERFACE</t>
  </si>
  <si>
    <t>RS232 / RJ45 / SNMP card(optional) / USB Port /AS400 (optional)</t>
  </si>
  <si>
    <t>AMBIENTE</t>
  </si>
  <si>
    <t>TEMPERATURA DE OPERACIÓN</t>
  </si>
  <si>
    <t>HUMEDAD</t>
  </si>
  <si>
    <t>RUIDO AUDIBLE</t>
  </si>
  <si>
    <t>≤50dB</t>
  </si>
  <si>
    <t>ALTITUD</t>
  </si>
  <si>
    <t>The altitude should not exceed 1000m,and the height above 1000m should bereduced to a maximum of 4000m.Refer to IEC62040</t>
  </si>
  <si>
    <t>FISICO</t>
  </si>
  <si>
    <t>DIMENSCIONES</t>
  </si>
  <si>
    <t>440X680X86</t>
  </si>
  <si>
    <t>PESO (KL)</t>
  </si>
  <si>
    <r>
      <t>≤2% THD (Linear Load)</t>
    </r>
    <r>
      <rPr>
        <sz val="12"/>
        <color rgb="FF000000"/>
        <rFont val="MS Gothic"/>
        <family val="3"/>
      </rPr>
      <t>；</t>
    </r>
    <r>
      <rPr>
        <sz val="12"/>
        <color rgb="FF000000"/>
        <rFont val="Calibri"/>
        <family val="2"/>
      </rPr>
      <t xml:space="preserve"> ≤4% THD (Non-linear Load)</t>
    </r>
  </si>
  <si>
    <r>
      <t>Battery Mode</t>
    </r>
    <r>
      <rPr>
        <sz val="12"/>
        <color rgb="FF000000"/>
        <rFont val="MS Gothic"/>
        <family val="3"/>
      </rPr>
      <t>：</t>
    </r>
    <r>
      <rPr>
        <sz val="12"/>
        <color rgb="FF000000"/>
        <rFont val="Calibri"/>
        <family val="2"/>
      </rPr>
      <t xml:space="preserve"> 1min @102%~110% Load 10s@110%~130% Load 3s @130%~150% Load 200ms @&gt;150% Load</t>
    </r>
  </si>
  <si>
    <r>
      <t>0~95%</t>
    </r>
    <r>
      <rPr>
        <sz val="12"/>
        <color rgb="FF000000"/>
        <rFont val="MS Gothic"/>
        <family val="3"/>
      </rPr>
      <t>（</t>
    </r>
    <r>
      <rPr>
        <sz val="12"/>
        <color rgb="FF000000"/>
        <rFont val="Calibri"/>
        <family val="2"/>
      </rPr>
      <t>non-condensing)</t>
    </r>
  </si>
  <si>
    <r>
      <t>0~40</t>
    </r>
    <r>
      <rPr>
        <sz val="12"/>
        <color rgb="FF000000"/>
        <rFont val="Cambria Math"/>
        <family val="1"/>
      </rPr>
      <t xml:space="preserve">℃ </t>
    </r>
  </si>
  <si>
    <t>•Mínimo 1 años con soporte en sitio y atención 5x8 directamente con el fabricante del equipo.
•Servicio de reparación por personal calificado (acceso directo a ingenieros especializados) y reemplazo de las partes que se encuentren defectuosas por repuestos originales.
•El fabricante debe contar con un centro de atención de llamadas de reparación o asistencia técnica que asegure al cliente que se encuentra en condiciones de cumplir con lo estipulado.</t>
  </si>
  <si>
    <t xml:space="preserve">Mínimo 1 años con soporte en sitio y atención 5x8 directamente con el fabricante del equipo.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</si>
</sst>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"/>
    <numFmt numFmtId="165" formatCode="_-&quot;$&quot;\ * #,##0_-;\-&quot;$&quot;\ * #,##0_-;_-&quot;$&quot;\ * &quot;-&quot;??_-;_-@_-"/>
    <numFmt numFmtId="166" formatCode="_-[$$-240A]\ * #,##0.00_-;\-[$$-240A]\ * #,##0.00_-;_-[$$-240A]\ * &quot;-&quot;??_-;_-@_-"/>
    <numFmt numFmtId="167" formatCode="_-[$$-240A]\ * #,##0_-;\-[$$-240A]\ * #,##0_-;_-[$$-240A]\ * &quot;-&quot;??_-;_-@_-"/>
    <numFmt numFmtId="168" formatCode="_(&quot;$&quot;* #,##0_);_(&quot;$&quot;* \(#,##0\);_(&quot;$&quot;* &quot;-&quot;??_);_(@_)"/>
    <numFmt numFmtId="169" formatCode="_-* #,##0\ _€_-;\-* #,##0\ _€_-;_-* &quot;-&quot;??\ _€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4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indexed="8"/>
      <name val="Arial"/>
      <family val="2"/>
    </font>
    <font>
      <b/>
      <sz val="14"/>
      <color indexed="1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mbria"/>
      <family val="1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365F9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.5"/>
      <color rgb="FF333333"/>
      <name val="Lucida Sans Unicode"/>
      <family val="2"/>
    </font>
    <font>
      <sz val="10.5"/>
      <color rgb="FF333333"/>
      <name val="MS Gothic"/>
      <family val="3"/>
    </font>
    <font>
      <sz val="12"/>
      <name val="Calibri"/>
      <family val="2"/>
      <scheme val="minor"/>
    </font>
    <font>
      <b/>
      <sz val="12"/>
      <color rgb="FF00B0F0"/>
      <name val="Calibri"/>
      <family val="2"/>
    </font>
    <font>
      <b/>
      <sz val="10.5"/>
      <color rgb="FF00B0F0"/>
      <name val="MS Gothic"/>
      <family val="3"/>
    </font>
    <font>
      <b/>
      <sz val="10.5"/>
      <color rgb="FF00B0F0"/>
      <name val="Lucida Sans Unicode"/>
      <family val="2"/>
    </font>
    <font>
      <b/>
      <sz val="12"/>
      <color rgb="FF365F91"/>
      <name val="Calibri"/>
      <family val="2"/>
      <scheme val="minor"/>
    </font>
    <font>
      <sz val="12"/>
      <color theme="1"/>
      <name val="Cambria"/>
      <family val="1"/>
    </font>
    <font>
      <b/>
      <sz val="12"/>
      <color rgb="FF00B0F0"/>
      <name val="Calibri"/>
      <family val="2"/>
      <scheme val="minor"/>
    </font>
    <font>
      <sz val="12"/>
      <color rgb="FF000000"/>
      <name val="MS Gothic"/>
      <family val="3"/>
    </font>
    <font>
      <sz val="12"/>
      <color rgb="FF000000"/>
      <name val="Cambria Math"/>
      <family val="1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</cellStyleXfs>
  <cellXfs count="354">
    <xf numFmtId="0" fontId="0" fillId="0" borderId="0" xfId="0"/>
    <xf numFmtId="164" fontId="3" fillId="0" borderId="1" xfId="0" applyNumberFormat="1" applyFont="1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9" fontId="2" fillId="2" borderId="7" xfId="0" applyNumberFormat="1" applyFont="1" applyFill="1" applyBorder="1" applyAlignment="1">
      <alignment horizontal="center"/>
    </xf>
    <xf numFmtId="9" fontId="2" fillId="2" borderId="8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5" fillId="3" borderId="11" xfId="0" applyNumberFormat="1" applyFont="1" applyFill="1" applyBorder="1"/>
    <xf numFmtId="0" fontId="5" fillId="4" borderId="12" xfId="0" applyFont="1" applyFill="1" applyBorder="1"/>
    <xf numFmtId="0" fontId="5" fillId="4" borderId="15" xfId="0" applyFont="1" applyFill="1" applyBorder="1"/>
    <xf numFmtId="165" fontId="7" fillId="0" borderId="19" xfId="0" applyNumberFormat="1" applyFont="1" applyBorder="1"/>
    <xf numFmtId="165" fontId="7" fillId="0" borderId="20" xfId="0" applyNumberFormat="1" applyFont="1" applyBorder="1"/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7" fillId="5" borderId="19" xfId="0" applyFont="1" applyFill="1" applyBorder="1"/>
    <xf numFmtId="0" fontId="7" fillId="5" borderId="20" xfId="0" applyFont="1" applyFill="1" applyBorder="1"/>
    <xf numFmtId="0" fontId="7" fillId="5" borderId="20" xfId="0" applyFont="1" applyFill="1" applyBorder="1" applyAlignment="1">
      <alignment horizontal="right"/>
    </xf>
    <xf numFmtId="0" fontId="7" fillId="5" borderId="20" xfId="0" applyFont="1" applyFill="1" applyBorder="1" applyAlignment="1">
      <alignment horizontal="center" vertical="center"/>
    </xf>
    <xf numFmtId="166" fontId="7" fillId="0" borderId="19" xfId="0" applyNumberFormat="1" applyFont="1" applyBorder="1" applyAlignment="1">
      <alignment vertical="center"/>
    </xf>
    <xf numFmtId="166" fontId="7" fillId="0" borderId="20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0" fontId="7" fillId="4" borderId="20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justify" vertical="justify" wrapText="1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5" fillId="5" borderId="8" xfId="0" applyFont="1" applyFill="1" applyBorder="1"/>
    <xf numFmtId="0" fontId="5" fillId="5" borderId="21" xfId="0" applyFont="1" applyFill="1" applyBorder="1" applyAlignment="1">
      <alignment horizontal="center"/>
    </xf>
    <xf numFmtId="0" fontId="10" fillId="3" borderId="25" xfId="3" applyFont="1" applyFill="1" applyBorder="1" applyAlignment="1">
      <alignment horizontal="center" vertical="center" wrapText="1"/>
    </xf>
    <xf numFmtId="0" fontId="11" fillId="0" borderId="26" xfId="3" applyFont="1" applyBorder="1" applyAlignment="1">
      <alignment vertical="center" wrapText="1"/>
    </xf>
    <xf numFmtId="0" fontId="11" fillId="0" borderId="4" xfId="3" applyFont="1" applyBorder="1" applyAlignment="1">
      <alignment vertical="center" wrapText="1"/>
    </xf>
    <xf numFmtId="0" fontId="11" fillId="0" borderId="5" xfId="3" applyFont="1" applyBorder="1" applyAlignment="1">
      <alignment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4" fontId="10" fillId="3" borderId="31" xfId="3" applyNumberFormat="1" applyFont="1" applyFill="1" applyBorder="1" applyAlignment="1">
      <alignment horizontal="right" vertical="center" wrapText="1"/>
    </xf>
    <xf numFmtId="0" fontId="10" fillId="0" borderId="32" xfId="3" applyFont="1" applyBorder="1" applyAlignment="1">
      <alignment wrapText="1"/>
    </xf>
    <xf numFmtId="0" fontId="10" fillId="0" borderId="3" xfId="3" applyFont="1" applyBorder="1" applyAlignment="1">
      <alignment wrapText="1"/>
    </xf>
    <xf numFmtId="167" fontId="13" fillId="0" borderId="19" xfId="2" applyNumberFormat="1" applyFont="1" applyFill="1" applyBorder="1" applyAlignment="1">
      <alignment horizontal="right" vertical="center" wrapText="1"/>
    </xf>
    <xf numFmtId="167" fontId="13" fillId="4" borderId="20" xfId="2" applyNumberFormat="1" applyFont="1" applyFill="1" applyBorder="1" applyAlignment="1">
      <alignment horizontal="right" vertical="center" wrapText="1"/>
    </xf>
    <xf numFmtId="167" fontId="13" fillId="0" borderId="20" xfId="2" applyNumberFormat="1" applyFont="1" applyFill="1" applyBorder="1" applyAlignment="1">
      <alignment horizontal="right" vertical="center" wrapText="1"/>
    </xf>
    <xf numFmtId="167" fontId="13" fillId="0" borderId="20" xfId="0" applyNumberFormat="1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4" borderId="20" xfId="0" applyFont="1" applyFill="1" applyBorder="1" applyAlignment="1">
      <alignment wrapText="1"/>
    </xf>
    <xf numFmtId="0" fontId="13" fillId="4" borderId="21" xfId="3" applyFont="1" applyFill="1" applyBorder="1" applyAlignment="1">
      <alignment horizontal="center" vertical="center" wrapText="1"/>
    </xf>
    <xf numFmtId="168" fontId="13" fillId="5" borderId="19" xfId="2" applyNumberFormat="1" applyFont="1" applyFill="1" applyBorder="1" applyAlignment="1">
      <alignment horizontal="right" vertical="center" wrapText="1"/>
    </xf>
    <xf numFmtId="168" fontId="13" fillId="5" borderId="20" xfId="2" applyNumberFormat="1" applyFont="1" applyFill="1" applyBorder="1" applyAlignment="1">
      <alignment horizontal="right" vertical="center" wrapText="1"/>
    </xf>
    <xf numFmtId="166" fontId="13" fillId="5" borderId="20" xfId="0" applyNumberFormat="1" applyFont="1" applyFill="1" applyBorder="1" applyAlignment="1">
      <alignment horizontal="right" vertical="center" wrapText="1"/>
    </xf>
    <xf numFmtId="169" fontId="13" fillId="5" borderId="20" xfId="1" applyNumberFormat="1" applyFont="1" applyFill="1" applyBorder="1" applyAlignment="1">
      <alignment horizontal="center" vertical="center" wrapText="1"/>
    </xf>
    <xf numFmtId="0" fontId="10" fillId="5" borderId="20" xfId="3" applyFont="1" applyFill="1" applyBorder="1" applyAlignment="1">
      <alignment vertical="center" wrapText="1"/>
    </xf>
    <xf numFmtId="0" fontId="10" fillId="5" borderId="21" xfId="3" applyFont="1" applyFill="1" applyBorder="1" applyAlignment="1">
      <alignment horizontal="center" vertical="center" wrapText="1"/>
    </xf>
    <xf numFmtId="168" fontId="13" fillId="0" borderId="19" xfId="2" applyNumberFormat="1" applyFont="1" applyFill="1" applyBorder="1" applyAlignment="1">
      <alignment horizontal="right" vertical="center" wrapText="1"/>
    </xf>
    <xf numFmtId="168" fontId="13" fillId="4" borderId="20" xfId="2" applyNumberFormat="1" applyFont="1" applyFill="1" applyBorder="1" applyAlignment="1">
      <alignment horizontal="right" vertical="center" wrapText="1"/>
    </xf>
    <xf numFmtId="168" fontId="13" fillId="0" borderId="20" xfId="2" applyNumberFormat="1" applyFont="1" applyFill="1" applyBorder="1" applyAlignment="1">
      <alignment horizontal="right" vertical="center" wrapText="1"/>
    </xf>
    <xf numFmtId="0" fontId="13" fillId="7" borderId="20" xfId="0" applyFont="1" applyFill="1" applyBorder="1" applyAlignment="1">
      <alignment horizontal="right" vertical="center" wrapText="1"/>
    </xf>
    <xf numFmtId="0" fontId="13" fillId="0" borderId="21" xfId="3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right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vertical="center" wrapText="1"/>
    </xf>
    <xf numFmtId="0" fontId="13" fillId="5" borderId="21" xfId="3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13" fillId="5" borderId="20" xfId="0" applyFont="1" applyFill="1" applyBorder="1" applyAlignment="1">
      <alignment horizontal="right" vertical="center" wrapText="1"/>
    </xf>
    <xf numFmtId="0" fontId="10" fillId="5" borderId="20" xfId="0" applyFont="1" applyFill="1" applyBorder="1" applyAlignment="1">
      <alignment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wrapText="1"/>
    </xf>
    <xf numFmtId="166" fontId="13" fillId="0" borderId="20" xfId="3" applyNumberFormat="1" applyFont="1" applyBorder="1" applyAlignment="1">
      <alignment horizontal="center" vertical="center" wrapText="1"/>
    </xf>
    <xf numFmtId="169" fontId="13" fillId="4" borderId="20" xfId="1" applyNumberFormat="1" applyFont="1" applyFill="1" applyBorder="1" applyAlignment="1">
      <alignment horizontal="right" vertical="center" wrapText="1"/>
    </xf>
    <xf numFmtId="169" fontId="13" fillId="0" borderId="20" xfId="1" applyNumberFormat="1" applyFont="1" applyFill="1" applyBorder="1" applyAlignment="1">
      <alignment horizontal="center" vertical="center" wrapText="1"/>
    </xf>
    <xf numFmtId="0" fontId="13" fillId="0" borderId="20" xfId="3" applyFont="1" applyBorder="1" applyAlignment="1">
      <alignment vertical="center" wrapText="1"/>
    </xf>
    <xf numFmtId="169" fontId="13" fillId="0" borderId="20" xfId="1" applyNumberFormat="1" applyFont="1" applyFill="1" applyBorder="1" applyAlignment="1">
      <alignment horizontal="right" vertical="center" wrapText="1"/>
    </xf>
    <xf numFmtId="0" fontId="13" fillId="0" borderId="20" xfId="3" applyFont="1" applyBorder="1" applyAlignment="1">
      <alignment horizontal="right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168" fontId="7" fillId="5" borderId="19" xfId="2" applyNumberFormat="1" applyFont="1" applyFill="1" applyBorder="1" applyAlignment="1">
      <alignment horizontal="right" vertical="center" wrapText="1"/>
    </xf>
    <xf numFmtId="168" fontId="7" fillId="5" borderId="20" xfId="2" applyNumberFormat="1" applyFont="1" applyFill="1" applyBorder="1" applyAlignment="1">
      <alignment horizontal="right" vertical="center" wrapText="1"/>
    </xf>
    <xf numFmtId="169" fontId="7" fillId="5" borderId="20" xfId="1" applyNumberFormat="1" applyFont="1" applyFill="1" applyBorder="1" applyAlignment="1">
      <alignment horizontal="center" vertical="center" wrapText="1"/>
    </xf>
    <xf numFmtId="0" fontId="13" fillId="5" borderId="19" xfId="3" applyFont="1" applyFill="1" applyBorder="1" applyAlignment="1">
      <alignment vertical="center" wrapText="1"/>
    </xf>
    <xf numFmtId="0" fontId="13" fillId="5" borderId="20" xfId="3" applyFont="1" applyFill="1" applyBorder="1" applyAlignment="1">
      <alignment horizontal="center" vertical="center" wrapText="1"/>
    </xf>
    <xf numFmtId="0" fontId="10" fillId="5" borderId="20" xfId="3" applyFont="1" applyFill="1" applyBorder="1" applyAlignment="1">
      <alignment horizontal="left" vertical="center" wrapText="1"/>
    </xf>
    <xf numFmtId="0" fontId="8" fillId="8" borderId="16" xfId="4" applyFont="1" applyFill="1" applyBorder="1" applyAlignment="1">
      <alignment horizontal="center" vertical="center" wrapText="1"/>
    </xf>
    <xf numFmtId="0" fontId="8" fillId="8" borderId="17" xfId="4" applyFont="1" applyFill="1" applyBorder="1" applyAlignment="1">
      <alignment horizontal="center" vertical="center" wrapText="1"/>
    </xf>
    <xf numFmtId="0" fontId="8" fillId="8" borderId="33" xfId="4" applyFont="1" applyFill="1" applyBorder="1" applyAlignment="1">
      <alignment horizontal="center" vertical="center" wrapText="1"/>
    </xf>
    <xf numFmtId="0" fontId="8" fillId="8" borderId="34" xfId="4" applyFont="1" applyFill="1" applyBorder="1" applyAlignment="1">
      <alignment horizontal="center" vertical="center" wrapText="1"/>
    </xf>
    <xf numFmtId="0" fontId="8" fillId="8" borderId="35" xfId="4" applyFont="1" applyFill="1" applyBorder="1" applyAlignment="1">
      <alignment horizontal="center" vertical="center" wrapText="1"/>
    </xf>
    <xf numFmtId="0" fontId="10" fillId="3" borderId="36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wrapText="1"/>
    </xf>
    <xf numFmtId="0" fontId="10" fillId="6" borderId="26" xfId="3" applyFont="1" applyFill="1" applyBorder="1" applyAlignment="1">
      <alignment vertical="center" wrapText="1"/>
    </xf>
    <xf numFmtId="0" fontId="14" fillId="6" borderId="0" xfId="0" applyFont="1" applyFill="1" applyAlignment="1">
      <alignment horizontal="center"/>
    </xf>
    <xf numFmtId="0" fontId="10" fillId="0" borderId="25" xfId="3" applyFont="1" applyBorder="1" applyAlignment="1">
      <alignment wrapText="1"/>
    </xf>
    <xf numFmtId="0" fontId="10" fillId="0" borderId="15" xfId="3" applyFont="1" applyBorder="1" applyAlignment="1">
      <alignment wrapText="1"/>
    </xf>
    <xf numFmtId="168" fontId="13" fillId="0" borderId="17" xfId="2" applyNumberFormat="1" applyFont="1" applyFill="1" applyBorder="1" applyAlignment="1">
      <alignment horizontal="right" vertical="center" wrapText="1"/>
    </xf>
    <xf numFmtId="169" fontId="13" fillId="0" borderId="17" xfId="1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4" borderId="17" xfId="0" applyFont="1" applyFill="1" applyBorder="1" applyAlignment="1">
      <alignment wrapText="1"/>
    </xf>
    <xf numFmtId="0" fontId="13" fillId="4" borderId="18" xfId="3" applyFont="1" applyFill="1" applyBorder="1" applyAlignment="1">
      <alignment horizontal="center" vertical="center" wrapText="1"/>
    </xf>
    <xf numFmtId="49" fontId="13" fillId="0" borderId="20" xfId="3" applyNumberFormat="1" applyFont="1" applyBorder="1" applyAlignment="1">
      <alignment vertical="center" wrapText="1"/>
    </xf>
    <xf numFmtId="0" fontId="10" fillId="3" borderId="36" xfId="3" applyFont="1" applyFill="1" applyBorder="1" applyAlignment="1">
      <alignment horizontal="center" wrapText="1"/>
    </xf>
    <xf numFmtId="0" fontId="10" fillId="6" borderId="25" xfId="3" applyFont="1" applyFill="1" applyBorder="1" applyAlignment="1">
      <alignment vertical="center" wrapText="1"/>
    </xf>
    <xf numFmtId="0" fontId="14" fillId="6" borderId="31" xfId="0" applyFont="1" applyFill="1" applyBorder="1" applyAlignment="1">
      <alignment horizontal="center" vertical="center"/>
    </xf>
    <xf numFmtId="164" fontId="3" fillId="0" borderId="37" xfId="0" applyNumberFormat="1" applyFont="1" applyBorder="1"/>
    <xf numFmtId="164" fontId="0" fillId="0" borderId="38" xfId="0" applyNumberFormat="1" applyBorder="1"/>
    <xf numFmtId="9" fontId="2" fillId="2" borderId="24" xfId="0" applyNumberFormat="1" applyFont="1" applyFill="1" applyBorder="1" applyAlignment="1">
      <alignment horizontal="center"/>
    </xf>
    <xf numFmtId="167" fontId="5" fillId="3" borderId="39" xfId="2" applyNumberFormat="1" applyFont="1" applyFill="1" applyBorder="1"/>
    <xf numFmtId="0" fontId="7" fillId="0" borderId="40" xfId="0" applyFont="1" applyBorder="1"/>
    <xf numFmtId="0" fontId="7" fillId="0" borderId="17" xfId="0" applyFont="1" applyBorder="1"/>
    <xf numFmtId="0" fontId="7" fillId="0" borderId="28" xfId="0" applyFont="1" applyBorder="1" applyAlignment="1">
      <alignment horizontal="center" vertical="center"/>
    </xf>
    <xf numFmtId="167" fontId="7" fillId="0" borderId="17" xfId="0" applyNumberFormat="1" applyFont="1" applyBorder="1"/>
    <xf numFmtId="0" fontId="7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7" fontId="7" fillId="0" borderId="20" xfId="0" applyNumberFormat="1" applyFont="1" applyBorder="1"/>
    <xf numFmtId="0" fontId="7" fillId="0" borderId="43" xfId="0" applyFont="1" applyBorder="1" applyAlignment="1">
      <alignment horizontal="center" vertical="center"/>
    </xf>
    <xf numFmtId="167" fontId="7" fillId="5" borderId="20" xfId="0" applyNumberFormat="1" applyFont="1" applyFill="1" applyBorder="1"/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28" xfId="0" applyFont="1" applyFill="1" applyBorder="1"/>
    <xf numFmtId="167" fontId="7" fillId="0" borderId="20" xfId="0" applyNumberFormat="1" applyFont="1" applyBorder="1" applyAlignment="1">
      <alignment horizontal="right" vertical="center"/>
    </xf>
    <xf numFmtId="0" fontId="7" fillId="4" borderId="4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justify" vertical="justify" wrapText="1"/>
    </xf>
    <xf numFmtId="0" fontId="7" fillId="5" borderId="43" xfId="0" applyFont="1" applyFill="1" applyBorder="1" applyAlignment="1">
      <alignment horizontal="center" vertical="center"/>
    </xf>
    <xf numFmtId="0" fontId="5" fillId="5" borderId="20" xfId="0" applyFont="1" applyFill="1" applyBorder="1"/>
    <xf numFmtId="0" fontId="7" fillId="5" borderId="44" xfId="0" applyFont="1" applyFill="1" applyBorder="1" applyAlignment="1">
      <alignment horizontal="center" vertical="center"/>
    </xf>
    <xf numFmtId="0" fontId="7" fillId="5" borderId="43" xfId="0" applyFont="1" applyFill="1" applyBorder="1"/>
    <xf numFmtId="0" fontId="5" fillId="5" borderId="21" xfId="0" applyFont="1" applyFill="1" applyBorder="1"/>
    <xf numFmtId="0" fontId="15" fillId="5" borderId="0" xfId="0" applyFont="1" applyFill="1"/>
    <xf numFmtId="0" fontId="14" fillId="6" borderId="31" xfId="0" applyFont="1" applyFill="1" applyBorder="1" applyAlignment="1">
      <alignment horizontal="center"/>
    </xf>
    <xf numFmtId="167" fontId="5" fillId="3" borderId="39" xfId="2" applyNumberFormat="1" applyFont="1" applyFill="1" applyBorder="1" applyAlignment="1">
      <alignment horizontal="left"/>
    </xf>
    <xf numFmtId="167" fontId="7" fillId="0" borderId="16" xfId="0" applyNumberFormat="1" applyFont="1" applyBorder="1"/>
    <xf numFmtId="167" fontId="7" fillId="0" borderId="19" xfId="0" applyNumberFormat="1" applyFont="1" applyBorder="1"/>
    <xf numFmtId="167" fontId="7" fillId="5" borderId="19" xfId="0" applyNumberFormat="1" applyFont="1" applyFill="1" applyBorder="1"/>
    <xf numFmtId="0" fontId="10" fillId="6" borderId="31" xfId="3" applyFont="1" applyFill="1" applyBorder="1" applyAlignment="1">
      <alignment horizontal="center" vertical="center" wrapText="1"/>
    </xf>
    <xf numFmtId="166" fontId="5" fillId="3" borderId="39" xfId="0" applyNumberFormat="1" applyFont="1" applyFill="1" applyBorder="1"/>
    <xf numFmtId="0" fontId="7" fillId="0" borderId="20" xfId="0" applyFont="1" applyBorder="1" applyAlignment="1">
      <alignment horizontal="center"/>
    </xf>
    <xf numFmtId="0" fontId="10" fillId="6" borderId="15" xfId="3" applyFont="1" applyFill="1" applyBorder="1" applyAlignment="1">
      <alignment horizontal="center" vertical="center" wrapText="1"/>
    </xf>
    <xf numFmtId="164" fontId="3" fillId="0" borderId="44" xfId="0" applyNumberFormat="1" applyFont="1" applyBorder="1"/>
    <xf numFmtId="164" fontId="0" fillId="0" borderId="44" xfId="0" applyNumberFormat="1" applyBorder="1"/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166" fontId="5" fillId="3" borderId="20" xfId="0" applyNumberFormat="1" applyFont="1" applyFill="1" applyBorder="1"/>
    <xf numFmtId="0" fontId="10" fillId="4" borderId="20" xfId="3" applyFont="1" applyFill="1" applyBorder="1" applyAlignment="1">
      <alignment wrapText="1"/>
    </xf>
    <xf numFmtId="0" fontId="10" fillId="0" borderId="20" xfId="3" applyFont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/>
    </xf>
    <xf numFmtId="167" fontId="5" fillId="3" borderId="20" xfId="0" applyNumberFormat="1" applyFont="1" applyFill="1" applyBorder="1"/>
    <xf numFmtId="0" fontId="10" fillId="3" borderId="47" xfId="3" applyFont="1" applyFill="1" applyBorder="1" applyAlignment="1">
      <alignment horizontal="center" vertical="center" wrapText="1"/>
    </xf>
    <xf numFmtId="0" fontId="10" fillId="0" borderId="0" xfId="3" applyFont="1" applyAlignment="1">
      <alignment wrapText="1"/>
    </xf>
    <xf numFmtId="9" fontId="2" fillId="2" borderId="24" xfId="0" applyNumberFormat="1" applyFont="1" applyFill="1" applyBorder="1" applyAlignment="1">
      <alignment horizontal="center" vertical="center"/>
    </xf>
    <xf numFmtId="167" fontId="5" fillId="3" borderId="39" xfId="0" applyNumberFormat="1" applyFont="1" applyFill="1" applyBorder="1"/>
    <xf numFmtId="0" fontId="5" fillId="5" borderId="0" xfId="0" applyFont="1" applyFill="1" applyAlignment="1">
      <alignment horizontal="center" vertical="center"/>
    </xf>
    <xf numFmtId="0" fontId="10" fillId="3" borderId="47" xfId="3" applyFont="1" applyFill="1" applyBorder="1" applyAlignment="1">
      <alignment horizontal="center" wrapText="1"/>
    </xf>
    <xf numFmtId="0" fontId="5" fillId="5" borderId="21" xfId="0" applyFont="1" applyFill="1" applyBorder="1" applyAlignment="1">
      <alignment horizontal="center" vertical="center"/>
    </xf>
    <xf numFmtId="167" fontId="5" fillId="3" borderId="35" xfId="0" applyNumberFormat="1" applyFont="1" applyFill="1" applyBorder="1"/>
    <xf numFmtId="167" fontId="5" fillId="3" borderId="31" xfId="0" applyNumberFormat="1" applyFont="1" applyFill="1" applyBorder="1"/>
    <xf numFmtId="0" fontId="7" fillId="0" borderId="48" xfId="0" applyFont="1" applyBorder="1"/>
    <xf numFmtId="0" fontId="7" fillId="0" borderId="5" xfId="0" applyFont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1" xfId="0" applyFont="1" applyFill="1" applyBorder="1"/>
    <xf numFmtId="0" fontId="10" fillId="6" borderId="15" xfId="3" applyFont="1" applyFill="1" applyBorder="1" applyAlignment="1">
      <alignment horizontal="center" wrapText="1"/>
    </xf>
    <xf numFmtId="168" fontId="5" fillId="3" borderId="39" xfId="0" applyNumberFormat="1" applyFont="1" applyFill="1" applyBorder="1"/>
    <xf numFmtId="164" fontId="3" fillId="0" borderId="37" xfId="0" applyNumberFormat="1" applyFont="1" applyBorder="1" applyAlignment="1">
      <alignment horizontal="right" vertical="center"/>
    </xf>
    <xf numFmtId="164" fontId="0" fillId="0" borderId="38" xfId="0" applyNumberFormat="1" applyBorder="1" applyAlignment="1">
      <alignment horizontal="right" vertical="center"/>
    </xf>
    <xf numFmtId="9" fontId="2" fillId="2" borderId="7" xfId="0" applyNumberFormat="1" applyFont="1" applyFill="1" applyBorder="1"/>
    <xf numFmtId="168" fontId="5" fillId="3" borderId="39" xfId="0" applyNumberFormat="1" applyFont="1" applyFill="1" applyBorder="1" applyAlignment="1">
      <alignment horizontal="right" vertical="center"/>
    </xf>
    <xf numFmtId="0" fontId="8" fillId="8" borderId="47" xfId="4" applyFont="1" applyFill="1" applyBorder="1" applyAlignment="1">
      <alignment horizontal="center" vertical="center" wrapText="1"/>
    </xf>
    <xf numFmtId="0" fontId="10" fillId="0" borderId="9" xfId="3" applyFont="1" applyBorder="1" applyAlignment="1">
      <alignment vertical="center" wrapText="1"/>
    </xf>
    <xf numFmtId="0" fontId="15" fillId="0" borderId="31" xfId="0" applyFont="1" applyBorder="1"/>
    <xf numFmtId="0" fontId="7" fillId="0" borderId="0" xfId="0" applyFont="1" applyAlignment="1">
      <alignment horizontal="center" vertical="center"/>
    </xf>
    <xf numFmtId="0" fontId="7" fillId="0" borderId="49" xfId="0" applyFont="1" applyBorder="1"/>
    <xf numFmtId="167" fontId="7" fillId="0" borderId="50" xfId="0" applyNumberFormat="1" applyFont="1" applyBorder="1"/>
    <xf numFmtId="0" fontId="10" fillId="3" borderId="31" xfId="3" applyFont="1" applyFill="1" applyBorder="1" applyAlignment="1">
      <alignment horizontal="center" wrapText="1"/>
    </xf>
    <xf numFmtId="0" fontId="10" fillId="5" borderId="51" xfId="3" applyFont="1" applyFill="1" applyBorder="1" applyAlignment="1">
      <alignment vertical="center" wrapText="1"/>
    </xf>
    <xf numFmtId="0" fontId="10" fillId="5" borderId="52" xfId="3" applyFont="1" applyFill="1" applyBorder="1" applyAlignment="1">
      <alignment vertical="center" wrapText="1"/>
    </xf>
    <xf numFmtId="0" fontId="10" fillId="5" borderId="43" xfId="3" applyFont="1" applyFill="1" applyBorder="1" applyAlignment="1">
      <alignment vertical="center" wrapText="1"/>
    </xf>
    <xf numFmtId="0" fontId="10" fillId="6" borderId="29" xfId="3" applyFont="1" applyFill="1" applyBorder="1" applyAlignment="1">
      <alignment vertical="center" wrapText="1"/>
    </xf>
    <xf numFmtId="167" fontId="7" fillId="0" borderId="17" xfId="0" applyNumberFormat="1" applyFont="1" applyBorder="1" applyAlignment="1">
      <alignment horizontal="center" vertical="center"/>
    </xf>
    <xf numFmtId="167" fontId="7" fillId="0" borderId="20" xfId="0" applyNumberFormat="1" applyFont="1" applyBorder="1" applyAlignment="1">
      <alignment horizontal="center" vertical="center"/>
    </xf>
    <xf numFmtId="0" fontId="8" fillId="8" borderId="20" xfId="4" applyFont="1" applyFill="1" applyBorder="1" applyAlignment="1">
      <alignment horizontal="center" vertical="center" wrapText="1"/>
    </xf>
    <xf numFmtId="0" fontId="15" fillId="5" borderId="20" xfId="0" applyFont="1" applyFill="1" applyBorder="1"/>
    <xf numFmtId="0" fontId="10" fillId="4" borderId="50" xfId="3" applyFont="1" applyFill="1" applyBorder="1" applyAlignment="1">
      <alignment horizontal="center" vertical="center" wrapText="1"/>
    </xf>
    <xf numFmtId="0" fontId="10" fillId="0" borderId="50" xfId="3" applyFont="1" applyBorder="1" applyAlignment="1">
      <alignment wrapText="1"/>
    </xf>
    <xf numFmtId="168" fontId="5" fillId="3" borderId="39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7" fillId="0" borderId="43" xfId="0" applyFont="1" applyBorder="1" applyAlignment="1">
      <alignment horizontal="right" vertical="center"/>
    </xf>
    <xf numFmtId="0" fontId="7" fillId="5" borderId="0" xfId="0" applyFont="1" applyFill="1" applyAlignment="1">
      <alignment horizontal="right"/>
    </xf>
    <xf numFmtId="0" fontId="7" fillId="5" borderId="43" xfId="0" applyFont="1" applyFill="1" applyBorder="1" applyAlignment="1">
      <alignment horizontal="right"/>
    </xf>
    <xf numFmtId="167" fontId="7" fillId="0" borderId="20" xfId="0" applyNumberFormat="1" applyFont="1" applyBorder="1" applyAlignment="1">
      <alignment vertical="center"/>
    </xf>
    <xf numFmtId="166" fontId="5" fillId="3" borderId="35" xfId="0" applyNumberFormat="1" applyFont="1" applyFill="1" applyBorder="1"/>
    <xf numFmtId="167" fontId="7" fillId="0" borderId="19" xfId="0" applyNumberFormat="1" applyFont="1" applyBorder="1" applyAlignment="1">
      <alignment vertical="center"/>
    </xf>
    <xf numFmtId="0" fontId="13" fillId="0" borderId="20" xfId="0" applyFont="1" applyFill="1" applyBorder="1"/>
    <xf numFmtId="0" fontId="13" fillId="0" borderId="2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right" vertical="center"/>
    </xf>
    <xf numFmtId="165" fontId="13" fillId="0" borderId="20" xfId="0" applyNumberFormat="1" applyFont="1" applyFill="1" applyBorder="1" applyAlignment="1">
      <alignment horizontal="center" vertical="center"/>
    </xf>
    <xf numFmtId="166" fontId="13" fillId="0" borderId="20" xfId="0" applyNumberFormat="1" applyFont="1" applyFill="1" applyBorder="1" applyAlignment="1">
      <alignment horizontal="center" vertical="center"/>
    </xf>
    <xf numFmtId="166" fontId="13" fillId="0" borderId="19" xfId="0" applyNumberFormat="1" applyFont="1" applyFill="1" applyBorder="1" applyAlignment="1">
      <alignment vertical="center"/>
    </xf>
    <xf numFmtId="0" fontId="19" fillId="0" borderId="0" xfId="0" applyFont="1" applyFill="1"/>
    <xf numFmtId="167" fontId="13" fillId="0" borderId="20" xfId="0" applyNumberFormat="1" applyFont="1" applyFill="1" applyBorder="1" applyAlignment="1">
      <alignment horizontal="right" vertical="center" wrapText="1"/>
    </xf>
    <xf numFmtId="0" fontId="7" fillId="0" borderId="43" xfId="0" applyFont="1" applyFill="1" applyBorder="1" applyAlignment="1">
      <alignment horizontal="center" vertical="center"/>
    </xf>
    <xf numFmtId="167" fontId="7" fillId="0" borderId="20" xfId="0" applyNumberFormat="1" applyFont="1" applyFill="1" applyBorder="1"/>
    <xf numFmtId="0" fontId="7" fillId="0" borderId="20" xfId="0" applyFont="1" applyFill="1" applyBorder="1" applyAlignment="1">
      <alignment horizontal="justify" vertical="justify" wrapText="1"/>
    </xf>
    <xf numFmtId="167" fontId="7" fillId="0" borderId="20" xfId="0" applyNumberFormat="1" applyFont="1" applyFill="1" applyBorder="1" applyAlignment="1">
      <alignment vertical="center"/>
    </xf>
    <xf numFmtId="167" fontId="7" fillId="0" borderId="19" xfId="0" applyNumberFormat="1" applyFont="1" applyFill="1" applyBorder="1" applyAlignment="1">
      <alignment vertical="center"/>
    </xf>
    <xf numFmtId="0" fontId="0" fillId="0" borderId="55" xfId="0" applyBorder="1"/>
    <xf numFmtId="167" fontId="7" fillId="0" borderId="17" xfId="0" applyNumberFormat="1" applyFont="1" applyFill="1" applyBorder="1"/>
    <xf numFmtId="0" fontId="13" fillId="3" borderId="2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2" fillId="0" borderId="0" xfId="0" applyFont="1"/>
    <xf numFmtId="0" fontId="31" fillId="2" borderId="20" xfId="0" applyFont="1" applyFill="1" applyBorder="1" applyAlignment="1">
      <alignment horizontal="center" vertical="center"/>
    </xf>
    <xf numFmtId="0" fontId="32" fillId="9" borderId="20" xfId="0" applyFont="1" applyFill="1" applyBorder="1" applyProtection="1">
      <protection locked="0"/>
    </xf>
    <xf numFmtId="0" fontId="33" fillId="0" borderId="20" xfId="0" applyFont="1" applyBorder="1" applyAlignment="1">
      <alignment horizontal="justify" vertical="center"/>
    </xf>
    <xf numFmtId="0" fontId="32" fillId="0" borderId="20" xfId="0" applyFont="1" applyBorder="1" applyAlignment="1" applyProtection="1">
      <alignment vertical="center" wrapText="1"/>
      <protection locked="0"/>
    </xf>
    <xf numFmtId="0" fontId="32" fillId="9" borderId="20" xfId="0" applyFont="1" applyFill="1" applyBorder="1" applyAlignment="1" applyProtection="1">
      <alignment wrapText="1"/>
      <protection locked="0"/>
    </xf>
    <xf numFmtId="0" fontId="32" fillId="0" borderId="20" xfId="0" applyFont="1" applyBorder="1" applyAlignment="1">
      <alignment vertical="center" wrapText="1"/>
    </xf>
    <xf numFmtId="0" fontId="32" fillId="0" borderId="20" xfId="0" applyFont="1" applyBorder="1" applyAlignment="1">
      <alignment wrapText="1"/>
    </xf>
    <xf numFmtId="0" fontId="32" fillId="0" borderId="20" xfId="0" applyFont="1" applyBorder="1" applyAlignment="1">
      <alignment horizontal="justify" vertical="center" wrapText="1"/>
    </xf>
    <xf numFmtId="0" fontId="32" fillId="0" borderId="20" xfId="0" applyFont="1" applyBorder="1"/>
    <xf numFmtId="0" fontId="33" fillId="0" borderId="20" xfId="0" applyFont="1" applyBorder="1" applyAlignment="1">
      <alignment wrapText="1"/>
    </xf>
    <xf numFmtId="0" fontId="33" fillId="0" borderId="20" xfId="0" applyFont="1" applyBorder="1" applyAlignment="1">
      <alignment horizontal="justify" vertical="center" wrapText="1"/>
    </xf>
    <xf numFmtId="0" fontId="32" fillId="0" borderId="20" xfId="0" applyFont="1" applyBorder="1" applyAlignment="1">
      <alignment horizontal="left" wrapText="1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>
      <alignment horizontal="left" vertical="center" wrapText="1"/>
    </xf>
    <xf numFmtId="0" fontId="32" fillId="0" borderId="20" xfId="0" applyFont="1" applyBorder="1" applyAlignment="1" applyProtection="1">
      <alignment horizontal="center" vertical="center"/>
      <protection locked="0"/>
    </xf>
    <xf numFmtId="0" fontId="34" fillId="10" borderId="16" xfId="4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/>
    <xf numFmtId="0" fontId="32" fillId="0" borderId="20" xfId="0" applyFont="1" applyBorder="1" applyAlignment="1">
      <alignment vertical="center"/>
    </xf>
    <xf numFmtId="0" fontId="31" fillId="0" borderId="20" xfId="0" applyFont="1" applyFill="1" applyBorder="1" applyAlignment="1">
      <alignment horizontal="center"/>
    </xf>
    <xf numFmtId="0" fontId="32" fillId="0" borderId="20" xfId="0" applyFont="1" applyFill="1" applyBorder="1" applyAlignment="1" applyProtection="1">
      <alignment wrapText="1"/>
      <protection locked="0"/>
    </xf>
    <xf numFmtId="0" fontId="36" fillId="11" borderId="20" xfId="0" applyFont="1" applyFill="1" applyBorder="1" applyAlignment="1">
      <alignment vertical="center"/>
    </xf>
    <xf numFmtId="0" fontId="37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left" vertical="center" wrapText="1"/>
    </xf>
    <xf numFmtId="0" fontId="37" fillId="0" borderId="20" xfId="0" applyFont="1" applyBorder="1" applyAlignment="1" applyProtection="1">
      <alignment vertical="center" wrapText="1"/>
      <protection locked="0"/>
    </xf>
    <xf numFmtId="0" fontId="39" fillId="12" borderId="20" xfId="0" applyFont="1" applyFill="1" applyBorder="1" applyAlignment="1">
      <alignment vertical="center" wrapText="1"/>
    </xf>
    <xf numFmtId="0" fontId="39" fillId="12" borderId="20" xfId="0" applyFont="1" applyFill="1" applyBorder="1" applyAlignment="1">
      <alignment horizontal="left" vertical="center" wrapText="1"/>
    </xf>
    <xf numFmtId="0" fontId="41" fillId="0" borderId="20" xfId="0" applyFont="1" applyBorder="1" applyAlignment="1">
      <alignment horizontal="justify" vertical="center" wrapText="1"/>
    </xf>
    <xf numFmtId="0" fontId="0" fillId="0" borderId="20" xfId="0" applyBorder="1"/>
    <xf numFmtId="0" fontId="0" fillId="0" borderId="20" xfId="0" applyBorder="1" applyAlignment="1">
      <alignment wrapText="1"/>
    </xf>
    <xf numFmtId="0" fontId="45" fillId="0" borderId="20" xfId="0" applyFont="1" applyBorder="1" applyAlignment="1">
      <alignment vertical="center"/>
    </xf>
    <xf numFmtId="0" fontId="37" fillId="0" borderId="20" xfId="0" applyFont="1" applyBorder="1"/>
    <xf numFmtId="0" fontId="46" fillId="0" borderId="20" xfId="0" applyFont="1" applyBorder="1" applyAlignment="1">
      <alignment vertical="center"/>
    </xf>
    <xf numFmtId="0" fontId="37" fillId="0" borderId="20" xfId="0" applyFont="1" applyBorder="1" applyAlignment="1">
      <alignment horizontal="left"/>
    </xf>
    <xf numFmtId="0" fontId="33" fillId="0" borderId="36" xfId="0" applyFont="1" applyBorder="1" applyAlignment="1">
      <alignment vertical="center"/>
    </xf>
    <xf numFmtId="0" fontId="33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20" fontId="33" fillId="0" borderId="26" xfId="0" applyNumberFormat="1" applyFont="1" applyBorder="1" applyAlignment="1">
      <alignment horizontal="center" vertical="center"/>
    </xf>
    <xf numFmtId="9" fontId="33" fillId="0" borderId="26" xfId="0" applyNumberFormat="1" applyFont="1" applyBorder="1" applyAlignment="1">
      <alignment horizontal="center" vertical="center"/>
    </xf>
    <xf numFmtId="0" fontId="33" fillId="11" borderId="31" xfId="0" applyFont="1" applyFill="1" applyBorder="1" applyAlignment="1">
      <alignment vertical="center"/>
    </xf>
    <xf numFmtId="0" fontId="33" fillId="11" borderId="2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37" fillId="0" borderId="20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1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justify" vertical="top" wrapText="1"/>
    </xf>
    <xf numFmtId="0" fontId="23" fillId="0" borderId="0" xfId="0" applyFont="1" applyAlignment="1">
      <alignment horizontal="justify" vertical="top"/>
    </xf>
    <xf numFmtId="0" fontId="5" fillId="5" borderId="21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6" borderId="25" xfId="0" applyFont="1" applyFill="1" applyBorder="1" applyAlignment="1">
      <alignment horizontal="center"/>
    </xf>
    <xf numFmtId="0" fontId="10" fillId="0" borderId="15" xfId="3" applyFont="1" applyBorder="1" applyAlignment="1">
      <alignment horizontal="center" wrapText="1"/>
    </xf>
    <xf numFmtId="0" fontId="10" fillId="0" borderId="14" xfId="3" applyFont="1" applyBorder="1" applyAlignment="1">
      <alignment horizont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12" fillId="6" borderId="5" xfId="3" applyFont="1" applyFill="1" applyBorder="1" applyAlignment="1">
      <alignment horizontal="center" vertical="center" wrapText="1"/>
    </xf>
    <xf numFmtId="0" fontId="12" fillId="6" borderId="4" xfId="3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5" borderId="20" xfId="3" applyFont="1" applyFill="1" applyBorder="1" applyAlignment="1">
      <alignment vertical="center" wrapText="1"/>
    </xf>
    <xf numFmtId="0" fontId="10" fillId="5" borderId="20" xfId="3" applyFont="1" applyFill="1" applyBorder="1" applyAlignment="1">
      <alignment horizontal="center" vertical="center" wrapText="1"/>
    </xf>
    <xf numFmtId="0" fontId="12" fillId="0" borderId="32" xfId="3" applyFont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0" borderId="14" xfId="3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10" fillId="0" borderId="46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34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10" xfId="3" applyFont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wrapText="1"/>
    </xf>
    <xf numFmtId="0" fontId="12" fillId="4" borderId="42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2" fillId="6" borderId="53" xfId="3" applyFont="1" applyFill="1" applyBorder="1" applyAlignment="1">
      <alignment horizontal="center" vertical="center" wrapText="1"/>
    </xf>
    <xf numFmtId="0" fontId="12" fillId="6" borderId="23" xfId="3" applyFont="1" applyFill="1" applyBorder="1" applyAlignment="1">
      <alignment horizontal="center" vertical="center" wrapText="1"/>
    </xf>
    <xf numFmtId="0" fontId="16" fillId="0" borderId="56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18" fillId="4" borderId="42" xfId="0" applyFont="1" applyFill="1" applyBorder="1" applyAlignment="1">
      <alignment horizontal="center" wrapText="1"/>
    </xf>
    <xf numFmtId="0" fontId="18" fillId="4" borderId="41" xfId="0" applyFont="1" applyFill="1" applyBorder="1" applyAlignment="1">
      <alignment horizontal="center" wrapText="1"/>
    </xf>
    <xf numFmtId="0" fontId="31" fillId="9" borderId="20" xfId="0" applyFont="1" applyFill="1" applyBorder="1" applyAlignment="1">
      <alignment horizontal="center"/>
    </xf>
    <xf numFmtId="0" fontId="36" fillId="11" borderId="43" xfId="0" applyFont="1" applyFill="1" applyBorder="1" applyAlignment="1">
      <alignment horizontal="center" vertical="center"/>
    </xf>
    <xf numFmtId="0" fontId="36" fillId="11" borderId="52" xfId="0" applyFont="1" applyFill="1" applyBorder="1" applyAlignment="1">
      <alignment horizontal="center" vertical="center"/>
    </xf>
    <xf numFmtId="0" fontId="36" fillId="11" borderId="44" xfId="0" applyFont="1" applyFill="1" applyBorder="1" applyAlignment="1">
      <alignment horizontal="center" vertical="center"/>
    </xf>
    <xf numFmtId="0" fontId="31" fillId="2" borderId="43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1" fillId="9" borderId="43" xfId="0" applyFont="1" applyFill="1" applyBorder="1" applyAlignment="1">
      <alignment horizontal="center"/>
    </xf>
    <xf numFmtId="0" fontId="31" fillId="9" borderId="52" xfId="0" applyFont="1" applyFill="1" applyBorder="1" applyAlignment="1">
      <alignment horizontal="center"/>
    </xf>
    <xf numFmtId="0" fontId="31" fillId="9" borderId="44" xfId="0" applyFont="1" applyFill="1" applyBorder="1" applyAlignment="1">
      <alignment horizontal="center"/>
    </xf>
    <xf numFmtId="0" fontId="32" fillId="0" borderId="20" xfId="0" applyFont="1" applyBorder="1" applyAlignment="1">
      <alignment horizontal="right" vertical="center"/>
    </xf>
    <xf numFmtId="0" fontId="32" fillId="0" borderId="20" xfId="0" applyFont="1" applyBorder="1" applyAlignment="1">
      <alignment horizontal="left" vertical="center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9" fillId="12" borderId="20" xfId="0" applyFont="1" applyFill="1" applyBorder="1" applyAlignment="1">
      <alignment vertical="center" wrapText="1"/>
    </xf>
    <xf numFmtId="0" fontId="42" fillId="0" borderId="43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17" xfId="0" applyBorder="1" applyAlignment="1">
      <alignment horizontal="right"/>
    </xf>
    <xf numFmtId="0" fontId="0" fillId="0" borderId="50" xfId="0" applyBorder="1" applyAlignment="1">
      <alignment horizontal="right"/>
    </xf>
    <xf numFmtId="0" fontId="0" fillId="0" borderId="49" xfId="0" applyBorder="1" applyAlignment="1">
      <alignment horizontal="right" vertical="center"/>
    </xf>
    <xf numFmtId="0" fontId="47" fillId="0" borderId="20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0" fontId="47" fillId="0" borderId="17" xfId="0" applyFont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17" fillId="11" borderId="25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3" xr:uid="{E9ACBB8C-2468-412D-9359-685F2AC6AFA6}"/>
    <cellStyle name="Normal 3" xfId="4" xr:uid="{3136072E-80BA-4EA2-B71B-ED6B6DCC3D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554935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0BECC7CC-3347-4788-A715-E6C3300F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021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886239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D101229B-FB36-4406-A628-B0551F9A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786848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142BE0EE-0783-49CA-A2CF-0B093135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811696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4BAB8C1F-A87F-4E64-BD6C-43010E605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853109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C26C5A60-189A-4AD3-B286-860B8E1A5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819978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1650503F-E4E9-468E-9E32-CF948E3D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795130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8D3168A1-3FDC-401E-81D3-7D34C280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1010478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07974456-DCCE-41DF-AD20-D44A9A6D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965338</xdr:colOff>
      <xdr:row>5</xdr:row>
      <xdr:rowOff>2072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E01648BD-53DB-4338-A21B-73310F2C4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965338</xdr:colOff>
      <xdr:row>5</xdr:row>
      <xdr:rowOff>11597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6568287C-4064-4A19-8E61-EFB71035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1003438</xdr:colOff>
      <xdr:row>5</xdr:row>
      <xdr:rowOff>2072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9DDCF66F-58F8-4217-8DF5-09EB1771A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</xdr:colOff>
      <xdr:row>0</xdr:row>
      <xdr:rowOff>0</xdr:rowOff>
    </xdr:from>
    <xdr:to>
      <xdr:col>1</xdr:col>
      <xdr:colOff>836543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FA3FC840-6BF2-4D4F-8D44-720B3829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5" y="364434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927238</xdr:colOff>
      <xdr:row>5</xdr:row>
      <xdr:rowOff>2072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4D3308B8-DD2D-4F78-8F4C-EB712ECA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908188</xdr:colOff>
      <xdr:row>5</xdr:row>
      <xdr:rowOff>2072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BE6C9A3E-7470-4326-BE86-BF3063E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974863</xdr:colOff>
      <xdr:row>5</xdr:row>
      <xdr:rowOff>2072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8F562FB7-4055-465F-80E4-D923AE6B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612913</xdr:colOff>
      <xdr:row>4</xdr:row>
      <xdr:rowOff>163997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A3C4617B-0B0D-4584-8039-BEEF56014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612913</xdr:colOff>
      <xdr:row>4</xdr:row>
      <xdr:rowOff>163997</xdr:rowOff>
    </xdr:to>
    <xdr:pic>
      <xdr:nvPicPr>
        <xdr:cNvPr id="2" name="Imagen 1" descr="Logosímbolo Universidad del Tolima">
          <a:extLst>
            <a:ext uri="{FF2B5EF4-FFF2-40B4-BE49-F238E27FC236}">
              <a16:creationId xmlns:a16="http://schemas.microsoft.com/office/drawing/2014/main" id="{65479EF1-8FB6-4AF3-B8D3-A9DD34FF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612913</xdr:colOff>
      <xdr:row>4</xdr:row>
      <xdr:rowOff>163997</xdr:rowOff>
    </xdr:to>
    <xdr:pic>
      <xdr:nvPicPr>
        <xdr:cNvPr id="2" name="Imagen 1" descr="Logosímbolo Universidad del Tolima">
          <a:extLst>
            <a:ext uri="{FF2B5EF4-FFF2-40B4-BE49-F238E27FC236}">
              <a16:creationId xmlns:a16="http://schemas.microsoft.com/office/drawing/2014/main" id="{954210BC-CE0A-4293-9EFE-BCA39F66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612913</xdr:colOff>
      <xdr:row>4</xdr:row>
      <xdr:rowOff>163997</xdr:rowOff>
    </xdr:to>
    <xdr:pic>
      <xdr:nvPicPr>
        <xdr:cNvPr id="2" name="Imagen 1" descr="Logosímbolo Universidad del Tolima">
          <a:extLst>
            <a:ext uri="{FF2B5EF4-FFF2-40B4-BE49-F238E27FC236}">
              <a16:creationId xmlns:a16="http://schemas.microsoft.com/office/drawing/2014/main" id="{D9048288-43FD-402E-A032-8C1C104C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612913</xdr:colOff>
      <xdr:row>4</xdr:row>
      <xdr:rowOff>163997</xdr:rowOff>
    </xdr:to>
    <xdr:pic>
      <xdr:nvPicPr>
        <xdr:cNvPr id="2" name="Imagen 1" descr="Logosímbolo Universidad del Tolima">
          <a:extLst>
            <a:ext uri="{FF2B5EF4-FFF2-40B4-BE49-F238E27FC236}">
              <a16:creationId xmlns:a16="http://schemas.microsoft.com/office/drawing/2014/main" id="{647A2CF6-846D-45A4-A94A-C76C78F7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844826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D802EF12-6FFA-415F-90DD-466EE49B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778565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42618D09-18F2-4B34-9D44-94174DA8D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745435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B4D5089E-0AC6-4F6F-9C72-BCAEB0D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762000</xdr:colOff>
      <xdr:row>6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7E2E3612-02EB-4BDD-9D28-5806F349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877956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A5D83B84-08D7-4F03-BB53-15CC7E74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886239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D61809E1-56AF-4337-8159-B212432E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795130</xdr:colOff>
      <xdr:row>5</xdr:row>
      <xdr:rowOff>3314</xdr:rowOff>
    </xdr:to>
    <xdr:pic>
      <xdr:nvPicPr>
        <xdr:cNvPr id="3" name="Imagen 2" descr="Logosímbolo Universidad del Tolima">
          <a:extLst>
            <a:ext uri="{FF2B5EF4-FFF2-40B4-BE49-F238E27FC236}">
              <a16:creationId xmlns:a16="http://schemas.microsoft.com/office/drawing/2014/main" id="{0A3B53D3-D00B-4AB5-BC32-FA6CC4BA6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4913" cy="964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B0B5-C23B-45DE-B5EE-866DFAF7D18C}">
  <dimension ref="A1:K31"/>
  <sheetViews>
    <sheetView topLeftCell="A7" workbookViewId="0">
      <selection activeCell="F38" sqref="F38"/>
    </sheetView>
  </sheetViews>
  <sheetFormatPr baseColWidth="10" defaultRowHeight="15" x14ac:dyDescent="0.25"/>
  <sheetData>
    <row r="1" spans="1:11" x14ac:dyDescent="0.25">
      <c r="A1" s="262" t="s">
        <v>627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x14ac:dyDescent="0.2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x14ac:dyDescent="0.25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</row>
    <row r="4" spans="1:11" x14ac:dyDescent="0.25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</row>
    <row r="5" spans="1:11" x14ac:dyDescent="0.25">
      <c r="A5" s="263"/>
      <c r="B5" s="263"/>
      <c r="C5" s="263"/>
      <c r="D5" s="263"/>
      <c r="E5" s="263"/>
      <c r="F5" s="263"/>
      <c r="G5" s="263"/>
      <c r="H5" s="263"/>
      <c r="I5" s="263"/>
      <c r="J5" s="263"/>
      <c r="K5" s="263"/>
    </row>
    <row r="6" spans="1:11" x14ac:dyDescent="0.25">
      <c r="A6" s="263"/>
      <c r="B6" s="263"/>
      <c r="C6" s="263"/>
      <c r="D6" s="263"/>
      <c r="E6" s="263"/>
      <c r="F6" s="263"/>
      <c r="G6" s="263"/>
      <c r="H6" s="263"/>
      <c r="I6" s="263"/>
      <c r="J6" s="263"/>
      <c r="K6" s="263"/>
    </row>
    <row r="7" spans="1:11" x14ac:dyDescent="0.25">
      <c r="A7" s="263"/>
      <c r="B7" s="263"/>
      <c r="C7" s="263"/>
      <c r="D7" s="263"/>
      <c r="E7" s="263"/>
      <c r="F7" s="263"/>
      <c r="G7" s="263"/>
      <c r="H7" s="263"/>
      <c r="I7" s="263"/>
      <c r="J7" s="263"/>
      <c r="K7" s="263"/>
    </row>
    <row r="8" spans="1:11" x14ac:dyDescent="0.25">
      <c r="A8" s="264" t="s">
        <v>628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</row>
    <row r="9" spans="1:11" x14ac:dyDescent="0.25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x14ac:dyDescent="0.25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x14ac:dyDescent="0.25">
      <c r="A11" s="265"/>
      <c r="B11" s="265"/>
      <c r="C11" s="265"/>
      <c r="D11" s="265"/>
      <c r="E11" s="265"/>
      <c r="F11" s="265"/>
      <c r="G11" s="265"/>
      <c r="H11" s="265"/>
      <c r="I11" s="265"/>
      <c r="J11" s="265"/>
      <c r="K11" s="265"/>
    </row>
    <row r="12" spans="1:11" x14ac:dyDescent="0.25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</row>
    <row r="13" spans="1:11" x14ac:dyDescent="0.25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x14ac:dyDescent="0.25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</row>
    <row r="15" spans="1:11" x14ac:dyDescent="0.25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</row>
    <row r="16" spans="1:11" x14ac:dyDescent="0.25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</row>
    <row r="17" spans="1:11" x14ac:dyDescent="0.25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x14ac:dyDescent="0.25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spans="1:11" x14ac:dyDescent="0.25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</row>
    <row r="20" spans="1:11" x14ac:dyDescent="0.25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</row>
    <row r="21" spans="1:11" x14ac:dyDescent="0.25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x14ac:dyDescent="0.25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</row>
    <row r="23" spans="1:11" x14ac:dyDescent="0.25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x14ac:dyDescent="0.25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x14ac:dyDescent="0.25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</row>
    <row r="26" spans="1:11" x14ac:dyDescent="0.25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x14ac:dyDescent="0.25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  <row r="28" spans="1:11" x14ac:dyDescent="0.25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</row>
    <row r="29" spans="1:11" x14ac:dyDescent="0.25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</row>
    <row r="30" spans="1:11" x14ac:dyDescent="0.25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</row>
    <row r="31" spans="1:11" x14ac:dyDescent="0.25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</sheetData>
  <mergeCells count="2">
    <mergeCell ref="A1:K7"/>
    <mergeCell ref="A8:K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3131-09B0-4890-88BA-FCC6B6919024}">
  <dimension ref="A1:J34"/>
  <sheetViews>
    <sheetView topLeftCell="A5" zoomScale="115" zoomScaleNormal="115" workbookViewId="0">
      <selection activeCell="J9" sqref="J9"/>
    </sheetView>
  </sheetViews>
  <sheetFormatPr baseColWidth="10" defaultRowHeight="15" x14ac:dyDescent="0.25"/>
  <cols>
    <col min="1" max="1" width="8.7109375" customWidth="1"/>
    <col min="2" max="2" width="36.42578125" customWidth="1"/>
    <col min="3" max="3" width="8.5703125" customWidth="1"/>
    <col min="4" max="4" width="9.85546875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4.71093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9</v>
      </c>
      <c r="B6" s="290" t="s">
        <v>389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1" t="s">
        <v>112</v>
      </c>
      <c r="B7" s="302"/>
      <c r="C7" s="302"/>
      <c r="D7" s="153"/>
      <c r="E7" s="153"/>
      <c r="F7" s="153"/>
      <c r="G7" s="153"/>
      <c r="H7" s="153"/>
      <c r="I7" s="157">
        <v>3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56"/>
      <c r="B9" s="132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388</v>
      </c>
      <c r="B10" s="16" t="s">
        <v>100</v>
      </c>
      <c r="C10" s="15" t="s">
        <v>16</v>
      </c>
      <c r="D10" s="118">
        <f>3*35</f>
        <v>105</v>
      </c>
      <c r="E10" s="117"/>
      <c r="F10" s="117">
        <f t="shared" ref="F10:F16" si="0">D10*E10</f>
        <v>0</v>
      </c>
      <c r="G10" s="117"/>
      <c r="H10" s="117">
        <f t="shared" ref="H10:H16" si="1">G10*D10</f>
        <v>0</v>
      </c>
      <c r="I10" s="137">
        <f t="shared" ref="I10:I16" si="2">H10+F10</f>
        <v>0</v>
      </c>
      <c r="J10" s="137"/>
    </row>
    <row r="11" spans="1:10" x14ac:dyDescent="0.25">
      <c r="A11" s="17" t="s">
        <v>387</v>
      </c>
      <c r="B11" s="16" t="s">
        <v>98</v>
      </c>
      <c r="C11" s="15" t="s">
        <v>4</v>
      </c>
      <c r="D11" s="118">
        <v>6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386</v>
      </c>
      <c r="B12" s="16" t="s">
        <v>297</v>
      </c>
      <c r="C12" s="15" t="s">
        <v>4</v>
      </c>
      <c r="D12" s="118">
        <v>3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385</v>
      </c>
      <c r="B13" s="16" t="s">
        <v>295</v>
      </c>
      <c r="C13" s="15" t="s">
        <v>4</v>
      </c>
      <c r="D13" s="118">
        <v>3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384</v>
      </c>
      <c r="B14" s="16" t="s">
        <v>383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382</v>
      </c>
      <c r="B15" s="16" t="s">
        <v>292</v>
      </c>
      <c r="C15" s="15" t="s">
        <v>4</v>
      </c>
      <c r="D15" s="118">
        <v>2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381</v>
      </c>
      <c r="B16" s="16" t="s">
        <v>290</v>
      </c>
      <c r="C16" s="15" t="s">
        <v>4</v>
      </c>
      <c r="D16" s="118">
        <v>3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32"/>
      <c r="B17" s="129" t="s">
        <v>289</v>
      </c>
      <c r="C17" s="21"/>
      <c r="D17" s="131"/>
      <c r="E17" s="119"/>
      <c r="F17" s="119"/>
      <c r="G17" s="119"/>
      <c r="H17" s="119"/>
      <c r="I17" s="138"/>
      <c r="J17" s="138"/>
    </row>
    <row r="18" spans="1:10" x14ac:dyDescent="0.25">
      <c r="A18" s="17" t="s">
        <v>380</v>
      </c>
      <c r="B18" s="16" t="s">
        <v>73</v>
      </c>
      <c r="C18" s="15" t="s">
        <v>16</v>
      </c>
      <c r="D18" s="118">
        <v>10</v>
      </c>
      <c r="E18" s="117"/>
      <c r="F18" s="117">
        <f>D18*E18</f>
        <v>0</v>
      </c>
      <c r="G18" s="117"/>
      <c r="H18" s="117">
        <f>G18*D18</f>
        <v>0</v>
      </c>
      <c r="I18" s="137">
        <f>H18+F18</f>
        <v>0</v>
      </c>
      <c r="J18" s="137"/>
    </row>
    <row r="19" spans="1:10" x14ac:dyDescent="0.25">
      <c r="A19" s="17" t="s">
        <v>379</v>
      </c>
      <c r="B19" s="16" t="s">
        <v>71</v>
      </c>
      <c r="C19" s="15" t="s">
        <v>16</v>
      </c>
      <c r="D19" s="118">
        <v>10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378</v>
      </c>
      <c r="B20" s="16" t="s">
        <v>61</v>
      </c>
      <c r="C20" s="15" t="s">
        <v>4</v>
      </c>
      <c r="D20" s="118">
        <v>3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7" t="s">
        <v>377</v>
      </c>
      <c r="B21" s="16" t="s">
        <v>59</v>
      </c>
      <c r="C21" s="15" t="s">
        <v>4</v>
      </c>
      <c r="D21" s="118">
        <v>3</v>
      </c>
      <c r="E21" s="117"/>
      <c r="F21" s="117">
        <f>D21*E21</f>
        <v>0</v>
      </c>
      <c r="G21" s="117"/>
      <c r="H21" s="117">
        <f>G21*D21</f>
        <v>0</v>
      </c>
      <c r="I21" s="137">
        <f>H21+F21</f>
        <v>0</v>
      </c>
      <c r="J21" s="137"/>
    </row>
    <row r="22" spans="1:10" x14ac:dyDescent="0.25">
      <c r="A22" s="17" t="s">
        <v>376</v>
      </c>
      <c r="B22" s="16" t="s">
        <v>57</v>
      </c>
      <c r="C22" s="15" t="s">
        <v>4</v>
      </c>
      <c r="D22" s="118">
        <v>6</v>
      </c>
      <c r="E22" s="117"/>
      <c r="F22" s="117">
        <f>D22*E22</f>
        <v>0</v>
      </c>
      <c r="G22" s="117"/>
      <c r="H22" s="117">
        <f>G22*D22</f>
        <v>0</v>
      </c>
      <c r="I22" s="137">
        <f>H22+F22</f>
        <v>0</v>
      </c>
      <c r="J22" s="137"/>
    </row>
    <row r="23" spans="1:10" x14ac:dyDescent="0.25">
      <c r="A23" s="123"/>
      <c r="B23" s="122" t="s">
        <v>51</v>
      </c>
      <c r="C23" s="121"/>
      <c r="D23" s="120"/>
      <c r="E23" s="119"/>
      <c r="F23" s="119"/>
      <c r="G23" s="119"/>
      <c r="H23" s="119"/>
      <c r="I23" s="138"/>
      <c r="J23" s="138"/>
    </row>
    <row r="24" spans="1:10" x14ac:dyDescent="0.25">
      <c r="A24" s="17" t="s">
        <v>375</v>
      </c>
      <c r="B24" s="16" t="s">
        <v>39</v>
      </c>
      <c r="C24" s="15" t="s">
        <v>4</v>
      </c>
      <c r="D24" s="118">
        <v>9</v>
      </c>
      <c r="E24" s="117"/>
      <c r="F24" s="117">
        <f>D24*E24</f>
        <v>0</v>
      </c>
      <c r="G24" s="117"/>
      <c r="H24" s="117">
        <f>G24*D24</f>
        <v>0</v>
      </c>
      <c r="I24" s="137">
        <f>H24+F24</f>
        <v>0</v>
      </c>
      <c r="J24" s="137"/>
    </row>
    <row r="25" spans="1:10" x14ac:dyDescent="0.25">
      <c r="A25" s="21"/>
      <c r="B25" s="129" t="s">
        <v>352</v>
      </c>
      <c r="C25" s="21"/>
      <c r="D25" s="21"/>
      <c r="E25" s="119"/>
      <c r="F25" s="119"/>
      <c r="G25" s="119"/>
      <c r="H25" s="119"/>
      <c r="I25" s="138"/>
      <c r="J25" s="138"/>
    </row>
    <row r="26" spans="1:10" x14ac:dyDescent="0.25">
      <c r="A26" s="15" t="s">
        <v>374</v>
      </c>
      <c r="B26" s="16" t="s">
        <v>6</v>
      </c>
      <c r="C26" s="15" t="s">
        <v>4</v>
      </c>
      <c r="D26" s="15">
        <v>3</v>
      </c>
      <c r="E26" s="117"/>
      <c r="F26" s="117">
        <f>D26*E26</f>
        <v>0</v>
      </c>
      <c r="G26" s="117"/>
      <c r="H26" s="117">
        <f>G26*D26</f>
        <v>0</v>
      </c>
      <c r="I26" s="137">
        <f>H26+F26</f>
        <v>0</v>
      </c>
      <c r="J26" s="137"/>
    </row>
    <row r="27" spans="1:10" ht="15.75" thickBot="1" x14ac:dyDescent="0.3">
      <c r="A27" s="15" t="s">
        <v>373</v>
      </c>
      <c r="B27" s="16" t="s">
        <v>5</v>
      </c>
      <c r="C27" s="15" t="s">
        <v>4</v>
      </c>
      <c r="D27" s="15">
        <v>9</v>
      </c>
      <c r="E27" s="117"/>
      <c r="F27" s="117">
        <f>D27*E27</f>
        <v>0</v>
      </c>
      <c r="G27" s="117"/>
      <c r="H27" s="117">
        <f>G27*D27</f>
        <v>0</v>
      </c>
      <c r="I27" s="136">
        <f>H27+F27</f>
        <v>0</v>
      </c>
      <c r="J27" s="136"/>
    </row>
    <row r="28" spans="1:10" ht="19.5" thickBot="1" x14ac:dyDescent="0.35">
      <c r="A28" s="112"/>
      <c r="B28" s="293" t="s">
        <v>372</v>
      </c>
      <c r="C28" s="294"/>
      <c r="D28" s="294"/>
      <c r="E28" s="294"/>
      <c r="F28" s="294"/>
      <c r="G28" s="295"/>
      <c r="H28" s="111"/>
      <c r="I28" s="155">
        <f>SUM(I10:I24)</f>
        <v>0</v>
      </c>
    </row>
    <row r="29" spans="1:10" x14ac:dyDescent="0.25">
      <c r="A29" s="8"/>
      <c r="B29" s="7"/>
      <c r="C29" s="7"/>
      <c r="D29" s="7"/>
      <c r="E29" s="7"/>
      <c r="F29" s="7"/>
      <c r="G29" s="146" t="s">
        <v>1</v>
      </c>
      <c r="H29" s="154">
        <v>0.19</v>
      </c>
      <c r="I29" s="108">
        <f>I28*0.19</f>
        <v>0</v>
      </c>
    </row>
    <row r="30" spans="1:10" ht="16.5" thickBot="1" x14ac:dyDescent="0.3">
      <c r="A30" s="3"/>
      <c r="B30" s="2"/>
      <c r="C30" s="2"/>
      <c r="D30" s="2"/>
      <c r="E30" s="2"/>
      <c r="F30" s="2"/>
      <c r="G30" s="289" t="s">
        <v>0</v>
      </c>
      <c r="H30" s="296"/>
      <c r="I30" s="107">
        <f>SUM(I28:I29)</f>
        <v>0</v>
      </c>
    </row>
    <row r="33" spans="2:2" x14ac:dyDescent="0.25">
      <c r="B33" s="209"/>
    </row>
    <row r="34" spans="2:2" x14ac:dyDescent="0.25">
      <c r="B34" t="s">
        <v>625</v>
      </c>
    </row>
  </sheetData>
  <mergeCells count="4">
    <mergeCell ref="B6:H6"/>
    <mergeCell ref="A7:C7"/>
    <mergeCell ref="B28:G28"/>
    <mergeCell ref="G30:H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881B-CB96-4445-B594-5D36909C7435}">
  <dimension ref="A1:J32"/>
  <sheetViews>
    <sheetView topLeftCell="A2" zoomScale="115" zoomScaleNormal="115" workbookViewId="0">
      <selection activeCell="J9" sqref="J9"/>
    </sheetView>
  </sheetViews>
  <sheetFormatPr baseColWidth="10" defaultRowHeight="15" x14ac:dyDescent="0.25"/>
  <cols>
    <col min="1" max="1" width="7.28515625" customWidth="1"/>
    <col min="2" max="2" width="38.5703125" customWidth="1"/>
    <col min="3" max="3" width="8.140625" customWidth="1"/>
    <col min="4" max="4" width="9.5703125" customWidth="1"/>
    <col min="5" max="6" width="12.7109375" customWidth="1"/>
    <col min="7" max="8" width="12.42578125" customWidth="1"/>
    <col min="9" max="9" width="12.1406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42">
        <v>10</v>
      </c>
      <c r="B6" s="291" t="s">
        <v>407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1" t="s">
        <v>112</v>
      </c>
      <c r="B7" s="302"/>
      <c r="C7" s="302"/>
      <c r="D7" s="153"/>
      <c r="E7" s="153"/>
      <c r="F7" s="153"/>
      <c r="G7" s="153"/>
      <c r="H7" s="153"/>
      <c r="I7" s="152">
        <v>1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58"/>
      <c r="B9" s="129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406</v>
      </c>
      <c r="B10" s="16" t="s">
        <v>100</v>
      </c>
      <c r="C10" s="15" t="s">
        <v>16</v>
      </c>
      <c r="D10" s="118">
        <v>35</v>
      </c>
      <c r="E10" s="117"/>
      <c r="F10" s="117">
        <f t="shared" ref="F10:F17" si="0">D10*E10</f>
        <v>0</v>
      </c>
      <c r="G10" s="117"/>
      <c r="H10" s="117">
        <f t="shared" ref="H10:H17" si="1">G10*D10</f>
        <v>0</v>
      </c>
      <c r="I10" s="137">
        <f t="shared" ref="I10:I17" si="2">H10+F10</f>
        <v>0</v>
      </c>
      <c r="J10" s="137"/>
    </row>
    <row r="11" spans="1:10" x14ac:dyDescent="0.25">
      <c r="A11" s="17" t="s">
        <v>405</v>
      </c>
      <c r="B11" s="16" t="s">
        <v>98</v>
      </c>
      <c r="C11" s="15" t="s">
        <v>4</v>
      </c>
      <c r="D11" s="118">
        <v>2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404</v>
      </c>
      <c r="B12" s="16" t="s">
        <v>297</v>
      </c>
      <c r="C12" s="15" t="s">
        <v>4</v>
      </c>
      <c r="D12" s="118">
        <v>1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403</v>
      </c>
      <c r="B13" s="16" t="s">
        <v>295</v>
      </c>
      <c r="C13" s="15" t="s">
        <v>4</v>
      </c>
      <c r="D13" s="118">
        <v>1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402</v>
      </c>
      <c r="B14" s="16" t="s">
        <v>383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401</v>
      </c>
      <c r="B15" s="16" t="s">
        <v>292</v>
      </c>
      <c r="C15" s="15" t="s">
        <v>4</v>
      </c>
      <c r="D15" s="118">
        <v>1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400</v>
      </c>
      <c r="B16" s="16" t="s">
        <v>290</v>
      </c>
      <c r="C16" s="15" t="s">
        <v>4</v>
      </c>
      <c r="D16" s="118">
        <v>1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7" t="s">
        <v>399</v>
      </c>
      <c r="B17" s="16" t="s">
        <v>398</v>
      </c>
      <c r="C17" s="15" t="s">
        <v>4</v>
      </c>
      <c r="D17" s="118">
        <v>1</v>
      </c>
      <c r="E17" s="117"/>
      <c r="F17" s="117">
        <f t="shared" si="0"/>
        <v>0</v>
      </c>
      <c r="G17" s="117"/>
      <c r="H17" s="117">
        <f t="shared" si="1"/>
        <v>0</v>
      </c>
      <c r="I17" s="137">
        <f t="shared" si="2"/>
        <v>0</v>
      </c>
      <c r="J17" s="137"/>
    </row>
    <row r="18" spans="1:10" x14ac:dyDescent="0.25">
      <c r="A18" s="132"/>
      <c r="B18" s="129" t="s">
        <v>289</v>
      </c>
      <c r="C18" s="21"/>
      <c r="D18" s="131"/>
      <c r="E18" s="119"/>
      <c r="F18" s="119"/>
      <c r="G18" s="119"/>
      <c r="H18" s="119"/>
      <c r="I18" s="138"/>
      <c r="J18" s="138"/>
    </row>
    <row r="19" spans="1:10" x14ac:dyDescent="0.25">
      <c r="A19" s="17" t="s">
        <v>397</v>
      </c>
      <c r="B19" s="16" t="s">
        <v>73</v>
      </c>
      <c r="C19" s="15" t="s">
        <v>16</v>
      </c>
      <c r="D19" s="118">
        <v>6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396</v>
      </c>
      <c r="B20" s="16" t="s">
        <v>71</v>
      </c>
      <c r="C20" s="15" t="s">
        <v>16</v>
      </c>
      <c r="D20" s="118">
        <v>6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7" t="s">
        <v>395</v>
      </c>
      <c r="B21" s="16" t="s">
        <v>61</v>
      </c>
      <c r="C21" s="15" t="s">
        <v>4</v>
      </c>
      <c r="D21" s="118">
        <v>1</v>
      </c>
      <c r="E21" s="117"/>
      <c r="F21" s="117">
        <f>D21*E21</f>
        <v>0</v>
      </c>
      <c r="G21" s="117"/>
      <c r="H21" s="117">
        <f>G21*D21</f>
        <v>0</v>
      </c>
      <c r="I21" s="137">
        <f>H21+F21</f>
        <v>0</v>
      </c>
      <c r="J21" s="137"/>
    </row>
    <row r="22" spans="1:10" x14ac:dyDescent="0.25">
      <c r="A22" s="17" t="s">
        <v>394</v>
      </c>
      <c r="B22" s="16" t="s">
        <v>59</v>
      </c>
      <c r="C22" s="15" t="s">
        <v>4</v>
      </c>
      <c r="D22" s="118">
        <v>1</v>
      </c>
      <c r="E22" s="117"/>
      <c r="F22" s="117">
        <f>D22*E22</f>
        <v>0</v>
      </c>
      <c r="G22" s="117"/>
      <c r="H22" s="117">
        <f>G22*D22</f>
        <v>0</v>
      </c>
      <c r="I22" s="137">
        <f>H22+F22</f>
        <v>0</v>
      </c>
      <c r="J22" s="137"/>
    </row>
    <row r="23" spans="1:10" x14ac:dyDescent="0.25">
      <c r="A23" s="17" t="s">
        <v>393</v>
      </c>
      <c r="B23" s="16" t="s">
        <v>57</v>
      </c>
      <c r="C23" s="15" t="s">
        <v>4</v>
      </c>
      <c r="D23" s="118">
        <v>2</v>
      </c>
      <c r="E23" s="117"/>
      <c r="F23" s="117">
        <f>D23*E23</f>
        <v>0</v>
      </c>
      <c r="G23" s="117"/>
      <c r="H23" s="117">
        <f>G23*D23</f>
        <v>0</v>
      </c>
      <c r="I23" s="137">
        <f>H23+F23</f>
        <v>0</v>
      </c>
      <c r="J23" s="137"/>
    </row>
    <row r="24" spans="1:10" x14ac:dyDescent="0.25">
      <c r="A24" s="21"/>
      <c r="B24" s="129" t="s">
        <v>352</v>
      </c>
      <c r="C24" s="21"/>
      <c r="D24" s="21"/>
      <c r="E24" s="119"/>
      <c r="F24" s="119"/>
      <c r="G24" s="119"/>
      <c r="H24" s="119"/>
      <c r="I24" s="138"/>
      <c r="J24" s="138"/>
    </row>
    <row r="25" spans="1:10" x14ac:dyDescent="0.25">
      <c r="A25" s="15" t="s">
        <v>392</v>
      </c>
      <c r="B25" s="16" t="s">
        <v>6</v>
      </c>
      <c r="C25" s="15" t="s">
        <v>4</v>
      </c>
      <c r="D25" s="15">
        <v>2</v>
      </c>
      <c r="E25" s="117"/>
      <c r="F25" s="117">
        <f>D25*E25</f>
        <v>0</v>
      </c>
      <c r="G25" s="117"/>
      <c r="H25" s="117">
        <f>G25*D25</f>
        <v>0</v>
      </c>
      <c r="I25" s="137">
        <f>H25+F25</f>
        <v>0</v>
      </c>
      <c r="J25" s="137"/>
    </row>
    <row r="26" spans="1:10" ht="15.75" thickBot="1" x14ac:dyDescent="0.3">
      <c r="A26" s="15" t="s">
        <v>391</v>
      </c>
      <c r="B26" s="16" t="s">
        <v>5</v>
      </c>
      <c r="C26" s="15" t="s">
        <v>4</v>
      </c>
      <c r="D26" s="15">
        <v>4</v>
      </c>
      <c r="E26" s="117"/>
      <c r="F26" s="117">
        <f>D26*E26</f>
        <v>0</v>
      </c>
      <c r="G26" s="117"/>
      <c r="H26" s="117">
        <f>G26*D26</f>
        <v>0</v>
      </c>
      <c r="I26" s="136">
        <f>H26+F26</f>
        <v>0</v>
      </c>
      <c r="J26" s="136"/>
    </row>
    <row r="27" spans="1:10" ht="19.5" thickBot="1" x14ac:dyDescent="0.35">
      <c r="A27" s="112"/>
      <c r="B27" s="293" t="s">
        <v>390</v>
      </c>
      <c r="C27" s="294"/>
      <c r="D27" s="294"/>
      <c r="E27" s="294"/>
      <c r="F27" s="295"/>
      <c r="G27" s="112"/>
      <c r="H27" s="111"/>
      <c r="I27" s="155">
        <f>SUM(I10:I26)</f>
        <v>0</v>
      </c>
    </row>
    <row r="28" spans="1:10" x14ac:dyDescent="0.25">
      <c r="A28" s="8"/>
      <c r="B28" s="7"/>
      <c r="C28" s="7"/>
      <c r="D28" s="7"/>
      <c r="E28" s="7"/>
      <c r="F28" s="7"/>
      <c r="G28" s="5" t="s">
        <v>1</v>
      </c>
      <c r="H28" s="109">
        <v>0.19</v>
      </c>
      <c r="I28" s="108">
        <f>I27*0.19</f>
        <v>0</v>
      </c>
    </row>
    <row r="29" spans="1:10" ht="16.5" thickBot="1" x14ac:dyDescent="0.3">
      <c r="A29" s="3"/>
      <c r="B29" s="2"/>
      <c r="C29" s="2"/>
      <c r="D29" s="2"/>
      <c r="E29" s="2"/>
      <c r="F29" s="2"/>
      <c r="G29" s="289" t="s">
        <v>0</v>
      </c>
      <c r="H29" s="296"/>
      <c r="I29" s="107">
        <f>SUM(I27:I28)</f>
        <v>0</v>
      </c>
    </row>
    <row r="31" spans="1:10" x14ac:dyDescent="0.25">
      <c r="B31" s="209"/>
    </row>
    <row r="32" spans="1:10" x14ac:dyDescent="0.25">
      <c r="B32" t="s">
        <v>625</v>
      </c>
    </row>
  </sheetData>
  <mergeCells count="4">
    <mergeCell ref="B6:H6"/>
    <mergeCell ref="A7:C7"/>
    <mergeCell ref="B27:F27"/>
    <mergeCell ref="G29:H2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742E-A171-443C-B917-A3BD7B421FBB}">
  <dimension ref="A1:J38"/>
  <sheetViews>
    <sheetView topLeftCell="A6" zoomScale="115" zoomScaleNormal="115" workbookViewId="0">
      <selection activeCell="J9" sqref="J9"/>
    </sheetView>
  </sheetViews>
  <sheetFormatPr baseColWidth="10" defaultRowHeight="15" x14ac:dyDescent="0.25"/>
  <cols>
    <col min="1" max="1" width="8.85546875" customWidth="1"/>
    <col min="2" max="2" width="34.7109375" customWidth="1"/>
    <col min="3" max="3" width="9.5703125" customWidth="1"/>
    <col min="4" max="4" width="7.7109375" customWidth="1"/>
    <col min="5" max="5" width="12.42578125" customWidth="1"/>
    <col min="6" max="6" width="12.5703125" customWidth="1"/>
    <col min="7" max="7" width="12.140625" customWidth="1"/>
    <col min="8" max="9" width="12.425781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42">
        <v>11</v>
      </c>
      <c r="B6" s="291" t="s">
        <v>430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1" t="s">
        <v>112</v>
      </c>
      <c r="B7" s="302"/>
      <c r="C7" s="302"/>
      <c r="D7" s="153"/>
      <c r="E7" s="153"/>
      <c r="F7" s="153"/>
      <c r="G7" s="153"/>
      <c r="H7" s="153"/>
      <c r="I7" s="152">
        <v>2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20"/>
      <c r="B9" s="132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429</v>
      </c>
      <c r="B10" s="16" t="s">
        <v>100</v>
      </c>
      <c r="C10" s="15" t="s">
        <v>16</v>
      </c>
      <c r="D10" s="118">
        <v>45</v>
      </c>
      <c r="E10" s="117"/>
      <c r="F10" s="117">
        <f t="shared" ref="F10:F16" si="0">D10*E10</f>
        <v>0</v>
      </c>
      <c r="G10" s="117"/>
      <c r="H10" s="117">
        <f t="shared" ref="H10:H16" si="1">G10*D10</f>
        <v>0</v>
      </c>
      <c r="I10" s="137">
        <f t="shared" ref="I10:I16" si="2">H10+F10</f>
        <v>0</v>
      </c>
      <c r="J10" s="137"/>
    </row>
    <row r="11" spans="1:10" x14ac:dyDescent="0.25">
      <c r="A11" s="17" t="s">
        <v>428</v>
      </c>
      <c r="B11" s="16" t="s">
        <v>98</v>
      </c>
      <c r="C11" s="15" t="s">
        <v>4</v>
      </c>
      <c r="D11" s="118">
        <v>4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427</v>
      </c>
      <c r="B12" s="16" t="s">
        <v>426</v>
      </c>
      <c r="C12" s="15" t="s">
        <v>4</v>
      </c>
      <c r="D12" s="118">
        <v>2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425</v>
      </c>
      <c r="B13" s="16" t="s">
        <v>366</v>
      </c>
      <c r="C13" s="15" t="s">
        <v>4</v>
      </c>
      <c r="D13" s="118">
        <v>2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424</v>
      </c>
      <c r="B14" s="16" t="s">
        <v>383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423</v>
      </c>
      <c r="B15" s="16" t="s">
        <v>292</v>
      </c>
      <c r="C15" s="15" t="s">
        <v>4</v>
      </c>
      <c r="D15" s="118">
        <v>1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422</v>
      </c>
      <c r="B16" s="16" t="s">
        <v>290</v>
      </c>
      <c r="C16" s="15" t="s">
        <v>4</v>
      </c>
      <c r="D16" s="118">
        <v>2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20"/>
      <c r="B17" s="132" t="s">
        <v>289</v>
      </c>
      <c r="C17" s="21"/>
      <c r="D17" s="131"/>
      <c r="E17" s="119"/>
      <c r="F17" s="119"/>
      <c r="G17" s="119"/>
      <c r="H17" s="119"/>
      <c r="I17" s="138"/>
      <c r="J17" s="138"/>
    </row>
    <row r="18" spans="1:10" x14ac:dyDescent="0.25">
      <c r="A18" s="17" t="s">
        <v>421</v>
      </c>
      <c r="B18" s="16" t="s">
        <v>73</v>
      </c>
      <c r="C18" s="15" t="s">
        <v>16</v>
      </c>
      <c r="D18" s="118">
        <v>10</v>
      </c>
      <c r="E18" s="117"/>
      <c r="F18" s="117">
        <f>D18*E18</f>
        <v>0</v>
      </c>
      <c r="G18" s="117"/>
      <c r="H18" s="117">
        <f>G18*D18</f>
        <v>0</v>
      </c>
      <c r="I18" s="137">
        <f>H18+F18</f>
        <v>0</v>
      </c>
      <c r="J18" s="137"/>
    </row>
    <row r="19" spans="1:10" x14ac:dyDescent="0.25">
      <c r="A19" s="17" t="s">
        <v>420</v>
      </c>
      <c r="B19" s="16" t="s">
        <v>71</v>
      </c>
      <c r="C19" s="15" t="s">
        <v>16</v>
      </c>
      <c r="D19" s="118">
        <v>10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419</v>
      </c>
      <c r="B20" s="16" t="s">
        <v>61</v>
      </c>
      <c r="C20" s="15" t="s">
        <v>4</v>
      </c>
      <c r="D20" s="118">
        <v>2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7" t="s">
        <v>418</v>
      </c>
      <c r="B21" s="16" t="s">
        <v>59</v>
      </c>
      <c r="C21" s="15" t="s">
        <v>4</v>
      </c>
      <c r="D21" s="118">
        <v>2</v>
      </c>
      <c r="E21" s="117"/>
      <c r="F21" s="117">
        <f>D21*E21</f>
        <v>0</v>
      </c>
      <c r="G21" s="117"/>
      <c r="H21" s="117">
        <f>G21*D21</f>
        <v>0</v>
      </c>
      <c r="I21" s="137">
        <f>H21+F21</f>
        <v>0</v>
      </c>
      <c r="J21" s="137"/>
    </row>
    <row r="22" spans="1:10" x14ac:dyDescent="0.25">
      <c r="A22" s="17" t="s">
        <v>417</v>
      </c>
      <c r="B22" s="16" t="s">
        <v>57</v>
      </c>
      <c r="C22" s="15" t="s">
        <v>4</v>
      </c>
      <c r="D22" s="118">
        <v>2</v>
      </c>
      <c r="E22" s="117"/>
      <c r="F22" s="117">
        <f>D22*E22</f>
        <v>0</v>
      </c>
      <c r="G22" s="117"/>
      <c r="H22" s="117">
        <f>G22*D22</f>
        <v>0</v>
      </c>
      <c r="I22" s="137">
        <f>H22+F22</f>
        <v>0</v>
      </c>
      <c r="J22" s="137"/>
    </row>
    <row r="23" spans="1:10" x14ac:dyDescent="0.25">
      <c r="A23" s="120"/>
      <c r="B23" s="123" t="s">
        <v>51</v>
      </c>
      <c r="C23" s="121"/>
      <c r="D23" s="120"/>
      <c r="E23" s="119"/>
      <c r="F23" s="119"/>
      <c r="G23" s="119"/>
      <c r="H23" s="119"/>
      <c r="I23" s="138"/>
      <c r="J23" s="138"/>
    </row>
    <row r="24" spans="1:10" x14ac:dyDescent="0.25">
      <c r="A24" s="17" t="s">
        <v>416</v>
      </c>
      <c r="B24" s="16" t="s">
        <v>278</v>
      </c>
      <c r="C24" s="15" t="s">
        <v>16</v>
      </c>
      <c r="D24" s="118">
        <v>8</v>
      </c>
      <c r="E24" s="117"/>
      <c r="F24" s="117">
        <f>D24*E24</f>
        <v>0</v>
      </c>
      <c r="G24" s="117"/>
      <c r="H24" s="117">
        <f>G24*D24</f>
        <v>0</v>
      </c>
      <c r="I24" s="137">
        <f>H24+F24</f>
        <v>0</v>
      </c>
      <c r="J24" s="137"/>
    </row>
    <row r="25" spans="1:10" x14ac:dyDescent="0.25">
      <c r="A25" s="17" t="s">
        <v>415</v>
      </c>
      <c r="B25" s="16" t="s">
        <v>276</v>
      </c>
      <c r="C25" s="15" t="s">
        <v>4</v>
      </c>
      <c r="D25" s="118">
        <v>1</v>
      </c>
      <c r="E25" s="117"/>
      <c r="F25" s="117">
        <f>D25*E25</f>
        <v>0</v>
      </c>
      <c r="G25" s="117"/>
      <c r="H25" s="117">
        <f>G25*D25</f>
        <v>0</v>
      </c>
      <c r="I25" s="137">
        <f>H25+F25</f>
        <v>0</v>
      </c>
      <c r="J25" s="137"/>
    </row>
    <row r="26" spans="1:10" x14ac:dyDescent="0.25">
      <c r="A26" s="17" t="s">
        <v>414</v>
      </c>
      <c r="B26" s="16" t="s">
        <v>171</v>
      </c>
      <c r="C26" s="15" t="s">
        <v>4</v>
      </c>
      <c r="D26" s="118">
        <v>1</v>
      </c>
      <c r="E26" s="117"/>
      <c r="F26" s="117">
        <f>D26*E26</f>
        <v>0</v>
      </c>
      <c r="G26" s="117"/>
      <c r="H26" s="117">
        <f>G26*D26</f>
        <v>0</v>
      </c>
      <c r="I26" s="137">
        <f>H26+F26</f>
        <v>0</v>
      </c>
      <c r="J26" s="137"/>
    </row>
    <row r="27" spans="1:10" x14ac:dyDescent="0.25">
      <c r="A27" s="17" t="s">
        <v>413</v>
      </c>
      <c r="B27" s="16" t="s">
        <v>412</v>
      </c>
      <c r="C27" s="15" t="s">
        <v>4</v>
      </c>
      <c r="D27" s="118">
        <v>2</v>
      </c>
      <c r="E27" s="117"/>
      <c r="F27" s="117">
        <f>D27*E27</f>
        <v>0</v>
      </c>
      <c r="G27" s="117"/>
      <c r="H27" s="117">
        <f>G27*D27</f>
        <v>0</v>
      </c>
      <c r="I27" s="137">
        <f>H27+F27</f>
        <v>0</v>
      </c>
      <c r="J27" s="137"/>
    </row>
    <row r="28" spans="1:10" x14ac:dyDescent="0.25">
      <c r="A28" s="17" t="s">
        <v>411</v>
      </c>
      <c r="B28" s="16" t="s">
        <v>270</v>
      </c>
      <c r="C28" s="15" t="s">
        <v>4</v>
      </c>
      <c r="D28" s="118">
        <v>2</v>
      </c>
      <c r="E28" s="117"/>
      <c r="F28" s="117">
        <f>D28*E28</f>
        <v>0</v>
      </c>
      <c r="G28" s="117"/>
      <c r="H28" s="117">
        <f>G28*D28</f>
        <v>0</v>
      </c>
      <c r="I28" s="137">
        <f>H28+F28</f>
        <v>0</v>
      </c>
      <c r="J28" s="137"/>
    </row>
    <row r="29" spans="1:10" x14ac:dyDescent="0.25">
      <c r="A29" s="21"/>
      <c r="B29" s="129" t="s">
        <v>352</v>
      </c>
      <c r="C29" s="21"/>
      <c r="D29" s="21"/>
      <c r="E29" s="119"/>
      <c r="F29" s="119"/>
      <c r="G29" s="119"/>
      <c r="H29" s="119"/>
      <c r="I29" s="138"/>
      <c r="J29" s="138"/>
    </row>
    <row r="30" spans="1:10" x14ac:dyDescent="0.25">
      <c r="A30" s="15" t="s">
        <v>410</v>
      </c>
      <c r="B30" s="16" t="s">
        <v>6</v>
      </c>
      <c r="C30" s="15" t="s">
        <v>4</v>
      </c>
      <c r="D30" s="15">
        <v>2</v>
      </c>
      <c r="E30" s="117"/>
      <c r="F30" s="117">
        <f>D30*E30</f>
        <v>0</v>
      </c>
      <c r="G30" s="117"/>
      <c r="H30" s="117">
        <f>G30*D30</f>
        <v>0</v>
      </c>
      <c r="I30" s="137">
        <f>H30+F30</f>
        <v>0</v>
      </c>
      <c r="J30" s="137"/>
    </row>
    <row r="31" spans="1:10" ht="15.75" thickBot="1" x14ac:dyDescent="0.3">
      <c r="A31" s="15" t="s">
        <v>409</v>
      </c>
      <c r="B31" s="16" t="s">
        <v>5</v>
      </c>
      <c r="C31" s="15" t="s">
        <v>4</v>
      </c>
      <c r="D31" s="15">
        <v>4</v>
      </c>
      <c r="E31" s="117"/>
      <c r="F31" s="117">
        <f>D31*E31</f>
        <v>0</v>
      </c>
      <c r="G31" s="117"/>
      <c r="H31" s="117">
        <f>G31*D31</f>
        <v>0</v>
      </c>
      <c r="I31" s="137">
        <f>H31+F31</f>
        <v>0</v>
      </c>
      <c r="J31" s="137"/>
    </row>
    <row r="32" spans="1:10" ht="19.5" thickBot="1" x14ac:dyDescent="0.35">
      <c r="A32" s="112"/>
      <c r="B32" s="293" t="s">
        <v>408</v>
      </c>
      <c r="C32" s="294"/>
      <c r="D32" s="294"/>
      <c r="E32" s="294"/>
      <c r="F32" s="294"/>
      <c r="G32" s="295"/>
      <c r="H32" s="111"/>
      <c r="I32" s="159">
        <f>SUM(I10:I31)</f>
        <v>0</v>
      </c>
    </row>
    <row r="33" spans="1:9" x14ac:dyDescent="0.25">
      <c r="A33" s="8"/>
      <c r="B33" s="7"/>
      <c r="C33" s="7"/>
      <c r="D33" s="7"/>
      <c r="E33" s="7"/>
      <c r="F33" s="7"/>
      <c r="G33" s="5" t="s">
        <v>1</v>
      </c>
      <c r="H33" s="5">
        <v>0.19</v>
      </c>
      <c r="I33" s="4">
        <f>I32*0.19</f>
        <v>0</v>
      </c>
    </row>
    <row r="34" spans="1:9" ht="16.5" thickBot="1" x14ac:dyDescent="0.3">
      <c r="A34" s="3"/>
      <c r="B34" s="2"/>
      <c r="C34" s="2"/>
      <c r="D34" s="2"/>
      <c r="E34" s="2"/>
      <c r="F34" s="2"/>
      <c r="G34" s="289" t="s">
        <v>0</v>
      </c>
      <c r="H34" s="269"/>
      <c r="I34" s="1">
        <f>SUM(I32:I33)</f>
        <v>0</v>
      </c>
    </row>
    <row r="37" spans="1:9" x14ac:dyDescent="0.25">
      <c r="B37" s="209"/>
    </row>
    <row r="38" spans="1:9" x14ac:dyDescent="0.25">
      <c r="B38" t="s">
        <v>625</v>
      </c>
    </row>
  </sheetData>
  <mergeCells count="4">
    <mergeCell ref="B6:H6"/>
    <mergeCell ref="A7:C7"/>
    <mergeCell ref="B32:G32"/>
    <mergeCell ref="G34:H3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FFCE-10F1-4444-AC41-2F3C504975E9}">
  <dimension ref="A1:J36"/>
  <sheetViews>
    <sheetView topLeftCell="A3" zoomScale="115" zoomScaleNormal="115" workbookViewId="0">
      <selection activeCell="J9" sqref="J9"/>
    </sheetView>
  </sheetViews>
  <sheetFormatPr baseColWidth="10" defaultRowHeight="15" x14ac:dyDescent="0.25"/>
  <cols>
    <col min="1" max="1" width="8.42578125" customWidth="1"/>
    <col min="2" max="2" width="35.28515625" customWidth="1"/>
    <col min="3" max="3" width="8.28515625" customWidth="1"/>
    <col min="4" max="4" width="7.5703125" customWidth="1"/>
    <col min="5" max="5" width="14.42578125" customWidth="1"/>
    <col min="6" max="6" width="12.42578125" customWidth="1"/>
    <col min="7" max="7" width="13.85546875" customWidth="1"/>
    <col min="8" max="8" width="13.7109375" customWidth="1"/>
    <col min="9" max="9" width="13.57031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65">
        <v>12</v>
      </c>
      <c r="B6" s="291" t="s">
        <v>457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1" t="s">
        <v>112</v>
      </c>
      <c r="B7" s="302"/>
      <c r="C7" s="302"/>
      <c r="D7" s="153"/>
      <c r="E7" s="153"/>
      <c r="F7" s="153"/>
      <c r="G7" s="153"/>
      <c r="H7" s="153"/>
      <c r="I7" s="157">
        <v>4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64"/>
      <c r="B9" s="129" t="s">
        <v>102</v>
      </c>
      <c r="C9" s="21"/>
      <c r="D9" s="19"/>
      <c r="E9" s="19"/>
      <c r="F9" s="19"/>
      <c r="G9" s="19"/>
      <c r="H9" s="19"/>
      <c r="I9" s="18"/>
      <c r="J9" s="18"/>
    </row>
    <row r="10" spans="1:10" x14ac:dyDescent="0.25">
      <c r="A10" s="17" t="s">
        <v>456</v>
      </c>
      <c r="B10" s="16" t="s">
        <v>100</v>
      </c>
      <c r="C10" s="15" t="s">
        <v>16</v>
      </c>
      <c r="D10" s="15">
        <f>4*70</f>
        <v>280</v>
      </c>
      <c r="E10" s="117"/>
      <c r="F10" s="117">
        <f t="shared" ref="F10:F17" si="0">D10*E10</f>
        <v>0</v>
      </c>
      <c r="G10" s="117"/>
      <c r="H10" s="117">
        <f t="shared" ref="H10:H17" si="1">G10*D10</f>
        <v>0</v>
      </c>
      <c r="I10" s="137">
        <f t="shared" ref="I10:I17" si="2">H10+F10</f>
        <v>0</v>
      </c>
      <c r="J10" s="137"/>
    </row>
    <row r="11" spans="1:10" x14ac:dyDescent="0.25">
      <c r="A11" s="17" t="s">
        <v>455</v>
      </c>
      <c r="B11" s="16" t="s">
        <v>98</v>
      </c>
      <c r="C11" s="15" t="s">
        <v>4</v>
      </c>
      <c r="D11" s="15">
        <v>8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454</v>
      </c>
      <c r="B12" s="16" t="s">
        <v>297</v>
      </c>
      <c r="C12" s="15" t="s">
        <v>4</v>
      </c>
      <c r="D12" s="15">
        <v>4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453</v>
      </c>
      <c r="B13" s="16" t="s">
        <v>295</v>
      </c>
      <c r="C13" s="15" t="s">
        <v>4</v>
      </c>
      <c r="D13" s="15">
        <v>4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452</v>
      </c>
      <c r="B14" s="16" t="s">
        <v>383</v>
      </c>
      <c r="C14" s="15" t="s">
        <v>4</v>
      </c>
      <c r="D14" s="15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451</v>
      </c>
      <c r="B15" s="16" t="s">
        <v>292</v>
      </c>
      <c r="C15" s="15" t="s">
        <v>4</v>
      </c>
      <c r="D15" s="15">
        <v>1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450</v>
      </c>
      <c r="B16" s="16" t="s">
        <v>449</v>
      </c>
      <c r="C16" s="15" t="s">
        <v>4</v>
      </c>
      <c r="D16" s="15">
        <v>4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7" t="s">
        <v>448</v>
      </c>
      <c r="B17" s="16" t="s">
        <v>290</v>
      </c>
      <c r="C17" s="15" t="s">
        <v>4</v>
      </c>
      <c r="D17" s="15">
        <v>4</v>
      </c>
      <c r="E17" s="117"/>
      <c r="F17" s="117">
        <f t="shared" si="0"/>
        <v>0</v>
      </c>
      <c r="G17" s="117"/>
      <c r="H17" s="117">
        <f t="shared" si="1"/>
        <v>0</v>
      </c>
      <c r="I17" s="137">
        <f t="shared" si="2"/>
        <v>0</v>
      </c>
      <c r="J17" s="137"/>
    </row>
    <row r="18" spans="1:10" x14ac:dyDescent="0.25">
      <c r="A18" s="163"/>
      <c r="B18" s="129" t="s">
        <v>51</v>
      </c>
      <c r="C18" s="21"/>
      <c r="D18" s="21"/>
      <c r="E18" s="119"/>
      <c r="F18" s="119"/>
      <c r="G18" s="119"/>
      <c r="H18" s="119"/>
      <c r="I18" s="138"/>
      <c r="J18" s="138"/>
    </row>
    <row r="19" spans="1:10" x14ac:dyDescent="0.25">
      <c r="A19" s="17" t="s">
        <v>447</v>
      </c>
      <c r="B19" s="16" t="s">
        <v>446</v>
      </c>
      <c r="C19" s="15" t="s">
        <v>16</v>
      </c>
      <c r="D19" s="15">
        <v>80</v>
      </c>
      <c r="E19" s="117"/>
      <c r="F19" s="117">
        <f t="shared" ref="F19:F25" si="3">D19*E19</f>
        <v>0</v>
      </c>
      <c r="G19" s="117"/>
      <c r="H19" s="117">
        <f t="shared" ref="H19:H25" si="4">G19*D19</f>
        <v>0</v>
      </c>
      <c r="I19" s="137">
        <f t="shared" ref="I19:I25" si="5">H19+F19</f>
        <v>0</v>
      </c>
      <c r="J19" s="137"/>
    </row>
    <row r="20" spans="1:10" x14ac:dyDescent="0.25">
      <c r="A20" s="17" t="s">
        <v>445</v>
      </c>
      <c r="B20" s="16" t="s">
        <v>444</v>
      </c>
      <c r="C20" s="15" t="s">
        <v>4</v>
      </c>
      <c r="D20" s="15">
        <v>30</v>
      </c>
      <c r="E20" s="117"/>
      <c r="F20" s="117">
        <f t="shared" si="3"/>
        <v>0</v>
      </c>
      <c r="G20" s="117"/>
      <c r="H20" s="117">
        <f t="shared" si="4"/>
        <v>0</v>
      </c>
      <c r="I20" s="137">
        <f t="shared" si="5"/>
        <v>0</v>
      </c>
      <c r="J20" s="137"/>
    </row>
    <row r="21" spans="1:10" x14ac:dyDescent="0.25">
      <c r="A21" s="17" t="s">
        <v>443</v>
      </c>
      <c r="B21" s="16" t="s">
        <v>442</v>
      </c>
      <c r="C21" s="15" t="s">
        <v>4</v>
      </c>
      <c r="D21" s="15">
        <v>20</v>
      </c>
      <c r="E21" s="117"/>
      <c r="F21" s="117">
        <f t="shared" si="3"/>
        <v>0</v>
      </c>
      <c r="G21" s="117"/>
      <c r="H21" s="117">
        <f t="shared" si="4"/>
        <v>0</v>
      </c>
      <c r="I21" s="137">
        <f t="shared" si="5"/>
        <v>0</v>
      </c>
      <c r="J21" s="137"/>
    </row>
    <row r="22" spans="1:10" x14ac:dyDescent="0.25">
      <c r="A22" s="17" t="s">
        <v>441</v>
      </c>
      <c r="B22" s="16" t="s">
        <v>440</v>
      </c>
      <c r="C22" s="15" t="s">
        <v>4</v>
      </c>
      <c r="D22" s="15">
        <v>2</v>
      </c>
      <c r="E22" s="117"/>
      <c r="F22" s="117">
        <f t="shared" si="3"/>
        <v>0</v>
      </c>
      <c r="G22" s="117"/>
      <c r="H22" s="117">
        <f t="shared" si="4"/>
        <v>0</v>
      </c>
      <c r="I22" s="137">
        <f t="shared" si="5"/>
        <v>0</v>
      </c>
      <c r="J22" s="137"/>
    </row>
    <row r="23" spans="1:10" x14ac:dyDescent="0.25">
      <c r="A23" s="17" t="s">
        <v>439</v>
      </c>
      <c r="B23" s="16" t="s">
        <v>438</v>
      </c>
      <c r="C23" s="15" t="s">
        <v>4</v>
      </c>
      <c r="D23" s="15">
        <v>4</v>
      </c>
      <c r="E23" s="117"/>
      <c r="F23" s="117">
        <f t="shared" si="3"/>
        <v>0</v>
      </c>
      <c r="G23" s="117"/>
      <c r="H23" s="117">
        <f t="shared" si="4"/>
        <v>0</v>
      </c>
      <c r="I23" s="137">
        <f t="shared" si="5"/>
        <v>0</v>
      </c>
      <c r="J23" s="137"/>
    </row>
    <row r="24" spans="1:10" x14ac:dyDescent="0.25">
      <c r="A24" s="17" t="s">
        <v>437</v>
      </c>
      <c r="B24" s="16" t="s">
        <v>436</v>
      </c>
      <c r="C24" s="15" t="s">
        <v>4</v>
      </c>
      <c r="D24" s="15">
        <v>50</v>
      </c>
      <c r="E24" s="117"/>
      <c r="F24" s="117">
        <f t="shared" si="3"/>
        <v>0</v>
      </c>
      <c r="G24" s="117"/>
      <c r="H24" s="117">
        <f t="shared" si="4"/>
        <v>0</v>
      </c>
      <c r="I24" s="137">
        <f t="shared" si="5"/>
        <v>0</v>
      </c>
      <c r="J24" s="137"/>
    </row>
    <row r="25" spans="1:10" x14ac:dyDescent="0.25">
      <c r="A25" s="17" t="s">
        <v>435</v>
      </c>
      <c r="B25" s="16" t="s">
        <v>434</v>
      </c>
      <c r="C25" s="15" t="s">
        <v>4</v>
      </c>
      <c r="D25" s="15">
        <v>4</v>
      </c>
      <c r="E25" s="117"/>
      <c r="F25" s="117">
        <f t="shared" si="3"/>
        <v>0</v>
      </c>
      <c r="G25" s="117"/>
      <c r="H25" s="117">
        <f t="shared" si="4"/>
        <v>0</v>
      </c>
      <c r="I25" s="137">
        <f t="shared" si="5"/>
        <v>0</v>
      </c>
      <c r="J25" s="137"/>
    </row>
    <row r="26" spans="1:10" x14ac:dyDescent="0.25">
      <c r="A26" s="21"/>
      <c r="B26" s="129" t="s">
        <v>352</v>
      </c>
      <c r="C26" s="21"/>
      <c r="D26" s="21"/>
      <c r="E26" s="119"/>
      <c r="F26" s="119"/>
      <c r="G26" s="119"/>
      <c r="H26" s="119"/>
      <c r="I26" s="138"/>
      <c r="J26" s="138"/>
    </row>
    <row r="27" spans="1:10" x14ac:dyDescent="0.25">
      <c r="A27" s="15" t="s">
        <v>433</v>
      </c>
      <c r="B27" s="16" t="s">
        <v>6</v>
      </c>
      <c r="C27" s="15" t="s">
        <v>4</v>
      </c>
      <c r="D27" s="15">
        <v>4</v>
      </c>
      <c r="E27" s="117"/>
      <c r="F27" s="117">
        <f>D27*E27</f>
        <v>0</v>
      </c>
      <c r="G27" s="117"/>
      <c r="H27" s="117">
        <f>G27*D27</f>
        <v>0</v>
      </c>
      <c r="I27" s="137">
        <f>H27+F27</f>
        <v>0</v>
      </c>
      <c r="J27" s="137"/>
    </row>
    <row r="28" spans="1:10" ht="15.75" thickBot="1" x14ac:dyDescent="0.3">
      <c r="A28" s="15" t="s">
        <v>432</v>
      </c>
      <c r="B28" s="16" t="s">
        <v>5</v>
      </c>
      <c r="C28" s="15" t="s">
        <v>4</v>
      </c>
      <c r="D28" s="15">
        <v>4</v>
      </c>
      <c r="E28" s="117"/>
      <c r="F28" s="117">
        <f>D28*E28</f>
        <v>0</v>
      </c>
      <c r="G28" s="117"/>
      <c r="H28" s="117">
        <f>G28*D28</f>
        <v>0</v>
      </c>
      <c r="I28" s="137">
        <f>H28+F28</f>
        <v>0</v>
      </c>
      <c r="J28" s="137"/>
    </row>
    <row r="29" spans="1:10" ht="19.5" thickBot="1" x14ac:dyDescent="0.35">
      <c r="A29" s="162"/>
      <c r="B29" s="303" t="s">
        <v>431</v>
      </c>
      <c r="C29" s="304"/>
      <c r="D29" s="304"/>
      <c r="E29" s="304"/>
      <c r="F29" s="304"/>
      <c r="G29" s="305"/>
      <c r="H29" s="161"/>
      <c r="I29" s="160">
        <f>SUM(I10:I25)</f>
        <v>0</v>
      </c>
    </row>
    <row r="30" spans="1:10" x14ac:dyDescent="0.25">
      <c r="A30" s="8"/>
      <c r="B30" s="7"/>
      <c r="C30" s="7"/>
      <c r="D30" s="7"/>
      <c r="E30" s="7"/>
      <c r="F30" s="7"/>
      <c r="G30" s="146" t="s">
        <v>1</v>
      </c>
      <c r="H30" s="145">
        <v>0.19</v>
      </c>
      <c r="I30" s="144">
        <f>I29*0.19</f>
        <v>0</v>
      </c>
    </row>
    <row r="31" spans="1:10" ht="16.5" thickBot="1" x14ac:dyDescent="0.3">
      <c r="A31" s="3"/>
      <c r="B31" s="2"/>
      <c r="C31" s="2"/>
      <c r="D31" s="2"/>
      <c r="E31" s="2"/>
      <c r="F31" s="2"/>
      <c r="G31" s="289" t="s">
        <v>0</v>
      </c>
      <c r="H31" s="297"/>
      <c r="I31" s="143">
        <f>SUM(I29:I30)</f>
        <v>0</v>
      </c>
    </row>
    <row r="35" spans="2:2" x14ac:dyDescent="0.25">
      <c r="B35" s="209"/>
    </row>
    <row r="36" spans="2:2" x14ac:dyDescent="0.25">
      <c r="B36" t="s">
        <v>625</v>
      </c>
    </row>
  </sheetData>
  <mergeCells count="4">
    <mergeCell ref="B6:H6"/>
    <mergeCell ref="A7:C7"/>
    <mergeCell ref="B29:G29"/>
    <mergeCell ref="G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E76D-837A-4730-BD0C-FDC6FCE58834}">
  <dimension ref="A1:J21"/>
  <sheetViews>
    <sheetView topLeftCell="A4" zoomScale="115" zoomScaleNormal="115" workbookViewId="0">
      <selection activeCell="J9" sqref="J9"/>
    </sheetView>
  </sheetViews>
  <sheetFormatPr baseColWidth="10" defaultRowHeight="15" x14ac:dyDescent="0.25"/>
  <cols>
    <col min="1" max="1" width="7.85546875" customWidth="1"/>
    <col min="2" max="2" width="49.85546875" customWidth="1"/>
    <col min="3" max="3" width="9.5703125" customWidth="1"/>
    <col min="4" max="4" width="7.140625" customWidth="1"/>
    <col min="5" max="5" width="16.7109375" customWidth="1"/>
    <col min="6" max="6" width="16.140625" customWidth="1"/>
    <col min="7" max="7" width="15.85546875" customWidth="1"/>
    <col min="8" max="8" width="14.42578125" customWidth="1"/>
    <col min="9" max="9" width="15.285156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42">
        <v>13</v>
      </c>
      <c r="B6" s="291" t="s">
        <v>466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6" t="s">
        <v>258</v>
      </c>
      <c r="B7" s="299"/>
      <c r="C7" s="299"/>
      <c r="D7" s="153"/>
      <c r="E7" s="153"/>
      <c r="F7" s="153"/>
      <c r="G7" s="153"/>
      <c r="H7" s="153"/>
      <c r="I7" s="152" t="s">
        <v>258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57"/>
      <c r="B9" s="69" t="s">
        <v>160</v>
      </c>
      <c r="C9" s="64" t="s">
        <v>148</v>
      </c>
      <c r="D9" s="64" t="s">
        <v>148</v>
      </c>
      <c r="E9" s="53"/>
      <c r="F9" s="53"/>
      <c r="G9" s="53"/>
      <c r="H9" s="53"/>
      <c r="I9" s="52"/>
      <c r="J9" s="52"/>
    </row>
    <row r="10" spans="1:10" ht="36.75" customHeight="1" x14ac:dyDescent="0.25">
      <c r="A10" s="78" t="s">
        <v>465</v>
      </c>
      <c r="B10" s="50" t="s">
        <v>158</v>
      </c>
      <c r="C10" s="49" t="s">
        <v>4</v>
      </c>
      <c r="D10" s="48">
        <v>1</v>
      </c>
      <c r="E10" s="47"/>
      <c r="F10" s="60">
        <f>E10*D10</f>
        <v>0</v>
      </c>
      <c r="G10" s="60"/>
      <c r="H10" s="59">
        <f>G10*D10</f>
        <v>0</v>
      </c>
      <c r="I10" s="60">
        <f>H10+F10</f>
        <v>0</v>
      </c>
      <c r="J10" s="60"/>
    </row>
    <row r="11" spans="1:10" ht="39" customHeight="1" x14ac:dyDescent="0.25">
      <c r="A11" s="78" t="s">
        <v>464</v>
      </c>
      <c r="B11" s="50" t="s">
        <v>156</v>
      </c>
      <c r="C11" s="49" t="s">
        <v>16</v>
      </c>
      <c r="D11" s="67">
        <v>120</v>
      </c>
      <c r="E11" s="47"/>
      <c r="F11" s="60">
        <f>E11*D11</f>
        <v>0</v>
      </c>
      <c r="G11" s="60"/>
      <c r="H11" s="59">
        <f>G11*D11</f>
        <v>0</v>
      </c>
      <c r="I11" s="60">
        <f>H11+F11</f>
        <v>0</v>
      </c>
      <c r="J11" s="60"/>
    </row>
    <row r="12" spans="1:10" ht="27" customHeight="1" x14ac:dyDescent="0.25">
      <c r="A12" s="78" t="s">
        <v>463</v>
      </c>
      <c r="B12" s="50" t="s">
        <v>462</v>
      </c>
      <c r="C12" s="49" t="s">
        <v>4</v>
      </c>
      <c r="D12" s="48">
        <v>12</v>
      </c>
      <c r="E12" s="47"/>
      <c r="F12" s="60">
        <f>E12*D12</f>
        <v>0</v>
      </c>
      <c r="G12" s="60"/>
      <c r="H12" s="59">
        <f>G12*D12</f>
        <v>0</v>
      </c>
      <c r="I12" s="60">
        <f>H12+F12</f>
        <v>0</v>
      </c>
      <c r="J12" s="60"/>
    </row>
    <row r="13" spans="1:10" x14ac:dyDescent="0.25">
      <c r="A13" s="78" t="s">
        <v>461</v>
      </c>
      <c r="B13" s="50" t="s">
        <v>152</v>
      </c>
      <c r="C13" s="49" t="s">
        <v>4</v>
      </c>
      <c r="D13" s="48">
        <v>6</v>
      </c>
      <c r="E13" s="47"/>
      <c r="F13" s="60">
        <f>E13*D13</f>
        <v>0</v>
      </c>
      <c r="G13" s="60"/>
      <c r="H13" s="59">
        <f>G13*D13</f>
        <v>0</v>
      </c>
      <c r="I13" s="60">
        <f>H13+F13</f>
        <v>0</v>
      </c>
      <c r="J13" s="60"/>
    </row>
    <row r="14" spans="1:10" ht="33.75" customHeight="1" thickBot="1" x14ac:dyDescent="0.3">
      <c r="A14" s="78" t="s">
        <v>460</v>
      </c>
      <c r="B14" s="50" t="s">
        <v>459</v>
      </c>
      <c r="C14" s="49" t="s">
        <v>4</v>
      </c>
      <c r="D14" s="48">
        <v>2</v>
      </c>
      <c r="E14" s="47"/>
      <c r="F14" s="60">
        <f>E14*D14</f>
        <v>0</v>
      </c>
      <c r="G14" s="60"/>
      <c r="H14" s="59">
        <f>G14*D14</f>
        <v>0</v>
      </c>
      <c r="I14" s="97">
        <f>H14+F14</f>
        <v>0</v>
      </c>
      <c r="J14" s="97"/>
    </row>
    <row r="15" spans="1:10" ht="19.5" thickBot="1" x14ac:dyDescent="0.35">
      <c r="A15" s="112"/>
      <c r="B15" s="307" t="s">
        <v>458</v>
      </c>
      <c r="C15" s="308"/>
      <c r="D15" s="308"/>
      <c r="E15" s="308"/>
      <c r="F15" s="308"/>
      <c r="G15" s="308"/>
      <c r="H15" s="308"/>
      <c r="I15" s="166">
        <f>SUM(I10:I14)</f>
        <v>0</v>
      </c>
    </row>
    <row r="16" spans="1:10" x14ac:dyDescent="0.25">
      <c r="A16" s="8"/>
      <c r="B16" s="7"/>
      <c r="C16" s="7"/>
      <c r="D16" s="7"/>
      <c r="E16" s="7"/>
      <c r="F16" s="7"/>
      <c r="G16" s="5" t="s">
        <v>1</v>
      </c>
      <c r="H16" s="109">
        <v>0.19</v>
      </c>
      <c r="I16" s="108">
        <f>I15*0.19</f>
        <v>0</v>
      </c>
    </row>
    <row r="17" spans="1:9" ht="16.5" thickBot="1" x14ac:dyDescent="0.3">
      <c r="A17" s="3"/>
      <c r="B17" s="2"/>
      <c r="C17" s="2"/>
      <c r="D17" s="2"/>
      <c r="E17" s="2"/>
      <c r="F17" s="2"/>
      <c r="G17" s="289" t="s">
        <v>0</v>
      </c>
      <c r="H17" s="297"/>
      <c r="I17" s="107">
        <f>SUM(I15:I16)</f>
        <v>0</v>
      </c>
    </row>
    <row r="20" spans="1:9" x14ac:dyDescent="0.25">
      <c r="B20" s="209"/>
    </row>
    <row r="21" spans="1:9" x14ac:dyDescent="0.25">
      <c r="B21" t="s">
        <v>625</v>
      </c>
    </row>
  </sheetData>
  <mergeCells count="4">
    <mergeCell ref="B6:H6"/>
    <mergeCell ref="A7:C7"/>
    <mergeCell ref="B15:H15"/>
    <mergeCell ref="G17:H1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339F3-BAB5-4ED4-AB92-343687B29CFA}">
  <dimension ref="A1:J22"/>
  <sheetViews>
    <sheetView zoomScale="115" zoomScaleNormal="115" workbookViewId="0">
      <selection activeCell="J9" sqref="J9"/>
    </sheetView>
  </sheetViews>
  <sheetFormatPr baseColWidth="10" defaultRowHeight="15" x14ac:dyDescent="0.25"/>
  <cols>
    <col min="1" max="1" width="8.28515625" customWidth="1"/>
    <col min="2" max="2" width="37.28515625" customWidth="1"/>
    <col min="3" max="4" width="9.42578125" customWidth="1"/>
    <col min="5" max="5" width="13.140625" customWidth="1"/>
    <col min="6" max="6" width="12.5703125" customWidth="1"/>
    <col min="7" max="7" width="12.42578125" customWidth="1"/>
    <col min="8" max="8" width="13" customWidth="1"/>
    <col min="9" max="9" width="12.71093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14</v>
      </c>
      <c r="B6" s="290" t="s">
        <v>473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173"/>
      <c r="B7" s="172" t="s">
        <v>258</v>
      </c>
      <c r="C7" s="172"/>
      <c r="D7" s="153"/>
      <c r="E7" s="153"/>
      <c r="F7" s="153"/>
      <c r="G7" s="153"/>
      <c r="H7" s="153"/>
      <c r="I7" s="152" t="s">
        <v>258</v>
      </c>
    </row>
    <row r="8" spans="1:10" ht="25.5" x14ac:dyDescent="0.25">
      <c r="A8" s="171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57"/>
      <c r="B9" s="69" t="s">
        <v>160</v>
      </c>
      <c r="C9" s="64" t="s">
        <v>148</v>
      </c>
      <c r="D9" s="64" t="s">
        <v>148</v>
      </c>
      <c r="E9" s="53"/>
      <c r="F9" s="53"/>
      <c r="G9" s="53"/>
      <c r="H9" s="53"/>
      <c r="I9" s="52"/>
      <c r="J9" s="52"/>
    </row>
    <row r="10" spans="1:10" ht="36" customHeight="1" x14ac:dyDescent="0.25">
      <c r="A10" s="78" t="s">
        <v>472</v>
      </c>
      <c r="B10" s="50" t="s">
        <v>158</v>
      </c>
      <c r="C10" s="49" t="s">
        <v>4</v>
      </c>
      <c r="D10" s="48">
        <v>1</v>
      </c>
      <c r="E10" s="47"/>
      <c r="F10" s="60">
        <f>D10*E10</f>
        <v>0</v>
      </c>
      <c r="G10" s="60"/>
      <c r="H10" s="59">
        <f>G10*D10</f>
        <v>0</v>
      </c>
      <c r="I10" s="60">
        <f>E10+G10</f>
        <v>0</v>
      </c>
      <c r="J10" s="60"/>
    </row>
    <row r="11" spans="1:10" ht="50.25" customHeight="1" x14ac:dyDescent="0.25">
      <c r="A11" s="78" t="s">
        <v>471</v>
      </c>
      <c r="B11" s="50" t="s">
        <v>156</v>
      </c>
      <c r="C11" s="49" t="s">
        <v>3</v>
      </c>
      <c r="D11" s="67">
        <v>120</v>
      </c>
      <c r="E11" s="47"/>
      <c r="F11" s="60">
        <f>D11*E11</f>
        <v>0</v>
      </c>
      <c r="G11" s="60"/>
      <c r="H11" s="59">
        <f>G11*D11</f>
        <v>0</v>
      </c>
      <c r="I11" s="60">
        <f>F11+H11</f>
        <v>0</v>
      </c>
      <c r="J11" s="60"/>
    </row>
    <row r="12" spans="1:10" ht="30.75" customHeight="1" x14ac:dyDescent="0.25">
      <c r="A12" s="78" t="s">
        <v>470</v>
      </c>
      <c r="B12" s="50" t="s">
        <v>462</v>
      </c>
      <c r="C12" s="49" t="s">
        <v>4</v>
      </c>
      <c r="D12" s="48">
        <v>12</v>
      </c>
      <c r="E12" s="47"/>
      <c r="F12" s="60">
        <f>D12*E12</f>
        <v>0</v>
      </c>
      <c r="G12" s="60"/>
      <c r="H12" s="59">
        <f>G12*D12</f>
        <v>0</v>
      </c>
      <c r="I12" s="60">
        <f>F12+H12</f>
        <v>0</v>
      </c>
      <c r="J12" s="60"/>
    </row>
    <row r="13" spans="1:10" ht="21" customHeight="1" x14ac:dyDescent="0.25">
      <c r="A13" s="78" t="s">
        <v>469</v>
      </c>
      <c r="B13" s="50" t="s">
        <v>152</v>
      </c>
      <c r="C13" s="49" t="s">
        <v>4</v>
      </c>
      <c r="D13" s="48">
        <v>6</v>
      </c>
      <c r="E13" s="47"/>
      <c r="F13" s="60">
        <f>D13*E13</f>
        <v>0</v>
      </c>
      <c r="G13" s="60"/>
      <c r="H13" s="59">
        <f>G13*D13</f>
        <v>0</v>
      </c>
      <c r="I13" s="60">
        <f>F13+H13</f>
        <v>0</v>
      </c>
      <c r="J13" s="60"/>
    </row>
    <row r="14" spans="1:10" ht="35.25" customHeight="1" thickBot="1" x14ac:dyDescent="0.3">
      <c r="A14" s="78" t="s">
        <v>468</v>
      </c>
      <c r="B14" s="50" t="s">
        <v>459</v>
      </c>
      <c r="C14" s="49" t="s">
        <v>4</v>
      </c>
      <c r="D14" s="48">
        <v>2</v>
      </c>
      <c r="E14" s="47"/>
      <c r="F14" s="60">
        <f>D14*E14</f>
        <v>0</v>
      </c>
      <c r="G14" s="60"/>
      <c r="H14" s="59">
        <f>G14*D14</f>
        <v>0</v>
      </c>
      <c r="I14" s="97">
        <f>F14+H14</f>
        <v>0</v>
      </c>
      <c r="J14" s="97"/>
    </row>
    <row r="15" spans="1:10" ht="30" customHeight="1" thickBot="1" x14ac:dyDescent="0.3">
      <c r="A15" s="112"/>
      <c r="B15" s="309" t="s">
        <v>467</v>
      </c>
      <c r="C15" s="310"/>
      <c r="D15" s="310"/>
      <c r="E15" s="310"/>
      <c r="F15" s="310"/>
      <c r="G15" s="311"/>
      <c r="H15" s="111"/>
      <c r="I15" s="170">
        <f>SUM(I10:I14)</f>
        <v>0</v>
      </c>
    </row>
    <row r="16" spans="1:10" x14ac:dyDescent="0.25">
      <c r="A16" s="8"/>
      <c r="B16" s="7"/>
      <c r="C16" s="7"/>
      <c r="D16" s="7"/>
      <c r="E16" s="7"/>
      <c r="F16" s="7"/>
      <c r="G16" s="169" t="s">
        <v>1</v>
      </c>
      <c r="H16" s="109">
        <v>0.19</v>
      </c>
      <c r="I16" s="168">
        <f>I15*0.19</f>
        <v>0</v>
      </c>
    </row>
    <row r="17" spans="1:9" ht="16.5" thickBot="1" x14ac:dyDescent="0.3">
      <c r="A17" s="3"/>
      <c r="B17" s="2"/>
      <c r="C17" s="2"/>
      <c r="D17" s="2"/>
      <c r="E17" s="2"/>
      <c r="F17" s="2"/>
      <c r="G17" s="289" t="s">
        <v>0</v>
      </c>
      <c r="H17" s="296"/>
      <c r="I17" s="167">
        <f>SUM(I15:I16)</f>
        <v>0</v>
      </c>
    </row>
    <row r="21" spans="1:9" x14ac:dyDescent="0.25">
      <c r="B21" s="209"/>
    </row>
    <row r="22" spans="1:9" x14ac:dyDescent="0.25">
      <c r="B22" t="s">
        <v>625</v>
      </c>
    </row>
  </sheetData>
  <mergeCells count="3">
    <mergeCell ref="B6:H6"/>
    <mergeCell ref="B15:G15"/>
    <mergeCell ref="G17:H1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934A-73F0-4F5B-936E-0619745BAADD}">
  <dimension ref="A1:J46"/>
  <sheetViews>
    <sheetView topLeftCell="A5" zoomScale="115" zoomScaleNormal="115" workbookViewId="0">
      <selection activeCell="J9" sqref="J9"/>
    </sheetView>
  </sheetViews>
  <sheetFormatPr baseColWidth="10" defaultRowHeight="15" x14ac:dyDescent="0.25"/>
  <cols>
    <col min="1" max="1" width="8.7109375" customWidth="1"/>
    <col min="2" max="2" width="39.5703125" customWidth="1"/>
    <col min="3" max="3" width="9.5703125" customWidth="1"/>
    <col min="4" max="4" width="10.5703125" customWidth="1"/>
    <col min="5" max="5" width="12.7109375" customWidth="1"/>
    <col min="6" max="6" width="12.42578125" customWidth="1"/>
    <col min="7" max="7" width="11.7109375" customWidth="1"/>
    <col min="8" max="8" width="12" customWidth="1"/>
    <col min="9" max="9" width="12.855468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15</v>
      </c>
      <c r="B6" s="290" t="s">
        <v>508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6" t="s">
        <v>112</v>
      </c>
      <c r="B7" s="299"/>
      <c r="C7" s="299"/>
      <c r="D7" s="153"/>
      <c r="E7" s="153"/>
      <c r="F7" s="153"/>
      <c r="G7" s="153"/>
      <c r="H7" s="153"/>
      <c r="I7" s="152">
        <v>7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32"/>
      <c r="B9" s="129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507</v>
      </c>
      <c r="B10" s="16" t="s">
        <v>100</v>
      </c>
      <c r="C10" s="15" t="s">
        <v>16</v>
      </c>
      <c r="D10" s="118">
        <f>7*30</f>
        <v>210</v>
      </c>
      <c r="E10" s="117"/>
      <c r="F10" s="117">
        <f t="shared" ref="F10:F17" si="0">D10*E10</f>
        <v>0</v>
      </c>
      <c r="G10" s="117"/>
      <c r="H10" s="117">
        <f t="shared" ref="H10:H17" si="1">G10*D10</f>
        <v>0</v>
      </c>
      <c r="I10" s="137">
        <f t="shared" ref="I10:I17" si="2">H10+F10</f>
        <v>0</v>
      </c>
      <c r="J10" s="137"/>
    </row>
    <row r="11" spans="1:10" x14ac:dyDescent="0.25">
      <c r="A11" s="17" t="s">
        <v>506</v>
      </c>
      <c r="B11" s="16" t="s">
        <v>98</v>
      </c>
      <c r="C11" s="15" t="s">
        <v>4</v>
      </c>
      <c r="D11" s="118">
        <v>14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505</v>
      </c>
      <c r="B12" s="16" t="s">
        <v>297</v>
      </c>
      <c r="C12" s="15" t="s">
        <v>4</v>
      </c>
      <c r="D12" s="118">
        <v>7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504</v>
      </c>
      <c r="B13" s="16" t="s">
        <v>295</v>
      </c>
      <c r="C13" s="15" t="s">
        <v>4</v>
      </c>
      <c r="D13" s="118">
        <v>7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503</v>
      </c>
      <c r="B14" s="16" t="s">
        <v>383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502</v>
      </c>
      <c r="B15" s="16" t="s">
        <v>292</v>
      </c>
      <c r="C15" s="15" t="s">
        <v>4</v>
      </c>
      <c r="D15" s="118">
        <v>1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501</v>
      </c>
      <c r="B16" s="175" t="s">
        <v>500</v>
      </c>
      <c r="C16" s="174" t="s">
        <v>4</v>
      </c>
      <c r="D16" s="174">
        <v>7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7" t="s">
        <v>499</v>
      </c>
      <c r="B17" s="16" t="s">
        <v>290</v>
      </c>
      <c r="C17" s="15" t="s">
        <v>4</v>
      </c>
      <c r="D17" s="118">
        <v>7</v>
      </c>
      <c r="E17" s="117"/>
      <c r="F17" s="117">
        <f t="shared" si="0"/>
        <v>0</v>
      </c>
      <c r="G17" s="117"/>
      <c r="H17" s="117">
        <f t="shared" si="1"/>
        <v>0</v>
      </c>
      <c r="I17" s="137">
        <f t="shared" si="2"/>
        <v>0</v>
      </c>
      <c r="J17" s="137"/>
    </row>
    <row r="18" spans="1:10" x14ac:dyDescent="0.25">
      <c r="A18" s="132"/>
      <c r="B18" s="129" t="s">
        <v>289</v>
      </c>
      <c r="C18" s="21"/>
      <c r="D18" s="131"/>
      <c r="E18" s="119"/>
      <c r="F18" s="119"/>
      <c r="G18" s="119"/>
      <c r="H18" s="119"/>
      <c r="I18" s="138"/>
      <c r="J18" s="138"/>
    </row>
    <row r="19" spans="1:10" x14ac:dyDescent="0.25">
      <c r="A19" s="17" t="s">
        <v>498</v>
      </c>
      <c r="B19" s="16" t="s">
        <v>73</v>
      </c>
      <c r="C19" s="15" t="s">
        <v>16</v>
      </c>
      <c r="D19" s="118">
        <v>35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497</v>
      </c>
      <c r="B20" s="16" t="s">
        <v>71</v>
      </c>
      <c r="C20" s="15" t="s">
        <v>16</v>
      </c>
      <c r="D20" s="118">
        <v>35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7" t="s">
        <v>496</v>
      </c>
      <c r="B21" s="16" t="s">
        <v>61</v>
      </c>
      <c r="C21" s="15" t="s">
        <v>4</v>
      </c>
      <c r="D21" s="118">
        <v>7</v>
      </c>
      <c r="E21" s="117"/>
      <c r="F21" s="117">
        <f>D21*E21</f>
        <v>0</v>
      </c>
      <c r="G21" s="117"/>
      <c r="H21" s="117">
        <f>G21*D21</f>
        <v>0</v>
      </c>
      <c r="I21" s="137">
        <f>H21+F21</f>
        <v>0</v>
      </c>
      <c r="J21" s="137"/>
    </row>
    <row r="22" spans="1:10" x14ac:dyDescent="0.25">
      <c r="A22" s="17" t="s">
        <v>495</v>
      </c>
      <c r="B22" s="16" t="s">
        <v>59</v>
      </c>
      <c r="C22" s="15" t="s">
        <v>4</v>
      </c>
      <c r="D22" s="118">
        <v>7</v>
      </c>
      <c r="E22" s="117"/>
      <c r="F22" s="117">
        <f>D22*E22</f>
        <v>0</v>
      </c>
      <c r="G22" s="117"/>
      <c r="H22" s="117">
        <f>G22*D22</f>
        <v>0</v>
      </c>
      <c r="I22" s="137">
        <f>H22+F22</f>
        <v>0</v>
      </c>
      <c r="J22" s="137"/>
    </row>
    <row r="23" spans="1:10" x14ac:dyDescent="0.25">
      <c r="A23" s="17" t="s">
        <v>494</v>
      </c>
      <c r="B23" s="16" t="s">
        <v>57</v>
      </c>
      <c r="C23" s="15" t="s">
        <v>4</v>
      </c>
      <c r="D23" s="118">
        <v>14</v>
      </c>
      <c r="E23" s="117"/>
      <c r="F23" s="117">
        <f>D23*E23</f>
        <v>0</v>
      </c>
      <c r="G23" s="117"/>
      <c r="H23" s="117">
        <f>G23*D23</f>
        <v>0</v>
      </c>
      <c r="I23" s="137">
        <f>H23+F23</f>
        <v>0</v>
      </c>
      <c r="J23" s="137"/>
    </row>
    <row r="24" spans="1:10" x14ac:dyDescent="0.25">
      <c r="A24" s="123"/>
      <c r="B24" s="122" t="s">
        <v>51</v>
      </c>
      <c r="C24" s="121"/>
      <c r="D24" s="120"/>
      <c r="E24" s="119"/>
      <c r="F24" s="119"/>
      <c r="G24" s="119"/>
      <c r="H24" s="119"/>
      <c r="I24" s="138"/>
      <c r="J24" s="138"/>
    </row>
    <row r="25" spans="1:10" x14ac:dyDescent="0.25">
      <c r="A25" s="17" t="s">
        <v>493</v>
      </c>
      <c r="B25" s="16" t="s">
        <v>278</v>
      </c>
      <c r="C25" s="15" t="s">
        <v>16</v>
      </c>
      <c r="D25" s="118">
        <v>10</v>
      </c>
      <c r="E25" s="117"/>
      <c r="F25" s="117">
        <f t="shared" ref="F25:F36" si="3">D25*E25</f>
        <v>0</v>
      </c>
      <c r="G25" s="117"/>
      <c r="H25" s="117">
        <f t="shared" ref="H25:H36" si="4">G25*D25</f>
        <v>0</v>
      </c>
      <c r="I25" s="137">
        <f t="shared" ref="I25:I36" si="5">H25+F25</f>
        <v>0</v>
      </c>
      <c r="J25" s="137"/>
    </row>
    <row r="26" spans="1:10" x14ac:dyDescent="0.25">
      <c r="A26" s="17" t="s">
        <v>492</v>
      </c>
      <c r="B26" s="16" t="s">
        <v>276</v>
      </c>
      <c r="C26" s="15" t="s">
        <v>4</v>
      </c>
      <c r="D26" s="118">
        <v>1</v>
      </c>
      <c r="E26" s="117"/>
      <c r="F26" s="117">
        <f t="shared" si="3"/>
        <v>0</v>
      </c>
      <c r="G26" s="117"/>
      <c r="H26" s="117">
        <f t="shared" si="4"/>
        <v>0</v>
      </c>
      <c r="I26" s="137">
        <f t="shared" si="5"/>
        <v>0</v>
      </c>
      <c r="J26" s="137"/>
    </row>
    <row r="27" spans="1:10" x14ac:dyDescent="0.25">
      <c r="A27" s="17" t="s">
        <v>491</v>
      </c>
      <c r="B27" s="16" t="s">
        <v>171</v>
      </c>
      <c r="C27" s="15" t="s">
        <v>4</v>
      </c>
      <c r="D27" s="118">
        <v>1</v>
      </c>
      <c r="E27" s="117"/>
      <c r="F27" s="117">
        <f t="shared" si="3"/>
        <v>0</v>
      </c>
      <c r="G27" s="117"/>
      <c r="H27" s="117">
        <f t="shared" si="4"/>
        <v>0</v>
      </c>
      <c r="I27" s="137">
        <f t="shared" si="5"/>
        <v>0</v>
      </c>
      <c r="J27" s="137"/>
    </row>
    <row r="28" spans="1:10" x14ac:dyDescent="0.25">
      <c r="A28" s="17" t="s">
        <v>490</v>
      </c>
      <c r="B28" s="16" t="s">
        <v>43</v>
      </c>
      <c r="C28" s="15" t="s">
        <v>4</v>
      </c>
      <c r="D28" s="118">
        <v>1</v>
      </c>
      <c r="E28" s="117"/>
      <c r="F28" s="117">
        <f t="shared" si="3"/>
        <v>0</v>
      </c>
      <c r="G28" s="117"/>
      <c r="H28" s="117">
        <f t="shared" si="4"/>
        <v>0</v>
      </c>
      <c r="I28" s="137">
        <f t="shared" si="5"/>
        <v>0</v>
      </c>
      <c r="J28" s="137"/>
    </row>
    <row r="29" spans="1:10" x14ac:dyDescent="0.25">
      <c r="A29" s="17" t="s">
        <v>489</v>
      </c>
      <c r="B29" s="16" t="s">
        <v>488</v>
      </c>
      <c r="C29" s="15" t="s">
        <v>4</v>
      </c>
      <c r="D29" s="118">
        <v>5</v>
      </c>
      <c r="E29" s="117"/>
      <c r="F29" s="117">
        <f t="shared" si="3"/>
        <v>0</v>
      </c>
      <c r="G29" s="117"/>
      <c r="H29" s="117">
        <f t="shared" si="4"/>
        <v>0</v>
      </c>
      <c r="I29" s="137">
        <f t="shared" si="5"/>
        <v>0</v>
      </c>
      <c r="J29" s="137"/>
    </row>
    <row r="30" spans="1:10" x14ac:dyDescent="0.25">
      <c r="A30" s="17" t="s">
        <v>487</v>
      </c>
      <c r="B30" s="16" t="s">
        <v>270</v>
      </c>
      <c r="C30" s="15" t="s">
        <v>4</v>
      </c>
      <c r="D30" s="118">
        <v>3</v>
      </c>
      <c r="E30" s="117"/>
      <c r="F30" s="117">
        <f t="shared" si="3"/>
        <v>0</v>
      </c>
      <c r="G30" s="117"/>
      <c r="H30" s="117">
        <f t="shared" si="4"/>
        <v>0</v>
      </c>
      <c r="I30" s="137">
        <f t="shared" si="5"/>
        <v>0</v>
      </c>
      <c r="J30" s="137"/>
    </row>
    <row r="31" spans="1:10" x14ac:dyDescent="0.25">
      <c r="A31" s="17" t="s">
        <v>486</v>
      </c>
      <c r="B31" s="16" t="s">
        <v>39</v>
      </c>
      <c r="C31" s="15" t="s">
        <v>4</v>
      </c>
      <c r="D31" s="118">
        <v>21</v>
      </c>
      <c r="E31" s="117"/>
      <c r="F31" s="117">
        <f t="shared" si="3"/>
        <v>0</v>
      </c>
      <c r="G31" s="117"/>
      <c r="H31" s="117">
        <f t="shared" si="4"/>
        <v>0</v>
      </c>
      <c r="I31" s="137">
        <f t="shared" si="5"/>
        <v>0</v>
      </c>
      <c r="J31" s="137"/>
    </row>
    <row r="32" spans="1:10" x14ac:dyDescent="0.25">
      <c r="A32" s="17" t="s">
        <v>485</v>
      </c>
      <c r="B32" s="16" t="s">
        <v>484</v>
      </c>
      <c r="C32" s="15" t="s">
        <v>16</v>
      </c>
      <c r="D32" s="118">
        <v>6</v>
      </c>
      <c r="E32" s="117"/>
      <c r="F32" s="117">
        <f t="shared" si="3"/>
        <v>0</v>
      </c>
      <c r="G32" s="117"/>
      <c r="H32" s="117">
        <f t="shared" si="4"/>
        <v>0</v>
      </c>
      <c r="I32" s="137">
        <f t="shared" si="5"/>
        <v>0</v>
      </c>
      <c r="J32" s="137"/>
    </row>
    <row r="33" spans="1:10" x14ac:dyDescent="0.25">
      <c r="A33" s="17" t="s">
        <v>483</v>
      </c>
      <c r="B33" s="16" t="s">
        <v>482</v>
      </c>
      <c r="C33" s="15" t="s">
        <v>4</v>
      </c>
      <c r="D33" s="118">
        <v>4</v>
      </c>
      <c r="E33" s="117"/>
      <c r="F33" s="117">
        <f t="shared" si="3"/>
        <v>0</v>
      </c>
      <c r="G33" s="117"/>
      <c r="H33" s="117">
        <f t="shared" si="4"/>
        <v>0</v>
      </c>
      <c r="I33" s="137">
        <f t="shared" si="5"/>
        <v>0</v>
      </c>
      <c r="J33" s="137"/>
    </row>
    <row r="34" spans="1:10" x14ac:dyDescent="0.25">
      <c r="A34" s="17" t="s">
        <v>481</v>
      </c>
      <c r="B34" s="16" t="s">
        <v>480</v>
      </c>
      <c r="C34" s="15" t="s">
        <v>4</v>
      </c>
      <c r="D34" s="118">
        <v>1</v>
      </c>
      <c r="E34" s="117"/>
      <c r="F34" s="117">
        <f t="shared" si="3"/>
        <v>0</v>
      </c>
      <c r="G34" s="117"/>
      <c r="H34" s="117">
        <f t="shared" si="4"/>
        <v>0</v>
      </c>
      <c r="I34" s="137">
        <f t="shared" si="5"/>
        <v>0</v>
      </c>
      <c r="J34" s="137"/>
    </row>
    <row r="35" spans="1:10" x14ac:dyDescent="0.25">
      <c r="A35" s="17" t="s">
        <v>479</v>
      </c>
      <c r="B35" s="16" t="s">
        <v>478</v>
      </c>
      <c r="C35" s="15" t="s">
        <v>4</v>
      </c>
      <c r="D35" s="118">
        <v>14</v>
      </c>
      <c r="E35" s="117"/>
      <c r="F35" s="117">
        <f t="shared" si="3"/>
        <v>0</v>
      </c>
      <c r="G35" s="117"/>
      <c r="H35" s="117">
        <f t="shared" si="4"/>
        <v>0</v>
      </c>
      <c r="I35" s="137">
        <f t="shared" si="5"/>
        <v>0</v>
      </c>
      <c r="J35" s="137"/>
    </row>
    <row r="36" spans="1:10" x14ac:dyDescent="0.25">
      <c r="A36" s="17" t="s">
        <v>477</v>
      </c>
      <c r="B36" s="16" t="s">
        <v>263</v>
      </c>
      <c r="C36" s="15" t="s">
        <v>4</v>
      </c>
      <c r="D36" s="118">
        <v>1</v>
      </c>
      <c r="E36" s="117"/>
      <c r="F36" s="117">
        <f t="shared" si="3"/>
        <v>0</v>
      </c>
      <c r="G36" s="117"/>
      <c r="H36" s="117">
        <f t="shared" si="4"/>
        <v>0</v>
      </c>
      <c r="I36" s="137">
        <f t="shared" si="5"/>
        <v>0</v>
      </c>
      <c r="J36" s="137"/>
    </row>
    <row r="37" spans="1:10" x14ac:dyDescent="0.25">
      <c r="A37" s="21"/>
      <c r="B37" s="129" t="s">
        <v>352</v>
      </c>
      <c r="C37" s="21"/>
      <c r="D37" s="21"/>
      <c r="E37" s="119"/>
      <c r="F37" s="119"/>
      <c r="G37" s="119"/>
      <c r="H37" s="119"/>
      <c r="I37" s="138"/>
      <c r="J37" s="138"/>
    </row>
    <row r="38" spans="1:10" x14ac:dyDescent="0.25">
      <c r="A38" s="15" t="s">
        <v>476</v>
      </c>
      <c r="B38" s="16" t="s">
        <v>6</v>
      </c>
      <c r="C38" s="15" t="s">
        <v>4</v>
      </c>
      <c r="D38" s="15">
        <v>7</v>
      </c>
      <c r="E38" s="117"/>
      <c r="F38" s="117">
        <f>D38*E38</f>
        <v>0</v>
      </c>
      <c r="G38" s="117"/>
      <c r="H38" s="117">
        <f>G38*D38</f>
        <v>0</v>
      </c>
      <c r="I38" s="137">
        <f>H38+F38</f>
        <v>0</v>
      </c>
      <c r="J38" s="137"/>
    </row>
    <row r="39" spans="1:10" ht="15.75" thickBot="1" x14ac:dyDescent="0.3">
      <c r="A39" s="15" t="s">
        <v>475</v>
      </c>
      <c r="B39" s="16" t="s">
        <v>5</v>
      </c>
      <c r="C39" s="15" t="s">
        <v>4</v>
      </c>
      <c r="D39" s="15">
        <v>21</v>
      </c>
      <c r="E39" s="117"/>
      <c r="F39" s="117">
        <f>D39*E39</f>
        <v>0</v>
      </c>
      <c r="G39" s="117"/>
      <c r="H39" s="117">
        <f>G39*D39</f>
        <v>0</v>
      </c>
      <c r="I39" s="137">
        <f>H39+F39</f>
        <v>0</v>
      </c>
      <c r="J39" s="137"/>
    </row>
    <row r="40" spans="1:10" ht="19.5" thickBot="1" x14ac:dyDescent="0.35">
      <c r="A40" s="112"/>
      <c r="B40" s="293" t="s">
        <v>474</v>
      </c>
      <c r="C40" s="294"/>
      <c r="D40" s="294"/>
      <c r="E40" s="294"/>
      <c r="F40" s="294"/>
      <c r="G40" s="295"/>
      <c r="H40" s="111"/>
      <c r="I40" s="159">
        <f>SUM(I10:I36)</f>
        <v>0</v>
      </c>
    </row>
    <row r="41" spans="1:10" x14ac:dyDescent="0.25">
      <c r="A41" s="8"/>
      <c r="B41" s="7"/>
      <c r="C41" s="7"/>
      <c r="D41" s="7"/>
      <c r="E41" s="7"/>
      <c r="F41" s="7"/>
      <c r="G41" s="146" t="s">
        <v>1</v>
      </c>
      <c r="H41" s="146">
        <v>0.19</v>
      </c>
      <c r="I41" s="4">
        <f>I40*0.19</f>
        <v>0</v>
      </c>
    </row>
    <row r="42" spans="1:10" ht="16.5" thickBot="1" x14ac:dyDescent="0.3">
      <c r="A42" s="3"/>
      <c r="B42" s="2"/>
      <c r="C42" s="2"/>
      <c r="D42" s="2"/>
      <c r="E42" s="2"/>
      <c r="F42" s="2"/>
      <c r="G42" s="289" t="s">
        <v>0</v>
      </c>
      <c r="H42" s="269"/>
      <c r="I42" s="1">
        <f>SUM(I40:I41)</f>
        <v>0</v>
      </c>
    </row>
    <row r="45" spans="1:10" x14ac:dyDescent="0.25">
      <c r="B45" s="209"/>
    </row>
    <row r="46" spans="1:10" x14ac:dyDescent="0.25">
      <c r="B46" t="s">
        <v>625</v>
      </c>
    </row>
  </sheetData>
  <mergeCells count="4">
    <mergeCell ref="B6:H6"/>
    <mergeCell ref="A7:C7"/>
    <mergeCell ref="B40:G40"/>
    <mergeCell ref="G42:H4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955D-D4E4-49E3-BBAA-B30B8CA99552}">
  <dimension ref="A1:J17"/>
  <sheetViews>
    <sheetView zoomScale="115" zoomScaleNormal="115" workbookViewId="0">
      <selection activeCell="J9" sqref="J8:J10"/>
    </sheetView>
  </sheetViews>
  <sheetFormatPr baseColWidth="10" defaultRowHeight="15" x14ac:dyDescent="0.25"/>
  <cols>
    <col min="1" max="1" width="5.42578125" customWidth="1"/>
    <col min="2" max="2" width="43.28515625" customWidth="1"/>
    <col min="3" max="4" width="6.7109375" customWidth="1"/>
    <col min="9" max="9" width="12.855468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16</v>
      </c>
      <c r="B6" s="290" t="s">
        <v>515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6" t="s">
        <v>514</v>
      </c>
      <c r="B7" s="299"/>
      <c r="C7" s="299"/>
      <c r="D7" s="153"/>
      <c r="E7" s="153"/>
      <c r="F7" s="153"/>
      <c r="G7" s="153"/>
      <c r="H7" s="153"/>
      <c r="I7" s="152" t="s">
        <v>513</v>
      </c>
    </row>
    <row r="8" spans="1:10" ht="38.2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33"/>
      <c r="B9" s="122" t="s">
        <v>512</v>
      </c>
      <c r="C9" s="120"/>
      <c r="D9" s="120"/>
      <c r="E9" s="120"/>
      <c r="F9" s="120"/>
      <c r="G9" s="120"/>
      <c r="H9" s="120"/>
      <c r="I9" s="120"/>
      <c r="J9" s="120"/>
    </row>
    <row r="10" spans="1:10" ht="15.75" thickBot="1" x14ac:dyDescent="0.3">
      <c r="A10" s="16" t="s">
        <v>511</v>
      </c>
      <c r="B10" s="16" t="s">
        <v>510</v>
      </c>
      <c r="C10" s="16" t="s">
        <v>4</v>
      </c>
      <c r="D10" s="16">
        <v>1</v>
      </c>
      <c r="E10" s="117"/>
      <c r="F10" s="117">
        <f>E10*D10</f>
        <v>0</v>
      </c>
      <c r="G10" s="117"/>
      <c r="H10" s="117">
        <f>G10*D10</f>
        <v>0</v>
      </c>
      <c r="I10" s="114">
        <f>H10+F10</f>
        <v>0</v>
      </c>
      <c r="J10" s="114"/>
    </row>
    <row r="11" spans="1:10" ht="19.5" thickBot="1" x14ac:dyDescent="0.35">
      <c r="A11" s="112"/>
      <c r="B11" s="293" t="s">
        <v>509</v>
      </c>
      <c r="C11" s="294"/>
      <c r="D11" s="294"/>
      <c r="E11" s="294"/>
      <c r="F11" s="294"/>
      <c r="G11" s="295"/>
      <c r="H11" s="111"/>
      <c r="I11" s="160">
        <f>I10</f>
        <v>0</v>
      </c>
    </row>
    <row r="12" spans="1:10" x14ac:dyDescent="0.25">
      <c r="A12" s="8"/>
      <c r="B12" s="7"/>
      <c r="C12" s="7"/>
      <c r="D12" s="7"/>
      <c r="E12" s="7"/>
      <c r="F12" s="7"/>
      <c r="G12" s="146" t="s">
        <v>1</v>
      </c>
      <c r="H12" s="145">
        <v>0.19</v>
      </c>
      <c r="I12" s="108">
        <f>I11*0.19</f>
        <v>0</v>
      </c>
    </row>
    <row r="13" spans="1:10" ht="16.5" thickBot="1" x14ac:dyDescent="0.3">
      <c r="A13" s="3"/>
      <c r="B13" s="2"/>
      <c r="C13" s="2"/>
      <c r="D13" s="2"/>
      <c r="E13" s="2"/>
      <c r="F13" s="2"/>
      <c r="G13" s="289" t="s">
        <v>0</v>
      </c>
      <c r="H13" s="297"/>
      <c r="I13" s="107">
        <f>SUM(I11:I12)</f>
        <v>0</v>
      </c>
    </row>
    <row r="16" spans="1:10" x14ac:dyDescent="0.25">
      <c r="B16" s="209"/>
    </row>
    <row r="17" spans="2:2" x14ac:dyDescent="0.25">
      <c r="B17" t="s">
        <v>625</v>
      </c>
    </row>
  </sheetData>
  <mergeCells count="4">
    <mergeCell ref="B6:H6"/>
    <mergeCell ref="A7:C7"/>
    <mergeCell ref="B11:G11"/>
    <mergeCell ref="G13:H1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162D-EC1F-4D2F-A959-7BDFCB2F24E3}">
  <dimension ref="A1:J17"/>
  <sheetViews>
    <sheetView workbookViewId="0">
      <selection activeCell="J9" sqref="J9"/>
    </sheetView>
  </sheetViews>
  <sheetFormatPr baseColWidth="10" defaultRowHeight="15" x14ac:dyDescent="0.25"/>
  <cols>
    <col min="1" max="1" width="6.140625" customWidth="1"/>
    <col min="2" max="2" width="34.28515625" customWidth="1"/>
    <col min="3" max="3" width="10.42578125" customWidth="1"/>
    <col min="4" max="4" width="9" customWidth="1"/>
    <col min="5" max="6" width="13.28515625" customWidth="1"/>
    <col min="7" max="7" width="13" customWidth="1"/>
    <col min="8" max="8" width="12.42578125" customWidth="1"/>
    <col min="9" max="9" width="13.57031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17</v>
      </c>
      <c r="B6" s="312" t="s">
        <v>521</v>
      </c>
      <c r="C6" s="313"/>
      <c r="D6" s="313"/>
      <c r="E6" s="313"/>
      <c r="F6" s="313"/>
      <c r="G6" s="313"/>
      <c r="H6" s="313"/>
      <c r="I6" s="181"/>
    </row>
    <row r="7" spans="1:10" ht="15.75" thickBot="1" x14ac:dyDescent="0.3">
      <c r="A7" s="133"/>
      <c r="B7" s="180" t="s">
        <v>520</v>
      </c>
      <c r="C7" s="179"/>
      <c r="D7" s="179"/>
      <c r="E7" s="179"/>
      <c r="F7" s="179"/>
      <c r="G7" s="179"/>
      <c r="H7" s="178"/>
      <c r="I7" s="177" t="s">
        <v>519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5" t="s">
        <v>518</v>
      </c>
      <c r="B9" s="16" t="s">
        <v>383</v>
      </c>
      <c r="C9" s="15" t="s">
        <v>4</v>
      </c>
      <c r="D9" s="16">
        <v>1</v>
      </c>
      <c r="E9" s="117"/>
      <c r="F9" s="117">
        <f>D9*E9</f>
        <v>0</v>
      </c>
      <c r="G9" s="117"/>
      <c r="H9" s="117">
        <f>G9*D9</f>
        <v>0</v>
      </c>
      <c r="I9" s="176">
        <f>H9+F9</f>
        <v>0</v>
      </c>
      <c r="J9" s="176"/>
    </row>
    <row r="10" spans="1:10" ht="15.75" thickBot="1" x14ac:dyDescent="0.3">
      <c r="A10" s="15" t="s">
        <v>517</v>
      </c>
      <c r="B10" s="16" t="s">
        <v>292</v>
      </c>
      <c r="C10" s="15" t="s">
        <v>4</v>
      </c>
      <c r="D10" s="16">
        <v>1</v>
      </c>
      <c r="E10" s="117"/>
      <c r="F10" s="117">
        <f>D10*E10</f>
        <v>0</v>
      </c>
      <c r="G10" s="117"/>
      <c r="H10" s="117">
        <f>G10*D10</f>
        <v>0</v>
      </c>
      <c r="I10" s="176">
        <f>H10+F10</f>
        <v>0</v>
      </c>
      <c r="J10" s="176"/>
    </row>
    <row r="11" spans="1:10" ht="19.5" thickBot="1" x14ac:dyDescent="0.35">
      <c r="A11" s="112"/>
      <c r="B11" s="293" t="s">
        <v>516</v>
      </c>
      <c r="C11" s="294"/>
      <c r="D11" s="294"/>
      <c r="E11" s="294"/>
      <c r="F11" s="294"/>
      <c r="G11" s="295"/>
      <c r="H11" s="111"/>
      <c r="I11" s="160">
        <f>SUM(I9:I10)</f>
        <v>0</v>
      </c>
    </row>
    <row r="12" spans="1:10" x14ac:dyDescent="0.25">
      <c r="A12" s="8"/>
      <c r="B12" s="7"/>
      <c r="C12" s="7"/>
      <c r="D12" s="7"/>
      <c r="E12" s="7"/>
      <c r="F12" s="7"/>
      <c r="G12" s="5" t="s">
        <v>1</v>
      </c>
      <c r="H12" s="150">
        <v>0.19</v>
      </c>
      <c r="I12" s="144">
        <f>I11*0.19</f>
        <v>0</v>
      </c>
    </row>
    <row r="13" spans="1:10" ht="16.5" thickBot="1" x14ac:dyDescent="0.3">
      <c r="A13" s="3"/>
      <c r="B13" s="2"/>
      <c r="C13" s="2"/>
      <c r="D13" s="2"/>
      <c r="E13" s="2"/>
      <c r="F13" s="2"/>
      <c r="G13" s="289" t="s">
        <v>0</v>
      </c>
      <c r="H13" s="297"/>
      <c r="I13" s="143">
        <f>SUM(I11:I12)</f>
        <v>0</v>
      </c>
    </row>
    <row r="16" spans="1:10" x14ac:dyDescent="0.25">
      <c r="B16" s="209"/>
    </row>
    <row r="17" spans="2:2" x14ac:dyDescent="0.25">
      <c r="B17" t="s">
        <v>625</v>
      </c>
    </row>
  </sheetData>
  <mergeCells count="3">
    <mergeCell ref="B6:H6"/>
    <mergeCell ref="B11:G11"/>
    <mergeCell ref="G13:H1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5EE6-7588-4551-8FB6-4736855DCBAC}">
  <dimension ref="A1:J16"/>
  <sheetViews>
    <sheetView workbookViewId="0">
      <selection activeCell="J9" sqref="J9"/>
    </sheetView>
  </sheetViews>
  <sheetFormatPr baseColWidth="10" defaultRowHeight="15" x14ac:dyDescent="0.25"/>
  <cols>
    <col min="1" max="1" width="6.140625" customWidth="1"/>
    <col min="2" max="2" width="45.7109375" customWidth="1"/>
    <col min="9" max="9" width="16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x14ac:dyDescent="0.25">
      <c r="A5" s="39"/>
      <c r="I5" s="38"/>
    </row>
    <row r="6" spans="1:10" ht="39" customHeight="1" x14ac:dyDescent="0.25">
      <c r="A6" s="314" t="s">
        <v>527</v>
      </c>
      <c r="B6" s="315"/>
      <c r="C6" s="315"/>
      <c r="D6" s="315"/>
      <c r="E6" s="315"/>
      <c r="F6" s="315"/>
      <c r="G6" s="316"/>
      <c r="H6" s="187"/>
      <c r="I6" s="186" t="s">
        <v>526</v>
      </c>
    </row>
    <row r="7" spans="1:10" x14ac:dyDescent="0.25">
      <c r="A7" s="185"/>
      <c r="B7" s="129" t="s">
        <v>525</v>
      </c>
      <c r="C7" s="19"/>
      <c r="D7" s="19"/>
      <c r="E7" s="19"/>
      <c r="F7" s="19"/>
      <c r="G7" s="19"/>
      <c r="H7" s="19"/>
      <c r="I7" s="19"/>
    </row>
    <row r="8" spans="1:10" ht="38.25" x14ac:dyDescent="0.25">
      <c r="A8" s="184" t="s">
        <v>110</v>
      </c>
      <c r="B8" s="184" t="s">
        <v>201</v>
      </c>
      <c r="C8" s="184" t="s">
        <v>108</v>
      </c>
      <c r="D8" s="184" t="s">
        <v>107</v>
      </c>
      <c r="E8" s="184" t="s">
        <v>106</v>
      </c>
      <c r="F8" s="184" t="s">
        <v>105</v>
      </c>
      <c r="G8" s="184" t="s">
        <v>104</v>
      </c>
      <c r="H8" s="184" t="s">
        <v>200</v>
      </c>
      <c r="I8" s="184" t="s">
        <v>0</v>
      </c>
      <c r="J8" s="184" t="s">
        <v>626</v>
      </c>
    </row>
    <row r="9" spans="1:10" ht="25.5" customHeight="1" thickBot="1" x14ac:dyDescent="0.3">
      <c r="A9" s="15" t="s">
        <v>524</v>
      </c>
      <c r="B9" s="26" t="s">
        <v>523</v>
      </c>
      <c r="C9" s="15" t="s">
        <v>4</v>
      </c>
      <c r="D9" s="14">
        <v>1</v>
      </c>
      <c r="E9" s="183"/>
      <c r="F9" s="183">
        <f>D9*E9</f>
        <v>0</v>
      </c>
      <c r="G9" s="183"/>
      <c r="H9" s="183">
        <f>G9*D9</f>
        <v>0</v>
      </c>
      <c r="I9" s="182">
        <f>H9+F9</f>
        <v>0</v>
      </c>
      <c r="J9" s="182"/>
    </row>
    <row r="10" spans="1:10" ht="19.5" customHeight="1" thickBot="1" x14ac:dyDescent="0.3">
      <c r="A10" s="112"/>
      <c r="B10" s="317" t="s">
        <v>522</v>
      </c>
      <c r="C10" s="318"/>
      <c r="D10" s="318"/>
      <c r="E10" s="318"/>
      <c r="F10" s="318"/>
      <c r="G10" s="319"/>
      <c r="H10" s="111"/>
      <c r="I10" s="155">
        <f>I9</f>
        <v>0</v>
      </c>
    </row>
    <row r="11" spans="1:10" x14ac:dyDescent="0.25">
      <c r="A11" s="8"/>
      <c r="B11" s="7"/>
      <c r="C11" s="7"/>
      <c r="D11" s="7"/>
      <c r="E11" s="7"/>
      <c r="F11" s="7"/>
      <c r="G11" s="5" t="s">
        <v>1</v>
      </c>
      <c r="H11" s="109">
        <v>0.19</v>
      </c>
      <c r="I11" s="108">
        <f>I10*0.19</f>
        <v>0</v>
      </c>
    </row>
    <row r="12" spans="1:10" ht="16.5" thickBot="1" x14ac:dyDescent="0.3">
      <c r="A12" s="3"/>
      <c r="B12" s="2"/>
      <c r="C12" s="2"/>
      <c r="D12" s="2"/>
      <c r="E12" s="2"/>
      <c r="F12" s="2"/>
      <c r="G12" s="289" t="s">
        <v>0</v>
      </c>
      <c r="H12" s="296"/>
      <c r="I12" s="107">
        <f>SUM(I10:I11)</f>
        <v>0</v>
      </c>
    </row>
    <row r="15" spans="1:10" x14ac:dyDescent="0.25">
      <c r="B15" s="209"/>
    </row>
    <row r="16" spans="1:10" x14ac:dyDescent="0.25">
      <c r="B16" t="s">
        <v>625</v>
      </c>
    </row>
  </sheetData>
  <mergeCells count="3">
    <mergeCell ref="A6:G6"/>
    <mergeCell ref="B10:G10"/>
    <mergeCell ref="G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21D0-57F7-4300-8752-3CD4623B7020}">
  <dimension ref="A1:L67"/>
  <sheetViews>
    <sheetView topLeftCell="A30" zoomScale="115" zoomScaleNormal="115" workbookViewId="0">
      <selection activeCell="A30" sqref="A30"/>
    </sheetView>
  </sheetViews>
  <sheetFormatPr baseColWidth="10" defaultRowHeight="15" x14ac:dyDescent="0.25"/>
  <cols>
    <col min="1" max="1" width="12.28515625" customWidth="1"/>
    <col min="2" max="2" width="43.5703125" customWidth="1"/>
    <col min="4" max="4" width="10" customWidth="1"/>
    <col min="5" max="5" width="18.5703125" customWidth="1"/>
    <col min="6" max="6" width="14.28515625" customWidth="1"/>
    <col min="7" max="7" width="16.28515625" customWidth="1"/>
    <col min="8" max="8" width="14.85546875" customWidth="1"/>
    <col min="9" max="9" width="20.42578125" customWidth="1"/>
  </cols>
  <sheetData>
    <row r="1" spans="1:10" x14ac:dyDescent="0.25">
      <c r="A1" s="39"/>
      <c r="I1" s="38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"/>
      <c r="B5" s="2"/>
      <c r="C5" s="2"/>
      <c r="D5" s="2"/>
      <c r="E5" s="2"/>
      <c r="F5" s="2"/>
      <c r="G5" s="2"/>
      <c r="H5" s="2"/>
      <c r="I5" s="37"/>
    </row>
    <row r="6" spans="1:10" ht="19.5" thickBot="1" x14ac:dyDescent="0.35">
      <c r="A6" s="272" t="s">
        <v>113</v>
      </c>
      <c r="B6" s="273"/>
      <c r="C6" s="273"/>
      <c r="D6" s="273"/>
      <c r="E6" s="273"/>
      <c r="F6" s="273"/>
      <c r="G6" s="273"/>
      <c r="H6" s="273"/>
      <c r="I6" s="274"/>
    </row>
    <row r="7" spans="1:10" ht="15.75" thickBot="1" x14ac:dyDescent="0.3">
      <c r="A7" s="36"/>
      <c r="B7" s="35"/>
      <c r="C7" s="35"/>
      <c r="D7" s="35"/>
      <c r="E7" s="35"/>
      <c r="F7" s="35"/>
      <c r="G7" s="35"/>
      <c r="H7" s="35"/>
      <c r="I7" s="34"/>
    </row>
    <row r="8" spans="1:10" ht="15.75" thickBot="1" x14ac:dyDescent="0.3">
      <c r="A8" s="275" t="s">
        <v>112</v>
      </c>
      <c r="B8" s="276"/>
      <c r="C8" s="277"/>
      <c r="D8" s="277"/>
      <c r="E8" s="277"/>
      <c r="F8" s="277"/>
      <c r="G8" s="277"/>
      <c r="H8" s="278"/>
      <c r="I8" s="33">
        <v>6</v>
      </c>
    </row>
    <row r="9" spans="1:10" x14ac:dyDescent="0.25">
      <c r="A9" s="32">
        <v>1</v>
      </c>
      <c r="B9" s="31" t="s">
        <v>111</v>
      </c>
      <c r="C9" s="279"/>
      <c r="D9" s="280"/>
      <c r="E9" s="280"/>
      <c r="F9" s="280"/>
      <c r="G9" s="280"/>
      <c r="H9" s="280"/>
      <c r="I9" s="281"/>
    </row>
    <row r="10" spans="1:10" x14ac:dyDescent="0.25">
      <c r="A10" s="30" t="s">
        <v>110</v>
      </c>
      <c r="B10" s="29" t="s">
        <v>109</v>
      </c>
      <c r="C10" s="29" t="s">
        <v>108</v>
      </c>
      <c r="D10" s="29" t="s">
        <v>107</v>
      </c>
      <c r="E10" s="29" t="s">
        <v>106</v>
      </c>
      <c r="F10" s="28" t="s">
        <v>105</v>
      </c>
      <c r="G10" s="28" t="s">
        <v>104</v>
      </c>
      <c r="H10" s="28" t="s">
        <v>103</v>
      </c>
      <c r="I10" s="27" t="s">
        <v>0</v>
      </c>
      <c r="J10" s="27" t="s">
        <v>626</v>
      </c>
    </row>
    <row r="11" spans="1:10" x14ac:dyDescent="0.25">
      <c r="A11" s="266" t="s">
        <v>102</v>
      </c>
      <c r="B11" s="267"/>
      <c r="C11" s="21"/>
      <c r="D11" s="19"/>
      <c r="E11" s="19"/>
      <c r="F11" s="19"/>
      <c r="G11" s="19"/>
      <c r="H11" s="19"/>
      <c r="I11" s="18"/>
      <c r="J11" s="18"/>
    </row>
    <row r="12" spans="1:10" x14ac:dyDescent="0.25">
      <c r="A12" s="17" t="s">
        <v>101</v>
      </c>
      <c r="B12" s="16" t="s">
        <v>100</v>
      </c>
      <c r="C12" s="15" t="s">
        <v>16</v>
      </c>
      <c r="D12" s="25">
        <v>210</v>
      </c>
      <c r="E12" s="13"/>
      <c r="F12" s="13">
        <f t="shared" ref="F12:F18" si="0">D12*E12</f>
        <v>0</v>
      </c>
      <c r="G12" s="13"/>
      <c r="H12" s="13">
        <f t="shared" ref="H12:H18" si="1">D12*G12</f>
        <v>0</v>
      </c>
      <c r="I12" s="12">
        <f t="shared" ref="I12:I18" si="2">F12+H12</f>
        <v>0</v>
      </c>
      <c r="J12" s="12"/>
    </row>
    <row r="13" spans="1:10" x14ac:dyDescent="0.25">
      <c r="A13" s="17" t="s">
        <v>99</v>
      </c>
      <c r="B13" s="16" t="s">
        <v>98</v>
      </c>
      <c r="C13" s="15" t="s">
        <v>4</v>
      </c>
      <c r="D13" s="14">
        <v>12</v>
      </c>
      <c r="E13" s="13"/>
      <c r="F13" s="13">
        <f t="shared" si="0"/>
        <v>0</v>
      </c>
      <c r="G13" s="13"/>
      <c r="H13" s="13">
        <f t="shared" si="1"/>
        <v>0</v>
      </c>
      <c r="I13" s="12">
        <f t="shared" si="2"/>
        <v>0</v>
      </c>
      <c r="J13" s="12"/>
    </row>
    <row r="14" spans="1:10" x14ac:dyDescent="0.25">
      <c r="A14" s="17" t="s">
        <v>97</v>
      </c>
      <c r="B14" s="16" t="s">
        <v>96</v>
      </c>
      <c r="C14" s="15" t="s">
        <v>4</v>
      </c>
      <c r="D14" s="14">
        <v>6</v>
      </c>
      <c r="E14" s="13"/>
      <c r="F14" s="13">
        <f t="shared" si="0"/>
        <v>0</v>
      </c>
      <c r="G14" s="13"/>
      <c r="H14" s="13">
        <f t="shared" si="1"/>
        <v>0</v>
      </c>
      <c r="I14" s="12">
        <f t="shared" si="2"/>
        <v>0</v>
      </c>
      <c r="J14" s="12"/>
    </row>
    <row r="15" spans="1:10" x14ac:dyDescent="0.25">
      <c r="A15" s="17" t="s">
        <v>95</v>
      </c>
      <c r="B15" s="16" t="s">
        <v>94</v>
      </c>
      <c r="C15" s="15" t="s">
        <v>4</v>
      </c>
      <c r="D15" s="14">
        <v>6</v>
      </c>
      <c r="E15" s="13"/>
      <c r="F15" s="13">
        <f t="shared" si="0"/>
        <v>0</v>
      </c>
      <c r="G15" s="13"/>
      <c r="H15" s="13">
        <f t="shared" si="1"/>
        <v>0</v>
      </c>
      <c r="I15" s="12">
        <f t="shared" si="2"/>
        <v>0</v>
      </c>
      <c r="J15" s="12"/>
    </row>
    <row r="16" spans="1:10" x14ac:dyDescent="0.25">
      <c r="A16" s="17" t="s">
        <v>93</v>
      </c>
      <c r="B16" s="16" t="s">
        <v>92</v>
      </c>
      <c r="C16" s="15" t="s">
        <v>4</v>
      </c>
      <c r="D16" s="14">
        <v>1</v>
      </c>
      <c r="E16" s="13"/>
      <c r="F16" s="13">
        <f t="shared" si="0"/>
        <v>0</v>
      </c>
      <c r="G16" s="13"/>
      <c r="H16" s="13">
        <f t="shared" si="1"/>
        <v>0</v>
      </c>
      <c r="I16" s="12">
        <f t="shared" si="2"/>
        <v>0</v>
      </c>
      <c r="J16" s="12"/>
    </row>
    <row r="17" spans="1:12" x14ac:dyDescent="0.25">
      <c r="A17" s="17" t="s">
        <v>91</v>
      </c>
      <c r="B17" s="16" t="s">
        <v>90</v>
      </c>
      <c r="C17" s="15" t="s">
        <v>4</v>
      </c>
      <c r="D17" s="14">
        <v>1</v>
      </c>
      <c r="E17" s="13"/>
      <c r="F17" s="13">
        <f t="shared" si="0"/>
        <v>0</v>
      </c>
      <c r="G17" s="13"/>
      <c r="H17" s="13">
        <f t="shared" si="1"/>
        <v>0</v>
      </c>
      <c r="I17" s="12">
        <f t="shared" si="2"/>
        <v>0</v>
      </c>
      <c r="J17" s="12"/>
    </row>
    <row r="18" spans="1:12" x14ac:dyDescent="0.25">
      <c r="A18" s="17" t="s">
        <v>89</v>
      </c>
      <c r="B18" s="16" t="s">
        <v>88</v>
      </c>
      <c r="C18" s="15" t="s">
        <v>4</v>
      </c>
      <c r="D18" s="14">
        <v>6</v>
      </c>
      <c r="E18" s="13"/>
      <c r="F18" s="13">
        <f t="shared" si="0"/>
        <v>0</v>
      </c>
      <c r="G18" s="13"/>
      <c r="H18" s="13">
        <f t="shared" si="1"/>
        <v>0</v>
      </c>
      <c r="I18" s="12">
        <f t="shared" si="2"/>
        <v>0</v>
      </c>
      <c r="J18" s="12"/>
    </row>
    <row r="19" spans="1:12" x14ac:dyDescent="0.25">
      <c r="A19" s="266" t="s">
        <v>87</v>
      </c>
      <c r="B19" s="267"/>
      <c r="C19" s="21"/>
      <c r="D19" s="20"/>
      <c r="E19" s="19"/>
      <c r="F19" s="19"/>
      <c r="G19" s="19"/>
      <c r="H19" s="19"/>
      <c r="I19" s="18"/>
      <c r="J19" s="18"/>
    </row>
    <row r="20" spans="1:12" ht="39.75" customHeight="1" x14ac:dyDescent="0.25">
      <c r="A20" s="17" t="s">
        <v>86</v>
      </c>
      <c r="B20" s="26" t="s">
        <v>85</v>
      </c>
      <c r="C20" s="15" t="s">
        <v>4</v>
      </c>
      <c r="D20" s="14">
        <v>2</v>
      </c>
      <c r="E20" s="24"/>
      <c r="F20" s="24">
        <f>E20*D20</f>
        <v>0</v>
      </c>
      <c r="G20" s="24"/>
      <c r="H20" s="23">
        <f t="shared" ref="H20:H34" si="3">G20*D20</f>
        <v>0</v>
      </c>
      <c r="I20" s="22">
        <f t="shared" ref="I20:I34" si="4">F20+H20</f>
        <v>0</v>
      </c>
      <c r="J20" s="22"/>
    </row>
    <row r="21" spans="1:12" ht="33" customHeight="1" x14ac:dyDescent="0.25">
      <c r="A21" s="17" t="s">
        <v>84</v>
      </c>
      <c r="B21" s="26" t="s">
        <v>83</v>
      </c>
      <c r="C21" s="15" t="s">
        <v>4</v>
      </c>
      <c r="D21" s="14">
        <v>1</v>
      </c>
      <c r="E21" s="24"/>
      <c r="F21" s="24">
        <f>E21*D21</f>
        <v>0</v>
      </c>
      <c r="G21" s="24"/>
      <c r="H21" s="23">
        <f t="shared" si="3"/>
        <v>0</v>
      </c>
      <c r="I21" s="22">
        <f t="shared" si="4"/>
        <v>0</v>
      </c>
      <c r="J21" s="22"/>
    </row>
    <row r="22" spans="1:12" x14ac:dyDescent="0.25">
      <c r="A22" s="17" t="s">
        <v>82</v>
      </c>
      <c r="B22" s="16" t="s">
        <v>81</v>
      </c>
      <c r="C22" s="15" t="s">
        <v>16</v>
      </c>
      <c r="D22" s="25">
        <v>50</v>
      </c>
      <c r="E22" s="24"/>
      <c r="F22" s="24">
        <f>D22*E22</f>
        <v>0</v>
      </c>
      <c r="G22" s="24"/>
      <c r="H22" s="23">
        <f t="shared" si="3"/>
        <v>0</v>
      </c>
      <c r="I22" s="22">
        <f t="shared" si="4"/>
        <v>0</v>
      </c>
      <c r="J22" s="22"/>
    </row>
    <row r="23" spans="1:12" x14ac:dyDescent="0.25">
      <c r="A23" s="17" t="s">
        <v>80</v>
      </c>
      <c r="B23" s="16" t="s">
        <v>79</v>
      </c>
      <c r="C23" s="15" t="s">
        <v>4</v>
      </c>
      <c r="D23" s="14">
        <v>27</v>
      </c>
      <c r="E23" s="24"/>
      <c r="F23" s="24">
        <f t="shared" ref="F23:F34" si="5">E23*D23</f>
        <v>0</v>
      </c>
      <c r="G23" s="24"/>
      <c r="H23" s="23">
        <f t="shared" si="3"/>
        <v>0</v>
      </c>
      <c r="I23" s="22">
        <f t="shared" si="4"/>
        <v>0</v>
      </c>
      <c r="J23" s="22"/>
    </row>
    <row r="24" spans="1:12" x14ac:dyDescent="0.25">
      <c r="A24" s="17" t="s">
        <v>78</v>
      </c>
      <c r="B24" s="16" t="s">
        <v>77</v>
      </c>
      <c r="C24" s="15" t="s">
        <v>4</v>
      </c>
      <c r="D24" s="14">
        <v>2</v>
      </c>
      <c r="E24" s="24"/>
      <c r="F24" s="24">
        <f t="shared" si="5"/>
        <v>0</v>
      </c>
      <c r="G24" s="24"/>
      <c r="H24" s="23">
        <f t="shared" si="3"/>
        <v>0</v>
      </c>
      <c r="I24" s="22">
        <f t="shared" si="4"/>
        <v>0</v>
      </c>
      <c r="J24" s="22"/>
    </row>
    <row r="25" spans="1:12" x14ac:dyDescent="0.25">
      <c r="A25" s="17" t="s">
        <v>76</v>
      </c>
      <c r="B25" s="16" t="s">
        <v>75</v>
      </c>
      <c r="C25" s="15" t="s">
        <v>4</v>
      </c>
      <c r="D25" s="14">
        <v>1</v>
      </c>
      <c r="E25" s="24"/>
      <c r="F25" s="24">
        <f t="shared" si="5"/>
        <v>0</v>
      </c>
      <c r="G25" s="24"/>
      <c r="H25" s="23">
        <f t="shared" si="3"/>
        <v>0</v>
      </c>
      <c r="I25" s="22">
        <f t="shared" si="4"/>
        <v>0</v>
      </c>
      <c r="J25" s="22"/>
    </row>
    <row r="26" spans="1:12" x14ac:dyDescent="0.25">
      <c r="A26" s="17" t="s">
        <v>74</v>
      </c>
      <c r="B26" s="16" t="s">
        <v>73</v>
      </c>
      <c r="C26" s="15" t="s">
        <v>16</v>
      </c>
      <c r="D26" s="25">
        <v>280</v>
      </c>
      <c r="E26" s="24"/>
      <c r="F26" s="24">
        <f t="shared" si="5"/>
        <v>0</v>
      </c>
      <c r="G26" s="24"/>
      <c r="H26" s="23">
        <f t="shared" si="3"/>
        <v>0</v>
      </c>
      <c r="I26" s="22">
        <f t="shared" si="4"/>
        <v>0</v>
      </c>
      <c r="J26" s="22"/>
    </row>
    <row r="27" spans="1:12" x14ac:dyDescent="0.25">
      <c r="A27" s="17" t="s">
        <v>72</v>
      </c>
      <c r="B27" s="196" t="s">
        <v>71</v>
      </c>
      <c r="C27" s="197" t="s">
        <v>16</v>
      </c>
      <c r="D27" s="198">
        <v>55</v>
      </c>
      <c r="E27" s="199"/>
      <c r="F27" s="199">
        <f t="shared" si="5"/>
        <v>0</v>
      </c>
      <c r="G27" s="199"/>
      <c r="H27" s="200">
        <f t="shared" si="3"/>
        <v>0</v>
      </c>
      <c r="I27" s="201">
        <f t="shared" si="4"/>
        <v>0</v>
      </c>
      <c r="J27" s="201"/>
      <c r="K27" s="202"/>
      <c r="L27" s="202"/>
    </row>
    <row r="28" spans="1:12" x14ac:dyDescent="0.25">
      <c r="A28" s="17" t="s">
        <v>70</v>
      </c>
      <c r="B28" s="196" t="s">
        <v>69</v>
      </c>
      <c r="C28" s="197" t="s">
        <v>16</v>
      </c>
      <c r="D28" s="198">
        <v>960</v>
      </c>
      <c r="E28" s="199"/>
      <c r="F28" s="199">
        <f t="shared" si="5"/>
        <v>0</v>
      </c>
      <c r="G28" s="199"/>
      <c r="H28" s="200">
        <f t="shared" si="3"/>
        <v>0</v>
      </c>
      <c r="I28" s="201">
        <f t="shared" si="4"/>
        <v>0</v>
      </c>
      <c r="J28" s="201"/>
      <c r="K28" s="202"/>
      <c r="L28" s="202"/>
    </row>
    <row r="29" spans="1:12" x14ac:dyDescent="0.25">
      <c r="A29" s="17" t="s">
        <v>68</v>
      </c>
      <c r="B29" s="196" t="s">
        <v>67</v>
      </c>
      <c r="C29" s="197" t="s">
        <v>4</v>
      </c>
      <c r="D29" s="198">
        <v>12</v>
      </c>
      <c r="E29" s="199"/>
      <c r="F29" s="199">
        <f t="shared" si="5"/>
        <v>0</v>
      </c>
      <c r="G29" s="199"/>
      <c r="H29" s="200">
        <f t="shared" si="3"/>
        <v>0</v>
      </c>
      <c r="I29" s="201">
        <f t="shared" si="4"/>
        <v>0</v>
      </c>
      <c r="J29" s="201"/>
      <c r="K29" s="202"/>
      <c r="L29" s="202"/>
    </row>
    <row r="30" spans="1:12" x14ac:dyDescent="0.25">
      <c r="A30" s="17" t="s">
        <v>66</v>
      </c>
      <c r="B30" s="196" t="s">
        <v>65</v>
      </c>
      <c r="C30" s="197" t="s">
        <v>4</v>
      </c>
      <c r="D30" s="198">
        <v>12</v>
      </c>
      <c r="E30" s="199"/>
      <c r="F30" s="199">
        <f t="shared" si="5"/>
        <v>0</v>
      </c>
      <c r="G30" s="199"/>
      <c r="H30" s="200">
        <f t="shared" si="3"/>
        <v>0</v>
      </c>
      <c r="I30" s="201">
        <f t="shared" si="4"/>
        <v>0</v>
      </c>
      <c r="J30" s="201"/>
      <c r="K30" s="202"/>
      <c r="L30" s="202"/>
    </row>
    <row r="31" spans="1:12" x14ac:dyDescent="0.25">
      <c r="A31" s="17" t="s">
        <v>64</v>
      </c>
      <c r="B31" s="196" t="s">
        <v>63</v>
      </c>
      <c r="C31" s="197" t="s">
        <v>4</v>
      </c>
      <c r="D31" s="198">
        <v>13</v>
      </c>
      <c r="E31" s="199"/>
      <c r="F31" s="199">
        <f t="shared" si="5"/>
        <v>0</v>
      </c>
      <c r="G31" s="199"/>
      <c r="H31" s="200">
        <f t="shared" si="3"/>
        <v>0</v>
      </c>
      <c r="I31" s="201">
        <f t="shared" si="4"/>
        <v>0</v>
      </c>
      <c r="J31" s="201"/>
      <c r="K31" s="202"/>
      <c r="L31" s="202"/>
    </row>
    <row r="32" spans="1:12" x14ac:dyDescent="0.25">
      <c r="A32" s="17" t="s">
        <v>62</v>
      </c>
      <c r="B32" s="16" t="s">
        <v>61</v>
      </c>
      <c r="C32" s="15" t="s">
        <v>4</v>
      </c>
      <c r="D32" s="14">
        <v>6</v>
      </c>
      <c r="E32" s="24"/>
      <c r="F32" s="24">
        <f t="shared" si="5"/>
        <v>0</v>
      </c>
      <c r="G32" s="24"/>
      <c r="H32" s="23">
        <f t="shared" si="3"/>
        <v>0</v>
      </c>
      <c r="I32" s="22">
        <f t="shared" si="4"/>
        <v>0</v>
      </c>
      <c r="J32" s="22"/>
    </row>
    <row r="33" spans="1:10" x14ac:dyDescent="0.25">
      <c r="A33" s="17" t="s">
        <v>60</v>
      </c>
      <c r="B33" s="16" t="s">
        <v>59</v>
      </c>
      <c r="C33" s="15" t="s">
        <v>4</v>
      </c>
      <c r="D33" s="14">
        <v>34</v>
      </c>
      <c r="E33" s="24"/>
      <c r="F33" s="24">
        <f t="shared" si="5"/>
        <v>0</v>
      </c>
      <c r="G33" s="24"/>
      <c r="H33" s="23">
        <f t="shared" si="3"/>
        <v>0</v>
      </c>
      <c r="I33" s="22">
        <f t="shared" si="4"/>
        <v>0</v>
      </c>
      <c r="J33" s="22"/>
    </row>
    <row r="34" spans="1:10" x14ac:dyDescent="0.25">
      <c r="A34" s="17" t="s">
        <v>58</v>
      </c>
      <c r="B34" s="16" t="s">
        <v>57</v>
      </c>
      <c r="C34" s="15" t="s">
        <v>4</v>
      </c>
      <c r="D34" s="14">
        <v>12</v>
      </c>
      <c r="E34" s="24"/>
      <c r="F34" s="24">
        <f t="shared" si="5"/>
        <v>0</v>
      </c>
      <c r="G34" s="24"/>
      <c r="H34" s="23">
        <f t="shared" si="3"/>
        <v>0</v>
      </c>
      <c r="I34" s="22">
        <f t="shared" si="4"/>
        <v>0</v>
      </c>
      <c r="J34" s="22"/>
    </row>
    <row r="35" spans="1:10" x14ac:dyDescent="0.25">
      <c r="A35" s="266" t="s">
        <v>56</v>
      </c>
      <c r="B35" s="267"/>
      <c r="C35" s="21"/>
      <c r="D35" s="20"/>
      <c r="E35" s="19"/>
      <c r="F35" s="19"/>
      <c r="G35" s="19"/>
      <c r="H35" s="19"/>
      <c r="I35" s="18"/>
      <c r="J35" s="18"/>
    </row>
    <row r="36" spans="1:10" x14ac:dyDescent="0.25">
      <c r="A36" s="17" t="s">
        <v>55</v>
      </c>
      <c r="B36" s="16" t="s">
        <v>54</v>
      </c>
      <c r="C36" s="15" t="s">
        <v>4</v>
      </c>
      <c r="D36" s="14">
        <v>1</v>
      </c>
      <c r="E36" s="13"/>
      <c r="F36" s="13">
        <f>D36*E36</f>
        <v>0</v>
      </c>
      <c r="G36" s="13"/>
      <c r="H36" s="13">
        <f>D36*G36</f>
        <v>0</v>
      </c>
      <c r="I36" s="12">
        <f>F36+H36</f>
        <v>0</v>
      </c>
      <c r="J36" s="12"/>
    </row>
    <row r="37" spans="1:10" x14ac:dyDescent="0.25">
      <c r="A37" s="17" t="s">
        <v>53</v>
      </c>
      <c r="B37" s="16" t="s">
        <v>52</v>
      </c>
      <c r="C37" s="15" t="s">
        <v>4</v>
      </c>
      <c r="D37" s="14">
        <v>1</v>
      </c>
      <c r="E37" s="13"/>
      <c r="F37" s="13">
        <f>D37*E37</f>
        <v>0</v>
      </c>
      <c r="G37" s="13"/>
      <c r="H37" s="13">
        <f>D37*G37</f>
        <v>0</v>
      </c>
      <c r="I37" s="12">
        <f>F37+H37</f>
        <v>0</v>
      </c>
      <c r="J37" s="12"/>
    </row>
    <row r="38" spans="1:10" x14ac:dyDescent="0.25">
      <c r="A38" s="266" t="s">
        <v>51</v>
      </c>
      <c r="B38" s="267"/>
      <c r="C38" s="21"/>
      <c r="D38" s="20"/>
      <c r="E38" s="19"/>
      <c r="F38" s="19"/>
      <c r="G38" s="19"/>
      <c r="H38" s="19"/>
      <c r="I38" s="18"/>
      <c r="J38" s="18"/>
    </row>
    <row r="39" spans="1:10" x14ac:dyDescent="0.25">
      <c r="A39" s="17" t="s">
        <v>50</v>
      </c>
      <c r="B39" s="16" t="s">
        <v>49</v>
      </c>
      <c r="C39" s="15" t="s">
        <v>16</v>
      </c>
      <c r="D39" s="14">
        <v>78</v>
      </c>
      <c r="E39" s="13"/>
      <c r="F39" s="13">
        <f t="shared" ref="F39:F58" si="6">D39*E39</f>
        <v>0</v>
      </c>
      <c r="G39" s="13"/>
      <c r="H39" s="13">
        <f t="shared" ref="H39:H58" si="7">G39*D39</f>
        <v>0</v>
      </c>
      <c r="I39" s="12">
        <f t="shared" ref="I39:I58" si="8">F39+H39</f>
        <v>0</v>
      </c>
      <c r="J39" s="12"/>
    </row>
    <row r="40" spans="1:10" x14ac:dyDescent="0.25">
      <c r="A40" s="17" t="s">
        <v>48</v>
      </c>
      <c r="B40" s="16" t="s">
        <v>47</v>
      </c>
      <c r="C40" s="15" t="s">
        <v>4</v>
      </c>
      <c r="D40" s="14">
        <v>6</v>
      </c>
      <c r="E40" s="13"/>
      <c r="F40" s="13">
        <f t="shared" si="6"/>
        <v>0</v>
      </c>
      <c r="G40" s="13"/>
      <c r="H40" s="13">
        <f t="shared" si="7"/>
        <v>0</v>
      </c>
      <c r="I40" s="12">
        <f t="shared" si="8"/>
        <v>0</v>
      </c>
      <c r="J40" s="12"/>
    </row>
    <row r="41" spans="1:10" x14ac:dyDescent="0.25">
      <c r="A41" s="17" t="s">
        <v>46</v>
      </c>
      <c r="B41" s="16" t="s">
        <v>45</v>
      </c>
      <c r="C41" s="15" t="s">
        <v>4</v>
      </c>
      <c r="D41" s="14">
        <v>6</v>
      </c>
      <c r="E41" s="13"/>
      <c r="F41" s="13">
        <f t="shared" si="6"/>
        <v>0</v>
      </c>
      <c r="G41" s="13"/>
      <c r="H41" s="13">
        <f t="shared" si="7"/>
        <v>0</v>
      </c>
      <c r="I41" s="12">
        <f t="shared" si="8"/>
        <v>0</v>
      </c>
      <c r="J41" s="12"/>
    </row>
    <row r="42" spans="1:10" x14ac:dyDescent="0.25">
      <c r="A42" s="17" t="s">
        <v>44</v>
      </c>
      <c r="B42" s="16" t="s">
        <v>43</v>
      </c>
      <c r="C42" s="15" t="s">
        <v>4</v>
      </c>
      <c r="D42" s="14">
        <v>2</v>
      </c>
      <c r="E42" s="13"/>
      <c r="F42" s="13">
        <f t="shared" si="6"/>
        <v>0</v>
      </c>
      <c r="G42" s="13"/>
      <c r="H42" s="13">
        <f t="shared" si="7"/>
        <v>0</v>
      </c>
      <c r="I42" s="12">
        <f t="shared" si="8"/>
        <v>0</v>
      </c>
      <c r="J42" s="12"/>
    </row>
    <row r="43" spans="1:10" x14ac:dyDescent="0.25">
      <c r="A43" s="17" t="s">
        <v>42</v>
      </c>
      <c r="B43" s="16" t="s">
        <v>41</v>
      </c>
      <c r="C43" s="15" t="s">
        <v>4</v>
      </c>
      <c r="D43" s="14">
        <v>12</v>
      </c>
      <c r="E43" s="13"/>
      <c r="F43" s="13">
        <f t="shared" si="6"/>
        <v>0</v>
      </c>
      <c r="G43" s="13"/>
      <c r="H43" s="13">
        <f t="shared" si="7"/>
        <v>0</v>
      </c>
      <c r="I43" s="12">
        <f t="shared" si="8"/>
        <v>0</v>
      </c>
      <c r="J43" s="12"/>
    </row>
    <row r="44" spans="1:10" x14ac:dyDescent="0.25">
      <c r="A44" s="17" t="s">
        <v>40</v>
      </c>
      <c r="B44" s="16" t="s">
        <v>39</v>
      </c>
      <c r="C44" s="15" t="s">
        <v>4</v>
      </c>
      <c r="D44" s="14">
        <v>36</v>
      </c>
      <c r="E44" s="13"/>
      <c r="F44" s="13">
        <f t="shared" si="6"/>
        <v>0</v>
      </c>
      <c r="G44" s="13"/>
      <c r="H44" s="13">
        <f t="shared" si="7"/>
        <v>0</v>
      </c>
      <c r="I44" s="12">
        <f t="shared" si="8"/>
        <v>0</v>
      </c>
      <c r="J44" s="12"/>
    </row>
    <row r="45" spans="1:10" x14ac:dyDescent="0.25">
      <c r="A45" s="17" t="s">
        <v>38</v>
      </c>
      <c r="B45" s="16" t="s">
        <v>37</v>
      </c>
      <c r="C45" s="15" t="s">
        <v>16</v>
      </c>
      <c r="D45" s="14">
        <v>30</v>
      </c>
      <c r="E45" s="13"/>
      <c r="F45" s="13">
        <f t="shared" si="6"/>
        <v>0</v>
      </c>
      <c r="G45" s="13"/>
      <c r="H45" s="13">
        <f t="shared" si="7"/>
        <v>0</v>
      </c>
      <c r="I45" s="12">
        <f t="shared" si="8"/>
        <v>0</v>
      </c>
      <c r="J45" s="12"/>
    </row>
    <row r="46" spans="1:10" x14ac:dyDescent="0.25">
      <c r="A46" s="17" t="s">
        <v>36</v>
      </c>
      <c r="B46" s="16" t="s">
        <v>35</v>
      </c>
      <c r="C46" s="15" t="s">
        <v>16</v>
      </c>
      <c r="D46" s="14">
        <v>60</v>
      </c>
      <c r="E46" s="13"/>
      <c r="F46" s="13">
        <f t="shared" si="6"/>
        <v>0</v>
      </c>
      <c r="G46" s="13"/>
      <c r="H46" s="13">
        <f t="shared" si="7"/>
        <v>0</v>
      </c>
      <c r="I46" s="12">
        <f t="shared" si="8"/>
        <v>0</v>
      </c>
      <c r="J46" s="12"/>
    </row>
    <row r="47" spans="1:10" x14ac:dyDescent="0.25">
      <c r="A47" s="17" t="s">
        <v>34</v>
      </c>
      <c r="B47" s="16" t="s">
        <v>33</v>
      </c>
      <c r="C47" s="15" t="s">
        <v>4</v>
      </c>
      <c r="D47" s="14">
        <v>40</v>
      </c>
      <c r="E47" s="13"/>
      <c r="F47" s="13">
        <f t="shared" si="6"/>
        <v>0</v>
      </c>
      <c r="G47" s="13"/>
      <c r="H47" s="13">
        <f t="shared" si="7"/>
        <v>0</v>
      </c>
      <c r="I47" s="12">
        <f t="shared" si="8"/>
        <v>0</v>
      </c>
      <c r="J47" s="12"/>
    </row>
    <row r="48" spans="1:10" x14ac:dyDescent="0.25">
      <c r="A48" s="17" t="s">
        <v>32</v>
      </c>
      <c r="B48" s="16" t="s">
        <v>31</v>
      </c>
      <c r="C48" s="15" t="s">
        <v>4</v>
      </c>
      <c r="D48" s="14">
        <v>40</v>
      </c>
      <c r="E48" s="13"/>
      <c r="F48" s="13">
        <f t="shared" si="6"/>
        <v>0</v>
      </c>
      <c r="G48" s="13"/>
      <c r="H48" s="13">
        <f t="shared" si="7"/>
        <v>0</v>
      </c>
      <c r="I48" s="12">
        <f t="shared" si="8"/>
        <v>0</v>
      </c>
      <c r="J48" s="12"/>
    </row>
    <row r="49" spans="1:10" x14ac:dyDescent="0.25">
      <c r="A49" s="17" t="s">
        <v>30</v>
      </c>
      <c r="B49" s="16" t="s">
        <v>29</v>
      </c>
      <c r="C49" s="15" t="s">
        <v>4</v>
      </c>
      <c r="D49" s="14">
        <v>20</v>
      </c>
      <c r="E49" s="13"/>
      <c r="F49" s="13">
        <f t="shared" si="6"/>
        <v>0</v>
      </c>
      <c r="G49" s="13"/>
      <c r="H49" s="13">
        <f t="shared" si="7"/>
        <v>0</v>
      </c>
      <c r="I49" s="12">
        <f t="shared" si="8"/>
        <v>0</v>
      </c>
      <c r="J49" s="12"/>
    </row>
    <row r="50" spans="1:10" x14ac:dyDescent="0.25">
      <c r="A50" s="17" t="s">
        <v>28</v>
      </c>
      <c r="B50" s="16" t="s">
        <v>27</v>
      </c>
      <c r="C50" s="15" t="s">
        <v>16</v>
      </c>
      <c r="D50" s="14">
        <v>6</v>
      </c>
      <c r="E50" s="13"/>
      <c r="F50" s="13">
        <f t="shared" si="6"/>
        <v>0</v>
      </c>
      <c r="G50" s="13"/>
      <c r="H50" s="13">
        <f t="shared" si="7"/>
        <v>0</v>
      </c>
      <c r="I50" s="12">
        <f t="shared" si="8"/>
        <v>0</v>
      </c>
      <c r="J50" s="12"/>
    </row>
    <row r="51" spans="1:10" x14ac:dyDescent="0.25">
      <c r="A51" s="17" t="s">
        <v>26</v>
      </c>
      <c r="B51" s="16" t="s">
        <v>25</v>
      </c>
      <c r="C51" s="15" t="s">
        <v>4</v>
      </c>
      <c r="D51" s="14">
        <v>4</v>
      </c>
      <c r="E51" s="13"/>
      <c r="F51" s="13">
        <f t="shared" si="6"/>
        <v>0</v>
      </c>
      <c r="G51" s="13"/>
      <c r="H51" s="13">
        <f t="shared" si="7"/>
        <v>0</v>
      </c>
      <c r="I51" s="12">
        <f t="shared" si="8"/>
        <v>0</v>
      </c>
      <c r="J51" s="12"/>
    </row>
    <row r="52" spans="1:10" x14ac:dyDescent="0.25">
      <c r="A52" s="17" t="s">
        <v>24</v>
      </c>
      <c r="B52" s="16" t="s">
        <v>23</v>
      </c>
      <c r="C52" s="15" t="s">
        <v>4</v>
      </c>
      <c r="D52" s="14">
        <v>6</v>
      </c>
      <c r="E52" s="13"/>
      <c r="F52" s="13">
        <f t="shared" si="6"/>
        <v>0</v>
      </c>
      <c r="G52" s="13"/>
      <c r="H52" s="13">
        <f t="shared" si="7"/>
        <v>0</v>
      </c>
      <c r="I52" s="12">
        <f t="shared" si="8"/>
        <v>0</v>
      </c>
      <c r="J52" s="12"/>
    </row>
    <row r="53" spans="1:10" x14ac:dyDescent="0.25">
      <c r="A53" s="17" t="s">
        <v>22</v>
      </c>
      <c r="B53" s="16" t="s">
        <v>21</v>
      </c>
      <c r="C53" s="15" t="s">
        <v>4</v>
      </c>
      <c r="D53" s="14">
        <v>8</v>
      </c>
      <c r="E53" s="13"/>
      <c r="F53" s="13">
        <f t="shared" si="6"/>
        <v>0</v>
      </c>
      <c r="G53" s="13"/>
      <c r="H53" s="13">
        <f t="shared" si="7"/>
        <v>0</v>
      </c>
      <c r="I53" s="12">
        <f t="shared" si="8"/>
        <v>0</v>
      </c>
      <c r="J53" s="12"/>
    </row>
    <row r="54" spans="1:10" x14ac:dyDescent="0.25">
      <c r="A54" s="17" t="s">
        <v>20</v>
      </c>
      <c r="B54" s="16" t="s">
        <v>19</v>
      </c>
      <c r="C54" s="15" t="s">
        <v>4</v>
      </c>
      <c r="D54" s="14">
        <v>10</v>
      </c>
      <c r="E54" s="13"/>
      <c r="F54" s="13">
        <f t="shared" si="6"/>
        <v>0</v>
      </c>
      <c r="G54" s="13"/>
      <c r="H54" s="13">
        <f t="shared" si="7"/>
        <v>0</v>
      </c>
      <c r="I54" s="12">
        <f t="shared" si="8"/>
        <v>0</v>
      </c>
      <c r="J54" s="12"/>
    </row>
    <row r="55" spans="1:10" x14ac:dyDescent="0.25">
      <c r="A55" s="17" t="s">
        <v>18</v>
      </c>
      <c r="B55" s="16" t="s">
        <v>17</v>
      </c>
      <c r="C55" s="15" t="s">
        <v>16</v>
      </c>
      <c r="D55" s="14">
        <v>60</v>
      </c>
      <c r="E55" s="13"/>
      <c r="F55" s="13">
        <f t="shared" si="6"/>
        <v>0</v>
      </c>
      <c r="G55" s="13"/>
      <c r="H55" s="13">
        <f t="shared" si="7"/>
        <v>0</v>
      </c>
      <c r="I55" s="12">
        <f t="shared" si="8"/>
        <v>0</v>
      </c>
      <c r="J55" s="12"/>
    </row>
    <row r="56" spans="1:10" x14ac:dyDescent="0.25">
      <c r="A56" s="17" t="s">
        <v>15</v>
      </c>
      <c r="B56" s="16" t="s">
        <v>14</v>
      </c>
      <c r="C56" s="15" t="s">
        <v>4</v>
      </c>
      <c r="D56" s="14">
        <v>40</v>
      </c>
      <c r="E56" s="13"/>
      <c r="F56" s="13">
        <f t="shared" si="6"/>
        <v>0</v>
      </c>
      <c r="G56" s="13"/>
      <c r="H56" s="13">
        <f t="shared" si="7"/>
        <v>0</v>
      </c>
      <c r="I56" s="12">
        <f t="shared" si="8"/>
        <v>0</v>
      </c>
      <c r="J56" s="12"/>
    </row>
    <row r="57" spans="1:10" x14ac:dyDescent="0.25">
      <c r="A57" s="17" t="s">
        <v>13</v>
      </c>
      <c r="B57" s="16" t="s">
        <v>12</v>
      </c>
      <c r="C57" s="15" t="s">
        <v>4</v>
      </c>
      <c r="D57" s="14">
        <v>40</v>
      </c>
      <c r="E57" s="13"/>
      <c r="F57" s="13">
        <f t="shared" si="6"/>
        <v>0</v>
      </c>
      <c r="G57" s="13"/>
      <c r="H57" s="13">
        <f t="shared" si="7"/>
        <v>0</v>
      </c>
      <c r="I57" s="12">
        <f t="shared" si="8"/>
        <v>0</v>
      </c>
      <c r="J57" s="12"/>
    </row>
    <row r="58" spans="1:10" x14ac:dyDescent="0.25">
      <c r="A58" s="17" t="s">
        <v>11</v>
      </c>
      <c r="B58" s="16" t="s">
        <v>10</v>
      </c>
      <c r="C58" s="15" t="s">
        <v>4</v>
      </c>
      <c r="D58" s="14">
        <v>20</v>
      </c>
      <c r="E58" s="13"/>
      <c r="F58" s="13">
        <f t="shared" si="6"/>
        <v>0</v>
      </c>
      <c r="G58" s="13"/>
      <c r="H58" s="13">
        <f t="shared" si="7"/>
        <v>0</v>
      </c>
      <c r="I58" s="12">
        <f t="shared" si="8"/>
        <v>0</v>
      </c>
      <c r="J58" s="12"/>
    </row>
    <row r="59" spans="1:10" x14ac:dyDescent="0.25">
      <c r="A59" s="266" t="s">
        <v>9</v>
      </c>
      <c r="B59" s="267"/>
      <c r="C59" s="21"/>
      <c r="D59" s="20"/>
      <c r="E59" s="19"/>
      <c r="F59" s="19"/>
      <c r="G59" s="19"/>
      <c r="H59" s="19"/>
      <c r="I59" s="18"/>
      <c r="J59" s="18"/>
    </row>
    <row r="60" spans="1:10" x14ac:dyDescent="0.25">
      <c r="A60" s="17" t="s">
        <v>8</v>
      </c>
      <c r="B60" s="16" t="s">
        <v>6</v>
      </c>
      <c r="C60" s="15" t="s">
        <v>4</v>
      </c>
      <c r="D60" s="14">
        <v>6</v>
      </c>
      <c r="E60" s="13"/>
      <c r="F60" s="13">
        <f>D60*E60</f>
        <v>0</v>
      </c>
      <c r="G60" s="13"/>
      <c r="H60" s="13">
        <f>G60*D60</f>
        <v>0</v>
      </c>
      <c r="I60" s="12">
        <f>F60+H60</f>
        <v>0</v>
      </c>
      <c r="J60" s="12"/>
    </row>
    <row r="61" spans="1:10" ht="15.75" thickBot="1" x14ac:dyDescent="0.3">
      <c r="A61" s="17" t="s">
        <v>7</v>
      </c>
      <c r="B61" s="16" t="s">
        <v>5</v>
      </c>
      <c r="C61" s="15" t="s">
        <v>4</v>
      </c>
      <c r="D61" s="14">
        <v>65</v>
      </c>
      <c r="E61" s="13"/>
      <c r="F61" s="13">
        <f>D61*E61</f>
        <v>0</v>
      </c>
      <c r="G61" s="13"/>
      <c r="H61" s="13">
        <f>G61*D61</f>
        <v>0</v>
      </c>
      <c r="I61" s="12">
        <f>F61+H61</f>
        <v>0</v>
      </c>
      <c r="J61" s="12"/>
    </row>
    <row r="62" spans="1:10" ht="19.5" thickBot="1" x14ac:dyDescent="0.35">
      <c r="A62" s="11"/>
      <c r="B62" s="270" t="s">
        <v>2</v>
      </c>
      <c r="C62" s="270"/>
      <c r="D62" s="270"/>
      <c r="E62" s="270"/>
      <c r="F62" s="270"/>
      <c r="G62" s="271"/>
      <c r="H62" s="10"/>
      <c r="I62" s="9">
        <f>SUM(I12:I61)</f>
        <v>0</v>
      </c>
    </row>
    <row r="63" spans="1:10" x14ac:dyDescent="0.25">
      <c r="A63" s="8"/>
      <c r="B63" s="7"/>
      <c r="C63" s="7"/>
      <c r="D63" s="7"/>
      <c r="E63" s="7"/>
      <c r="F63" s="7"/>
      <c r="G63" s="6" t="s">
        <v>1</v>
      </c>
      <c r="H63" s="5">
        <v>0.19</v>
      </c>
      <c r="I63" s="4">
        <f>I62*0.19</f>
        <v>0</v>
      </c>
    </row>
    <row r="64" spans="1:10" ht="16.5" thickBot="1" x14ac:dyDescent="0.3">
      <c r="A64" s="3"/>
      <c r="B64" s="2"/>
      <c r="C64" s="2"/>
      <c r="D64" s="2"/>
      <c r="E64" s="2"/>
      <c r="F64" s="2"/>
      <c r="G64" s="268" t="s">
        <v>0</v>
      </c>
      <c r="H64" s="269"/>
      <c r="I64" s="1">
        <f>SUM(I62:I63)</f>
        <v>0</v>
      </c>
    </row>
    <row r="66" spans="2:2" x14ac:dyDescent="0.25">
      <c r="B66" s="209"/>
    </row>
    <row r="67" spans="2:2" x14ac:dyDescent="0.25">
      <c r="B67" t="s">
        <v>625</v>
      </c>
    </row>
  </sheetData>
  <mergeCells count="11">
    <mergeCell ref="A6:I6"/>
    <mergeCell ref="A8:B8"/>
    <mergeCell ref="C8:H8"/>
    <mergeCell ref="C9:I9"/>
    <mergeCell ref="A11:B11"/>
    <mergeCell ref="A19:B19"/>
    <mergeCell ref="G64:H64"/>
    <mergeCell ref="A35:B35"/>
    <mergeCell ref="A38:B38"/>
    <mergeCell ref="A59:B59"/>
    <mergeCell ref="B62:G6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5B80-88DC-403A-A1FB-3BCC8DD846BD}">
  <dimension ref="A1:J20"/>
  <sheetViews>
    <sheetView workbookViewId="0">
      <selection activeCell="J10" sqref="J10"/>
    </sheetView>
  </sheetViews>
  <sheetFormatPr baseColWidth="10" defaultRowHeight="15" x14ac:dyDescent="0.25"/>
  <cols>
    <col min="1" max="1" width="5.5703125" customWidth="1"/>
    <col min="2" max="2" width="46.42578125" customWidth="1"/>
    <col min="9" max="9" width="13.57031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19</v>
      </c>
      <c r="B6" s="290" t="s">
        <v>533</v>
      </c>
      <c r="C6" s="291"/>
      <c r="D6" s="291"/>
      <c r="E6" s="291"/>
      <c r="F6" s="291"/>
      <c r="G6" s="291"/>
      <c r="H6" s="291"/>
      <c r="I6" s="105"/>
    </row>
    <row r="7" spans="1:10" x14ac:dyDescent="0.25">
      <c r="A7" s="306" t="s">
        <v>258</v>
      </c>
      <c r="B7" s="299"/>
      <c r="C7" s="299"/>
      <c r="D7" s="153"/>
      <c r="E7" s="153"/>
      <c r="F7" s="153"/>
      <c r="G7" s="153"/>
      <c r="H7" s="153"/>
      <c r="I7" s="152" t="s">
        <v>258</v>
      </c>
    </row>
    <row r="8" spans="1:10" ht="15.75" thickBot="1" x14ac:dyDescent="0.3">
      <c r="A8" s="57"/>
      <c r="B8" s="69" t="s">
        <v>160</v>
      </c>
      <c r="C8" s="64" t="s">
        <v>148</v>
      </c>
      <c r="D8" s="64" t="s">
        <v>148</v>
      </c>
      <c r="E8" s="53"/>
      <c r="F8" s="53"/>
      <c r="G8" s="53"/>
      <c r="H8" s="53"/>
      <c r="I8" s="52"/>
    </row>
    <row r="9" spans="1:10" ht="38.25" x14ac:dyDescent="0.25">
      <c r="A9" s="90" t="s">
        <v>110</v>
      </c>
      <c r="B9" s="89" t="s">
        <v>201</v>
      </c>
      <c r="C9" s="88" t="s">
        <v>108</v>
      </c>
      <c r="D9" s="88" t="s">
        <v>107</v>
      </c>
      <c r="E9" s="87" t="s">
        <v>106</v>
      </c>
      <c r="F9" s="87" t="s">
        <v>105</v>
      </c>
      <c r="G9" s="87" t="s">
        <v>104</v>
      </c>
      <c r="H9" s="87" t="s">
        <v>200</v>
      </c>
      <c r="I9" s="86" t="s">
        <v>0</v>
      </c>
      <c r="J9" s="86" t="s">
        <v>626</v>
      </c>
    </row>
    <row r="10" spans="1:10" ht="47.25" customHeight="1" x14ac:dyDescent="0.25">
      <c r="A10" s="78" t="s">
        <v>532</v>
      </c>
      <c r="B10" s="50" t="s">
        <v>156</v>
      </c>
      <c r="C10" s="49" t="s">
        <v>16</v>
      </c>
      <c r="D10" s="67">
        <v>40</v>
      </c>
      <c r="E10" s="47"/>
      <c r="F10" s="60">
        <f>D10*E10</f>
        <v>0</v>
      </c>
      <c r="G10" s="60"/>
      <c r="H10" s="59">
        <f>G10*D10</f>
        <v>0</v>
      </c>
      <c r="I10" s="60">
        <f>F10+H10</f>
        <v>0</v>
      </c>
      <c r="J10" s="60"/>
    </row>
    <row r="11" spans="1:10" ht="30.75" customHeight="1" x14ac:dyDescent="0.25">
      <c r="A11" s="78" t="s">
        <v>531</v>
      </c>
      <c r="B11" s="50" t="s">
        <v>462</v>
      </c>
      <c r="C11" s="49" t="s">
        <v>4</v>
      </c>
      <c r="D11" s="48">
        <v>12</v>
      </c>
      <c r="E11" s="47"/>
      <c r="F11" s="60">
        <f>D11*E11</f>
        <v>0</v>
      </c>
      <c r="G11" s="60"/>
      <c r="H11" s="59">
        <f>G11*D11</f>
        <v>0</v>
      </c>
      <c r="I11" s="60">
        <f>H11+F11</f>
        <v>0</v>
      </c>
      <c r="J11" s="60"/>
    </row>
    <row r="12" spans="1:10" ht="18" customHeight="1" x14ac:dyDescent="0.25">
      <c r="A12" s="78" t="s">
        <v>530</v>
      </c>
      <c r="B12" s="50" t="s">
        <v>152</v>
      </c>
      <c r="C12" s="49" t="s">
        <v>4</v>
      </c>
      <c r="D12" s="48">
        <v>6</v>
      </c>
      <c r="E12" s="47"/>
      <c r="F12" s="60">
        <f>D12*E12</f>
        <v>0</v>
      </c>
      <c r="G12" s="60"/>
      <c r="H12" s="59">
        <f>G12*D12</f>
        <v>0</v>
      </c>
      <c r="I12" s="60">
        <f>H12+F12</f>
        <v>0</v>
      </c>
      <c r="J12" s="60"/>
    </row>
    <row r="13" spans="1:10" ht="30.75" customHeight="1" thickBot="1" x14ac:dyDescent="0.3">
      <c r="A13" s="78" t="s">
        <v>529</v>
      </c>
      <c r="B13" s="50" t="s">
        <v>459</v>
      </c>
      <c r="C13" s="49" t="s">
        <v>4</v>
      </c>
      <c r="D13" s="48">
        <v>1</v>
      </c>
      <c r="E13" s="47"/>
      <c r="F13" s="60">
        <f>D13*E13</f>
        <v>0</v>
      </c>
      <c r="G13" s="60"/>
      <c r="H13" s="59">
        <f>G13*D13</f>
        <v>0</v>
      </c>
      <c r="I13" s="97">
        <f>H13+F13</f>
        <v>0</v>
      </c>
      <c r="J13" s="97"/>
    </row>
    <row r="14" spans="1:10" ht="34.5" customHeight="1" thickBot="1" x14ac:dyDescent="0.35">
      <c r="A14" s="112"/>
      <c r="B14" s="307" t="s">
        <v>528</v>
      </c>
      <c r="C14" s="320"/>
      <c r="D14" s="320"/>
      <c r="E14" s="320"/>
      <c r="F14" s="320"/>
      <c r="G14" s="321"/>
      <c r="H14" s="111"/>
      <c r="I14" s="188">
        <f>SUM(I10:I13)</f>
        <v>0</v>
      </c>
    </row>
    <row r="15" spans="1:10" x14ac:dyDescent="0.25">
      <c r="A15" s="8"/>
      <c r="B15" s="7"/>
      <c r="C15" s="7"/>
      <c r="D15" s="7"/>
      <c r="E15" s="7"/>
      <c r="F15" s="7"/>
      <c r="G15" s="169" t="s">
        <v>1</v>
      </c>
      <c r="H15" s="109">
        <v>0.19</v>
      </c>
      <c r="I15" s="168">
        <f>I14*0.19</f>
        <v>0</v>
      </c>
    </row>
    <row r="16" spans="1:10" ht="16.5" thickBot="1" x14ac:dyDescent="0.3">
      <c r="A16" s="3"/>
      <c r="B16" s="2"/>
      <c r="C16" s="2"/>
      <c r="D16" s="2"/>
      <c r="E16" s="2"/>
      <c r="F16" s="2"/>
      <c r="G16" s="289" t="s">
        <v>0</v>
      </c>
      <c r="H16" s="296"/>
      <c r="I16" s="167">
        <f>SUM(I14:I15)</f>
        <v>0</v>
      </c>
    </row>
    <row r="19" spans="2:2" x14ac:dyDescent="0.25">
      <c r="B19" s="209"/>
    </row>
    <row r="20" spans="2:2" x14ac:dyDescent="0.25">
      <c r="B20" t="s">
        <v>625</v>
      </c>
    </row>
  </sheetData>
  <mergeCells count="4">
    <mergeCell ref="B6:H6"/>
    <mergeCell ref="A7:C7"/>
    <mergeCell ref="B14:G14"/>
    <mergeCell ref="G16:H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1A0E-109F-410D-B95B-325CA3C399E1}">
  <dimension ref="A1:J35"/>
  <sheetViews>
    <sheetView workbookViewId="0">
      <selection activeCell="J10" sqref="J10"/>
    </sheetView>
  </sheetViews>
  <sheetFormatPr baseColWidth="10" defaultRowHeight="15" x14ac:dyDescent="0.25"/>
  <cols>
    <col min="1" max="1" width="6.7109375" customWidth="1"/>
    <col min="2" max="2" width="35.5703125" customWidth="1"/>
    <col min="3" max="3" width="7.85546875" customWidth="1"/>
    <col min="4" max="4" width="7" customWidth="1"/>
    <col min="5" max="5" width="13.85546875" customWidth="1"/>
    <col min="6" max="6" width="13.28515625" customWidth="1"/>
    <col min="7" max="7" width="12.85546875" customWidth="1"/>
    <col min="8" max="8" width="13" customWidth="1"/>
    <col min="9" max="9" width="13.57031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20</v>
      </c>
      <c r="B6" s="290" t="s">
        <v>553</v>
      </c>
      <c r="C6" s="291"/>
      <c r="D6" s="291"/>
      <c r="E6" s="291"/>
      <c r="F6" s="291"/>
      <c r="G6" s="291"/>
      <c r="H6" s="291"/>
      <c r="I6" s="105"/>
    </row>
    <row r="7" spans="1:10" x14ac:dyDescent="0.25">
      <c r="A7" s="306" t="s">
        <v>112</v>
      </c>
      <c r="B7" s="299"/>
      <c r="C7" s="299"/>
      <c r="D7" s="153"/>
      <c r="E7" s="153"/>
      <c r="F7" s="153"/>
      <c r="G7" s="153"/>
      <c r="H7" s="153"/>
      <c r="I7" s="152">
        <v>2</v>
      </c>
    </row>
    <row r="8" spans="1:10" ht="15.75" thickBot="1" x14ac:dyDescent="0.3">
      <c r="A8" s="133"/>
      <c r="B8" s="132" t="s">
        <v>102</v>
      </c>
      <c r="C8" s="21"/>
      <c r="D8" s="131"/>
      <c r="E8" s="19"/>
      <c r="F8" s="19"/>
      <c r="G8" s="19"/>
      <c r="H8" s="19"/>
      <c r="I8" s="18"/>
    </row>
    <row r="9" spans="1:10" ht="25.5" x14ac:dyDescent="0.25">
      <c r="A9" s="90" t="s">
        <v>110</v>
      </c>
      <c r="B9" s="89" t="s">
        <v>201</v>
      </c>
      <c r="C9" s="88" t="s">
        <v>108</v>
      </c>
      <c r="D9" s="88" t="s">
        <v>107</v>
      </c>
      <c r="E9" s="87" t="s">
        <v>106</v>
      </c>
      <c r="F9" s="87" t="s">
        <v>105</v>
      </c>
      <c r="G9" s="87" t="s">
        <v>104</v>
      </c>
      <c r="H9" s="87" t="s">
        <v>200</v>
      </c>
      <c r="I9" s="86" t="s">
        <v>0</v>
      </c>
      <c r="J9" s="86" t="s">
        <v>626</v>
      </c>
    </row>
    <row r="10" spans="1:10" x14ac:dyDescent="0.25">
      <c r="A10" s="17" t="s">
        <v>552</v>
      </c>
      <c r="B10" s="16" t="s">
        <v>100</v>
      </c>
      <c r="C10" s="15" t="s">
        <v>16</v>
      </c>
      <c r="D10" s="118">
        <v>90</v>
      </c>
      <c r="E10" s="117"/>
      <c r="F10" s="117">
        <f t="shared" ref="F10:F15" si="0">D10*E10</f>
        <v>0</v>
      </c>
      <c r="G10" s="117"/>
      <c r="H10" s="117">
        <f t="shared" ref="H10:H15" si="1">G10*D10</f>
        <v>0</v>
      </c>
      <c r="I10" s="137">
        <f t="shared" ref="I10:I15" si="2">H10+F10</f>
        <v>0</v>
      </c>
      <c r="J10" s="137"/>
    </row>
    <row r="11" spans="1:10" x14ac:dyDescent="0.25">
      <c r="A11" s="17" t="s">
        <v>551</v>
      </c>
      <c r="B11" s="16" t="s">
        <v>98</v>
      </c>
      <c r="C11" s="15" t="s">
        <v>4</v>
      </c>
      <c r="D11" s="118">
        <v>4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550</v>
      </c>
      <c r="B12" s="16" t="s">
        <v>549</v>
      </c>
      <c r="C12" s="15" t="s">
        <v>4</v>
      </c>
      <c r="D12" s="118">
        <v>2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548</v>
      </c>
      <c r="B13" s="16" t="s">
        <v>295</v>
      </c>
      <c r="C13" s="15" t="s">
        <v>4</v>
      </c>
      <c r="D13" s="118">
        <v>2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547</v>
      </c>
      <c r="B14" s="16" t="s">
        <v>290</v>
      </c>
      <c r="C14" s="15" t="s">
        <v>4</v>
      </c>
      <c r="D14" s="118">
        <v>2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546</v>
      </c>
      <c r="B15" s="16" t="s">
        <v>449</v>
      </c>
      <c r="C15" s="15" t="s">
        <v>4</v>
      </c>
      <c r="D15" s="118">
        <v>2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33"/>
      <c r="B16" s="132" t="s">
        <v>289</v>
      </c>
      <c r="C16" s="21"/>
      <c r="D16" s="131"/>
      <c r="E16" s="119"/>
      <c r="F16" s="119"/>
      <c r="G16" s="119"/>
      <c r="H16" s="119"/>
      <c r="I16" s="138"/>
      <c r="J16" s="138"/>
    </row>
    <row r="17" spans="1:10" x14ac:dyDescent="0.25">
      <c r="A17" s="17" t="s">
        <v>545</v>
      </c>
      <c r="B17" s="16" t="s">
        <v>73</v>
      </c>
      <c r="C17" s="15" t="s">
        <v>16</v>
      </c>
      <c r="D17" s="118">
        <v>10</v>
      </c>
      <c r="E17" s="117"/>
      <c r="F17" s="117">
        <f>D17*E17</f>
        <v>0</v>
      </c>
      <c r="G17" s="117"/>
      <c r="H17" s="117">
        <f>G17*D17</f>
        <v>0</v>
      </c>
      <c r="I17" s="137">
        <f>H17+F17</f>
        <v>0</v>
      </c>
      <c r="J17" s="137"/>
    </row>
    <row r="18" spans="1:10" x14ac:dyDescent="0.25">
      <c r="A18" s="17" t="s">
        <v>544</v>
      </c>
      <c r="B18" s="16" t="s">
        <v>59</v>
      </c>
      <c r="C18" s="15" t="s">
        <v>4</v>
      </c>
      <c r="D18" s="118">
        <v>1</v>
      </c>
      <c r="E18" s="117"/>
      <c r="F18" s="117">
        <f>D18*E18</f>
        <v>0</v>
      </c>
      <c r="G18" s="117"/>
      <c r="H18" s="117">
        <f>G18*D18</f>
        <v>0</v>
      </c>
      <c r="I18" s="137">
        <f>H18+F18</f>
        <v>0</v>
      </c>
      <c r="J18" s="137"/>
    </row>
    <row r="19" spans="1:10" x14ac:dyDescent="0.25">
      <c r="A19" s="17" t="s">
        <v>543</v>
      </c>
      <c r="B19" s="16" t="s">
        <v>57</v>
      </c>
      <c r="C19" s="15" t="s">
        <v>4</v>
      </c>
      <c r="D19" s="118">
        <v>1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33"/>
      <c r="B20" s="123" t="s">
        <v>51</v>
      </c>
      <c r="C20" s="121"/>
      <c r="D20" s="120"/>
      <c r="E20" s="119"/>
      <c r="F20" s="119"/>
      <c r="G20" s="119"/>
      <c r="H20" s="119"/>
      <c r="I20" s="138"/>
      <c r="J20" s="138"/>
    </row>
    <row r="21" spans="1:10" x14ac:dyDescent="0.25">
      <c r="A21" s="17" t="s">
        <v>542</v>
      </c>
      <c r="B21" s="16" t="s">
        <v>278</v>
      </c>
      <c r="C21" s="15" t="s">
        <v>16</v>
      </c>
      <c r="D21" s="118">
        <v>4</v>
      </c>
      <c r="E21" s="117"/>
      <c r="F21" s="117">
        <f>D21*E21</f>
        <v>0</v>
      </c>
      <c r="G21" s="117"/>
      <c r="H21" s="117">
        <f>G21*D21</f>
        <v>0</v>
      </c>
      <c r="I21" s="137">
        <f>H21+F21</f>
        <v>0</v>
      </c>
      <c r="J21" s="137"/>
    </row>
    <row r="22" spans="1:10" x14ac:dyDescent="0.25">
      <c r="A22" s="17" t="s">
        <v>541</v>
      </c>
      <c r="B22" s="16" t="s">
        <v>276</v>
      </c>
      <c r="C22" s="15" t="s">
        <v>4</v>
      </c>
      <c r="D22" s="118">
        <v>1</v>
      </c>
      <c r="E22" s="117"/>
      <c r="F22" s="117">
        <f>D22*E22</f>
        <v>0</v>
      </c>
      <c r="G22" s="117"/>
      <c r="H22" s="117">
        <f>G22*D22</f>
        <v>0</v>
      </c>
      <c r="I22" s="137">
        <f>H22+F22</f>
        <v>0</v>
      </c>
      <c r="J22" s="137"/>
    </row>
    <row r="23" spans="1:10" x14ac:dyDescent="0.25">
      <c r="A23" s="17" t="s">
        <v>540</v>
      </c>
      <c r="B23" s="16" t="s">
        <v>270</v>
      </c>
      <c r="C23" s="15" t="s">
        <v>4</v>
      </c>
      <c r="D23" s="118">
        <v>1</v>
      </c>
      <c r="E23" s="117"/>
      <c r="F23" s="117">
        <f>D23*E23</f>
        <v>0</v>
      </c>
      <c r="G23" s="117"/>
      <c r="H23" s="117">
        <f>G23*D23</f>
        <v>0</v>
      </c>
      <c r="I23" s="137">
        <f>H23+F23</f>
        <v>0</v>
      </c>
      <c r="J23" s="137"/>
    </row>
    <row r="24" spans="1:10" x14ac:dyDescent="0.25">
      <c r="A24" s="17" t="s">
        <v>539</v>
      </c>
      <c r="B24" s="16" t="s">
        <v>538</v>
      </c>
      <c r="C24" s="15" t="s">
        <v>4</v>
      </c>
      <c r="D24" s="118">
        <v>2</v>
      </c>
      <c r="E24" s="117"/>
      <c r="F24" s="117">
        <f>D24*E24</f>
        <v>0</v>
      </c>
      <c r="G24" s="117"/>
      <c r="H24" s="117">
        <f>G24*D24</f>
        <v>0</v>
      </c>
      <c r="I24" s="137">
        <f>H24+F24</f>
        <v>0</v>
      </c>
      <c r="J24" s="137"/>
    </row>
    <row r="25" spans="1:10" ht="25.5" x14ac:dyDescent="0.25">
      <c r="A25" s="17" t="s">
        <v>537</v>
      </c>
      <c r="B25" s="26" t="s">
        <v>39</v>
      </c>
      <c r="C25" s="15" t="s">
        <v>4</v>
      </c>
      <c r="D25" s="118">
        <v>3</v>
      </c>
      <c r="E25" s="117"/>
      <c r="F25" s="117">
        <f>D25*E25</f>
        <v>0</v>
      </c>
      <c r="G25" s="117"/>
      <c r="H25" s="117">
        <f>G25*D25</f>
        <v>0</v>
      </c>
      <c r="I25" s="137">
        <f>H25+F25</f>
        <v>0</v>
      </c>
      <c r="J25" s="137"/>
    </row>
    <row r="26" spans="1:10" x14ac:dyDescent="0.25">
      <c r="A26" s="21"/>
      <c r="B26" s="129" t="s">
        <v>352</v>
      </c>
      <c r="C26" s="21"/>
      <c r="D26" s="21"/>
      <c r="E26" s="119"/>
      <c r="F26" s="119"/>
      <c r="G26" s="119"/>
      <c r="H26" s="119"/>
      <c r="I26" s="138"/>
      <c r="J26" s="138"/>
    </row>
    <row r="27" spans="1:10" x14ac:dyDescent="0.25">
      <c r="A27" s="15" t="s">
        <v>536</v>
      </c>
      <c r="B27" s="16" t="s">
        <v>6</v>
      </c>
      <c r="C27" s="15" t="s">
        <v>4</v>
      </c>
      <c r="D27" s="15">
        <v>2</v>
      </c>
      <c r="E27" s="117"/>
      <c r="F27" s="117">
        <f>D27*E27</f>
        <v>0</v>
      </c>
      <c r="G27" s="117"/>
      <c r="H27" s="117">
        <f>G27*D27</f>
        <v>0</v>
      </c>
      <c r="I27" s="137">
        <f>H27+F27</f>
        <v>0</v>
      </c>
      <c r="J27" s="137"/>
    </row>
    <row r="28" spans="1:10" ht="15.75" thickBot="1" x14ac:dyDescent="0.3">
      <c r="A28" s="15" t="s">
        <v>535</v>
      </c>
      <c r="B28" s="16" t="s">
        <v>5</v>
      </c>
      <c r="C28" s="15" t="s">
        <v>4</v>
      </c>
      <c r="D28" s="15">
        <v>3</v>
      </c>
      <c r="E28" s="117"/>
      <c r="F28" s="117">
        <f>D28*E28</f>
        <v>0</v>
      </c>
      <c r="G28" s="117"/>
      <c r="H28" s="117">
        <f>G28*D28</f>
        <v>0</v>
      </c>
      <c r="I28" s="137">
        <f>H28+F28</f>
        <v>0</v>
      </c>
      <c r="J28" s="137"/>
    </row>
    <row r="29" spans="1:10" ht="19.5" thickBot="1" x14ac:dyDescent="0.35">
      <c r="A29" s="112"/>
      <c r="B29" s="189" t="s">
        <v>534</v>
      </c>
      <c r="C29" s="112"/>
      <c r="D29" s="112"/>
      <c r="E29" s="112"/>
      <c r="F29" s="112"/>
      <c r="G29" s="112"/>
      <c r="H29" s="111"/>
      <c r="I29" s="160">
        <f>SUM(I10:I25)</f>
        <v>0</v>
      </c>
    </row>
    <row r="30" spans="1:10" x14ac:dyDescent="0.25">
      <c r="A30" s="8"/>
      <c r="B30" s="7"/>
      <c r="C30" s="7"/>
      <c r="D30" s="7"/>
      <c r="E30" s="7"/>
      <c r="F30" s="7"/>
      <c r="G30" s="146" t="s">
        <v>1</v>
      </c>
      <c r="H30" s="145">
        <v>0.19</v>
      </c>
      <c r="I30" s="108">
        <f>I29*0.19</f>
        <v>0</v>
      </c>
    </row>
    <row r="31" spans="1:10" ht="16.5" thickBot="1" x14ac:dyDescent="0.3">
      <c r="A31" s="3"/>
      <c r="B31" s="2"/>
      <c r="C31" s="2"/>
      <c r="D31" s="2"/>
      <c r="E31" s="2"/>
      <c r="F31" s="2"/>
      <c r="G31" s="289" t="s">
        <v>0</v>
      </c>
      <c r="H31" s="297"/>
      <c r="I31" s="107">
        <f>SUM(I29:I30)</f>
        <v>0</v>
      </c>
    </row>
    <row r="34" spans="2:2" x14ac:dyDescent="0.25">
      <c r="B34" s="209"/>
    </row>
    <row r="35" spans="2:2" x14ac:dyDescent="0.25">
      <c r="B35" t="s">
        <v>625</v>
      </c>
    </row>
  </sheetData>
  <mergeCells count="3">
    <mergeCell ref="B6:H6"/>
    <mergeCell ref="A7:C7"/>
    <mergeCell ref="G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5670-56AD-4E5F-B8F5-A4B722D042CD}">
  <dimension ref="A1:J51"/>
  <sheetViews>
    <sheetView topLeftCell="A26" zoomScale="115" zoomScaleNormal="115" workbookViewId="0">
      <selection activeCell="B50" sqref="B50:B52"/>
    </sheetView>
  </sheetViews>
  <sheetFormatPr baseColWidth="10" defaultRowHeight="15" x14ac:dyDescent="0.25"/>
  <cols>
    <col min="1" max="1" width="7" customWidth="1"/>
    <col min="2" max="2" width="45.7109375" customWidth="1"/>
    <col min="9" max="9" width="14.71093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21</v>
      </c>
      <c r="B6" s="290" t="s">
        <v>592</v>
      </c>
      <c r="C6" s="291"/>
      <c r="D6" s="291"/>
      <c r="E6" s="291"/>
      <c r="F6" s="291"/>
      <c r="G6" s="291"/>
      <c r="H6" s="291"/>
      <c r="I6" s="105"/>
    </row>
    <row r="7" spans="1:10" x14ac:dyDescent="0.25">
      <c r="A7" s="306" t="s">
        <v>112</v>
      </c>
      <c r="B7" s="299"/>
      <c r="C7" s="299"/>
      <c r="D7" s="153"/>
      <c r="E7" s="153"/>
      <c r="F7" s="153"/>
      <c r="G7" s="153"/>
      <c r="H7" s="153"/>
      <c r="I7" s="152">
        <v>5</v>
      </c>
    </row>
    <row r="8" spans="1:10" ht="15.75" thickBot="1" x14ac:dyDescent="0.3">
      <c r="A8" s="120"/>
      <c r="B8" s="132" t="s">
        <v>102</v>
      </c>
      <c r="C8" s="21"/>
      <c r="D8" s="131"/>
      <c r="E8" s="19"/>
      <c r="F8" s="19"/>
      <c r="G8" s="19"/>
      <c r="H8" s="19"/>
      <c r="I8" s="18"/>
    </row>
    <row r="9" spans="1:10" ht="38.25" x14ac:dyDescent="0.25">
      <c r="A9" s="90" t="s">
        <v>110</v>
      </c>
      <c r="B9" s="89" t="s">
        <v>201</v>
      </c>
      <c r="C9" s="88" t="s">
        <v>108</v>
      </c>
      <c r="D9" s="88" t="s">
        <v>107</v>
      </c>
      <c r="E9" s="87" t="s">
        <v>106</v>
      </c>
      <c r="F9" s="87" t="s">
        <v>105</v>
      </c>
      <c r="G9" s="87" t="s">
        <v>104</v>
      </c>
      <c r="H9" s="87" t="s">
        <v>200</v>
      </c>
      <c r="I9" s="86" t="s">
        <v>0</v>
      </c>
      <c r="J9" s="86" t="s">
        <v>626</v>
      </c>
    </row>
    <row r="10" spans="1:10" x14ac:dyDescent="0.25">
      <c r="A10" s="17" t="s">
        <v>591</v>
      </c>
      <c r="B10" s="16" t="s">
        <v>100</v>
      </c>
      <c r="C10" s="15" t="s">
        <v>16</v>
      </c>
      <c r="D10" s="190">
        <f>5*35</f>
        <v>175</v>
      </c>
      <c r="E10" s="117"/>
      <c r="F10" s="117">
        <f t="shared" ref="F10:F17" si="0">E10*D10</f>
        <v>0</v>
      </c>
      <c r="G10" s="117"/>
      <c r="H10" s="117">
        <f t="shared" ref="H10:H17" si="1">G10*D10</f>
        <v>0</v>
      </c>
      <c r="I10" s="137">
        <f t="shared" ref="I10:I17" si="2">H10+F10</f>
        <v>0</v>
      </c>
      <c r="J10" s="137"/>
    </row>
    <row r="11" spans="1:10" x14ac:dyDescent="0.25">
      <c r="A11" s="17" t="s">
        <v>590</v>
      </c>
      <c r="B11" s="16" t="s">
        <v>98</v>
      </c>
      <c r="C11" s="15" t="s">
        <v>4</v>
      </c>
      <c r="D11" s="190">
        <v>10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589</v>
      </c>
      <c r="B12" s="16" t="s">
        <v>297</v>
      </c>
      <c r="C12" s="15" t="s">
        <v>4</v>
      </c>
      <c r="D12" s="190">
        <v>5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588</v>
      </c>
      <c r="B13" s="16" t="s">
        <v>295</v>
      </c>
      <c r="C13" s="15" t="s">
        <v>4</v>
      </c>
      <c r="D13" s="190">
        <v>5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587</v>
      </c>
      <c r="B14" s="16" t="s">
        <v>290</v>
      </c>
      <c r="C14" s="15" t="s">
        <v>4</v>
      </c>
      <c r="D14" s="190">
        <v>5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ht="30" customHeight="1" x14ac:dyDescent="0.25">
      <c r="A15" s="17" t="s">
        <v>586</v>
      </c>
      <c r="B15" s="206" t="s">
        <v>624</v>
      </c>
      <c r="C15" s="15" t="s">
        <v>4</v>
      </c>
      <c r="D15" s="190">
        <v>1</v>
      </c>
      <c r="E15" s="207"/>
      <c r="F15" s="207">
        <f t="shared" si="0"/>
        <v>0</v>
      </c>
      <c r="G15" s="207"/>
      <c r="H15" s="207">
        <f t="shared" si="1"/>
        <v>0</v>
      </c>
      <c r="I15" s="208">
        <f t="shared" si="2"/>
        <v>0</v>
      </c>
      <c r="J15" s="208"/>
    </row>
    <row r="16" spans="1:10" x14ac:dyDescent="0.25">
      <c r="A16" s="17" t="s">
        <v>585</v>
      </c>
      <c r="B16" s="16" t="s">
        <v>383</v>
      </c>
      <c r="C16" s="15" t="s">
        <v>4</v>
      </c>
      <c r="D16" s="190">
        <v>1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7" t="s">
        <v>584</v>
      </c>
      <c r="B17" s="16" t="s">
        <v>292</v>
      </c>
      <c r="C17" s="15" t="s">
        <v>4</v>
      </c>
      <c r="D17" s="190">
        <v>1</v>
      </c>
      <c r="E17" s="117"/>
      <c r="F17" s="117">
        <f t="shared" si="0"/>
        <v>0</v>
      </c>
      <c r="G17" s="117"/>
      <c r="H17" s="117">
        <f t="shared" si="1"/>
        <v>0</v>
      </c>
      <c r="I17" s="137">
        <f t="shared" si="2"/>
        <v>0</v>
      </c>
      <c r="J17" s="137"/>
    </row>
    <row r="18" spans="1:10" x14ac:dyDescent="0.25">
      <c r="A18" s="120"/>
      <c r="B18" s="132" t="s">
        <v>289</v>
      </c>
      <c r="C18" s="21"/>
      <c r="D18" s="192"/>
      <c r="E18" s="119"/>
      <c r="F18" s="119"/>
      <c r="G18" s="119"/>
      <c r="H18" s="119"/>
      <c r="I18" s="138"/>
      <c r="J18" s="138"/>
    </row>
    <row r="19" spans="1:10" x14ac:dyDescent="0.25">
      <c r="A19" s="17" t="s">
        <v>583</v>
      </c>
      <c r="B19" s="16" t="s">
        <v>73</v>
      </c>
      <c r="C19" s="15" t="s">
        <v>16</v>
      </c>
      <c r="D19" s="190">
        <v>18</v>
      </c>
      <c r="E19" s="117"/>
      <c r="F19" s="117">
        <f>E19*D19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582</v>
      </c>
      <c r="B20" s="16" t="s">
        <v>59</v>
      </c>
      <c r="C20" s="15" t="s">
        <v>4</v>
      </c>
      <c r="D20" s="190">
        <v>3</v>
      </c>
      <c r="E20" s="117"/>
      <c r="F20" s="117">
        <f>E20*D20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20"/>
      <c r="B21" s="123" t="s">
        <v>51</v>
      </c>
      <c r="C21" s="121"/>
      <c r="D21" s="191"/>
      <c r="E21" s="119"/>
      <c r="F21" s="119"/>
      <c r="G21" s="119"/>
      <c r="H21" s="119"/>
      <c r="I21" s="138"/>
      <c r="J21" s="138"/>
    </row>
    <row r="22" spans="1:10" x14ac:dyDescent="0.25">
      <c r="A22" s="17" t="s">
        <v>581</v>
      </c>
      <c r="B22" s="16" t="s">
        <v>278</v>
      </c>
      <c r="C22" s="15" t="s">
        <v>16</v>
      </c>
      <c r="D22" s="190">
        <v>12</v>
      </c>
      <c r="E22" s="117"/>
      <c r="F22" s="117">
        <f t="shared" ref="F22:F32" si="3">E22*D22</f>
        <v>0</v>
      </c>
      <c r="G22" s="117"/>
      <c r="H22" s="117">
        <f t="shared" ref="H22:H32" si="4">G22*D22</f>
        <v>0</v>
      </c>
      <c r="I22" s="137">
        <f t="shared" ref="I22:I32" si="5">H22+F22</f>
        <v>0</v>
      </c>
      <c r="J22" s="137"/>
    </row>
    <row r="23" spans="1:10" x14ac:dyDescent="0.25">
      <c r="A23" s="17" t="s">
        <v>580</v>
      </c>
      <c r="B23" s="16" t="s">
        <v>276</v>
      </c>
      <c r="C23" s="15" t="s">
        <v>4</v>
      </c>
      <c r="D23" s="190">
        <v>2</v>
      </c>
      <c r="E23" s="117"/>
      <c r="F23" s="117">
        <f t="shared" si="3"/>
        <v>0</v>
      </c>
      <c r="G23" s="117"/>
      <c r="H23" s="117">
        <f t="shared" si="4"/>
        <v>0</v>
      </c>
      <c r="I23" s="137">
        <f t="shared" si="5"/>
        <v>0</v>
      </c>
      <c r="J23" s="137"/>
    </row>
    <row r="24" spans="1:10" x14ac:dyDescent="0.25">
      <c r="A24" s="17" t="s">
        <v>579</v>
      </c>
      <c r="B24" s="16" t="s">
        <v>171</v>
      </c>
      <c r="C24" s="15" t="s">
        <v>4</v>
      </c>
      <c r="D24" s="190">
        <v>1</v>
      </c>
      <c r="E24" s="117"/>
      <c r="F24" s="117">
        <f t="shared" si="3"/>
        <v>0</v>
      </c>
      <c r="G24" s="117"/>
      <c r="H24" s="117">
        <f t="shared" si="4"/>
        <v>0</v>
      </c>
      <c r="I24" s="137">
        <f t="shared" si="5"/>
        <v>0</v>
      </c>
      <c r="J24" s="137"/>
    </row>
    <row r="25" spans="1:10" x14ac:dyDescent="0.25">
      <c r="A25" s="17" t="s">
        <v>578</v>
      </c>
      <c r="B25" s="16" t="s">
        <v>43</v>
      </c>
      <c r="C25" s="15" t="s">
        <v>4</v>
      </c>
      <c r="D25" s="190">
        <v>1</v>
      </c>
      <c r="E25" s="117"/>
      <c r="F25" s="117">
        <f t="shared" si="3"/>
        <v>0</v>
      </c>
      <c r="G25" s="117"/>
      <c r="H25" s="117">
        <f t="shared" si="4"/>
        <v>0</v>
      </c>
      <c r="I25" s="137">
        <f t="shared" si="5"/>
        <v>0</v>
      </c>
      <c r="J25" s="137"/>
    </row>
    <row r="26" spans="1:10" x14ac:dyDescent="0.25">
      <c r="A26" s="17" t="s">
        <v>577</v>
      </c>
      <c r="B26" s="16" t="s">
        <v>538</v>
      </c>
      <c r="C26" s="15" t="s">
        <v>4</v>
      </c>
      <c r="D26" s="190">
        <v>8</v>
      </c>
      <c r="E26" s="117"/>
      <c r="F26" s="117">
        <f t="shared" si="3"/>
        <v>0</v>
      </c>
      <c r="G26" s="117"/>
      <c r="H26" s="117">
        <f t="shared" si="4"/>
        <v>0</v>
      </c>
      <c r="I26" s="137">
        <f t="shared" si="5"/>
        <v>0</v>
      </c>
      <c r="J26" s="137"/>
    </row>
    <row r="27" spans="1:10" x14ac:dyDescent="0.25">
      <c r="A27" s="17" t="s">
        <v>576</v>
      </c>
      <c r="B27" s="16" t="s">
        <v>270</v>
      </c>
      <c r="C27" s="15" t="s">
        <v>4</v>
      </c>
      <c r="D27" s="190">
        <v>4</v>
      </c>
      <c r="E27" s="117"/>
      <c r="F27" s="117">
        <f t="shared" si="3"/>
        <v>0</v>
      </c>
      <c r="G27" s="117"/>
      <c r="H27" s="117">
        <f t="shared" si="4"/>
        <v>0</v>
      </c>
      <c r="I27" s="137">
        <f t="shared" si="5"/>
        <v>0</v>
      </c>
      <c r="J27" s="137"/>
    </row>
    <row r="28" spans="1:10" x14ac:dyDescent="0.25">
      <c r="A28" s="17" t="s">
        <v>575</v>
      </c>
      <c r="B28" s="16" t="s">
        <v>39</v>
      </c>
      <c r="C28" s="15" t="s">
        <v>4</v>
      </c>
      <c r="D28" s="190">
        <v>8</v>
      </c>
      <c r="E28" s="117"/>
      <c r="F28" s="117">
        <f t="shared" si="3"/>
        <v>0</v>
      </c>
      <c r="G28" s="117"/>
      <c r="H28" s="117">
        <f t="shared" si="4"/>
        <v>0</v>
      </c>
      <c r="I28" s="137">
        <f t="shared" si="5"/>
        <v>0</v>
      </c>
      <c r="J28" s="137"/>
    </row>
    <row r="29" spans="1:10" x14ac:dyDescent="0.25">
      <c r="A29" s="17" t="s">
        <v>574</v>
      </c>
      <c r="B29" s="16" t="s">
        <v>573</v>
      </c>
      <c r="C29" s="15" t="s">
        <v>16</v>
      </c>
      <c r="D29" s="190">
        <v>9</v>
      </c>
      <c r="E29" s="117"/>
      <c r="F29" s="117">
        <f t="shared" si="3"/>
        <v>0</v>
      </c>
      <c r="G29" s="117"/>
      <c r="H29" s="117">
        <f t="shared" si="4"/>
        <v>0</v>
      </c>
      <c r="I29" s="137">
        <f t="shared" si="5"/>
        <v>0</v>
      </c>
      <c r="J29" s="137"/>
    </row>
    <row r="30" spans="1:10" x14ac:dyDescent="0.25">
      <c r="A30" s="17" t="s">
        <v>572</v>
      </c>
      <c r="B30" s="16" t="s">
        <v>14</v>
      </c>
      <c r="C30" s="15" t="s">
        <v>4</v>
      </c>
      <c r="D30" s="190">
        <v>4</v>
      </c>
      <c r="E30" s="117"/>
      <c r="F30" s="117">
        <f t="shared" si="3"/>
        <v>0</v>
      </c>
      <c r="G30" s="117"/>
      <c r="H30" s="117">
        <f t="shared" si="4"/>
        <v>0</v>
      </c>
      <c r="I30" s="137">
        <f t="shared" si="5"/>
        <v>0</v>
      </c>
      <c r="J30" s="137"/>
    </row>
    <row r="31" spans="1:10" x14ac:dyDescent="0.25">
      <c r="A31" s="17" t="s">
        <v>571</v>
      </c>
      <c r="B31" s="16" t="s">
        <v>570</v>
      </c>
      <c r="C31" s="15" t="s">
        <v>4</v>
      </c>
      <c r="D31" s="190">
        <v>3</v>
      </c>
      <c r="E31" s="117"/>
      <c r="F31" s="117">
        <f t="shared" si="3"/>
        <v>0</v>
      </c>
      <c r="G31" s="117"/>
      <c r="H31" s="117">
        <f t="shared" si="4"/>
        <v>0</v>
      </c>
      <c r="I31" s="137">
        <f t="shared" si="5"/>
        <v>0</v>
      </c>
      <c r="J31" s="137"/>
    </row>
    <row r="32" spans="1:10" x14ac:dyDescent="0.25">
      <c r="A32" s="17" t="s">
        <v>569</v>
      </c>
      <c r="B32" s="16" t="s">
        <v>568</v>
      </c>
      <c r="C32" s="15" t="s">
        <v>4</v>
      </c>
      <c r="D32" s="190">
        <v>6</v>
      </c>
      <c r="E32" s="117"/>
      <c r="F32" s="117">
        <f t="shared" si="3"/>
        <v>0</v>
      </c>
      <c r="G32" s="117"/>
      <c r="H32" s="117">
        <f t="shared" si="4"/>
        <v>0</v>
      </c>
      <c r="I32" s="137">
        <f t="shared" si="5"/>
        <v>0</v>
      </c>
      <c r="J32" s="137"/>
    </row>
    <row r="33" spans="1:10" x14ac:dyDescent="0.25">
      <c r="A33" s="57"/>
      <c r="B33" s="69" t="s">
        <v>160</v>
      </c>
      <c r="C33" s="64" t="s">
        <v>148</v>
      </c>
      <c r="D33" s="64" t="s">
        <v>148</v>
      </c>
      <c r="E33" s="119"/>
      <c r="F33" s="119"/>
      <c r="G33" s="119"/>
      <c r="H33" s="119"/>
      <c r="I33" s="138"/>
      <c r="J33" s="138"/>
    </row>
    <row r="34" spans="1:10" ht="28.5" customHeight="1" x14ac:dyDescent="0.25">
      <c r="A34" s="78" t="s">
        <v>567</v>
      </c>
      <c r="B34" s="50" t="s">
        <v>158</v>
      </c>
      <c r="C34" s="49" t="s">
        <v>4</v>
      </c>
      <c r="D34" s="48">
        <v>1</v>
      </c>
      <c r="E34" s="117"/>
      <c r="F34" s="117">
        <f>E34*D34</f>
        <v>0</v>
      </c>
      <c r="G34" s="117"/>
      <c r="H34" s="117">
        <f t="shared" ref="H34:H41" si="6">G34*D34</f>
        <v>0</v>
      </c>
      <c r="I34" s="137">
        <f t="shared" ref="I34:I41" si="7">H34+F34</f>
        <v>0</v>
      </c>
      <c r="J34" s="137"/>
    </row>
    <row r="35" spans="1:10" ht="36.75" customHeight="1" x14ac:dyDescent="0.25">
      <c r="A35" s="78" t="s">
        <v>566</v>
      </c>
      <c r="B35" s="50" t="s">
        <v>156</v>
      </c>
      <c r="C35" s="49" t="s">
        <v>3</v>
      </c>
      <c r="D35" s="67">
        <v>240</v>
      </c>
      <c r="E35" s="117"/>
      <c r="F35" s="117">
        <f>D35*E35</f>
        <v>0</v>
      </c>
      <c r="G35" s="117"/>
      <c r="H35" s="117">
        <f t="shared" si="6"/>
        <v>0</v>
      </c>
      <c r="I35" s="137">
        <f t="shared" si="7"/>
        <v>0</v>
      </c>
      <c r="J35" s="137"/>
    </row>
    <row r="36" spans="1:10" x14ac:dyDescent="0.25">
      <c r="A36" s="78" t="s">
        <v>565</v>
      </c>
      <c r="B36" s="50" t="s">
        <v>564</v>
      </c>
      <c r="C36" s="49" t="s">
        <v>16</v>
      </c>
      <c r="D36" s="67">
        <v>20</v>
      </c>
      <c r="E36" s="117"/>
      <c r="F36" s="117">
        <f t="shared" ref="F36:F41" si="8">E36*D36</f>
        <v>0</v>
      </c>
      <c r="G36" s="117"/>
      <c r="H36" s="117">
        <f t="shared" si="6"/>
        <v>0</v>
      </c>
      <c r="I36" s="137">
        <f t="shared" si="7"/>
        <v>0</v>
      </c>
      <c r="J36" s="137"/>
    </row>
    <row r="37" spans="1:10" ht="21.75" customHeight="1" x14ac:dyDescent="0.25">
      <c r="A37" s="78" t="s">
        <v>563</v>
      </c>
      <c r="B37" s="50" t="s">
        <v>562</v>
      </c>
      <c r="C37" s="49" t="s">
        <v>4</v>
      </c>
      <c r="D37" s="67">
        <v>20</v>
      </c>
      <c r="E37" s="117"/>
      <c r="F37" s="117">
        <f t="shared" si="8"/>
        <v>0</v>
      </c>
      <c r="G37" s="117"/>
      <c r="H37" s="117">
        <f t="shared" si="6"/>
        <v>0</v>
      </c>
      <c r="I37" s="137">
        <f t="shared" si="7"/>
        <v>0</v>
      </c>
      <c r="J37" s="137"/>
    </row>
    <row r="38" spans="1:10" ht="20.25" customHeight="1" x14ac:dyDescent="0.25">
      <c r="A38" s="78" t="s">
        <v>561</v>
      </c>
      <c r="B38" s="50" t="s">
        <v>560</v>
      </c>
      <c r="C38" s="49" t="s">
        <v>4</v>
      </c>
      <c r="D38" s="67">
        <v>1</v>
      </c>
      <c r="E38" s="117"/>
      <c r="F38" s="117">
        <f t="shared" si="8"/>
        <v>0</v>
      </c>
      <c r="G38" s="117"/>
      <c r="H38" s="117">
        <f t="shared" si="6"/>
        <v>0</v>
      </c>
      <c r="I38" s="137">
        <f t="shared" si="7"/>
        <v>0</v>
      </c>
      <c r="J38" s="137"/>
    </row>
    <row r="39" spans="1:10" ht="29.25" customHeight="1" x14ac:dyDescent="0.25">
      <c r="A39" s="78" t="s">
        <v>559</v>
      </c>
      <c r="B39" s="50" t="s">
        <v>462</v>
      </c>
      <c r="C39" s="49" t="s">
        <v>4</v>
      </c>
      <c r="D39" s="48">
        <v>12</v>
      </c>
      <c r="E39" s="117"/>
      <c r="F39" s="117">
        <f t="shared" si="8"/>
        <v>0</v>
      </c>
      <c r="G39" s="117"/>
      <c r="H39" s="117">
        <f t="shared" si="6"/>
        <v>0</v>
      </c>
      <c r="I39" s="137">
        <f t="shared" si="7"/>
        <v>0</v>
      </c>
      <c r="J39" s="137"/>
    </row>
    <row r="40" spans="1:10" ht="22.5" customHeight="1" x14ac:dyDescent="0.25">
      <c r="A40" s="78" t="s">
        <v>558</v>
      </c>
      <c r="B40" s="50" t="s">
        <v>152</v>
      </c>
      <c r="C40" s="49" t="s">
        <v>4</v>
      </c>
      <c r="D40" s="48">
        <v>6</v>
      </c>
      <c r="E40" s="117"/>
      <c r="F40" s="117">
        <f t="shared" si="8"/>
        <v>0</v>
      </c>
      <c r="G40" s="117"/>
      <c r="H40" s="117">
        <f t="shared" si="6"/>
        <v>0</v>
      </c>
      <c r="I40" s="137">
        <f t="shared" si="7"/>
        <v>0</v>
      </c>
      <c r="J40" s="137"/>
    </row>
    <row r="41" spans="1:10" ht="25.5" customHeight="1" x14ac:dyDescent="0.25">
      <c r="A41" s="78" t="s">
        <v>557</v>
      </c>
      <c r="B41" s="50" t="s">
        <v>459</v>
      </c>
      <c r="C41" s="49" t="s">
        <v>4</v>
      </c>
      <c r="D41" s="48">
        <v>3</v>
      </c>
      <c r="E41" s="117"/>
      <c r="F41" s="117">
        <f t="shared" si="8"/>
        <v>0</v>
      </c>
      <c r="G41" s="117"/>
      <c r="H41" s="117">
        <f t="shared" si="6"/>
        <v>0</v>
      </c>
      <c r="I41" s="137">
        <f t="shared" si="7"/>
        <v>0</v>
      </c>
      <c r="J41" s="137"/>
    </row>
    <row r="42" spans="1:10" x14ac:dyDescent="0.25">
      <c r="A42" s="21"/>
      <c r="B42" s="129" t="s">
        <v>352</v>
      </c>
      <c r="C42" s="21"/>
      <c r="D42" s="21"/>
      <c r="E42" s="119"/>
      <c r="F42" s="119"/>
      <c r="G42" s="119"/>
      <c r="H42" s="119"/>
      <c r="I42" s="138"/>
      <c r="J42" s="138"/>
    </row>
    <row r="43" spans="1:10" x14ac:dyDescent="0.25">
      <c r="A43" s="15" t="s">
        <v>556</v>
      </c>
      <c r="B43" s="16" t="s">
        <v>6</v>
      </c>
      <c r="C43" s="15" t="s">
        <v>4</v>
      </c>
      <c r="D43" s="14">
        <v>5</v>
      </c>
      <c r="E43" s="117"/>
      <c r="F43" s="117">
        <f>D43*E43</f>
        <v>0</v>
      </c>
      <c r="G43" s="117"/>
      <c r="H43" s="117">
        <f>G43*D43</f>
        <v>0</v>
      </c>
      <c r="I43" s="137">
        <f>H43+F43</f>
        <v>0</v>
      </c>
      <c r="J43" s="137"/>
    </row>
    <row r="44" spans="1:10" ht="15.75" thickBot="1" x14ac:dyDescent="0.3">
      <c r="A44" s="15" t="s">
        <v>555</v>
      </c>
      <c r="B44" s="16" t="s">
        <v>5</v>
      </c>
      <c r="C44" s="15" t="s">
        <v>4</v>
      </c>
      <c r="D44" s="14">
        <v>8</v>
      </c>
      <c r="E44" s="117"/>
      <c r="F44" s="117">
        <f>D44*E44</f>
        <v>0</v>
      </c>
      <c r="G44" s="117"/>
      <c r="H44" s="117">
        <f>G44*D44</f>
        <v>0</v>
      </c>
      <c r="I44" s="137">
        <f>H44+F44</f>
        <v>0</v>
      </c>
      <c r="J44" s="137"/>
    </row>
    <row r="45" spans="1:10" ht="16.5" thickBot="1" x14ac:dyDescent="0.3">
      <c r="A45" s="112"/>
      <c r="B45" s="317" t="s">
        <v>554</v>
      </c>
      <c r="C45" s="318"/>
      <c r="D45" s="318"/>
      <c r="E45" s="318"/>
      <c r="F45" s="318"/>
      <c r="G45" s="319"/>
      <c r="H45" s="111"/>
      <c r="I45" s="160">
        <f>SUM(I10:I44)</f>
        <v>0</v>
      </c>
    </row>
    <row r="46" spans="1:10" x14ac:dyDescent="0.25">
      <c r="A46" s="8"/>
      <c r="B46" s="7"/>
      <c r="C46" s="7"/>
      <c r="D46" s="7"/>
      <c r="E46" s="7"/>
      <c r="F46" s="7"/>
      <c r="G46" s="5" t="s">
        <v>1</v>
      </c>
      <c r="H46" s="150">
        <v>0.19</v>
      </c>
      <c r="I46" s="108">
        <f>I45*0.19</f>
        <v>0</v>
      </c>
    </row>
    <row r="47" spans="1:10" ht="16.5" thickBot="1" x14ac:dyDescent="0.3">
      <c r="A47" s="3"/>
      <c r="B47" s="2"/>
      <c r="C47" s="2"/>
      <c r="D47" s="2"/>
      <c r="E47" s="2"/>
      <c r="F47" s="2"/>
      <c r="G47" s="289" t="s">
        <v>0</v>
      </c>
      <c r="H47" s="297"/>
      <c r="I47" s="107">
        <f>SUM(I45:I46)</f>
        <v>0</v>
      </c>
    </row>
    <row r="50" spans="2:2" x14ac:dyDescent="0.25">
      <c r="B50" s="209"/>
    </row>
    <row r="51" spans="2:2" x14ac:dyDescent="0.25">
      <c r="B51" t="s">
        <v>625</v>
      </c>
    </row>
  </sheetData>
  <mergeCells count="4">
    <mergeCell ref="B6:H6"/>
    <mergeCell ref="A7:C7"/>
    <mergeCell ref="B45:G45"/>
    <mergeCell ref="G47:H4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03A6-A7A2-402E-B34C-3CE44F2674ED}">
  <dimension ref="A1:J44"/>
  <sheetViews>
    <sheetView topLeftCell="A31" workbookViewId="0">
      <selection activeCell="B43" sqref="B43:B45"/>
    </sheetView>
  </sheetViews>
  <sheetFormatPr baseColWidth="10" defaultRowHeight="15" x14ac:dyDescent="0.25"/>
  <cols>
    <col min="1" max="1" width="6" customWidth="1"/>
    <col min="2" max="2" width="41.140625" customWidth="1"/>
    <col min="9" max="9" width="17.1406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22</v>
      </c>
      <c r="B6" s="290" t="s">
        <v>620</v>
      </c>
      <c r="C6" s="291"/>
      <c r="D6" s="291"/>
      <c r="E6" s="291"/>
      <c r="F6" s="291"/>
      <c r="G6" s="291"/>
      <c r="H6" s="291"/>
      <c r="I6" s="105"/>
    </row>
    <row r="7" spans="1:10" x14ac:dyDescent="0.25">
      <c r="A7" s="306" t="s">
        <v>112</v>
      </c>
      <c r="B7" s="299"/>
      <c r="C7" s="299"/>
      <c r="D7" s="153"/>
      <c r="E7" s="153"/>
      <c r="F7" s="153"/>
      <c r="G7" s="153"/>
      <c r="H7" s="153"/>
      <c r="I7" s="152">
        <v>2</v>
      </c>
    </row>
    <row r="8" spans="1:10" ht="15.75" thickBot="1" x14ac:dyDescent="0.3">
      <c r="A8" s="120"/>
      <c r="B8" s="132" t="s">
        <v>102</v>
      </c>
      <c r="C8" s="21"/>
      <c r="D8" s="131"/>
      <c r="E8" s="19"/>
      <c r="F8" s="19"/>
      <c r="G8" s="19"/>
      <c r="H8" s="19"/>
      <c r="I8" s="18"/>
    </row>
    <row r="9" spans="1:10" ht="38.25" x14ac:dyDescent="0.25">
      <c r="A9" s="90" t="s">
        <v>110</v>
      </c>
      <c r="B9" s="89" t="s">
        <v>201</v>
      </c>
      <c r="C9" s="88" t="s">
        <v>108</v>
      </c>
      <c r="D9" s="88" t="s">
        <v>107</v>
      </c>
      <c r="E9" s="87" t="s">
        <v>106</v>
      </c>
      <c r="F9" s="87" t="s">
        <v>105</v>
      </c>
      <c r="G9" s="87" t="s">
        <v>104</v>
      </c>
      <c r="H9" s="87" t="s">
        <v>200</v>
      </c>
      <c r="I9" s="86" t="s">
        <v>0</v>
      </c>
      <c r="J9" s="86" t="s">
        <v>626</v>
      </c>
    </row>
    <row r="10" spans="1:10" x14ac:dyDescent="0.25">
      <c r="A10" s="17" t="s">
        <v>619</v>
      </c>
      <c r="B10" s="16" t="s">
        <v>100</v>
      </c>
      <c r="C10" s="15" t="s">
        <v>16</v>
      </c>
      <c r="D10" s="190">
        <v>30</v>
      </c>
      <c r="E10" s="117"/>
      <c r="F10" s="117">
        <f t="shared" ref="F10:F17" si="0">D10*E10</f>
        <v>0</v>
      </c>
      <c r="G10" s="117"/>
      <c r="H10" s="117">
        <f t="shared" ref="H10:H17" si="1">G10*D10</f>
        <v>0</v>
      </c>
      <c r="I10" s="137">
        <f t="shared" ref="I10:I17" si="2">F10+H10</f>
        <v>0</v>
      </c>
      <c r="J10" s="137"/>
    </row>
    <row r="11" spans="1:10" x14ac:dyDescent="0.25">
      <c r="A11" s="17" t="s">
        <v>618</v>
      </c>
      <c r="B11" s="16" t="s">
        <v>98</v>
      </c>
      <c r="C11" s="15" t="s">
        <v>4</v>
      </c>
      <c r="D11" s="190">
        <v>4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617</v>
      </c>
      <c r="B12" s="16" t="s">
        <v>297</v>
      </c>
      <c r="C12" s="15" t="s">
        <v>4</v>
      </c>
      <c r="D12" s="190">
        <v>2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616</v>
      </c>
      <c r="B13" s="16" t="s">
        <v>295</v>
      </c>
      <c r="C13" s="15" t="s">
        <v>4</v>
      </c>
      <c r="D13" s="190">
        <v>2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615</v>
      </c>
      <c r="B14" s="16" t="s">
        <v>290</v>
      </c>
      <c r="C14" s="15" t="s">
        <v>4</v>
      </c>
      <c r="D14" s="190">
        <v>2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ht="37.5" customHeight="1" x14ac:dyDescent="0.25">
      <c r="A15" s="17" t="s">
        <v>614</v>
      </c>
      <c r="B15" s="26" t="s">
        <v>184</v>
      </c>
      <c r="C15" s="15" t="s">
        <v>4</v>
      </c>
      <c r="D15" s="190">
        <v>1</v>
      </c>
      <c r="E15" s="193"/>
      <c r="F15" s="193">
        <f t="shared" si="0"/>
        <v>0</v>
      </c>
      <c r="G15" s="193"/>
      <c r="H15" s="193">
        <f t="shared" si="1"/>
        <v>0</v>
      </c>
      <c r="I15" s="195">
        <f t="shared" si="2"/>
        <v>0</v>
      </c>
      <c r="J15" s="195"/>
    </row>
    <row r="16" spans="1:10" x14ac:dyDescent="0.25">
      <c r="A16" s="17" t="s">
        <v>613</v>
      </c>
      <c r="B16" s="16" t="s">
        <v>383</v>
      </c>
      <c r="C16" s="15" t="s">
        <v>4</v>
      </c>
      <c r="D16" s="190">
        <v>1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7" t="s">
        <v>612</v>
      </c>
      <c r="B17" s="16" t="s">
        <v>292</v>
      </c>
      <c r="C17" s="15" t="s">
        <v>4</v>
      </c>
      <c r="D17" s="190">
        <v>1</v>
      </c>
      <c r="E17" s="117"/>
      <c r="F17" s="117">
        <f t="shared" si="0"/>
        <v>0</v>
      </c>
      <c r="G17" s="117"/>
      <c r="H17" s="117">
        <f t="shared" si="1"/>
        <v>0</v>
      </c>
      <c r="I17" s="137">
        <f t="shared" si="2"/>
        <v>0</v>
      </c>
      <c r="J17" s="137"/>
    </row>
    <row r="18" spans="1:10" x14ac:dyDescent="0.25">
      <c r="A18" s="120"/>
      <c r="B18" s="132" t="s">
        <v>289</v>
      </c>
      <c r="C18" s="21"/>
      <c r="D18" s="192"/>
      <c r="E18" s="119"/>
      <c r="F18" s="119"/>
      <c r="G18" s="119"/>
      <c r="H18" s="119"/>
      <c r="I18" s="138"/>
      <c r="J18" s="138"/>
    </row>
    <row r="19" spans="1:10" x14ac:dyDescent="0.25">
      <c r="A19" s="17" t="s">
        <v>611</v>
      </c>
      <c r="B19" s="16" t="s">
        <v>73</v>
      </c>
      <c r="C19" s="15" t="s">
        <v>16</v>
      </c>
      <c r="D19" s="190">
        <v>16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610</v>
      </c>
      <c r="B20" s="16" t="s">
        <v>59</v>
      </c>
      <c r="C20" s="15" t="s">
        <v>4</v>
      </c>
      <c r="D20" s="190">
        <v>2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20"/>
      <c r="B21" s="123" t="s">
        <v>51</v>
      </c>
      <c r="C21" s="121"/>
      <c r="D21" s="191"/>
      <c r="E21" s="119"/>
      <c r="F21" s="119"/>
      <c r="G21" s="119"/>
      <c r="H21" s="119"/>
      <c r="I21" s="138"/>
      <c r="J21" s="138"/>
    </row>
    <row r="22" spans="1:10" x14ac:dyDescent="0.25">
      <c r="A22" s="17" t="s">
        <v>610</v>
      </c>
      <c r="B22" s="16" t="s">
        <v>278</v>
      </c>
      <c r="C22" s="15" t="s">
        <v>16</v>
      </c>
      <c r="D22" s="190">
        <v>12</v>
      </c>
      <c r="E22" s="117"/>
      <c r="F22" s="117">
        <f>D22*E22</f>
        <v>0</v>
      </c>
      <c r="G22" s="117"/>
      <c r="H22" s="117">
        <f>G22*D22</f>
        <v>0</v>
      </c>
      <c r="I22" s="137">
        <f>F22+H22</f>
        <v>0</v>
      </c>
      <c r="J22" s="137"/>
    </row>
    <row r="23" spans="1:10" x14ac:dyDescent="0.25">
      <c r="A23" s="17" t="s">
        <v>609</v>
      </c>
      <c r="B23" s="16" t="s">
        <v>276</v>
      </c>
      <c r="C23" s="15" t="s">
        <v>4</v>
      </c>
      <c r="D23" s="190">
        <v>2</v>
      </c>
      <c r="E23" s="117"/>
      <c r="F23" s="117">
        <f>D23*E23</f>
        <v>0</v>
      </c>
      <c r="G23" s="117"/>
      <c r="H23" s="117">
        <f>G23*D23</f>
        <v>0</v>
      </c>
      <c r="I23" s="137">
        <f>F23+H23</f>
        <v>0</v>
      </c>
      <c r="J23" s="137"/>
    </row>
    <row r="24" spans="1:10" x14ac:dyDescent="0.25">
      <c r="A24" s="17" t="s">
        <v>608</v>
      </c>
      <c r="B24" s="16" t="s">
        <v>538</v>
      </c>
      <c r="C24" s="15" t="s">
        <v>4</v>
      </c>
      <c r="D24" s="190">
        <v>4</v>
      </c>
      <c r="E24" s="117"/>
      <c r="F24" s="117">
        <f>D24*E24</f>
        <v>0</v>
      </c>
      <c r="G24" s="117"/>
      <c r="H24" s="117">
        <f>G24*D24</f>
        <v>0</v>
      </c>
      <c r="I24" s="137">
        <f>F24+H24</f>
        <v>0</v>
      </c>
      <c r="J24" s="137"/>
    </row>
    <row r="25" spans="1:10" x14ac:dyDescent="0.25">
      <c r="A25" s="17" t="s">
        <v>607</v>
      </c>
      <c r="B25" s="16" t="s">
        <v>270</v>
      </c>
      <c r="C25" s="15" t="s">
        <v>4</v>
      </c>
      <c r="D25" s="190">
        <v>2</v>
      </c>
      <c r="E25" s="117"/>
      <c r="F25" s="117">
        <f>D25*E25</f>
        <v>0</v>
      </c>
      <c r="G25" s="117"/>
      <c r="H25" s="117">
        <f>G25*D25</f>
        <v>0</v>
      </c>
      <c r="I25" s="137">
        <f>F25+H25</f>
        <v>0</v>
      </c>
      <c r="J25" s="137"/>
    </row>
    <row r="26" spans="1:10" x14ac:dyDescent="0.25">
      <c r="A26" s="17" t="s">
        <v>606</v>
      </c>
      <c r="B26" s="16" t="s">
        <v>39</v>
      </c>
      <c r="C26" s="15" t="s">
        <v>4</v>
      </c>
      <c r="D26" s="190">
        <v>4</v>
      </c>
      <c r="E26" s="117"/>
      <c r="F26" s="117">
        <f>D26*E26</f>
        <v>0</v>
      </c>
      <c r="G26" s="117"/>
      <c r="H26" s="117">
        <f>G26*D26</f>
        <v>0</v>
      </c>
      <c r="I26" s="137">
        <f>F26+H26</f>
        <v>0</v>
      </c>
      <c r="J26" s="137"/>
    </row>
    <row r="27" spans="1:10" x14ac:dyDescent="0.25">
      <c r="A27" s="57"/>
      <c r="B27" s="69" t="s">
        <v>160</v>
      </c>
      <c r="C27" s="64" t="s">
        <v>148</v>
      </c>
      <c r="D27" s="64" t="s">
        <v>148</v>
      </c>
      <c r="E27" s="119"/>
      <c r="F27" s="119"/>
      <c r="G27" s="119"/>
      <c r="H27" s="119"/>
      <c r="I27" s="138"/>
      <c r="J27" s="138"/>
    </row>
    <row r="28" spans="1:10" ht="33.75" customHeight="1" x14ac:dyDescent="0.25">
      <c r="A28" s="78" t="s">
        <v>605</v>
      </c>
      <c r="B28" s="50" t="s">
        <v>158</v>
      </c>
      <c r="C28" s="49" t="s">
        <v>4</v>
      </c>
      <c r="D28" s="48">
        <v>1</v>
      </c>
      <c r="E28" s="193"/>
      <c r="F28" s="193">
        <f t="shared" ref="F28:F35" si="3">D28*E28</f>
        <v>0</v>
      </c>
      <c r="G28" s="193"/>
      <c r="H28" s="193">
        <f t="shared" ref="H28:H35" si="4">G28*D28</f>
        <v>0</v>
      </c>
      <c r="I28" s="195">
        <f t="shared" ref="I28:I35" si="5">H28+F28</f>
        <v>0</v>
      </c>
      <c r="J28" s="195"/>
    </row>
    <row r="29" spans="1:10" ht="43.5" customHeight="1" x14ac:dyDescent="0.25">
      <c r="A29" s="78" t="s">
        <v>604</v>
      </c>
      <c r="B29" s="50" t="s">
        <v>156</v>
      </c>
      <c r="C29" s="49" t="s">
        <v>16</v>
      </c>
      <c r="D29" s="67">
        <v>240</v>
      </c>
      <c r="E29" s="193"/>
      <c r="F29" s="193">
        <f t="shared" si="3"/>
        <v>0</v>
      </c>
      <c r="G29" s="193"/>
      <c r="H29" s="193">
        <f t="shared" si="4"/>
        <v>0</v>
      </c>
      <c r="I29" s="195">
        <f t="shared" si="5"/>
        <v>0</v>
      </c>
      <c r="J29" s="195"/>
    </row>
    <row r="30" spans="1:10" x14ac:dyDescent="0.25">
      <c r="A30" s="78" t="s">
        <v>603</v>
      </c>
      <c r="B30" s="50" t="s">
        <v>564</v>
      </c>
      <c r="C30" s="49" t="s">
        <v>16</v>
      </c>
      <c r="D30" s="67">
        <v>15</v>
      </c>
      <c r="E30" s="193"/>
      <c r="F30" s="193">
        <f t="shared" si="3"/>
        <v>0</v>
      </c>
      <c r="G30" s="193"/>
      <c r="H30" s="193">
        <f t="shared" si="4"/>
        <v>0</v>
      </c>
      <c r="I30" s="195">
        <f t="shared" si="5"/>
        <v>0</v>
      </c>
      <c r="J30" s="195"/>
    </row>
    <row r="31" spans="1:10" ht="25.5" customHeight="1" x14ac:dyDescent="0.25">
      <c r="A31" s="78" t="s">
        <v>602</v>
      </c>
      <c r="B31" s="50" t="s">
        <v>601</v>
      </c>
      <c r="C31" s="49" t="s">
        <v>4</v>
      </c>
      <c r="D31" s="67">
        <v>1</v>
      </c>
      <c r="E31" s="193"/>
      <c r="F31" s="193">
        <f t="shared" si="3"/>
        <v>0</v>
      </c>
      <c r="G31" s="193"/>
      <c r="H31" s="193">
        <f t="shared" si="4"/>
        <v>0</v>
      </c>
      <c r="I31" s="195">
        <f t="shared" si="5"/>
        <v>0</v>
      </c>
      <c r="J31" s="195"/>
    </row>
    <row r="32" spans="1:10" x14ac:dyDescent="0.25">
      <c r="A32" s="78" t="s">
        <v>600</v>
      </c>
      <c r="B32" s="50" t="s">
        <v>599</v>
      </c>
      <c r="C32" s="49" t="s">
        <v>16</v>
      </c>
      <c r="D32" s="67">
        <f>18</f>
        <v>18</v>
      </c>
      <c r="E32" s="193"/>
      <c r="F32" s="193">
        <f t="shared" si="3"/>
        <v>0</v>
      </c>
      <c r="G32" s="193"/>
      <c r="H32" s="193">
        <f t="shared" si="4"/>
        <v>0</v>
      </c>
      <c r="I32" s="195">
        <f t="shared" si="5"/>
        <v>0</v>
      </c>
      <c r="J32" s="195"/>
    </row>
    <row r="33" spans="1:10" ht="32.25" customHeight="1" x14ac:dyDescent="0.25">
      <c r="A33" s="78" t="s">
        <v>598</v>
      </c>
      <c r="B33" s="50" t="s">
        <v>462</v>
      </c>
      <c r="C33" s="49" t="s">
        <v>4</v>
      </c>
      <c r="D33" s="48">
        <v>12</v>
      </c>
      <c r="E33" s="193"/>
      <c r="F33" s="193">
        <f t="shared" si="3"/>
        <v>0</v>
      </c>
      <c r="G33" s="193"/>
      <c r="H33" s="193">
        <f t="shared" si="4"/>
        <v>0</v>
      </c>
      <c r="I33" s="195">
        <f t="shared" si="5"/>
        <v>0</v>
      </c>
      <c r="J33" s="195"/>
    </row>
    <row r="34" spans="1:10" x14ac:dyDescent="0.25">
      <c r="A34" s="78" t="s">
        <v>597</v>
      </c>
      <c r="B34" s="50" t="s">
        <v>152</v>
      </c>
      <c r="C34" s="49" t="s">
        <v>4</v>
      </c>
      <c r="D34" s="48">
        <v>6</v>
      </c>
      <c r="E34" s="193"/>
      <c r="F34" s="193">
        <f t="shared" si="3"/>
        <v>0</v>
      </c>
      <c r="G34" s="193"/>
      <c r="H34" s="193">
        <f t="shared" si="4"/>
        <v>0</v>
      </c>
      <c r="I34" s="195">
        <f t="shared" si="5"/>
        <v>0</v>
      </c>
      <c r="J34" s="195"/>
    </row>
    <row r="35" spans="1:10" ht="31.5" customHeight="1" x14ac:dyDescent="0.25">
      <c r="A35" s="78" t="s">
        <v>596</v>
      </c>
      <c r="B35" s="50" t="s">
        <v>459</v>
      </c>
      <c r="C35" s="49" t="s">
        <v>4</v>
      </c>
      <c r="D35" s="48">
        <v>3</v>
      </c>
      <c r="E35" s="193"/>
      <c r="F35" s="193">
        <f t="shared" si="3"/>
        <v>0</v>
      </c>
      <c r="G35" s="193"/>
      <c r="H35" s="193">
        <f t="shared" si="4"/>
        <v>0</v>
      </c>
      <c r="I35" s="195">
        <f t="shared" si="5"/>
        <v>0</v>
      </c>
      <c r="J35" s="195"/>
    </row>
    <row r="36" spans="1:10" x14ac:dyDescent="0.25">
      <c r="A36" s="21"/>
      <c r="B36" s="129" t="s">
        <v>352</v>
      </c>
      <c r="C36" s="21"/>
      <c r="D36" s="21"/>
      <c r="E36" s="119"/>
      <c r="F36" s="119"/>
      <c r="G36" s="119"/>
      <c r="H36" s="119"/>
      <c r="I36" s="138"/>
      <c r="J36" s="138"/>
    </row>
    <row r="37" spans="1:10" x14ac:dyDescent="0.25">
      <c r="A37" s="15" t="s">
        <v>595</v>
      </c>
      <c r="B37" s="16" t="s">
        <v>6</v>
      </c>
      <c r="C37" s="15" t="s">
        <v>4</v>
      </c>
      <c r="D37" s="14">
        <v>2</v>
      </c>
      <c r="E37" s="117"/>
      <c r="F37" s="117">
        <f>D37*E37</f>
        <v>0</v>
      </c>
      <c r="G37" s="117"/>
      <c r="H37" s="117">
        <f>G37*D37</f>
        <v>0</v>
      </c>
      <c r="I37" s="137">
        <f>H37+F37</f>
        <v>0</v>
      </c>
      <c r="J37" s="137"/>
    </row>
    <row r="38" spans="1:10" ht="15.75" thickBot="1" x14ac:dyDescent="0.3">
      <c r="A38" s="15" t="s">
        <v>594</v>
      </c>
      <c r="B38" s="16" t="s">
        <v>5</v>
      </c>
      <c r="C38" s="15" t="s">
        <v>4</v>
      </c>
      <c r="D38" s="14">
        <v>8</v>
      </c>
      <c r="E38" s="117"/>
      <c r="F38" s="117">
        <f>D38*E38</f>
        <v>0</v>
      </c>
      <c r="G38" s="117"/>
      <c r="H38" s="117">
        <f>G38*D38</f>
        <v>0</v>
      </c>
      <c r="I38" s="137">
        <f>H38+F38</f>
        <v>0</v>
      </c>
      <c r="J38" s="137"/>
    </row>
    <row r="39" spans="1:10" ht="19.5" thickBot="1" x14ac:dyDescent="0.35">
      <c r="A39" s="112"/>
      <c r="B39" s="293" t="s">
        <v>593</v>
      </c>
      <c r="C39" s="294"/>
      <c r="D39" s="294"/>
      <c r="E39" s="294"/>
      <c r="F39" s="294"/>
      <c r="G39" s="295"/>
      <c r="H39" s="111"/>
      <c r="I39" s="194">
        <f>SUM(I10:I38)</f>
        <v>0</v>
      </c>
    </row>
    <row r="40" spans="1:10" x14ac:dyDescent="0.25">
      <c r="A40" s="8"/>
      <c r="B40" s="7"/>
      <c r="C40" s="7"/>
      <c r="D40" s="7"/>
      <c r="E40" s="7"/>
      <c r="F40" s="7"/>
      <c r="G40" s="5" t="s">
        <v>1</v>
      </c>
      <c r="H40" s="150">
        <v>0.19</v>
      </c>
      <c r="I40" s="108">
        <f>I39*0.19</f>
        <v>0</v>
      </c>
    </row>
    <row r="41" spans="1:10" ht="16.5" thickBot="1" x14ac:dyDescent="0.3">
      <c r="A41" s="3"/>
      <c r="B41" s="2"/>
      <c r="C41" s="2"/>
      <c r="D41" s="2"/>
      <c r="E41" s="2"/>
      <c r="F41" s="2"/>
      <c r="G41" s="289" t="s">
        <v>0</v>
      </c>
      <c r="H41" s="297"/>
      <c r="I41" s="107">
        <f>SUM(I39:I40)</f>
        <v>0</v>
      </c>
    </row>
    <row r="43" spans="1:10" x14ac:dyDescent="0.25">
      <c r="B43" s="209"/>
    </row>
    <row r="44" spans="1:10" x14ac:dyDescent="0.25">
      <c r="B44" t="s">
        <v>625</v>
      </c>
    </row>
  </sheetData>
  <mergeCells count="4">
    <mergeCell ref="B6:H6"/>
    <mergeCell ref="A7:C7"/>
    <mergeCell ref="B39:G39"/>
    <mergeCell ref="G41:H4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4D0E-A43B-4AD9-9691-920BE38BB95A}">
  <dimension ref="A1:E55"/>
  <sheetViews>
    <sheetView zoomScaleNormal="100" workbookViewId="0">
      <pane xSplit="3" ySplit="6" topLeftCell="D10" activePane="bottomRight" state="frozen"/>
      <selection pane="topRight" activeCell="D1" sqref="D1"/>
      <selection pane="bottomLeft" activeCell="A7" sqref="A7"/>
      <selection pane="bottomRight" activeCell="A51" sqref="A51"/>
    </sheetView>
  </sheetViews>
  <sheetFormatPr baseColWidth="10" defaultColWidth="11.42578125" defaultRowHeight="15" x14ac:dyDescent="0.25"/>
  <cols>
    <col min="1" max="1" width="11.42578125" style="212"/>
    <col min="2" max="2" width="33.140625" style="212" customWidth="1"/>
    <col min="3" max="3" width="64.85546875" style="212" customWidth="1"/>
    <col min="4" max="4" width="11.28515625" style="212" customWidth="1"/>
    <col min="5" max="16384" width="11.42578125" style="212"/>
  </cols>
  <sheetData>
    <row r="1" spans="1:5" ht="15.75" x14ac:dyDescent="0.25">
      <c r="A1" s="214"/>
      <c r="B1" s="215"/>
      <c r="C1" s="215"/>
      <c r="D1" s="215"/>
      <c r="E1" s="213"/>
    </row>
    <row r="2" spans="1:5" ht="15.75" x14ac:dyDescent="0.25">
      <c r="A2" s="214"/>
      <c r="B2" s="215"/>
      <c r="C2" s="216" t="s">
        <v>622</v>
      </c>
      <c r="D2" s="215"/>
      <c r="E2" s="213"/>
    </row>
    <row r="3" spans="1:5" ht="15.75" x14ac:dyDescent="0.25">
      <c r="A3" s="214"/>
      <c r="B3" s="215"/>
      <c r="C3" s="216" t="s">
        <v>621</v>
      </c>
      <c r="D3" s="215"/>
      <c r="E3" s="213"/>
    </row>
    <row r="4" spans="1:5" ht="15.75" x14ac:dyDescent="0.25">
      <c r="A4" s="214"/>
      <c r="B4" s="215"/>
      <c r="C4" s="215"/>
      <c r="D4" s="215"/>
      <c r="E4" s="213"/>
    </row>
    <row r="5" spans="1:5" ht="15.75" x14ac:dyDescent="0.25">
      <c r="A5" s="214"/>
      <c r="B5" s="215"/>
      <c r="C5" s="215"/>
      <c r="D5" s="215"/>
      <c r="E5" s="213"/>
    </row>
    <row r="6" spans="1:5" ht="15.75" x14ac:dyDescent="0.25">
      <c r="A6" s="217" t="s">
        <v>629</v>
      </c>
      <c r="B6" s="326" t="s">
        <v>630</v>
      </c>
      <c r="C6" s="327"/>
      <c r="D6" s="232" t="s">
        <v>631</v>
      </c>
    </row>
    <row r="7" spans="1:5" ht="15.75" x14ac:dyDescent="0.25">
      <c r="A7" s="328" t="s">
        <v>632</v>
      </c>
      <c r="B7" s="329"/>
      <c r="C7" s="330"/>
      <c r="D7" s="218"/>
    </row>
    <row r="8" spans="1:5" ht="47.25" x14ac:dyDescent="0.25">
      <c r="A8" s="331">
        <v>1</v>
      </c>
      <c r="B8" s="332" t="s">
        <v>633</v>
      </c>
      <c r="C8" s="219" t="s">
        <v>638</v>
      </c>
      <c r="D8" s="220"/>
    </row>
    <row r="9" spans="1:5" ht="15.75" x14ac:dyDescent="0.25">
      <c r="A9" s="331"/>
      <c r="B9" s="332"/>
      <c r="C9" s="219" t="s">
        <v>634</v>
      </c>
      <c r="D9" s="220"/>
    </row>
    <row r="10" spans="1:5" ht="15.75" x14ac:dyDescent="0.25">
      <c r="A10" s="322" t="s">
        <v>639</v>
      </c>
      <c r="B10" s="322"/>
      <c r="C10" s="322"/>
      <c r="D10" s="221"/>
    </row>
    <row r="11" spans="1:5" ht="15.75" x14ac:dyDescent="0.25">
      <c r="A11" s="237"/>
      <c r="B11" s="233" t="s">
        <v>640</v>
      </c>
      <c r="C11" s="237"/>
      <c r="D11" s="238"/>
    </row>
    <row r="12" spans="1:5" ht="15.75" x14ac:dyDescent="0.25">
      <c r="A12" s="222">
        <v>2</v>
      </c>
      <c r="B12" s="223" t="s">
        <v>679</v>
      </c>
      <c r="C12" s="223" t="s">
        <v>680</v>
      </c>
      <c r="D12" s="220"/>
    </row>
    <row r="13" spans="1:5" ht="15.75" x14ac:dyDescent="0.25">
      <c r="A13" s="222">
        <v>3</v>
      </c>
      <c r="B13" s="224" t="s">
        <v>641</v>
      </c>
      <c r="C13" s="223" t="s">
        <v>642</v>
      </c>
      <c r="D13" s="220"/>
    </row>
    <row r="14" spans="1:5" ht="15.75" x14ac:dyDescent="0.25">
      <c r="A14" s="222">
        <v>4</v>
      </c>
      <c r="B14" s="224" t="s">
        <v>643</v>
      </c>
      <c r="C14" s="225" t="s">
        <v>644</v>
      </c>
      <c r="D14" s="220"/>
    </row>
    <row r="15" spans="1:5" ht="15.75" x14ac:dyDescent="0.25">
      <c r="A15" s="222">
        <v>5</v>
      </c>
      <c r="B15" s="224" t="s">
        <v>645</v>
      </c>
      <c r="C15" s="223" t="s">
        <v>646</v>
      </c>
      <c r="D15" s="220"/>
    </row>
    <row r="16" spans="1:5" ht="15.75" x14ac:dyDescent="0.25">
      <c r="A16" s="222">
        <v>6</v>
      </c>
      <c r="B16" s="224" t="s">
        <v>647</v>
      </c>
      <c r="C16" s="224" t="s">
        <v>648</v>
      </c>
      <c r="D16" s="220"/>
    </row>
    <row r="17" spans="1:4" ht="15.75" x14ac:dyDescent="0.25">
      <c r="A17" s="222">
        <v>7</v>
      </c>
      <c r="B17" s="224" t="s">
        <v>649</v>
      </c>
      <c r="C17" s="226" t="s">
        <v>650</v>
      </c>
      <c r="D17" s="220"/>
    </row>
    <row r="18" spans="1:4" ht="15.75" x14ac:dyDescent="0.25">
      <c r="A18" s="222">
        <v>8</v>
      </c>
      <c r="B18" s="224" t="s">
        <v>651</v>
      </c>
      <c r="C18" s="227" t="s">
        <v>652</v>
      </c>
      <c r="D18" s="220"/>
    </row>
    <row r="19" spans="1:4" ht="15.75" x14ac:dyDescent="0.25">
      <c r="A19" s="222">
        <v>9</v>
      </c>
      <c r="B19" s="224" t="s">
        <v>653</v>
      </c>
      <c r="C19" s="227" t="s">
        <v>654</v>
      </c>
      <c r="D19" s="220"/>
    </row>
    <row r="20" spans="1:4" ht="15.75" x14ac:dyDescent="0.25">
      <c r="A20" s="222">
        <v>10</v>
      </c>
      <c r="B20" s="224" t="s">
        <v>655</v>
      </c>
      <c r="C20" s="228" t="s">
        <v>656</v>
      </c>
      <c r="D20" s="229"/>
    </row>
    <row r="21" spans="1:4" ht="15.75" x14ac:dyDescent="0.25">
      <c r="A21" s="222">
        <v>11</v>
      </c>
      <c r="B21" s="224" t="s">
        <v>657</v>
      </c>
      <c r="C21" s="222" t="s">
        <v>658</v>
      </c>
      <c r="D21" s="220"/>
    </row>
    <row r="22" spans="1:4" ht="15.75" x14ac:dyDescent="0.25">
      <c r="A22" s="222"/>
      <c r="B22" s="233" t="s">
        <v>635</v>
      </c>
      <c r="C22" s="222"/>
      <c r="D22" s="220"/>
    </row>
    <row r="23" spans="1:4" ht="15.75" x14ac:dyDescent="0.25">
      <c r="A23" s="222">
        <v>12</v>
      </c>
      <c r="B23" s="224" t="s">
        <v>663</v>
      </c>
      <c r="C23" s="230" t="s">
        <v>659</v>
      </c>
      <c r="D23" s="231"/>
    </row>
    <row r="24" spans="1:4" ht="15.75" x14ac:dyDescent="0.25">
      <c r="A24" s="222">
        <v>13</v>
      </c>
      <c r="B24" s="224" t="s">
        <v>660</v>
      </c>
      <c r="C24" s="234" t="s">
        <v>661</v>
      </c>
      <c r="D24" s="220"/>
    </row>
    <row r="25" spans="1:4" ht="15.75" x14ac:dyDescent="0.25">
      <c r="A25" s="222">
        <v>14</v>
      </c>
      <c r="B25" s="235" t="s">
        <v>662</v>
      </c>
      <c r="C25" s="223" t="s">
        <v>664</v>
      </c>
      <c r="D25" s="220"/>
    </row>
    <row r="26" spans="1:4" ht="15.75" x14ac:dyDescent="0.25">
      <c r="A26" s="222"/>
      <c r="B26" s="233" t="s">
        <v>665</v>
      </c>
      <c r="C26" s="222"/>
      <c r="D26" s="220"/>
    </row>
    <row r="27" spans="1:4" ht="15.75" x14ac:dyDescent="0.25">
      <c r="A27" s="222">
        <v>15</v>
      </c>
      <c r="B27" s="224" t="s">
        <v>666</v>
      </c>
      <c r="C27" s="222" t="s">
        <v>667</v>
      </c>
      <c r="D27" s="220"/>
    </row>
    <row r="28" spans="1:4" ht="15.75" x14ac:dyDescent="0.25">
      <c r="A28" s="222">
        <v>16</v>
      </c>
      <c r="B28" s="224" t="s">
        <v>668</v>
      </c>
      <c r="C28" s="222" t="s">
        <v>669</v>
      </c>
      <c r="D28" s="220"/>
    </row>
    <row r="29" spans="1:4" ht="15.75" x14ac:dyDescent="0.25">
      <c r="A29" s="222">
        <v>17</v>
      </c>
      <c r="B29" s="227" t="s">
        <v>670</v>
      </c>
      <c r="C29" s="227" t="s">
        <v>671</v>
      </c>
      <c r="D29" s="220"/>
    </row>
    <row r="30" spans="1:4" ht="15.75" x14ac:dyDescent="0.25">
      <c r="A30" s="222">
        <v>18</v>
      </c>
      <c r="B30" s="224" t="s">
        <v>672</v>
      </c>
      <c r="C30" s="222" t="s">
        <v>673</v>
      </c>
      <c r="D30" s="220"/>
    </row>
    <row r="31" spans="1:4" ht="15.75" x14ac:dyDescent="0.25">
      <c r="A31" s="222"/>
      <c r="B31" s="233" t="s">
        <v>674</v>
      </c>
      <c r="C31" s="222"/>
      <c r="D31" s="220"/>
    </row>
    <row r="32" spans="1:4" ht="15.75" x14ac:dyDescent="0.25">
      <c r="A32" s="222">
        <v>19</v>
      </c>
      <c r="B32" s="236" t="s">
        <v>677</v>
      </c>
      <c r="C32" s="222" t="s">
        <v>678</v>
      </c>
      <c r="D32" s="220"/>
    </row>
    <row r="33" spans="1:4" ht="15.75" x14ac:dyDescent="0.25">
      <c r="A33" s="222">
        <v>20</v>
      </c>
      <c r="B33" s="236" t="s">
        <v>675</v>
      </c>
      <c r="C33" s="222"/>
      <c r="D33" s="220"/>
    </row>
    <row r="34" spans="1:4" ht="15.75" x14ac:dyDescent="0.25">
      <c r="A34" s="222">
        <v>21</v>
      </c>
      <c r="B34" s="236" t="s">
        <v>676</v>
      </c>
      <c r="C34" s="222"/>
      <c r="D34" s="220"/>
    </row>
    <row r="35" spans="1:4" ht="15.75" x14ac:dyDescent="0.25">
      <c r="A35" s="222"/>
      <c r="B35" s="233" t="s">
        <v>681</v>
      </c>
      <c r="C35" s="222"/>
      <c r="D35" s="220"/>
    </row>
    <row r="36" spans="1:4" ht="15.75" x14ac:dyDescent="0.25">
      <c r="A36" s="222">
        <v>22</v>
      </c>
      <c r="B36" s="236" t="s">
        <v>688</v>
      </c>
      <c r="C36" s="236" t="s">
        <v>682</v>
      </c>
      <c r="D36" s="220"/>
    </row>
    <row r="37" spans="1:4" ht="15.75" x14ac:dyDescent="0.25">
      <c r="A37" s="222">
        <v>23</v>
      </c>
      <c r="B37" s="236" t="s">
        <v>687</v>
      </c>
      <c r="C37" s="236" t="s">
        <v>684</v>
      </c>
      <c r="D37" s="220"/>
    </row>
    <row r="38" spans="1:4" ht="15.75" x14ac:dyDescent="0.25">
      <c r="A38" s="222">
        <v>24</v>
      </c>
      <c r="B38" s="236" t="s">
        <v>686</v>
      </c>
      <c r="C38" s="236" t="s">
        <v>683</v>
      </c>
      <c r="D38" s="220"/>
    </row>
    <row r="39" spans="1:4" ht="15.75" x14ac:dyDescent="0.25">
      <c r="A39" s="222">
        <v>25</v>
      </c>
      <c r="B39" s="236" t="s">
        <v>685</v>
      </c>
      <c r="C39" s="236" t="s">
        <v>683</v>
      </c>
      <c r="D39" s="220"/>
    </row>
    <row r="40" spans="1:4" ht="15.75" x14ac:dyDescent="0.25">
      <c r="A40" s="222">
        <v>26</v>
      </c>
      <c r="B40" s="236" t="s">
        <v>690</v>
      </c>
      <c r="C40" s="236" t="s">
        <v>689</v>
      </c>
      <c r="D40" s="220"/>
    </row>
    <row r="41" spans="1:4" ht="15.75" x14ac:dyDescent="0.25">
      <c r="A41" s="222"/>
      <c r="B41" s="233" t="s">
        <v>691</v>
      </c>
      <c r="C41" s="236"/>
      <c r="D41" s="220"/>
    </row>
    <row r="42" spans="1:4" ht="15.75" x14ac:dyDescent="0.25">
      <c r="A42" s="222">
        <v>27</v>
      </c>
      <c r="B42" s="236" t="s">
        <v>694</v>
      </c>
      <c r="C42" s="236" t="s">
        <v>696</v>
      </c>
      <c r="D42" s="220"/>
    </row>
    <row r="43" spans="1:4" ht="15.75" x14ac:dyDescent="0.25">
      <c r="A43" s="222">
        <v>28</v>
      </c>
      <c r="B43" s="236" t="s">
        <v>695</v>
      </c>
      <c r="C43" s="236" t="s">
        <v>697</v>
      </c>
      <c r="D43" s="220"/>
    </row>
    <row r="44" spans="1:4" ht="15.75" x14ac:dyDescent="0.25">
      <c r="A44" s="222">
        <v>29</v>
      </c>
      <c r="B44" s="236" t="s">
        <v>698</v>
      </c>
      <c r="C44" s="236" t="s">
        <v>692</v>
      </c>
      <c r="D44" s="220"/>
    </row>
    <row r="45" spans="1:4" ht="15.75" x14ac:dyDescent="0.25">
      <c r="A45" s="222">
        <v>30</v>
      </c>
      <c r="B45" s="236" t="s">
        <v>699</v>
      </c>
      <c r="C45" s="236" t="s">
        <v>693</v>
      </c>
      <c r="D45" s="220"/>
    </row>
    <row r="46" spans="1:4" ht="15.75" x14ac:dyDescent="0.25">
      <c r="A46" s="222"/>
      <c r="B46" s="233" t="s">
        <v>700</v>
      </c>
      <c r="C46" s="236"/>
      <c r="D46" s="220"/>
    </row>
    <row r="47" spans="1:4" ht="15.75" x14ac:dyDescent="0.25">
      <c r="A47" s="222">
        <v>31</v>
      </c>
      <c r="B47" s="236" t="s">
        <v>809</v>
      </c>
      <c r="C47" s="236" t="s">
        <v>810</v>
      </c>
      <c r="D47" s="220"/>
    </row>
    <row r="48" spans="1:4" ht="15.75" x14ac:dyDescent="0.25">
      <c r="A48" s="222">
        <v>32</v>
      </c>
      <c r="B48" s="236" t="s">
        <v>807</v>
      </c>
      <c r="C48" s="236" t="s">
        <v>808</v>
      </c>
      <c r="D48" s="220"/>
    </row>
    <row r="49" spans="1:4" ht="15.75" x14ac:dyDescent="0.25">
      <c r="A49" s="222">
        <v>33</v>
      </c>
      <c r="B49" s="236" t="s">
        <v>811</v>
      </c>
      <c r="C49" s="236" t="s">
        <v>812</v>
      </c>
      <c r="D49" s="220"/>
    </row>
    <row r="50" spans="1:4" ht="15.75" x14ac:dyDescent="0.25">
      <c r="A50" s="323" t="s">
        <v>636</v>
      </c>
      <c r="B50" s="324"/>
      <c r="C50" s="325"/>
      <c r="D50" s="239"/>
    </row>
    <row r="51" spans="1:4" ht="126" x14ac:dyDescent="0.25">
      <c r="A51" s="240">
        <v>34</v>
      </c>
      <c r="B51" s="241" t="s">
        <v>637</v>
      </c>
      <c r="C51" s="245" t="s">
        <v>957</v>
      </c>
      <c r="D51" s="242"/>
    </row>
    <row r="53" spans="1:4" x14ac:dyDescent="0.25">
      <c r="B53" s="209"/>
    </row>
    <row r="54" spans="1:4" x14ac:dyDescent="0.25">
      <c r="B54" t="s">
        <v>625</v>
      </c>
    </row>
    <row r="55" spans="1:4" x14ac:dyDescent="0.25">
      <c r="B55"/>
    </row>
  </sheetData>
  <mergeCells count="6">
    <mergeCell ref="A10:C10"/>
    <mergeCell ref="A50:C50"/>
    <mergeCell ref="B6:C6"/>
    <mergeCell ref="A7:C7"/>
    <mergeCell ref="A8:A9"/>
    <mergeCell ref="B8:B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F641-3895-4BFE-B3AE-B144008E64B7}">
  <dimension ref="A1:E76"/>
  <sheetViews>
    <sheetView tabSelected="1" zoomScaleNormal="100" workbookViewId="0">
      <pane xSplit="3" ySplit="6" topLeftCell="D56" activePane="bottomRight" state="frozen"/>
      <selection pane="topRight" activeCell="D1" sqref="D1"/>
      <selection pane="bottomLeft" activeCell="A7" sqref="A7"/>
      <selection pane="bottomRight" activeCell="C72" sqref="C72"/>
    </sheetView>
  </sheetViews>
  <sheetFormatPr baseColWidth="10" defaultColWidth="11.42578125" defaultRowHeight="15" x14ac:dyDescent="0.25"/>
  <cols>
    <col min="1" max="1" width="11.42578125" style="212"/>
    <col min="2" max="2" width="33.140625" style="212" customWidth="1"/>
    <col min="3" max="3" width="64.85546875" style="212" customWidth="1"/>
    <col min="4" max="4" width="11.28515625" style="212" customWidth="1"/>
    <col min="5" max="16384" width="11.42578125" style="212"/>
  </cols>
  <sheetData>
    <row r="1" spans="1:5" ht="15.75" x14ac:dyDescent="0.25">
      <c r="A1" s="214"/>
      <c r="B1" s="215"/>
      <c r="C1" s="215"/>
      <c r="D1" s="215"/>
      <c r="E1" s="213"/>
    </row>
    <row r="2" spans="1:5" ht="15.75" x14ac:dyDescent="0.25">
      <c r="A2" s="214"/>
      <c r="B2" s="215"/>
      <c r="C2" s="216" t="s">
        <v>622</v>
      </c>
      <c r="D2" s="215"/>
      <c r="E2" s="213"/>
    </row>
    <row r="3" spans="1:5" ht="15.75" x14ac:dyDescent="0.25">
      <c r="A3" s="214"/>
      <c r="B3" s="215"/>
      <c r="C3" s="216" t="s">
        <v>621</v>
      </c>
      <c r="D3" s="215"/>
      <c r="E3" s="213"/>
    </row>
    <row r="4" spans="1:5" ht="15.75" x14ac:dyDescent="0.25">
      <c r="A4" s="214"/>
      <c r="B4" s="215"/>
      <c r="C4" s="215"/>
      <c r="D4" s="215"/>
      <c r="E4" s="213"/>
    </row>
    <row r="5" spans="1:5" ht="15.75" x14ac:dyDescent="0.25">
      <c r="A5" s="214"/>
      <c r="B5" s="215"/>
      <c r="C5" s="215"/>
      <c r="D5" s="215"/>
      <c r="E5" s="213"/>
    </row>
    <row r="6" spans="1:5" ht="15.75" x14ac:dyDescent="0.25">
      <c r="A6" s="217" t="s">
        <v>629</v>
      </c>
      <c r="B6" s="326" t="s">
        <v>630</v>
      </c>
      <c r="C6" s="327"/>
      <c r="D6" s="232" t="s">
        <v>631</v>
      </c>
    </row>
    <row r="7" spans="1:5" ht="15.75" x14ac:dyDescent="0.25">
      <c r="A7" s="328" t="s">
        <v>632</v>
      </c>
      <c r="B7" s="329"/>
      <c r="C7" s="330"/>
      <c r="D7" s="218"/>
    </row>
    <row r="8" spans="1:5" ht="15.75" x14ac:dyDescent="0.25">
      <c r="A8" s="331">
        <v>1</v>
      </c>
      <c r="B8" s="332" t="s">
        <v>633</v>
      </c>
      <c r="C8" s="219" t="s">
        <v>813</v>
      </c>
      <c r="D8" s="220"/>
    </row>
    <row r="9" spans="1:5" ht="15.75" x14ac:dyDescent="0.25">
      <c r="A9" s="331"/>
      <c r="B9" s="332"/>
      <c r="C9" s="219" t="s">
        <v>634</v>
      </c>
      <c r="D9" s="220"/>
    </row>
    <row r="10" spans="1:5" ht="15.75" x14ac:dyDescent="0.25">
      <c r="A10" s="322" t="s">
        <v>814</v>
      </c>
      <c r="B10" s="322"/>
      <c r="C10" s="322"/>
      <c r="D10" s="221"/>
    </row>
    <row r="11" spans="1:5" ht="15.75" x14ac:dyDescent="0.25">
      <c r="A11" s="246">
        <v>2</v>
      </c>
      <c r="B11" s="243" t="s">
        <v>701</v>
      </c>
      <c r="C11" s="243" t="s">
        <v>702</v>
      </c>
      <c r="D11" s="238"/>
    </row>
    <row r="12" spans="1:5" ht="15.75" x14ac:dyDescent="0.25">
      <c r="A12" s="246">
        <v>3</v>
      </c>
      <c r="B12" s="243" t="s">
        <v>703</v>
      </c>
      <c r="C12" s="243" t="s">
        <v>704</v>
      </c>
      <c r="D12" s="220"/>
    </row>
    <row r="13" spans="1:5" ht="40.5" x14ac:dyDescent="0.25">
      <c r="A13" s="339">
        <v>4</v>
      </c>
      <c r="B13" s="336" t="s">
        <v>705</v>
      </c>
      <c r="C13" s="243" t="s">
        <v>706</v>
      </c>
      <c r="D13" s="220"/>
    </row>
    <row r="14" spans="1:5" ht="40.5" x14ac:dyDescent="0.25">
      <c r="A14" s="340"/>
      <c r="B14" s="336"/>
      <c r="C14" s="243" t="s">
        <v>707</v>
      </c>
      <c r="D14" s="220"/>
    </row>
    <row r="15" spans="1:5" ht="15.75" x14ac:dyDescent="0.25">
      <c r="A15" s="246">
        <v>5</v>
      </c>
      <c r="B15" s="243" t="s">
        <v>708</v>
      </c>
      <c r="C15" s="243" t="s">
        <v>709</v>
      </c>
      <c r="D15" s="220"/>
    </row>
    <row r="16" spans="1:5" ht="15.75" x14ac:dyDescent="0.25">
      <c r="A16" s="246">
        <v>6</v>
      </c>
      <c r="B16" s="243" t="s">
        <v>710</v>
      </c>
      <c r="C16" s="243" t="s">
        <v>711</v>
      </c>
      <c r="D16" s="220"/>
    </row>
    <row r="17" spans="1:4" ht="15.75" x14ac:dyDescent="0.25">
      <c r="A17" s="246">
        <v>7</v>
      </c>
      <c r="B17" s="243" t="s">
        <v>712</v>
      </c>
      <c r="C17" s="243" t="s">
        <v>713</v>
      </c>
      <c r="D17" s="220"/>
    </row>
    <row r="18" spans="1:4" ht="15.75" x14ac:dyDescent="0.25">
      <c r="A18" s="246">
        <v>8</v>
      </c>
      <c r="B18" s="243" t="s">
        <v>714</v>
      </c>
      <c r="C18" s="243" t="s">
        <v>715</v>
      </c>
      <c r="D18" s="220"/>
    </row>
    <row r="19" spans="1:4" ht="15.75" x14ac:dyDescent="0.25">
      <c r="A19" s="246">
        <v>9</v>
      </c>
      <c r="B19" s="243" t="s">
        <v>716</v>
      </c>
      <c r="C19" s="243" t="s">
        <v>717</v>
      </c>
      <c r="D19" s="220"/>
    </row>
    <row r="20" spans="1:4" ht="15.75" x14ac:dyDescent="0.25">
      <c r="A20" s="246">
        <v>10</v>
      </c>
      <c r="B20" s="243" t="s">
        <v>718</v>
      </c>
      <c r="C20" s="243" t="s">
        <v>719</v>
      </c>
      <c r="D20" s="220"/>
    </row>
    <row r="21" spans="1:4" ht="15.75" x14ac:dyDescent="0.25">
      <c r="A21" s="246">
        <v>11</v>
      </c>
      <c r="B21" s="243" t="s">
        <v>720</v>
      </c>
      <c r="C21" s="243" t="s">
        <v>721</v>
      </c>
      <c r="D21" s="220"/>
    </row>
    <row r="22" spans="1:4" ht="15.75" x14ac:dyDescent="0.25">
      <c r="A22" s="246">
        <v>12</v>
      </c>
      <c r="B22" s="243" t="s">
        <v>722</v>
      </c>
      <c r="C22" s="243" t="s">
        <v>723</v>
      </c>
      <c r="D22" s="220"/>
    </row>
    <row r="23" spans="1:4" ht="15.75" x14ac:dyDescent="0.25">
      <c r="A23" s="246">
        <v>13</v>
      </c>
      <c r="B23" s="243" t="s">
        <v>724</v>
      </c>
      <c r="C23" s="243" t="s">
        <v>725</v>
      </c>
      <c r="D23" s="220"/>
    </row>
    <row r="24" spans="1:4" ht="15.75" x14ac:dyDescent="0.25">
      <c r="A24" s="246">
        <v>14</v>
      </c>
      <c r="B24" s="243" t="s">
        <v>726</v>
      </c>
      <c r="C24" s="243" t="s">
        <v>727</v>
      </c>
      <c r="D24" s="220"/>
    </row>
    <row r="25" spans="1:4" ht="15.75" x14ac:dyDescent="0.25">
      <c r="A25" s="246">
        <v>15</v>
      </c>
      <c r="B25" s="243" t="s">
        <v>728</v>
      </c>
      <c r="C25" s="243" t="s">
        <v>729</v>
      </c>
      <c r="D25" s="220"/>
    </row>
    <row r="26" spans="1:4" ht="15.75" x14ac:dyDescent="0.25">
      <c r="A26" s="246">
        <v>16</v>
      </c>
      <c r="B26" s="243" t="s">
        <v>730</v>
      </c>
      <c r="C26" s="243" t="s">
        <v>731</v>
      </c>
      <c r="D26" s="220"/>
    </row>
    <row r="27" spans="1:4" ht="15.75" x14ac:dyDescent="0.25">
      <c r="A27" s="246">
        <v>17</v>
      </c>
      <c r="B27" s="243" t="s">
        <v>732</v>
      </c>
      <c r="C27" s="243" t="s">
        <v>733</v>
      </c>
      <c r="D27" s="220"/>
    </row>
    <row r="28" spans="1:4" ht="15.75" x14ac:dyDescent="0.25">
      <c r="A28" s="246">
        <v>18</v>
      </c>
      <c r="B28" s="243" t="s">
        <v>734</v>
      </c>
      <c r="C28" s="243" t="s">
        <v>735</v>
      </c>
      <c r="D28" s="220"/>
    </row>
    <row r="29" spans="1:4" ht="15.75" x14ac:dyDescent="0.25">
      <c r="A29" s="246">
        <v>19</v>
      </c>
      <c r="B29" s="243" t="s">
        <v>736</v>
      </c>
      <c r="C29" s="243" t="s">
        <v>737</v>
      </c>
      <c r="D29" s="220"/>
    </row>
    <row r="30" spans="1:4" ht="15.75" x14ac:dyDescent="0.25">
      <c r="A30" s="246">
        <v>20</v>
      </c>
      <c r="B30" s="243" t="s">
        <v>738</v>
      </c>
      <c r="C30" s="243" t="s">
        <v>739</v>
      </c>
      <c r="D30" s="220"/>
    </row>
    <row r="31" spans="1:4" ht="15.75" x14ac:dyDescent="0.25">
      <c r="A31" s="246">
        <v>21</v>
      </c>
      <c r="B31" s="243" t="s">
        <v>740</v>
      </c>
      <c r="C31" s="243" t="s">
        <v>741</v>
      </c>
      <c r="D31" s="220"/>
    </row>
    <row r="32" spans="1:4" ht="15.75" x14ac:dyDescent="0.25">
      <c r="A32" s="246">
        <v>22</v>
      </c>
      <c r="B32" s="243" t="s">
        <v>742</v>
      </c>
      <c r="C32" s="243" t="s">
        <v>743</v>
      </c>
      <c r="D32" s="220"/>
    </row>
    <row r="33" spans="1:4" ht="15.75" x14ac:dyDescent="0.25">
      <c r="A33" s="246">
        <v>23</v>
      </c>
      <c r="B33" s="243" t="s">
        <v>744</v>
      </c>
      <c r="C33" s="243" t="s">
        <v>745</v>
      </c>
      <c r="D33" s="220"/>
    </row>
    <row r="34" spans="1:4" ht="15.75" x14ac:dyDescent="0.25">
      <c r="A34" s="246">
        <v>24</v>
      </c>
      <c r="B34" s="243" t="s">
        <v>746</v>
      </c>
      <c r="C34" s="243" t="s">
        <v>747</v>
      </c>
      <c r="D34" s="220"/>
    </row>
    <row r="35" spans="1:4" ht="15.75" x14ac:dyDescent="0.25">
      <c r="A35" s="246">
        <v>25</v>
      </c>
      <c r="B35" s="243" t="s">
        <v>748</v>
      </c>
      <c r="C35" s="243" t="s">
        <v>749</v>
      </c>
      <c r="D35" s="220"/>
    </row>
    <row r="36" spans="1:4" ht="15.75" x14ac:dyDescent="0.25">
      <c r="A36" s="246">
        <v>26</v>
      </c>
      <c r="B36" s="243" t="s">
        <v>750</v>
      </c>
      <c r="C36" s="243" t="s">
        <v>751</v>
      </c>
      <c r="D36" s="220"/>
    </row>
    <row r="37" spans="1:4" ht="15.75" x14ac:dyDescent="0.25">
      <c r="A37" s="246">
        <v>27</v>
      </c>
      <c r="B37" s="243" t="s">
        <v>752</v>
      </c>
      <c r="C37" s="243" t="s">
        <v>751</v>
      </c>
      <c r="D37" s="220"/>
    </row>
    <row r="38" spans="1:4" ht="15.75" x14ac:dyDescent="0.25">
      <c r="A38" s="246">
        <v>28</v>
      </c>
      <c r="B38" s="243" t="s">
        <v>753</v>
      </c>
      <c r="C38" s="243" t="s">
        <v>751</v>
      </c>
      <c r="D38" s="220"/>
    </row>
    <row r="39" spans="1:4" ht="15.75" x14ac:dyDescent="0.25">
      <c r="A39" s="246">
        <v>29</v>
      </c>
      <c r="B39" s="243" t="s">
        <v>754</v>
      </c>
      <c r="C39" s="244">
        <v>255</v>
      </c>
      <c r="D39" s="220"/>
    </row>
    <row r="40" spans="1:4" ht="15.75" x14ac:dyDescent="0.25">
      <c r="A40" s="246">
        <v>30</v>
      </c>
      <c r="B40" s="243" t="s">
        <v>755</v>
      </c>
      <c r="C40" s="243" t="s">
        <v>756</v>
      </c>
      <c r="D40" s="220"/>
    </row>
    <row r="41" spans="1:4" ht="15.75" x14ac:dyDescent="0.25">
      <c r="A41" s="246"/>
      <c r="B41" s="337" t="s">
        <v>815</v>
      </c>
      <c r="C41" s="338"/>
      <c r="D41" s="220"/>
    </row>
    <row r="42" spans="1:4" ht="15.75" x14ac:dyDescent="0.25">
      <c r="A42" s="246">
        <v>31</v>
      </c>
      <c r="B42" s="243" t="s">
        <v>757</v>
      </c>
      <c r="C42" s="243" t="s">
        <v>758</v>
      </c>
      <c r="D42" s="220"/>
    </row>
    <row r="43" spans="1:4" ht="15.75" x14ac:dyDescent="0.25">
      <c r="A43" s="246">
        <v>32</v>
      </c>
      <c r="B43" s="243" t="s">
        <v>759</v>
      </c>
      <c r="C43" s="243" t="s">
        <v>760</v>
      </c>
      <c r="D43" s="220"/>
    </row>
    <row r="44" spans="1:4" ht="15.75" x14ac:dyDescent="0.25">
      <c r="A44" s="246">
        <v>33</v>
      </c>
      <c r="B44" s="243" t="s">
        <v>761</v>
      </c>
      <c r="C44" s="243" t="s">
        <v>762</v>
      </c>
      <c r="D44" s="220"/>
    </row>
    <row r="45" spans="1:4" ht="15.75" x14ac:dyDescent="0.25">
      <c r="A45" s="246">
        <v>34</v>
      </c>
      <c r="B45" s="243" t="s">
        <v>763</v>
      </c>
      <c r="C45" s="243" t="s">
        <v>764</v>
      </c>
      <c r="D45" s="220"/>
    </row>
    <row r="46" spans="1:4" ht="15.75" x14ac:dyDescent="0.25">
      <c r="A46" s="246">
        <v>35</v>
      </c>
      <c r="B46" s="243" t="s">
        <v>765</v>
      </c>
      <c r="C46" s="243" t="s">
        <v>766</v>
      </c>
      <c r="D46" s="220"/>
    </row>
    <row r="47" spans="1:4" ht="15.75" x14ac:dyDescent="0.25">
      <c r="A47" s="246">
        <v>36</v>
      </c>
      <c r="B47" s="243" t="s">
        <v>767</v>
      </c>
      <c r="C47" s="243" t="s">
        <v>768</v>
      </c>
      <c r="D47" s="220"/>
    </row>
    <row r="48" spans="1:4" ht="15.75" x14ac:dyDescent="0.25">
      <c r="A48" s="246">
        <v>37</v>
      </c>
      <c r="B48" s="336" t="s">
        <v>769</v>
      </c>
      <c r="C48" s="243" t="s">
        <v>770</v>
      </c>
      <c r="D48" s="220"/>
    </row>
    <row r="49" spans="1:4" ht="15.75" x14ac:dyDescent="0.25">
      <c r="A49" s="246">
        <v>38</v>
      </c>
      <c r="B49" s="336"/>
      <c r="C49" s="243" t="s">
        <v>771</v>
      </c>
      <c r="D49" s="220"/>
    </row>
    <row r="50" spans="1:4" ht="15.75" x14ac:dyDescent="0.25">
      <c r="A50" s="246">
        <v>39</v>
      </c>
      <c r="B50" s="243" t="s">
        <v>772</v>
      </c>
      <c r="C50" s="243" t="s">
        <v>773</v>
      </c>
      <c r="D50" s="220"/>
    </row>
    <row r="51" spans="1:4" ht="15.75" x14ac:dyDescent="0.25">
      <c r="A51" s="246">
        <v>40</v>
      </c>
      <c r="B51" s="243" t="s">
        <v>774</v>
      </c>
      <c r="C51" s="243" t="s">
        <v>775</v>
      </c>
      <c r="D51" s="220"/>
    </row>
    <row r="52" spans="1:4" ht="27" x14ac:dyDescent="0.25">
      <c r="A52" s="246">
        <v>41</v>
      </c>
      <c r="B52" s="243" t="s">
        <v>776</v>
      </c>
      <c r="C52" s="243" t="s">
        <v>777</v>
      </c>
      <c r="D52" s="220"/>
    </row>
    <row r="53" spans="1:4" ht="15.75" x14ac:dyDescent="0.25">
      <c r="A53" s="246"/>
      <c r="B53" s="337" t="s">
        <v>778</v>
      </c>
      <c r="C53" s="338"/>
      <c r="D53" s="220"/>
    </row>
    <row r="54" spans="1:4" ht="15.75" x14ac:dyDescent="0.25">
      <c r="A54" s="339">
        <v>43</v>
      </c>
      <c r="B54" s="336" t="s">
        <v>779</v>
      </c>
      <c r="C54" s="243" t="s">
        <v>780</v>
      </c>
      <c r="D54" s="220"/>
    </row>
    <row r="55" spans="1:4" ht="27" x14ac:dyDescent="0.25">
      <c r="A55" s="340"/>
      <c r="B55" s="336"/>
      <c r="C55" s="243" t="s">
        <v>781</v>
      </c>
      <c r="D55" s="220"/>
    </row>
    <row r="56" spans="1:4" ht="15.75" x14ac:dyDescent="0.25">
      <c r="A56" s="246">
        <v>45</v>
      </c>
      <c r="B56" s="243" t="s">
        <v>782</v>
      </c>
      <c r="C56" s="243" t="s">
        <v>783</v>
      </c>
      <c r="D56" s="220"/>
    </row>
    <row r="57" spans="1:4" ht="15.75" x14ac:dyDescent="0.25">
      <c r="A57" s="341">
        <v>46</v>
      </c>
      <c r="B57" s="336" t="s">
        <v>784</v>
      </c>
      <c r="C57" s="243" t="s">
        <v>785</v>
      </c>
      <c r="D57" s="220"/>
    </row>
    <row r="58" spans="1:4" ht="15.75" x14ac:dyDescent="0.25">
      <c r="A58" s="342"/>
      <c r="B58" s="336"/>
      <c r="C58" s="243" t="s">
        <v>786</v>
      </c>
      <c r="D58" s="220"/>
    </row>
    <row r="59" spans="1:4" ht="15.75" x14ac:dyDescent="0.25">
      <c r="A59" s="246">
        <v>47</v>
      </c>
      <c r="B59" s="243" t="s">
        <v>687</v>
      </c>
      <c r="C59" s="243" t="s">
        <v>787</v>
      </c>
      <c r="D59" s="220"/>
    </row>
    <row r="60" spans="1:4" ht="27" x14ac:dyDescent="0.25">
      <c r="A60" s="339">
        <v>48</v>
      </c>
      <c r="B60" s="336" t="s">
        <v>788</v>
      </c>
      <c r="C60" s="243" t="s">
        <v>789</v>
      </c>
      <c r="D60" s="333"/>
    </row>
    <row r="61" spans="1:4" ht="27" x14ac:dyDescent="0.25">
      <c r="A61" s="343"/>
      <c r="B61" s="336"/>
      <c r="C61" s="243" t="s">
        <v>790</v>
      </c>
      <c r="D61" s="334"/>
    </row>
    <row r="62" spans="1:4" ht="27" x14ac:dyDescent="0.25">
      <c r="A62" s="340"/>
      <c r="B62" s="336"/>
      <c r="C62" s="243" t="s">
        <v>791</v>
      </c>
      <c r="D62" s="335"/>
    </row>
    <row r="63" spans="1:4" ht="15.75" x14ac:dyDescent="0.25">
      <c r="A63" s="246">
        <v>52</v>
      </c>
      <c r="B63" s="243" t="s">
        <v>792</v>
      </c>
      <c r="C63" s="243" t="s">
        <v>793</v>
      </c>
      <c r="D63" s="229"/>
    </row>
    <row r="64" spans="1:4" ht="15.75" x14ac:dyDescent="0.25">
      <c r="A64" s="246"/>
      <c r="B64" s="337" t="s">
        <v>794</v>
      </c>
      <c r="C64" s="338"/>
      <c r="D64" s="220"/>
    </row>
    <row r="65" spans="1:4" ht="15.75" x14ac:dyDescent="0.25">
      <c r="A65" s="246">
        <v>53</v>
      </c>
      <c r="B65" s="243" t="s">
        <v>795</v>
      </c>
      <c r="C65" s="243" t="s">
        <v>796</v>
      </c>
      <c r="D65" s="220"/>
    </row>
    <row r="66" spans="1:4" ht="15.75" x14ac:dyDescent="0.25">
      <c r="A66" s="246">
        <v>54</v>
      </c>
      <c r="B66" s="243" t="s">
        <v>797</v>
      </c>
      <c r="C66" s="243" t="s">
        <v>798</v>
      </c>
      <c r="D66" s="231"/>
    </row>
    <row r="67" spans="1:4" ht="15.75" x14ac:dyDescent="0.25">
      <c r="A67" s="246">
        <v>55</v>
      </c>
      <c r="B67" s="243" t="s">
        <v>799</v>
      </c>
      <c r="C67" s="243" t="s">
        <v>800</v>
      </c>
      <c r="D67" s="220"/>
    </row>
    <row r="68" spans="1:4" ht="15.75" x14ac:dyDescent="0.25">
      <c r="A68" s="246">
        <v>56</v>
      </c>
      <c r="B68" s="243" t="s">
        <v>801</v>
      </c>
      <c r="C68" s="243" t="s">
        <v>802</v>
      </c>
      <c r="D68" s="220"/>
    </row>
    <row r="69" spans="1:4" ht="15.75" x14ac:dyDescent="0.25">
      <c r="A69" s="246">
        <v>57</v>
      </c>
      <c r="B69" s="243" t="s">
        <v>803</v>
      </c>
      <c r="C69" s="243" t="s">
        <v>804</v>
      </c>
      <c r="D69" s="220"/>
    </row>
    <row r="70" spans="1:4" ht="15.75" x14ac:dyDescent="0.25">
      <c r="A70" s="246">
        <v>58</v>
      </c>
      <c r="B70" s="243" t="s">
        <v>805</v>
      </c>
      <c r="C70" s="243" t="s">
        <v>806</v>
      </c>
      <c r="D70" s="220"/>
    </row>
    <row r="71" spans="1:4" ht="15.75" x14ac:dyDescent="0.25">
      <c r="A71" s="323" t="s">
        <v>636</v>
      </c>
      <c r="B71" s="324"/>
      <c r="C71" s="325"/>
      <c r="D71" s="239"/>
    </row>
    <row r="72" spans="1:4" ht="47.25" x14ac:dyDescent="0.25">
      <c r="A72" s="240">
        <v>60</v>
      </c>
      <c r="B72" s="241" t="s">
        <v>637</v>
      </c>
      <c r="C72" s="245" t="s">
        <v>830</v>
      </c>
      <c r="D72" s="242"/>
    </row>
    <row r="74" spans="1:4" x14ac:dyDescent="0.25">
      <c r="B74" s="209"/>
    </row>
    <row r="75" spans="1:4" x14ac:dyDescent="0.25">
      <c r="B75" t="s">
        <v>625</v>
      </c>
    </row>
    <row r="76" spans="1:4" x14ac:dyDescent="0.25">
      <c r="B76"/>
    </row>
  </sheetData>
  <mergeCells count="19">
    <mergeCell ref="A71:C71"/>
    <mergeCell ref="B13:B14"/>
    <mergeCell ref="B41:C41"/>
    <mergeCell ref="B48:B49"/>
    <mergeCell ref="B53:C53"/>
    <mergeCell ref="A13:A14"/>
    <mergeCell ref="A54:A55"/>
    <mergeCell ref="A57:A58"/>
    <mergeCell ref="A60:A62"/>
    <mergeCell ref="B6:C6"/>
    <mergeCell ref="A7:C7"/>
    <mergeCell ref="A8:A9"/>
    <mergeCell ref="B8:B9"/>
    <mergeCell ref="A10:C10"/>
    <mergeCell ref="D60:D62"/>
    <mergeCell ref="B54:B55"/>
    <mergeCell ref="B57:B58"/>
    <mergeCell ref="B60:B62"/>
    <mergeCell ref="B64:C64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4504-3D70-48B8-8D24-3CF41C1BC3DF}">
  <dimension ref="A1:E68"/>
  <sheetViews>
    <sheetView zoomScaleNormal="100" workbookViewId="0">
      <pane xSplit="3" ySplit="6" topLeftCell="D50" activePane="bottomRight" state="frozen"/>
      <selection pane="topRight" activeCell="D1" sqref="D1"/>
      <selection pane="bottomLeft" activeCell="A7" sqref="A7"/>
      <selection pane="bottomRight" activeCell="D71" sqref="D71"/>
    </sheetView>
  </sheetViews>
  <sheetFormatPr baseColWidth="10" defaultColWidth="11.42578125" defaultRowHeight="15" x14ac:dyDescent="0.25"/>
  <cols>
    <col min="1" max="1" width="11.42578125" style="212"/>
    <col min="2" max="2" width="33.140625" style="212" customWidth="1"/>
    <col min="3" max="3" width="64.85546875" style="212" customWidth="1"/>
    <col min="4" max="4" width="11.28515625" style="212" customWidth="1"/>
    <col min="5" max="16384" width="11.42578125" style="212"/>
  </cols>
  <sheetData>
    <row r="1" spans="1:5" ht="15.75" x14ac:dyDescent="0.25">
      <c r="A1" s="214"/>
      <c r="B1" s="215"/>
      <c r="C1" s="215"/>
      <c r="D1" s="215"/>
      <c r="E1" s="213"/>
    </row>
    <row r="2" spans="1:5" ht="15.75" x14ac:dyDescent="0.25">
      <c r="A2" s="214"/>
      <c r="B2" s="215"/>
      <c r="C2" s="216" t="s">
        <v>622</v>
      </c>
      <c r="D2" s="215"/>
      <c r="E2" s="213"/>
    </row>
    <row r="3" spans="1:5" ht="15.75" x14ac:dyDescent="0.25">
      <c r="A3" s="214"/>
      <c r="B3" s="215"/>
      <c r="C3" s="216" t="s">
        <v>621</v>
      </c>
      <c r="D3" s="215"/>
      <c r="E3" s="213"/>
    </row>
    <row r="4" spans="1:5" ht="15.75" x14ac:dyDescent="0.25">
      <c r="A4" s="214"/>
      <c r="B4" s="215"/>
      <c r="C4" s="215"/>
      <c r="D4" s="215"/>
      <c r="E4" s="213"/>
    </row>
    <row r="5" spans="1:5" ht="15.75" x14ac:dyDescent="0.25">
      <c r="A5" s="214"/>
      <c r="B5" s="215"/>
      <c r="C5" s="215"/>
      <c r="D5" s="215"/>
      <c r="E5" s="213"/>
    </row>
    <row r="6" spans="1:5" ht="15.75" x14ac:dyDescent="0.25">
      <c r="A6" s="217" t="s">
        <v>629</v>
      </c>
      <c r="B6" s="326" t="s">
        <v>630</v>
      </c>
      <c r="C6" s="327"/>
      <c r="D6" s="232" t="s">
        <v>631</v>
      </c>
    </row>
    <row r="7" spans="1:5" ht="15.75" x14ac:dyDescent="0.25">
      <c r="A7" s="328" t="s">
        <v>632</v>
      </c>
      <c r="B7" s="329"/>
      <c r="C7" s="330"/>
      <c r="D7" s="218"/>
    </row>
    <row r="8" spans="1:5" ht="15.75" x14ac:dyDescent="0.25">
      <c r="A8" s="331">
        <v>1</v>
      </c>
      <c r="B8" s="332" t="s">
        <v>633</v>
      </c>
      <c r="C8" s="219" t="s">
        <v>813</v>
      </c>
      <c r="D8" s="220"/>
    </row>
    <row r="9" spans="1:5" ht="15.75" x14ac:dyDescent="0.25">
      <c r="A9" s="331"/>
      <c r="B9" s="332"/>
      <c r="C9" s="219" t="s">
        <v>634</v>
      </c>
      <c r="D9" s="220"/>
    </row>
    <row r="10" spans="1:5" ht="15.75" x14ac:dyDescent="0.25">
      <c r="A10" s="322" t="s">
        <v>814</v>
      </c>
      <c r="B10" s="322"/>
      <c r="C10" s="322"/>
      <c r="D10" s="221"/>
    </row>
    <row r="11" spans="1:5" ht="15.75" x14ac:dyDescent="0.25">
      <c r="A11" s="246"/>
      <c r="B11" s="337" t="s">
        <v>832</v>
      </c>
      <c r="C11" s="338"/>
      <c r="D11" s="238"/>
    </row>
    <row r="12" spans="1:5" ht="15.75" x14ac:dyDescent="0.25">
      <c r="A12" s="246">
        <v>2</v>
      </c>
      <c r="B12" s="250" t="s">
        <v>857</v>
      </c>
      <c r="C12" s="249" t="s">
        <v>858</v>
      </c>
      <c r="D12" s="220"/>
    </row>
    <row r="13" spans="1:5" ht="15.75" x14ac:dyDescent="0.25">
      <c r="A13">
        <v>3</v>
      </c>
      <c r="B13" s="250" t="s">
        <v>859</v>
      </c>
      <c r="C13" s="249" t="s">
        <v>860</v>
      </c>
      <c r="D13" s="220"/>
    </row>
    <row r="14" spans="1:5" ht="15.75" x14ac:dyDescent="0.25">
      <c r="A14">
        <v>4</v>
      </c>
      <c r="B14" s="250" t="s">
        <v>861</v>
      </c>
      <c r="C14" s="249" t="s">
        <v>862</v>
      </c>
      <c r="D14" s="220"/>
    </row>
    <row r="15" spans="1:5" ht="15.75" x14ac:dyDescent="0.25">
      <c r="A15" s="246">
        <v>5</v>
      </c>
      <c r="B15" s="250" t="s">
        <v>863</v>
      </c>
      <c r="C15" s="251">
        <v>256</v>
      </c>
      <c r="D15" s="220"/>
    </row>
    <row r="16" spans="1:5" ht="15.75" x14ac:dyDescent="0.25">
      <c r="A16" s="246"/>
      <c r="B16" s="337" t="s">
        <v>833</v>
      </c>
      <c r="C16" s="338"/>
      <c r="D16" s="220"/>
    </row>
    <row r="17" spans="1:4" ht="15.75" x14ac:dyDescent="0.25">
      <c r="A17" s="246">
        <v>6</v>
      </c>
      <c r="B17" s="250" t="s">
        <v>864</v>
      </c>
      <c r="C17" s="249" t="s">
        <v>865</v>
      </c>
      <c r="D17" s="220"/>
    </row>
    <row r="18" spans="1:4" ht="15.75" x14ac:dyDescent="0.25">
      <c r="A18" s="246">
        <v>7</v>
      </c>
      <c r="B18" s="250" t="s">
        <v>866</v>
      </c>
      <c r="C18" s="249" t="s">
        <v>867</v>
      </c>
      <c r="D18" s="220"/>
    </row>
    <row r="19" spans="1:4" ht="15.75" x14ac:dyDescent="0.25">
      <c r="A19" s="339">
        <v>8</v>
      </c>
      <c r="B19" s="344" t="s">
        <v>834</v>
      </c>
      <c r="C19" s="250" t="s">
        <v>835</v>
      </c>
      <c r="D19" s="333"/>
    </row>
    <row r="20" spans="1:4" ht="15.75" x14ac:dyDescent="0.25">
      <c r="A20" s="343"/>
      <c r="B20" s="344"/>
      <c r="C20" s="250" t="s">
        <v>836</v>
      </c>
      <c r="D20" s="334"/>
    </row>
    <row r="21" spans="1:4" ht="15.75" x14ac:dyDescent="0.25">
      <c r="A21" s="343"/>
      <c r="B21" s="344"/>
      <c r="C21" s="250" t="s">
        <v>837</v>
      </c>
      <c r="D21" s="334"/>
    </row>
    <row r="22" spans="1:4" ht="15.75" x14ac:dyDescent="0.25">
      <c r="A22" s="343"/>
      <c r="B22" s="344"/>
      <c r="C22" s="250" t="s">
        <v>838</v>
      </c>
      <c r="D22" s="334"/>
    </row>
    <row r="23" spans="1:4" ht="15.75" x14ac:dyDescent="0.25">
      <c r="A23" s="343"/>
      <c r="B23" s="344"/>
      <c r="C23" s="250" t="s">
        <v>839</v>
      </c>
      <c r="D23" s="334"/>
    </row>
    <row r="24" spans="1:4" ht="15.75" x14ac:dyDescent="0.25">
      <c r="A24" s="340"/>
      <c r="B24" s="344"/>
      <c r="C24" s="250" t="s">
        <v>840</v>
      </c>
      <c r="D24" s="335"/>
    </row>
    <row r="25" spans="1:4" ht="15.75" x14ac:dyDescent="0.25">
      <c r="A25" s="246"/>
      <c r="B25" s="337" t="s">
        <v>841</v>
      </c>
      <c r="C25" s="338"/>
      <c r="D25" s="220"/>
    </row>
    <row r="26" spans="1:4" ht="15.75" x14ac:dyDescent="0.25">
      <c r="A26" s="246">
        <v>9</v>
      </c>
      <c r="B26" s="250" t="s">
        <v>868</v>
      </c>
      <c r="C26" s="249" t="s">
        <v>683</v>
      </c>
      <c r="D26" s="220"/>
    </row>
    <row r="27" spans="1:4" ht="15.75" x14ac:dyDescent="0.25">
      <c r="A27" s="246">
        <v>10</v>
      </c>
      <c r="B27" s="250" t="s">
        <v>869</v>
      </c>
      <c r="C27" s="249" t="s">
        <v>683</v>
      </c>
      <c r="D27" s="220"/>
    </row>
    <row r="28" spans="1:4" ht="15.75" x14ac:dyDescent="0.25">
      <c r="A28" s="246">
        <v>11</v>
      </c>
      <c r="B28" s="250" t="s">
        <v>870</v>
      </c>
      <c r="C28" s="249" t="s">
        <v>683</v>
      </c>
      <c r="D28" s="220"/>
    </row>
    <row r="29" spans="1:4" ht="15.75" x14ac:dyDescent="0.25">
      <c r="A29" s="246">
        <v>12</v>
      </c>
      <c r="B29" s="250" t="s">
        <v>871</v>
      </c>
      <c r="C29" s="249" t="s">
        <v>683</v>
      </c>
      <c r="D29" s="220"/>
    </row>
    <row r="30" spans="1:4" ht="15.75" x14ac:dyDescent="0.25">
      <c r="A30" s="246">
        <v>13</v>
      </c>
      <c r="B30" s="250" t="s">
        <v>872</v>
      </c>
      <c r="C30" s="249" t="s">
        <v>683</v>
      </c>
      <c r="D30" s="220"/>
    </row>
    <row r="31" spans="1:4" ht="15.75" x14ac:dyDescent="0.25">
      <c r="A31" s="246">
        <v>14</v>
      </c>
      <c r="B31" s="250" t="s">
        <v>873</v>
      </c>
      <c r="C31" s="249" t="s">
        <v>683</v>
      </c>
      <c r="D31" s="220"/>
    </row>
    <row r="32" spans="1:4" ht="15.75" x14ac:dyDescent="0.25">
      <c r="A32" s="246"/>
      <c r="B32" s="337" t="s">
        <v>842</v>
      </c>
      <c r="C32" s="338"/>
      <c r="D32" s="220"/>
    </row>
    <row r="33" spans="1:4" ht="15.75" x14ac:dyDescent="0.25">
      <c r="A33" s="246">
        <v>15</v>
      </c>
      <c r="B33" s="250" t="s">
        <v>874</v>
      </c>
      <c r="C33" s="249" t="s">
        <v>875</v>
      </c>
      <c r="D33" s="220"/>
    </row>
    <row r="34" spans="1:4" ht="15.75" x14ac:dyDescent="0.25">
      <c r="A34" s="246">
        <v>16</v>
      </c>
      <c r="B34" s="250" t="s">
        <v>876</v>
      </c>
      <c r="C34" s="249" t="s">
        <v>683</v>
      </c>
      <c r="D34" s="220"/>
    </row>
    <row r="35" spans="1:4" ht="15.75" x14ac:dyDescent="0.25">
      <c r="A35" s="246">
        <v>17</v>
      </c>
      <c r="B35" s="250" t="s">
        <v>877</v>
      </c>
      <c r="C35" s="249" t="s">
        <v>683</v>
      </c>
      <c r="D35" s="220"/>
    </row>
    <row r="36" spans="1:4" ht="15.75" x14ac:dyDescent="0.25">
      <c r="A36" s="246">
        <v>18</v>
      </c>
      <c r="B36" s="250" t="s">
        <v>878</v>
      </c>
      <c r="C36" s="249" t="s">
        <v>683</v>
      </c>
      <c r="D36" s="220"/>
    </row>
    <row r="37" spans="1:4" ht="15.75" x14ac:dyDescent="0.25">
      <c r="A37" s="246">
        <v>19</v>
      </c>
      <c r="B37" s="250" t="s">
        <v>879</v>
      </c>
      <c r="C37" s="251">
        <v>6</v>
      </c>
      <c r="D37" s="220"/>
    </row>
    <row r="38" spans="1:4" ht="15.75" x14ac:dyDescent="0.25">
      <c r="A38" s="246"/>
      <c r="B38" s="248" t="s">
        <v>843</v>
      </c>
      <c r="C38" s="249"/>
      <c r="D38" s="220"/>
    </row>
    <row r="39" spans="1:4" ht="15.75" x14ac:dyDescent="0.25">
      <c r="A39" s="246">
        <v>20</v>
      </c>
      <c r="B39" s="250" t="s">
        <v>880</v>
      </c>
      <c r="C39" s="249" t="s">
        <v>881</v>
      </c>
      <c r="D39" s="220"/>
    </row>
    <row r="40" spans="1:4" ht="15.75" x14ac:dyDescent="0.25">
      <c r="A40" s="339">
        <v>21</v>
      </c>
      <c r="B40" s="345" t="s">
        <v>681</v>
      </c>
      <c r="C40" s="250" t="s">
        <v>844</v>
      </c>
      <c r="D40" s="333"/>
    </row>
    <row r="41" spans="1:4" ht="15.75" x14ac:dyDescent="0.25">
      <c r="A41" s="343"/>
      <c r="B41" s="345"/>
      <c r="C41" s="250" t="s">
        <v>845</v>
      </c>
      <c r="D41" s="334"/>
    </row>
    <row r="42" spans="1:4" ht="15.75" x14ac:dyDescent="0.25">
      <c r="A42" s="340"/>
      <c r="B42" s="345"/>
      <c r="C42" s="250" t="s">
        <v>846</v>
      </c>
      <c r="D42" s="335"/>
    </row>
    <row r="43" spans="1:4" ht="15.75" x14ac:dyDescent="0.25">
      <c r="A43" s="246"/>
      <c r="B43" s="337" t="s">
        <v>694</v>
      </c>
      <c r="C43" s="338"/>
      <c r="D43" s="220"/>
    </row>
    <row r="44" spans="1:4" ht="15.75" x14ac:dyDescent="0.25">
      <c r="A44" s="246">
        <v>22</v>
      </c>
      <c r="B44" s="250" t="s">
        <v>880</v>
      </c>
      <c r="C44" s="249" t="s">
        <v>882</v>
      </c>
      <c r="D44" s="220"/>
    </row>
    <row r="45" spans="1:4" ht="15.75" x14ac:dyDescent="0.25">
      <c r="A45" s="246">
        <v>23</v>
      </c>
      <c r="B45" s="250" t="s">
        <v>883</v>
      </c>
      <c r="C45" s="249" t="s">
        <v>884</v>
      </c>
      <c r="D45" s="220"/>
    </row>
    <row r="46" spans="1:4" ht="15.75" x14ac:dyDescent="0.25">
      <c r="A46" s="246"/>
      <c r="B46" s="337" t="s">
        <v>847</v>
      </c>
      <c r="C46" s="338"/>
      <c r="D46" s="220"/>
    </row>
    <row r="47" spans="1:4" ht="15.75" x14ac:dyDescent="0.25">
      <c r="A47" s="246">
        <v>24</v>
      </c>
      <c r="B47" s="250" t="s">
        <v>848</v>
      </c>
      <c r="C47" s="249"/>
      <c r="D47" s="220"/>
    </row>
    <row r="48" spans="1:4" ht="15.75" x14ac:dyDescent="0.25">
      <c r="A48" s="246"/>
      <c r="B48" s="337" t="s">
        <v>849</v>
      </c>
      <c r="C48" s="338"/>
      <c r="D48" s="220"/>
    </row>
    <row r="49" spans="1:4" ht="15.75" x14ac:dyDescent="0.25">
      <c r="A49" s="246">
        <v>25</v>
      </c>
      <c r="B49" s="250" t="s">
        <v>885</v>
      </c>
      <c r="C49" s="249" t="s">
        <v>886</v>
      </c>
      <c r="D49" s="220"/>
    </row>
    <row r="50" spans="1:4" ht="15.75" x14ac:dyDescent="0.25">
      <c r="A50" s="246">
        <v>26</v>
      </c>
      <c r="B50" s="250" t="s">
        <v>887</v>
      </c>
      <c r="C50" s="249" t="s">
        <v>888</v>
      </c>
      <c r="D50" s="220"/>
    </row>
    <row r="51" spans="1:4" ht="15.75" x14ac:dyDescent="0.25">
      <c r="A51" s="246"/>
      <c r="B51" s="337" t="s">
        <v>850</v>
      </c>
      <c r="C51" s="338"/>
      <c r="D51" s="220"/>
    </row>
    <row r="52" spans="1:4" ht="15.75" x14ac:dyDescent="0.25">
      <c r="A52" s="246">
        <v>27</v>
      </c>
      <c r="B52" s="250" t="s">
        <v>889</v>
      </c>
      <c r="C52" s="249" t="s">
        <v>890</v>
      </c>
      <c r="D52" s="220"/>
    </row>
    <row r="53" spans="1:4" ht="15.75" x14ac:dyDescent="0.25">
      <c r="A53" s="246">
        <v>28</v>
      </c>
      <c r="B53" s="250" t="s">
        <v>891</v>
      </c>
      <c r="C53" s="249" t="s">
        <v>892</v>
      </c>
      <c r="D53" s="220"/>
    </row>
    <row r="54" spans="1:4" ht="15.75" x14ac:dyDescent="0.25">
      <c r="A54" s="246"/>
      <c r="B54" s="337" t="s">
        <v>851</v>
      </c>
      <c r="C54" s="338"/>
      <c r="D54" s="220"/>
    </row>
    <row r="55" spans="1:4" ht="15.75" x14ac:dyDescent="0.25">
      <c r="A55" s="246">
        <v>29</v>
      </c>
      <c r="B55" s="250" t="s">
        <v>893</v>
      </c>
      <c r="C55" s="249" t="s">
        <v>894</v>
      </c>
      <c r="D55" s="220"/>
    </row>
    <row r="56" spans="1:4" ht="15.75" x14ac:dyDescent="0.25">
      <c r="A56" s="246">
        <v>30</v>
      </c>
      <c r="B56" s="250" t="s">
        <v>895</v>
      </c>
      <c r="C56" s="249" t="s">
        <v>896</v>
      </c>
      <c r="D56" s="220"/>
    </row>
    <row r="57" spans="1:4" ht="15.75" x14ac:dyDescent="0.25">
      <c r="A57" s="246"/>
      <c r="B57" s="337" t="s">
        <v>852</v>
      </c>
      <c r="C57" s="338"/>
      <c r="D57" s="220"/>
    </row>
    <row r="58" spans="1:4" ht="15.75" x14ac:dyDescent="0.25">
      <c r="A58" s="246">
        <v>31</v>
      </c>
      <c r="B58" s="250" t="s">
        <v>897</v>
      </c>
      <c r="C58" s="249" t="s">
        <v>898</v>
      </c>
      <c r="D58" s="220"/>
    </row>
    <row r="59" spans="1:4" ht="15.75" x14ac:dyDescent="0.25">
      <c r="A59" s="339">
        <v>32</v>
      </c>
      <c r="B59" s="346" t="s">
        <v>853</v>
      </c>
      <c r="C59" s="250" t="s">
        <v>854</v>
      </c>
      <c r="D59" s="333"/>
    </row>
    <row r="60" spans="1:4" ht="15.75" x14ac:dyDescent="0.25">
      <c r="A60" s="340"/>
      <c r="B60" s="347"/>
      <c r="C60" s="250" t="s">
        <v>855</v>
      </c>
      <c r="D60" s="335"/>
    </row>
    <row r="61" spans="1:4" ht="15.75" x14ac:dyDescent="0.25">
      <c r="A61" s="246"/>
      <c r="B61" s="337" t="s">
        <v>856</v>
      </c>
      <c r="C61" s="338"/>
      <c r="D61" s="220"/>
    </row>
    <row r="62" spans="1:4" ht="15.75" x14ac:dyDescent="0.25">
      <c r="A62" s="246">
        <v>33</v>
      </c>
      <c r="B62" s="250" t="s">
        <v>899</v>
      </c>
      <c r="C62" s="249" t="s">
        <v>900</v>
      </c>
      <c r="D62" s="220"/>
    </row>
    <row r="63" spans="1:4" ht="15.75" x14ac:dyDescent="0.25">
      <c r="A63" s="323" t="s">
        <v>636</v>
      </c>
      <c r="B63" s="324"/>
      <c r="C63" s="325"/>
      <c r="D63" s="239"/>
    </row>
    <row r="64" spans="1:4" ht="47.25" x14ac:dyDescent="0.25">
      <c r="A64" s="240">
        <v>34</v>
      </c>
      <c r="B64" s="241" t="s">
        <v>637</v>
      </c>
      <c r="C64" s="245" t="s">
        <v>958</v>
      </c>
      <c r="D64" s="242"/>
    </row>
    <row r="66" spans="2:2" x14ac:dyDescent="0.25">
      <c r="B66" s="209"/>
    </row>
    <row r="67" spans="2:2" x14ac:dyDescent="0.25">
      <c r="B67" t="s">
        <v>625</v>
      </c>
    </row>
    <row r="68" spans="2:2" x14ac:dyDescent="0.25">
      <c r="B68"/>
    </row>
  </sheetData>
  <mergeCells count="26">
    <mergeCell ref="B6:C6"/>
    <mergeCell ref="A7:C7"/>
    <mergeCell ref="A8:A9"/>
    <mergeCell ref="B8:B9"/>
    <mergeCell ref="A10:C10"/>
    <mergeCell ref="A63:C63"/>
    <mergeCell ref="B19:B24"/>
    <mergeCell ref="B40:B42"/>
    <mergeCell ref="A19:A24"/>
    <mergeCell ref="D19:D24"/>
    <mergeCell ref="B25:C25"/>
    <mergeCell ref="B48:C48"/>
    <mergeCell ref="B51:C51"/>
    <mergeCell ref="B54:C54"/>
    <mergeCell ref="A40:A42"/>
    <mergeCell ref="A59:A60"/>
    <mergeCell ref="D40:D42"/>
    <mergeCell ref="D59:D60"/>
    <mergeCell ref="B57:C57"/>
    <mergeCell ref="B61:C61"/>
    <mergeCell ref="B59:B60"/>
    <mergeCell ref="B16:C16"/>
    <mergeCell ref="B11:C11"/>
    <mergeCell ref="B32:C32"/>
    <mergeCell ref="B43:C43"/>
    <mergeCell ref="B46:C4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79D64-8854-4148-9742-432627604C65}">
  <dimension ref="A1:E2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0" sqref="C20"/>
    </sheetView>
  </sheetViews>
  <sheetFormatPr baseColWidth="10" defaultColWidth="11.42578125" defaultRowHeight="15" x14ac:dyDescent="0.25"/>
  <cols>
    <col min="1" max="1" width="11.42578125" style="212"/>
    <col min="2" max="2" width="33.140625" style="212" customWidth="1"/>
    <col min="3" max="3" width="64.85546875" style="212" customWidth="1"/>
    <col min="4" max="4" width="11.28515625" style="212" customWidth="1"/>
    <col min="5" max="16384" width="11.42578125" style="212"/>
  </cols>
  <sheetData>
    <row r="1" spans="1:5" ht="15.75" x14ac:dyDescent="0.25">
      <c r="A1" s="214"/>
      <c r="B1" s="215"/>
      <c r="C1" s="215"/>
      <c r="D1" s="215"/>
      <c r="E1" s="213"/>
    </row>
    <row r="2" spans="1:5" ht="15.75" x14ac:dyDescent="0.25">
      <c r="A2" s="214"/>
      <c r="B2" s="215"/>
      <c r="C2" s="216" t="s">
        <v>622</v>
      </c>
      <c r="D2" s="215"/>
      <c r="E2" s="213"/>
    </row>
    <row r="3" spans="1:5" ht="15.75" x14ac:dyDescent="0.25">
      <c r="A3" s="214"/>
      <c r="B3" s="215"/>
      <c r="C3" s="216" t="s">
        <v>621</v>
      </c>
      <c r="D3" s="215"/>
      <c r="E3" s="213"/>
    </row>
    <row r="4" spans="1:5" ht="15.75" x14ac:dyDescent="0.25">
      <c r="A4" s="214"/>
      <c r="B4" s="215"/>
      <c r="C4" s="215"/>
      <c r="D4" s="215"/>
      <c r="E4" s="213"/>
    </row>
    <row r="5" spans="1:5" ht="15.75" x14ac:dyDescent="0.25">
      <c r="A5" s="214"/>
      <c r="B5" s="215"/>
      <c r="C5" s="215"/>
      <c r="D5" s="215"/>
      <c r="E5" s="213"/>
    </row>
    <row r="6" spans="1:5" ht="15.75" x14ac:dyDescent="0.25">
      <c r="A6" s="217" t="s">
        <v>629</v>
      </c>
      <c r="B6" s="326" t="s">
        <v>630</v>
      </c>
      <c r="C6" s="327"/>
      <c r="D6" s="232" t="s">
        <v>631</v>
      </c>
    </row>
    <row r="7" spans="1:5" ht="15.75" x14ac:dyDescent="0.25">
      <c r="A7" s="328" t="s">
        <v>632</v>
      </c>
      <c r="B7" s="329"/>
      <c r="C7" s="330"/>
      <c r="D7" s="218"/>
    </row>
    <row r="8" spans="1:5" ht="15.75" x14ac:dyDescent="0.25">
      <c r="A8" s="331">
        <v>1</v>
      </c>
      <c r="B8" s="332" t="s">
        <v>633</v>
      </c>
      <c r="C8" s="219" t="s">
        <v>813</v>
      </c>
      <c r="D8" s="220"/>
    </row>
    <row r="9" spans="1:5" ht="15.75" x14ac:dyDescent="0.25">
      <c r="A9" s="331"/>
      <c r="B9" s="332"/>
      <c r="C9" s="219" t="s">
        <v>634</v>
      </c>
      <c r="D9" s="220"/>
    </row>
    <row r="10" spans="1:5" ht="15.75" x14ac:dyDescent="0.25">
      <c r="A10" s="322" t="s">
        <v>828</v>
      </c>
      <c r="B10" s="322"/>
      <c r="C10" s="322"/>
      <c r="D10" s="221"/>
    </row>
    <row r="11" spans="1:5" ht="15.75" x14ac:dyDescent="0.25">
      <c r="A11" s="246">
        <v>2</v>
      </c>
      <c r="B11" s="246" t="s">
        <v>663</v>
      </c>
      <c r="C11" s="246" t="s">
        <v>816</v>
      </c>
      <c r="D11" s="231"/>
    </row>
    <row r="12" spans="1:5" ht="30" x14ac:dyDescent="0.25">
      <c r="A12" s="246">
        <v>3</v>
      </c>
      <c r="B12" s="246" t="s">
        <v>817</v>
      </c>
      <c r="C12" s="247" t="s">
        <v>818</v>
      </c>
      <c r="D12" s="231"/>
    </row>
    <row r="13" spans="1:5" ht="15.75" x14ac:dyDescent="0.25">
      <c r="A13" s="246">
        <v>4</v>
      </c>
      <c r="B13" s="246" t="s">
        <v>831</v>
      </c>
      <c r="C13" s="246" t="s">
        <v>824</v>
      </c>
      <c r="D13" s="231"/>
    </row>
    <row r="14" spans="1:5" ht="15.75" x14ac:dyDescent="0.25">
      <c r="A14" s="246">
        <v>5</v>
      </c>
      <c r="B14" s="246" t="s">
        <v>819</v>
      </c>
      <c r="C14" s="246" t="s">
        <v>820</v>
      </c>
      <c r="D14" s="231"/>
    </row>
    <row r="15" spans="1:5" ht="15.75" x14ac:dyDescent="0.25">
      <c r="A15" s="246">
        <v>6</v>
      </c>
      <c r="B15" s="246" t="s">
        <v>821</v>
      </c>
      <c r="C15" s="246" t="s">
        <v>822</v>
      </c>
      <c r="D15" s="231"/>
    </row>
    <row r="16" spans="1:5" ht="15.75" x14ac:dyDescent="0.25">
      <c r="A16" s="339">
        <v>7</v>
      </c>
      <c r="B16" s="348" t="s">
        <v>823</v>
      </c>
      <c r="C16" s="246" t="s">
        <v>825</v>
      </c>
      <c r="D16" s="231"/>
    </row>
    <row r="17" spans="1:4" ht="15.75" x14ac:dyDescent="0.25">
      <c r="A17" s="343"/>
      <c r="B17" s="349"/>
      <c r="C17" s="246" t="s">
        <v>826</v>
      </c>
      <c r="D17" s="231"/>
    </row>
    <row r="18" spans="1:4" ht="15.75" x14ac:dyDescent="0.25">
      <c r="A18" s="340"/>
      <c r="B18" s="350"/>
      <c r="C18" s="246" t="s">
        <v>827</v>
      </c>
      <c r="D18" s="231"/>
    </row>
    <row r="19" spans="1:4" ht="15.75" x14ac:dyDescent="0.25">
      <c r="A19" s="323" t="s">
        <v>636</v>
      </c>
      <c r="B19" s="324"/>
      <c r="C19" s="325"/>
      <c r="D19" s="239"/>
    </row>
    <row r="20" spans="1:4" ht="40.5" customHeight="1" x14ac:dyDescent="0.25">
      <c r="A20" s="240">
        <v>8</v>
      </c>
      <c r="B20" s="241" t="s">
        <v>637</v>
      </c>
      <c r="C20" s="245" t="s">
        <v>829</v>
      </c>
      <c r="D20" s="242"/>
    </row>
    <row r="22" spans="1:4" x14ac:dyDescent="0.25">
      <c r="B22" s="209"/>
    </row>
    <row r="23" spans="1:4" x14ac:dyDescent="0.25">
      <c r="B23" t="s">
        <v>625</v>
      </c>
    </row>
    <row r="24" spans="1:4" x14ac:dyDescent="0.25">
      <c r="B24"/>
    </row>
  </sheetData>
  <mergeCells count="8">
    <mergeCell ref="A19:C19"/>
    <mergeCell ref="B16:B18"/>
    <mergeCell ref="A16:A18"/>
    <mergeCell ref="B6:C6"/>
    <mergeCell ref="A7:C7"/>
    <mergeCell ref="A8:A9"/>
    <mergeCell ref="B8:B9"/>
    <mergeCell ref="A10:C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EE63-005F-449F-9B09-386580D56CDE}">
  <dimension ref="A1:E52"/>
  <sheetViews>
    <sheetView zoomScaleNormal="100" workbookViewId="0">
      <pane xSplit="3" ySplit="6" topLeftCell="D27" activePane="bottomRight" state="frozen"/>
      <selection pane="topRight" activeCell="D1" sqref="D1"/>
      <selection pane="bottomLeft" activeCell="A7" sqref="A7"/>
      <selection pane="bottomRight" activeCell="C48" sqref="C48"/>
    </sheetView>
  </sheetViews>
  <sheetFormatPr baseColWidth="10" defaultColWidth="11.42578125" defaultRowHeight="15" x14ac:dyDescent="0.25"/>
  <cols>
    <col min="1" max="1" width="11.42578125" style="261"/>
    <col min="2" max="2" width="33.140625" style="212" customWidth="1"/>
    <col min="3" max="3" width="64.85546875" style="212" customWidth="1"/>
    <col min="4" max="4" width="11.28515625" style="212" customWidth="1"/>
    <col min="5" max="16384" width="11.42578125" style="212"/>
  </cols>
  <sheetData>
    <row r="1" spans="1:5" ht="15.75" x14ac:dyDescent="0.25">
      <c r="A1" s="214"/>
      <c r="B1" s="215"/>
      <c r="C1" s="215"/>
      <c r="D1" s="215"/>
      <c r="E1" s="213"/>
    </row>
    <row r="2" spans="1:5" ht="15.75" x14ac:dyDescent="0.25">
      <c r="A2" s="214"/>
      <c r="B2" s="215"/>
      <c r="C2" s="216" t="s">
        <v>622</v>
      </c>
      <c r="D2" s="215"/>
      <c r="E2" s="213"/>
    </row>
    <row r="3" spans="1:5" ht="15.75" x14ac:dyDescent="0.25">
      <c r="A3" s="214"/>
      <c r="B3" s="215"/>
      <c r="C3" s="216" t="s">
        <v>621</v>
      </c>
      <c r="D3" s="215"/>
      <c r="E3" s="213"/>
    </row>
    <row r="4" spans="1:5" ht="15.75" x14ac:dyDescent="0.25">
      <c r="A4" s="214"/>
      <c r="B4" s="215"/>
      <c r="C4" s="215"/>
      <c r="D4" s="215"/>
      <c r="E4" s="213"/>
    </row>
    <row r="5" spans="1:5" ht="15.75" x14ac:dyDescent="0.25">
      <c r="A5" s="214"/>
      <c r="B5" s="215"/>
      <c r="C5" s="215"/>
      <c r="D5" s="215"/>
      <c r="E5" s="213"/>
    </row>
    <row r="6" spans="1:5" ht="15.75" x14ac:dyDescent="0.25">
      <c r="A6" s="217" t="s">
        <v>629</v>
      </c>
      <c r="B6" s="326" t="s">
        <v>630</v>
      </c>
      <c r="C6" s="327"/>
      <c r="D6" s="232" t="s">
        <v>631</v>
      </c>
    </row>
    <row r="7" spans="1:5" ht="15.75" x14ac:dyDescent="0.25">
      <c r="A7" s="328" t="s">
        <v>632</v>
      </c>
      <c r="B7" s="329"/>
      <c r="C7" s="330"/>
      <c r="D7" s="218"/>
    </row>
    <row r="8" spans="1:5" ht="15.75" x14ac:dyDescent="0.25">
      <c r="A8" s="351">
        <v>1</v>
      </c>
      <c r="B8" s="332" t="s">
        <v>633</v>
      </c>
      <c r="C8" s="219" t="s">
        <v>813</v>
      </c>
      <c r="D8" s="220"/>
    </row>
    <row r="9" spans="1:5" ht="15.75" x14ac:dyDescent="0.25">
      <c r="A9" s="351"/>
      <c r="B9" s="332"/>
      <c r="C9" s="219" t="s">
        <v>634</v>
      </c>
      <c r="D9" s="220"/>
    </row>
    <row r="10" spans="1:5" ht="16.5" thickBot="1" x14ac:dyDescent="0.3">
      <c r="A10" s="322" t="s">
        <v>814</v>
      </c>
      <c r="B10" s="322"/>
      <c r="C10" s="322"/>
      <c r="D10" s="221"/>
    </row>
    <row r="11" spans="1:5" ht="16.5" thickBot="1" x14ac:dyDescent="0.3">
      <c r="A11" s="259">
        <v>2</v>
      </c>
      <c r="B11" s="257" t="s">
        <v>901</v>
      </c>
      <c r="C11" s="258" t="s">
        <v>902</v>
      </c>
      <c r="D11" s="238"/>
    </row>
    <row r="12" spans="1:5" ht="16.5" thickBot="1" x14ac:dyDescent="0.3">
      <c r="A12" s="259">
        <v>3</v>
      </c>
      <c r="B12" s="252" t="s">
        <v>903</v>
      </c>
      <c r="C12" s="253" t="s">
        <v>904</v>
      </c>
      <c r="D12" s="220"/>
    </row>
    <row r="13" spans="1:5" ht="16.5" thickBot="1" x14ac:dyDescent="0.3">
      <c r="A13" s="259"/>
      <c r="B13" s="352" t="s">
        <v>905</v>
      </c>
      <c r="C13" s="353"/>
      <c r="D13" s="220"/>
    </row>
    <row r="14" spans="1:5" ht="16.5" thickBot="1" x14ac:dyDescent="0.3">
      <c r="A14" s="259">
        <v>4</v>
      </c>
      <c r="B14" s="252" t="s">
        <v>906</v>
      </c>
      <c r="C14" s="253" t="s">
        <v>907</v>
      </c>
      <c r="D14" s="220"/>
    </row>
    <row r="15" spans="1:5" ht="16.5" thickBot="1" x14ac:dyDescent="0.3">
      <c r="A15" s="259">
        <v>5</v>
      </c>
      <c r="B15" s="252" t="s">
        <v>908</v>
      </c>
      <c r="C15" s="253" t="s">
        <v>909</v>
      </c>
      <c r="D15" s="220"/>
    </row>
    <row r="16" spans="1:5" ht="16.5" thickBot="1" x14ac:dyDescent="0.3">
      <c r="A16" s="259">
        <v>6</v>
      </c>
      <c r="B16" s="252" t="s">
        <v>910</v>
      </c>
      <c r="C16" s="253" t="s">
        <v>911</v>
      </c>
      <c r="D16" s="220"/>
    </row>
    <row r="17" spans="1:4" ht="16.5" thickBot="1" x14ac:dyDescent="0.3">
      <c r="A17" s="259">
        <v>7</v>
      </c>
      <c r="B17" s="252" t="s">
        <v>912</v>
      </c>
      <c r="C17" s="253" t="s">
        <v>913</v>
      </c>
      <c r="D17" s="220"/>
    </row>
    <row r="18" spans="1:4" ht="16.5" thickBot="1" x14ac:dyDescent="0.3">
      <c r="A18" s="259">
        <v>8</v>
      </c>
      <c r="B18" s="252" t="s">
        <v>914</v>
      </c>
      <c r="C18" s="253" t="s">
        <v>915</v>
      </c>
      <c r="D18" s="220"/>
    </row>
    <row r="19" spans="1:4" ht="16.5" thickBot="1" x14ac:dyDescent="0.3">
      <c r="A19" s="259"/>
      <c r="B19" s="352" t="s">
        <v>831</v>
      </c>
      <c r="C19" s="353"/>
      <c r="D19" s="220"/>
    </row>
    <row r="20" spans="1:4" ht="16.5" thickBot="1" x14ac:dyDescent="0.3">
      <c r="A20" s="259">
        <v>9</v>
      </c>
      <c r="B20" s="252" t="s">
        <v>906</v>
      </c>
      <c r="C20" s="253" t="s">
        <v>907</v>
      </c>
      <c r="D20" s="220"/>
    </row>
    <row r="21" spans="1:4" ht="16.5" thickBot="1" x14ac:dyDescent="0.3">
      <c r="A21" s="259">
        <v>10</v>
      </c>
      <c r="B21" s="252" t="s">
        <v>916</v>
      </c>
      <c r="C21" s="253" t="s">
        <v>917</v>
      </c>
      <c r="D21" s="220"/>
    </row>
    <row r="22" spans="1:4" ht="16.5" thickBot="1" x14ac:dyDescent="0.3">
      <c r="A22" s="259">
        <v>11</v>
      </c>
      <c r="B22" s="252" t="s">
        <v>918</v>
      </c>
      <c r="C22" s="253" t="s">
        <v>919</v>
      </c>
      <c r="D22" s="220"/>
    </row>
    <row r="23" spans="1:4" ht="16.5" thickBot="1" x14ac:dyDescent="0.3">
      <c r="A23" s="259">
        <v>12</v>
      </c>
      <c r="B23" s="252" t="s">
        <v>914</v>
      </c>
      <c r="C23" s="253" t="s">
        <v>953</v>
      </c>
      <c r="D23" s="220"/>
    </row>
    <row r="24" spans="1:4" ht="16.5" thickBot="1" x14ac:dyDescent="0.3">
      <c r="A24" s="259">
        <v>13</v>
      </c>
      <c r="B24" s="252" t="s">
        <v>920</v>
      </c>
      <c r="C24" s="253" t="s">
        <v>921</v>
      </c>
      <c r="D24" s="220"/>
    </row>
    <row r="25" spans="1:4" ht="16.5" thickBot="1" x14ac:dyDescent="0.3">
      <c r="A25" s="259">
        <v>14</v>
      </c>
      <c r="B25" s="252" t="s">
        <v>922</v>
      </c>
      <c r="C25" s="253" t="s">
        <v>923</v>
      </c>
      <c r="D25" s="220"/>
    </row>
    <row r="26" spans="1:4" ht="32.25" thickBot="1" x14ac:dyDescent="0.3">
      <c r="A26" s="259">
        <v>15</v>
      </c>
      <c r="B26" s="252" t="s">
        <v>924</v>
      </c>
      <c r="C26" s="254" t="s">
        <v>954</v>
      </c>
      <c r="D26" s="220"/>
    </row>
    <row r="27" spans="1:4" ht="16.5" thickBot="1" x14ac:dyDescent="0.3">
      <c r="A27" s="259">
        <v>16</v>
      </c>
      <c r="B27" s="252" t="s">
        <v>925</v>
      </c>
      <c r="C27" s="255">
        <v>0.54166666666666663</v>
      </c>
      <c r="D27" s="220"/>
    </row>
    <row r="28" spans="1:4" ht="16.5" thickBot="1" x14ac:dyDescent="0.3">
      <c r="A28" s="259"/>
      <c r="B28" s="352" t="s">
        <v>926</v>
      </c>
      <c r="C28" s="353"/>
      <c r="D28" s="220"/>
    </row>
    <row r="29" spans="1:4" ht="16.5" thickBot="1" x14ac:dyDescent="0.3">
      <c r="A29" s="259">
        <v>17</v>
      </c>
      <c r="B29" s="252" t="s">
        <v>927</v>
      </c>
      <c r="C29" s="256">
        <v>0.94</v>
      </c>
      <c r="D29" s="220"/>
    </row>
    <row r="30" spans="1:4" ht="16.5" thickBot="1" x14ac:dyDescent="0.3">
      <c r="A30" s="259">
        <v>18</v>
      </c>
      <c r="B30" s="252" t="s">
        <v>928</v>
      </c>
      <c r="C30" s="256">
        <v>0.93</v>
      </c>
      <c r="D30" s="220"/>
    </row>
    <row r="31" spans="1:4" ht="16.5" thickBot="1" x14ac:dyDescent="0.3">
      <c r="A31" s="259">
        <v>19</v>
      </c>
      <c r="B31" s="252" t="s">
        <v>929</v>
      </c>
      <c r="C31" s="256">
        <v>0.98</v>
      </c>
      <c r="D31" s="220"/>
    </row>
    <row r="32" spans="1:4" ht="16.5" thickBot="1" x14ac:dyDescent="0.3">
      <c r="A32" s="259">
        <v>20</v>
      </c>
      <c r="B32" s="252" t="s">
        <v>930</v>
      </c>
      <c r="C32" s="253" t="s">
        <v>931</v>
      </c>
      <c r="D32" s="220"/>
    </row>
    <row r="33" spans="1:4" ht="16.5" thickBot="1" x14ac:dyDescent="0.3">
      <c r="A33" s="259">
        <v>21</v>
      </c>
      <c r="B33" s="252" t="s">
        <v>932</v>
      </c>
      <c r="C33" s="253" t="s">
        <v>933</v>
      </c>
      <c r="D33" s="220"/>
    </row>
    <row r="34" spans="1:4" ht="16.5" thickBot="1" x14ac:dyDescent="0.3">
      <c r="A34" s="259">
        <v>22</v>
      </c>
      <c r="B34" s="252" t="s">
        <v>934</v>
      </c>
      <c r="C34" s="253">
        <v>6</v>
      </c>
      <c r="D34" s="220"/>
    </row>
    <row r="35" spans="1:4" ht="16.5" thickBot="1" x14ac:dyDescent="0.3">
      <c r="A35" s="259">
        <v>23</v>
      </c>
      <c r="B35" s="252" t="s">
        <v>935</v>
      </c>
      <c r="C35" s="253" t="s">
        <v>936</v>
      </c>
      <c r="D35" s="220"/>
    </row>
    <row r="36" spans="1:4" ht="16.5" thickBot="1" x14ac:dyDescent="0.3">
      <c r="A36" s="259">
        <v>24</v>
      </c>
      <c r="B36" s="252" t="s">
        <v>937</v>
      </c>
      <c r="C36" s="253" t="s">
        <v>938</v>
      </c>
      <c r="D36" s="220"/>
    </row>
    <row r="37" spans="1:4" ht="16.5" thickBot="1" x14ac:dyDescent="0.3">
      <c r="A37" s="259"/>
      <c r="B37" s="352" t="s">
        <v>939</v>
      </c>
      <c r="C37" s="353"/>
      <c r="D37" s="220"/>
    </row>
    <row r="38" spans="1:4" ht="16.5" thickBot="1" x14ac:dyDescent="0.3">
      <c r="A38" s="259">
        <v>25</v>
      </c>
      <c r="B38" s="252" t="s">
        <v>940</v>
      </c>
      <c r="C38" s="253" t="s">
        <v>941</v>
      </c>
      <c r="D38" s="220"/>
    </row>
    <row r="39" spans="1:4" ht="16.5" thickBot="1" x14ac:dyDescent="0.3">
      <c r="A39" s="259"/>
      <c r="B39" s="352" t="s">
        <v>942</v>
      </c>
      <c r="C39" s="353"/>
      <c r="D39" s="220"/>
    </row>
    <row r="40" spans="1:4" ht="36.75" customHeight="1" thickBot="1" x14ac:dyDescent="0.3">
      <c r="A40" s="259">
        <v>26</v>
      </c>
      <c r="B40" s="252" t="s">
        <v>943</v>
      </c>
      <c r="C40" s="254" t="s">
        <v>956</v>
      </c>
      <c r="D40" s="220"/>
    </row>
    <row r="41" spans="1:4" ht="16.5" thickBot="1" x14ac:dyDescent="0.3">
      <c r="A41" s="259">
        <v>27</v>
      </c>
      <c r="B41" s="252" t="s">
        <v>944</v>
      </c>
      <c r="C41" s="253" t="s">
        <v>955</v>
      </c>
      <c r="D41" s="220"/>
    </row>
    <row r="42" spans="1:4" ht="16.5" thickBot="1" x14ac:dyDescent="0.3">
      <c r="A42" s="259">
        <v>28</v>
      </c>
      <c r="B42" s="252" t="s">
        <v>945</v>
      </c>
      <c r="C42" s="253" t="s">
        <v>946</v>
      </c>
      <c r="D42" s="220"/>
    </row>
    <row r="43" spans="1:4" ht="32.25" thickBot="1" x14ac:dyDescent="0.3">
      <c r="A43" s="259">
        <v>29</v>
      </c>
      <c r="B43" s="252" t="s">
        <v>947</v>
      </c>
      <c r="C43" s="254" t="s">
        <v>948</v>
      </c>
      <c r="D43" s="220"/>
    </row>
    <row r="44" spans="1:4" ht="16.5" thickBot="1" x14ac:dyDescent="0.3">
      <c r="A44" s="259"/>
      <c r="B44" s="352" t="s">
        <v>949</v>
      </c>
      <c r="C44" s="353"/>
      <c r="D44" s="220"/>
    </row>
    <row r="45" spans="1:4" ht="16.5" thickBot="1" x14ac:dyDescent="0.3">
      <c r="A45" s="259">
        <v>31</v>
      </c>
      <c r="B45" s="252" t="s">
        <v>950</v>
      </c>
      <c r="C45" s="253" t="s">
        <v>951</v>
      </c>
      <c r="D45" s="220"/>
    </row>
    <row r="46" spans="1:4" ht="16.5" thickBot="1" x14ac:dyDescent="0.3">
      <c r="A46" s="259">
        <v>32</v>
      </c>
      <c r="B46" s="252" t="s">
        <v>952</v>
      </c>
      <c r="C46" s="253">
        <v>25</v>
      </c>
      <c r="D46" s="220"/>
    </row>
    <row r="47" spans="1:4" ht="15.75" x14ac:dyDescent="0.25">
      <c r="A47" s="323" t="s">
        <v>636</v>
      </c>
      <c r="B47" s="324"/>
      <c r="C47" s="325"/>
      <c r="D47" s="239"/>
    </row>
    <row r="48" spans="1:4" ht="39.75" customHeight="1" x14ac:dyDescent="0.25">
      <c r="A48" s="260">
        <v>33</v>
      </c>
      <c r="B48" s="241" t="s">
        <v>637</v>
      </c>
      <c r="C48" s="245" t="s">
        <v>830</v>
      </c>
      <c r="D48" s="242"/>
    </row>
    <row r="50" spans="2:2" x14ac:dyDescent="0.25">
      <c r="B50" s="209"/>
    </row>
    <row r="51" spans="2:2" x14ac:dyDescent="0.25">
      <c r="B51" t="s">
        <v>625</v>
      </c>
    </row>
    <row r="52" spans="2:2" x14ac:dyDescent="0.25">
      <c r="B52"/>
    </row>
  </sheetData>
  <mergeCells count="12">
    <mergeCell ref="A47:C47"/>
    <mergeCell ref="B13:C13"/>
    <mergeCell ref="B19:C19"/>
    <mergeCell ref="B28:C28"/>
    <mergeCell ref="B37:C37"/>
    <mergeCell ref="B44:C44"/>
    <mergeCell ref="B39:C39"/>
    <mergeCell ref="B6:C6"/>
    <mergeCell ref="A7:C7"/>
    <mergeCell ref="A8:A9"/>
    <mergeCell ref="B8:B9"/>
    <mergeCell ref="A10:C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76CCA-AACA-46BB-A455-42B0B3848DCA}">
  <dimension ref="A1:J63"/>
  <sheetViews>
    <sheetView topLeftCell="A51" zoomScale="115" zoomScaleNormal="115" workbookViewId="0">
      <selection activeCell="J58" sqref="J58"/>
    </sheetView>
  </sheetViews>
  <sheetFormatPr baseColWidth="10" defaultRowHeight="15" x14ac:dyDescent="0.25"/>
  <cols>
    <col min="1" max="1" width="8.28515625" customWidth="1"/>
    <col min="2" max="2" width="44.7109375" customWidth="1"/>
    <col min="3" max="3" width="9" customWidth="1"/>
    <col min="4" max="4" width="9.7109375" customWidth="1"/>
    <col min="5" max="5" width="14.5703125" customWidth="1"/>
    <col min="6" max="6" width="16.140625" customWidth="1"/>
    <col min="7" max="7" width="14" customWidth="1"/>
    <col min="8" max="8" width="15.42578125" customWidth="1"/>
    <col min="9" max="9" width="21.5703125" customWidth="1"/>
  </cols>
  <sheetData>
    <row r="1" spans="1:10" x14ac:dyDescent="0.25">
      <c r="A1" s="39"/>
      <c r="I1" s="38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"/>
      <c r="B5" s="2"/>
      <c r="C5" s="2"/>
      <c r="D5" s="2"/>
      <c r="E5" s="2"/>
      <c r="F5" s="2"/>
      <c r="G5" s="2"/>
      <c r="H5" s="2"/>
      <c r="I5" s="37"/>
    </row>
    <row r="6" spans="1:10" ht="19.5" thickBot="1" x14ac:dyDescent="0.3">
      <c r="A6" s="94">
        <v>2</v>
      </c>
      <c r="B6" s="282" t="s">
        <v>202</v>
      </c>
      <c r="C6" s="283"/>
      <c r="D6" s="283"/>
      <c r="E6" s="283"/>
      <c r="F6" s="283"/>
      <c r="G6" s="283"/>
      <c r="H6" s="283"/>
      <c r="I6" s="93"/>
    </row>
    <row r="7" spans="1:10" ht="15.75" thickBot="1" x14ac:dyDescent="0.3">
      <c r="A7" s="284" t="s">
        <v>112</v>
      </c>
      <c r="B7" s="285"/>
      <c r="C7" s="285"/>
      <c r="D7" s="92"/>
      <c r="E7" s="92"/>
      <c r="F7" s="92"/>
      <c r="G7" s="92"/>
      <c r="H7" s="92"/>
      <c r="I7" s="91">
        <v>38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57"/>
      <c r="B9" s="85" t="s">
        <v>102</v>
      </c>
      <c r="C9" s="55"/>
      <c r="D9" s="55"/>
      <c r="E9" s="55"/>
      <c r="F9" s="55"/>
      <c r="G9" s="55"/>
      <c r="H9" s="84"/>
      <c r="I9" s="83"/>
      <c r="J9" s="83"/>
    </row>
    <row r="10" spans="1:10" ht="25.5" x14ac:dyDescent="0.25">
      <c r="A10" s="62" t="s">
        <v>199</v>
      </c>
      <c r="B10" s="75" t="s">
        <v>198</v>
      </c>
      <c r="C10" s="74" t="s">
        <v>4</v>
      </c>
      <c r="D10" s="76">
        <v>76</v>
      </c>
      <c r="E10" s="74"/>
      <c r="F10" s="60">
        <f>E10*D10</f>
        <v>0</v>
      </c>
      <c r="G10" s="60"/>
      <c r="H10" s="60">
        <f>G10*D10</f>
        <v>0</v>
      </c>
      <c r="I10" s="58">
        <f>F10+H10</f>
        <v>0</v>
      </c>
      <c r="J10" s="58"/>
    </row>
    <row r="11" spans="1:10" x14ac:dyDescent="0.25">
      <c r="A11" s="62" t="s">
        <v>197</v>
      </c>
      <c r="B11" s="16" t="s">
        <v>100</v>
      </c>
      <c r="C11" s="74" t="s">
        <v>4</v>
      </c>
      <c r="D11" s="76">
        <v>980</v>
      </c>
      <c r="E11" s="74"/>
      <c r="F11" s="60">
        <f>E11*D11</f>
        <v>0</v>
      </c>
      <c r="G11" s="60"/>
      <c r="H11" s="60">
        <f>G11*D11</f>
        <v>0</v>
      </c>
      <c r="I11" s="58">
        <f>F11+H11</f>
        <v>0</v>
      </c>
      <c r="J11" s="58"/>
    </row>
    <row r="12" spans="1:10" x14ac:dyDescent="0.25">
      <c r="A12" s="62" t="s">
        <v>196</v>
      </c>
      <c r="B12" s="75" t="s">
        <v>195</v>
      </c>
      <c r="C12" s="74" t="s">
        <v>4</v>
      </c>
      <c r="D12" s="76">
        <v>38</v>
      </c>
      <c r="E12" s="74"/>
      <c r="F12" s="60">
        <f>E12*D12</f>
        <v>0</v>
      </c>
      <c r="G12" s="60"/>
      <c r="H12" s="60">
        <f>G12*D12</f>
        <v>0</v>
      </c>
      <c r="I12" s="58">
        <f>F12+H12</f>
        <v>0</v>
      </c>
      <c r="J12" s="58"/>
    </row>
    <row r="13" spans="1:10" ht="25.5" x14ac:dyDescent="0.25">
      <c r="A13" s="62" t="s">
        <v>194</v>
      </c>
      <c r="B13" s="75" t="s">
        <v>193</v>
      </c>
      <c r="C13" s="74" t="s">
        <v>4</v>
      </c>
      <c r="D13" s="76">
        <v>38</v>
      </c>
      <c r="E13" s="74"/>
      <c r="F13" s="60">
        <f>E13*D13</f>
        <v>0</v>
      </c>
      <c r="G13" s="60"/>
      <c r="H13" s="60">
        <f>G13*D13</f>
        <v>0</v>
      </c>
      <c r="I13" s="58">
        <f>F13+H13</f>
        <v>0</v>
      </c>
      <c r="J13" s="58"/>
    </row>
    <row r="14" spans="1:10" ht="25.5" x14ac:dyDescent="0.25">
      <c r="A14" s="62" t="s">
        <v>192</v>
      </c>
      <c r="B14" s="75" t="s">
        <v>191</v>
      </c>
      <c r="C14" s="74" t="s">
        <v>4</v>
      </c>
      <c r="D14" s="76">
        <v>38</v>
      </c>
      <c r="E14" s="74"/>
      <c r="F14" s="60">
        <f>E14*D14</f>
        <v>0</v>
      </c>
      <c r="G14" s="60"/>
      <c r="H14" s="60">
        <f>G14*D14</f>
        <v>0</v>
      </c>
      <c r="I14" s="58">
        <f>F14+H14</f>
        <v>0</v>
      </c>
      <c r="J14" s="58"/>
    </row>
    <row r="15" spans="1:10" x14ac:dyDescent="0.25">
      <c r="A15" s="57"/>
      <c r="B15" s="286" t="s">
        <v>190</v>
      </c>
      <c r="C15" s="287"/>
      <c r="D15" s="55"/>
      <c r="E15" s="82"/>
      <c r="F15" s="81"/>
      <c r="G15" s="81"/>
      <c r="H15" s="81"/>
      <c r="I15" s="80"/>
      <c r="J15" s="80"/>
    </row>
    <row r="16" spans="1:10" x14ac:dyDescent="0.25">
      <c r="A16" s="62" t="s">
        <v>189</v>
      </c>
      <c r="B16" s="75" t="s">
        <v>188</v>
      </c>
      <c r="C16" s="74" t="s">
        <v>4</v>
      </c>
      <c r="D16" s="76">
        <v>2</v>
      </c>
      <c r="E16" s="74"/>
      <c r="F16" s="60">
        <f>E16*D16</f>
        <v>0</v>
      </c>
      <c r="G16" s="60"/>
      <c r="H16" s="60">
        <f>G16*D16</f>
        <v>0</v>
      </c>
      <c r="I16" s="58">
        <f>F16+H16</f>
        <v>0</v>
      </c>
      <c r="J16" s="58"/>
    </row>
    <row r="17" spans="1:10" x14ac:dyDescent="0.25">
      <c r="A17" s="62" t="s">
        <v>187</v>
      </c>
      <c r="B17" s="50" t="s">
        <v>186</v>
      </c>
      <c r="C17" s="79" t="s">
        <v>4</v>
      </c>
      <c r="D17" s="48">
        <v>3</v>
      </c>
      <c r="E17" s="74"/>
      <c r="F17" s="60">
        <f>E17*D17</f>
        <v>0</v>
      </c>
      <c r="G17" s="60"/>
      <c r="H17" s="60">
        <f>G17*D17</f>
        <v>0</v>
      </c>
      <c r="I17" s="58">
        <f>F17+H17</f>
        <v>0</v>
      </c>
      <c r="J17" s="58"/>
    </row>
    <row r="18" spans="1:10" ht="38.25" x14ac:dyDescent="0.25">
      <c r="A18" s="62" t="s">
        <v>185</v>
      </c>
      <c r="B18" s="75" t="s">
        <v>623</v>
      </c>
      <c r="C18" s="74" t="s">
        <v>4</v>
      </c>
      <c r="D18" s="76">
        <v>1</v>
      </c>
      <c r="E18" s="74"/>
      <c r="F18" s="60">
        <f>E18*D18</f>
        <v>0</v>
      </c>
      <c r="G18" s="60"/>
      <c r="H18" s="60">
        <f>G18*D18</f>
        <v>0</v>
      </c>
      <c r="I18" s="58">
        <f>F18+H18</f>
        <v>0</v>
      </c>
      <c r="J18" s="58"/>
    </row>
    <row r="19" spans="1:10" x14ac:dyDescent="0.25">
      <c r="A19" s="62" t="s">
        <v>183</v>
      </c>
      <c r="B19" s="16" t="s">
        <v>54</v>
      </c>
      <c r="C19" s="74" t="s">
        <v>4</v>
      </c>
      <c r="D19" s="76">
        <v>1</v>
      </c>
      <c r="E19" s="74"/>
      <c r="F19" s="60">
        <f>E19*D19</f>
        <v>0</v>
      </c>
      <c r="G19" s="60"/>
      <c r="H19" s="60">
        <f>G19*D19</f>
        <v>0</v>
      </c>
      <c r="I19" s="58">
        <f>F19+H19</f>
        <v>0</v>
      </c>
      <c r="J19" s="58"/>
    </row>
    <row r="20" spans="1:10" x14ac:dyDescent="0.25">
      <c r="A20" s="57"/>
      <c r="B20" s="56" t="s">
        <v>181</v>
      </c>
      <c r="C20" s="55"/>
      <c r="D20" s="55"/>
      <c r="E20" s="53"/>
      <c r="F20" s="53"/>
      <c r="G20" s="53"/>
      <c r="H20" s="53"/>
      <c r="I20" s="52"/>
      <c r="J20" s="52"/>
    </row>
    <row r="21" spans="1:10" ht="25.5" x14ac:dyDescent="0.25">
      <c r="A21" s="62" t="s">
        <v>182</v>
      </c>
      <c r="B21" s="75" t="s">
        <v>179</v>
      </c>
      <c r="C21" s="78" t="s">
        <v>16</v>
      </c>
      <c r="D21" s="77">
        <v>58</v>
      </c>
      <c r="E21" s="72"/>
      <c r="F21" s="60">
        <f t="shared" ref="F21:F30" si="0">E21*D21</f>
        <v>0</v>
      </c>
      <c r="G21" s="60"/>
      <c r="H21" s="60">
        <f t="shared" ref="H21:H30" si="1">G21*D21</f>
        <v>0</v>
      </c>
      <c r="I21" s="58">
        <f t="shared" ref="I21:I30" si="2">F21+H21</f>
        <v>0</v>
      </c>
      <c r="J21" s="58"/>
    </row>
    <row r="22" spans="1:10" ht="25.5" x14ac:dyDescent="0.25">
      <c r="A22" s="62" t="s">
        <v>180</v>
      </c>
      <c r="B22" s="75" t="s">
        <v>177</v>
      </c>
      <c r="C22" s="74" t="s">
        <v>4</v>
      </c>
      <c r="D22" s="76">
        <v>38</v>
      </c>
      <c r="E22" s="72"/>
      <c r="F22" s="60">
        <f t="shared" si="0"/>
        <v>0</v>
      </c>
      <c r="G22" s="60"/>
      <c r="H22" s="60">
        <f t="shared" si="1"/>
        <v>0</v>
      </c>
      <c r="I22" s="58">
        <f t="shared" si="2"/>
        <v>0</v>
      </c>
      <c r="J22" s="58"/>
    </row>
    <row r="23" spans="1:10" ht="25.5" x14ac:dyDescent="0.25">
      <c r="A23" s="62" t="s">
        <v>178</v>
      </c>
      <c r="B23" s="75" t="s">
        <v>175</v>
      </c>
      <c r="C23" s="74" t="s">
        <v>4</v>
      </c>
      <c r="D23" s="76">
        <v>76</v>
      </c>
      <c r="E23" s="72"/>
      <c r="F23" s="60">
        <f t="shared" si="0"/>
        <v>0</v>
      </c>
      <c r="G23" s="60"/>
      <c r="H23" s="60">
        <f t="shared" si="1"/>
        <v>0</v>
      </c>
      <c r="I23" s="58">
        <f t="shared" si="2"/>
        <v>0</v>
      </c>
      <c r="J23" s="58"/>
    </row>
    <row r="24" spans="1:10" x14ac:dyDescent="0.25">
      <c r="A24" s="62" t="s">
        <v>176</v>
      </c>
      <c r="B24" s="75" t="s">
        <v>173</v>
      </c>
      <c r="C24" s="74" t="s">
        <v>4</v>
      </c>
      <c r="D24" s="76">
        <v>8</v>
      </c>
      <c r="E24" s="72"/>
      <c r="F24" s="60">
        <f t="shared" si="0"/>
        <v>0</v>
      </c>
      <c r="G24" s="60"/>
      <c r="H24" s="60">
        <f t="shared" si="1"/>
        <v>0</v>
      </c>
      <c r="I24" s="58">
        <f t="shared" si="2"/>
        <v>0</v>
      </c>
      <c r="J24" s="58"/>
    </row>
    <row r="25" spans="1:10" x14ac:dyDescent="0.25">
      <c r="A25" s="62" t="s">
        <v>174</v>
      </c>
      <c r="B25" s="75" t="s">
        <v>171</v>
      </c>
      <c r="C25" s="74" t="s">
        <v>4</v>
      </c>
      <c r="D25" s="76">
        <v>4</v>
      </c>
      <c r="E25" s="72"/>
      <c r="F25" s="60">
        <f t="shared" si="0"/>
        <v>0</v>
      </c>
      <c r="G25" s="60"/>
      <c r="H25" s="60">
        <f t="shared" si="1"/>
        <v>0</v>
      </c>
      <c r="I25" s="58">
        <f t="shared" si="2"/>
        <v>0</v>
      </c>
      <c r="J25" s="58"/>
    </row>
    <row r="26" spans="1:10" x14ac:dyDescent="0.25">
      <c r="A26" s="62" t="s">
        <v>172</v>
      </c>
      <c r="B26" s="75" t="s">
        <v>169</v>
      </c>
      <c r="C26" s="74" t="s">
        <v>4</v>
      </c>
      <c r="D26" s="76">
        <v>3</v>
      </c>
      <c r="E26" s="72"/>
      <c r="F26" s="60">
        <f t="shared" si="0"/>
        <v>0</v>
      </c>
      <c r="G26" s="60"/>
      <c r="H26" s="60">
        <f t="shared" si="1"/>
        <v>0</v>
      </c>
      <c r="I26" s="58">
        <f t="shared" si="2"/>
        <v>0</v>
      </c>
      <c r="J26" s="58"/>
    </row>
    <row r="27" spans="1:10" x14ac:dyDescent="0.25">
      <c r="A27" s="62" t="s">
        <v>170</v>
      </c>
      <c r="B27" s="75" t="s">
        <v>167</v>
      </c>
      <c r="C27" s="74" t="s">
        <v>4</v>
      </c>
      <c r="D27" s="76">
        <v>2</v>
      </c>
      <c r="E27" s="72"/>
      <c r="F27" s="60">
        <f t="shared" si="0"/>
        <v>0</v>
      </c>
      <c r="G27" s="60"/>
      <c r="H27" s="60">
        <f t="shared" si="1"/>
        <v>0</v>
      </c>
      <c r="I27" s="58">
        <f t="shared" si="2"/>
        <v>0</v>
      </c>
      <c r="J27" s="58"/>
    </row>
    <row r="28" spans="1:10" x14ac:dyDescent="0.25">
      <c r="A28" s="62" t="s">
        <v>168</v>
      </c>
      <c r="B28" s="75" t="s">
        <v>165</v>
      </c>
      <c r="C28" s="74" t="s">
        <v>4</v>
      </c>
      <c r="D28" s="76">
        <v>30</v>
      </c>
      <c r="E28" s="72"/>
      <c r="F28" s="60">
        <f t="shared" si="0"/>
        <v>0</v>
      </c>
      <c r="G28" s="60"/>
      <c r="H28" s="60">
        <f t="shared" si="1"/>
        <v>0</v>
      </c>
      <c r="I28" s="58">
        <f t="shared" si="2"/>
        <v>0</v>
      </c>
      <c r="J28" s="58"/>
    </row>
    <row r="29" spans="1:10" x14ac:dyDescent="0.25">
      <c r="A29" s="62" t="s">
        <v>166</v>
      </c>
      <c r="B29" s="75" t="s">
        <v>163</v>
      </c>
      <c r="C29" s="74" t="s">
        <v>4</v>
      </c>
      <c r="D29" s="76">
        <v>10</v>
      </c>
      <c r="E29" s="72"/>
      <c r="F29" s="60">
        <f t="shared" si="0"/>
        <v>0</v>
      </c>
      <c r="G29" s="60"/>
      <c r="H29" s="60">
        <f t="shared" si="1"/>
        <v>0</v>
      </c>
      <c r="I29" s="58">
        <f t="shared" si="2"/>
        <v>0</v>
      </c>
      <c r="J29" s="58"/>
    </row>
    <row r="30" spans="1:10" x14ac:dyDescent="0.25">
      <c r="A30" s="62" t="s">
        <v>164</v>
      </c>
      <c r="B30" s="75" t="s">
        <v>161</v>
      </c>
      <c r="C30" s="74" t="s">
        <v>16</v>
      </c>
      <c r="D30" s="73">
        <v>15</v>
      </c>
      <c r="E30" s="72"/>
      <c r="F30" s="60">
        <f t="shared" si="0"/>
        <v>0</v>
      </c>
      <c r="G30" s="60"/>
      <c r="H30" s="60">
        <f t="shared" si="1"/>
        <v>0</v>
      </c>
      <c r="I30" s="58">
        <f t="shared" si="2"/>
        <v>0</v>
      </c>
      <c r="J30" s="58"/>
    </row>
    <row r="31" spans="1:10" x14ac:dyDescent="0.25">
      <c r="A31" s="57"/>
      <c r="B31" s="69" t="s">
        <v>160</v>
      </c>
      <c r="C31" s="64" t="s">
        <v>148</v>
      </c>
      <c r="D31" s="64" t="s">
        <v>148</v>
      </c>
      <c r="E31" s="53"/>
      <c r="F31" s="53"/>
      <c r="G31" s="53"/>
      <c r="H31" s="53"/>
      <c r="I31" s="52"/>
      <c r="J31" s="52"/>
    </row>
    <row r="32" spans="1:10" ht="36" customHeight="1" x14ac:dyDescent="0.25">
      <c r="A32" s="62" t="s">
        <v>162</v>
      </c>
      <c r="B32" s="50" t="s">
        <v>158</v>
      </c>
      <c r="C32" s="49" t="s">
        <v>4</v>
      </c>
      <c r="D32" s="48">
        <v>1</v>
      </c>
      <c r="E32" s="47"/>
      <c r="F32" s="60">
        <f>D32*E32</f>
        <v>0</v>
      </c>
      <c r="G32" s="60"/>
      <c r="H32" s="59">
        <f>G32*D32</f>
        <v>0</v>
      </c>
      <c r="I32" s="58">
        <f>F32+H32</f>
        <v>0</v>
      </c>
      <c r="J32" s="58"/>
    </row>
    <row r="33" spans="1:10" ht="42" customHeight="1" x14ac:dyDescent="0.25">
      <c r="A33" s="62" t="s">
        <v>159</v>
      </c>
      <c r="B33" s="50" t="s">
        <v>156</v>
      </c>
      <c r="C33" s="49" t="s">
        <v>16</v>
      </c>
      <c r="D33" s="67">
        <v>40</v>
      </c>
      <c r="E33" s="47"/>
      <c r="F33" s="60">
        <f>D33*E33</f>
        <v>0</v>
      </c>
      <c r="G33" s="60"/>
      <c r="H33" s="59">
        <f>D33*G33</f>
        <v>0</v>
      </c>
      <c r="I33" s="58">
        <f>F33+H33</f>
        <v>0</v>
      </c>
      <c r="J33" s="58"/>
    </row>
    <row r="34" spans="1:10" x14ac:dyDescent="0.25">
      <c r="A34" s="62" t="s">
        <v>157</v>
      </c>
      <c r="B34" s="50" t="s">
        <v>154</v>
      </c>
      <c r="C34" s="49" t="s">
        <v>4</v>
      </c>
      <c r="D34" s="48">
        <v>12</v>
      </c>
      <c r="E34" s="47"/>
      <c r="F34" s="60">
        <f>D34*E34</f>
        <v>0</v>
      </c>
      <c r="G34" s="60"/>
      <c r="H34" s="59">
        <f>G34*D34</f>
        <v>0</v>
      </c>
      <c r="I34" s="58">
        <f>F34+H34</f>
        <v>0</v>
      </c>
      <c r="J34" s="58"/>
    </row>
    <row r="35" spans="1:10" x14ac:dyDescent="0.25">
      <c r="A35" s="62" t="s">
        <v>155</v>
      </c>
      <c r="B35" s="50" t="s">
        <v>152</v>
      </c>
      <c r="C35" s="49" t="s">
        <v>4</v>
      </c>
      <c r="D35" s="48">
        <v>6</v>
      </c>
      <c r="E35" s="47"/>
      <c r="F35" s="60">
        <f>D35*E35</f>
        <v>0</v>
      </c>
      <c r="G35" s="60"/>
      <c r="H35" s="59">
        <f>G35*D35</f>
        <v>0</v>
      </c>
      <c r="I35" s="58">
        <f>F35+H35</f>
        <v>0</v>
      </c>
      <c r="J35" s="58"/>
    </row>
    <row r="36" spans="1:10" ht="26.25" x14ac:dyDescent="0.25">
      <c r="A36" s="62" t="s">
        <v>153</v>
      </c>
      <c r="B36" s="50" t="s">
        <v>150</v>
      </c>
      <c r="C36" s="49" t="s">
        <v>4</v>
      </c>
      <c r="D36" s="48">
        <v>3</v>
      </c>
      <c r="E36" s="47"/>
      <c r="F36" s="60">
        <f>D36*E36</f>
        <v>0</v>
      </c>
      <c r="G36" s="60"/>
      <c r="H36" s="59">
        <f>G36*D36</f>
        <v>0</v>
      </c>
      <c r="I36" s="58">
        <f>F36+H36</f>
        <v>0</v>
      </c>
      <c r="J36" s="58"/>
    </row>
    <row r="37" spans="1:10" x14ac:dyDescent="0.25">
      <c r="A37" s="71"/>
      <c r="B37" s="69" t="s">
        <v>149</v>
      </c>
      <c r="C37" s="70" t="s">
        <v>148</v>
      </c>
      <c r="D37" s="70" t="s">
        <v>148</v>
      </c>
      <c r="E37" s="54"/>
      <c r="F37" s="53"/>
      <c r="G37" s="53"/>
      <c r="H37" s="53"/>
      <c r="I37" s="52"/>
      <c r="J37" s="52"/>
    </row>
    <row r="38" spans="1:10" ht="26.25" x14ac:dyDescent="0.25">
      <c r="A38" s="62" t="s">
        <v>151</v>
      </c>
      <c r="B38" s="50" t="s">
        <v>146</v>
      </c>
      <c r="C38" s="49" t="s">
        <v>4</v>
      </c>
      <c r="D38" s="48">
        <v>38</v>
      </c>
      <c r="E38" s="63"/>
      <c r="F38" s="60">
        <f t="shared" ref="F38:F43" si="3">D38*E38</f>
        <v>0</v>
      </c>
      <c r="G38" s="60"/>
      <c r="H38" s="59">
        <f t="shared" ref="H38:H43" si="4">G38*D38</f>
        <v>0</v>
      </c>
      <c r="I38" s="58">
        <f t="shared" ref="I38:I43" si="5">F38+H38</f>
        <v>0</v>
      </c>
      <c r="J38" s="58"/>
    </row>
    <row r="39" spans="1:10" x14ac:dyDescent="0.25">
      <c r="A39" s="62" t="s">
        <v>147</v>
      </c>
      <c r="B39" s="50" t="s">
        <v>144</v>
      </c>
      <c r="C39" s="49" t="s">
        <v>4</v>
      </c>
      <c r="D39" s="48">
        <v>11</v>
      </c>
      <c r="E39" s="63"/>
      <c r="F39" s="60">
        <f t="shared" si="3"/>
        <v>0</v>
      </c>
      <c r="G39" s="60"/>
      <c r="H39" s="59">
        <f t="shared" si="4"/>
        <v>0</v>
      </c>
      <c r="I39" s="58">
        <f t="shared" si="5"/>
        <v>0</v>
      </c>
      <c r="J39" s="58"/>
    </row>
    <row r="40" spans="1:10" ht="26.25" x14ac:dyDescent="0.25">
      <c r="A40" s="62" t="s">
        <v>145</v>
      </c>
      <c r="B40" s="50" t="s">
        <v>142</v>
      </c>
      <c r="C40" s="49" t="s">
        <v>4</v>
      </c>
      <c r="D40" s="48">
        <v>38</v>
      </c>
      <c r="E40" s="63"/>
      <c r="F40" s="60">
        <f t="shared" si="3"/>
        <v>0</v>
      </c>
      <c r="G40" s="60"/>
      <c r="H40" s="59">
        <f t="shared" si="4"/>
        <v>0</v>
      </c>
      <c r="I40" s="58">
        <f t="shared" si="5"/>
        <v>0</v>
      </c>
      <c r="J40" s="58"/>
    </row>
    <row r="41" spans="1:10" ht="31.5" customHeight="1" x14ac:dyDescent="0.25">
      <c r="A41" s="62" t="s">
        <v>143</v>
      </c>
      <c r="B41" s="50" t="s">
        <v>140</v>
      </c>
      <c r="C41" s="49" t="s">
        <v>4</v>
      </c>
      <c r="D41" s="48">
        <v>1</v>
      </c>
      <c r="E41" s="63"/>
      <c r="F41" s="60">
        <f t="shared" si="3"/>
        <v>0</v>
      </c>
      <c r="G41" s="60"/>
      <c r="H41" s="59">
        <f t="shared" si="4"/>
        <v>0</v>
      </c>
      <c r="I41" s="58">
        <f t="shared" si="5"/>
        <v>0</v>
      </c>
      <c r="J41" s="58"/>
    </row>
    <row r="42" spans="1:10" x14ac:dyDescent="0.25">
      <c r="A42" s="62" t="s">
        <v>141</v>
      </c>
      <c r="B42" s="50" t="s">
        <v>138</v>
      </c>
      <c r="C42" s="49" t="s">
        <v>4</v>
      </c>
      <c r="D42" s="48">
        <v>1</v>
      </c>
      <c r="E42" s="63"/>
      <c r="F42" s="60">
        <f t="shared" si="3"/>
        <v>0</v>
      </c>
      <c r="G42" s="60"/>
      <c r="H42" s="59">
        <f t="shared" si="4"/>
        <v>0</v>
      </c>
      <c r="I42" s="58">
        <f t="shared" si="5"/>
        <v>0</v>
      </c>
      <c r="J42" s="58"/>
    </row>
    <row r="43" spans="1:10" x14ac:dyDescent="0.25">
      <c r="A43" s="62" t="s">
        <v>139</v>
      </c>
      <c r="B43" s="50" t="s">
        <v>136</v>
      </c>
      <c r="C43" s="49" t="s">
        <v>4</v>
      </c>
      <c r="D43" s="48">
        <v>7</v>
      </c>
      <c r="E43" s="63"/>
      <c r="F43" s="60">
        <f t="shared" si="3"/>
        <v>0</v>
      </c>
      <c r="G43" s="60"/>
      <c r="H43" s="59">
        <f t="shared" si="4"/>
        <v>0</v>
      </c>
      <c r="I43" s="58">
        <f t="shared" si="5"/>
        <v>0</v>
      </c>
      <c r="J43" s="58"/>
    </row>
    <row r="44" spans="1:10" x14ac:dyDescent="0.25">
      <c r="A44" s="66"/>
      <c r="B44" s="69" t="s">
        <v>135</v>
      </c>
      <c r="C44" s="68"/>
      <c r="D44" s="64"/>
      <c r="E44" s="54"/>
      <c r="F44" s="53"/>
      <c r="G44" s="53"/>
      <c r="H44" s="53"/>
      <c r="I44" s="52"/>
      <c r="J44" s="52"/>
    </row>
    <row r="45" spans="1:10" x14ac:dyDescent="0.25">
      <c r="A45" s="62" t="s">
        <v>137</v>
      </c>
      <c r="B45" s="50" t="s">
        <v>133</v>
      </c>
      <c r="C45" s="49" t="s">
        <v>16</v>
      </c>
      <c r="D45" s="67">
        <v>40</v>
      </c>
      <c r="E45" s="63"/>
      <c r="F45" s="60">
        <f>D45*E45</f>
        <v>0</v>
      </c>
      <c r="G45" s="60"/>
      <c r="H45" s="59">
        <f>G45*D45</f>
        <v>0</v>
      </c>
      <c r="I45" s="58">
        <f>F45+H45</f>
        <v>0</v>
      </c>
      <c r="J45" s="58"/>
    </row>
    <row r="46" spans="1:10" x14ac:dyDescent="0.25">
      <c r="A46" s="62" t="s">
        <v>134</v>
      </c>
      <c r="B46" s="50" t="s">
        <v>132</v>
      </c>
      <c r="C46" s="49" t="s">
        <v>4</v>
      </c>
      <c r="D46" s="48">
        <v>1</v>
      </c>
      <c r="E46" s="63"/>
      <c r="F46" s="60">
        <f>D46*E46</f>
        <v>0</v>
      </c>
      <c r="G46" s="60"/>
      <c r="H46" s="59">
        <f>G46*D46</f>
        <v>0</v>
      </c>
      <c r="I46" s="58">
        <f>F46+H46</f>
        <v>0</v>
      </c>
      <c r="J46" s="58"/>
    </row>
    <row r="47" spans="1:10" x14ac:dyDescent="0.25">
      <c r="A47" s="66"/>
      <c r="B47" s="65" t="s">
        <v>131</v>
      </c>
      <c r="C47" s="64"/>
      <c r="D47" s="64"/>
      <c r="E47" s="54"/>
      <c r="F47" s="53"/>
      <c r="G47" s="53"/>
      <c r="H47" s="53"/>
      <c r="I47" s="52"/>
      <c r="J47" s="52"/>
    </row>
    <row r="48" spans="1:10" x14ac:dyDescent="0.25">
      <c r="A48" s="62">
        <v>2.33</v>
      </c>
      <c r="B48" s="16" t="s">
        <v>129</v>
      </c>
      <c r="C48" s="15" t="s">
        <v>4</v>
      </c>
      <c r="D48" s="14">
        <v>7</v>
      </c>
      <c r="E48" s="63"/>
      <c r="F48" s="60">
        <f>D48*E48</f>
        <v>0</v>
      </c>
      <c r="G48" s="60"/>
      <c r="H48" s="59">
        <f>G48*D48</f>
        <v>0</v>
      </c>
      <c r="I48" s="58">
        <f>F48+H48</f>
        <v>0</v>
      </c>
      <c r="J48" s="58"/>
    </row>
    <row r="49" spans="1:10" x14ac:dyDescent="0.25">
      <c r="A49" s="62" t="s">
        <v>130</v>
      </c>
      <c r="B49" s="16" t="s">
        <v>127</v>
      </c>
      <c r="C49" s="15" t="s">
        <v>4</v>
      </c>
      <c r="D49" s="14">
        <v>6</v>
      </c>
      <c r="E49" s="63"/>
      <c r="F49" s="60">
        <f>D49*E49</f>
        <v>0</v>
      </c>
      <c r="G49" s="60"/>
      <c r="H49" s="59">
        <f>G49*D49</f>
        <v>0</v>
      </c>
      <c r="I49" s="58">
        <f>F49+H49</f>
        <v>0</v>
      </c>
      <c r="J49" s="58"/>
    </row>
    <row r="50" spans="1:10" x14ac:dyDescent="0.25">
      <c r="A50" s="62" t="s">
        <v>128</v>
      </c>
      <c r="B50" s="16" t="s">
        <v>125</v>
      </c>
      <c r="C50" s="15" t="s">
        <v>4</v>
      </c>
      <c r="D50" s="14">
        <v>10</v>
      </c>
      <c r="E50" s="63"/>
      <c r="F50" s="60">
        <f>D50*E50</f>
        <v>0</v>
      </c>
      <c r="G50" s="60"/>
      <c r="H50" s="59">
        <f>G50*D50</f>
        <v>0</v>
      </c>
      <c r="I50" s="58">
        <f>F50+H50</f>
        <v>0</v>
      </c>
      <c r="J50" s="58"/>
    </row>
    <row r="51" spans="1:10" ht="45" customHeight="1" x14ac:dyDescent="0.25">
      <c r="A51" s="62" t="s">
        <v>126</v>
      </c>
      <c r="B51" s="50" t="s">
        <v>123</v>
      </c>
      <c r="C51" s="49" t="s">
        <v>16</v>
      </c>
      <c r="D51" s="61">
        <v>180</v>
      </c>
      <c r="E51" s="203"/>
      <c r="F51" s="60">
        <f>D51*E51</f>
        <v>0</v>
      </c>
      <c r="G51" s="60"/>
      <c r="H51" s="59">
        <f>G51*D51</f>
        <v>0</v>
      </c>
      <c r="I51" s="58">
        <f>F51+H51</f>
        <v>0</v>
      </c>
      <c r="J51" s="58"/>
    </row>
    <row r="52" spans="1:10" ht="39" customHeight="1" x14ac:dyDescent="0.25">
      <c r="A52" s="62" t="s">
        <v>124</v>
      </c>
      <c r="B52" s="50" t="s">
        <v>121</v>
      </c>
      <c r="C52" s="49" t="s">
        <v>16</v>
      </c>
      <c r="D52" s="61">
        <v>175</v>
      </c>
      <c r="E52" s="203"/>
      <c r="F52" s="60">
        <f>D52*E52</f>
        <v>0</v>
      </c>
      <c r="G52" s="60"/>
      <c r="H52" s="59">
        <f>G52*D52</f>
        <v>0</v>
      </c>
      <c r="I52" s="58">
        <f>F52+H52</f>
        <v>0</v>
      </c>
      <c r="J52" s="58"/>
    </row>
    <row r="53" spans="1:10" x14ac:dyDescent="0.25">
      <c r="A53" s="57"/>
      <c r="B53" s="56" t="s">
        <v>120</v>
      </c>
      <c r="C53" s="55"/>
      <c r="D53" s="55"/>
      <c r="E53" s="54"/>
      <c r="F53" s="53"/>
      <c r="G53" s="53"/>
      <c r="H53" s="53"/>
      <c r="I53" s="52"/>
      <c r="J53" s="52"/>
    </row>
    <row r="54" spans="1:10" x14ac:dyDescent="0.25">
      <c r="A54" s="51" t="s">
        <v>122</v>
      </c>
      <c r="B54" s="50" t="s">
        <v>118</v>
      </c>
      <c r="C54" s="49" t="s">
        <v>4</v>
      </c>
      <c r="D54" s="48">
        <v>38</v>
      </c>
      <c r="E54" s="47"/>
      <c r="F54" s="46">
        <f>D54*E54</f>
        <v>0</v>
      </c>
      <c r="G54" s="46"/>
      <c r="H54" s="45">
        <f>G54*D54</f>
        <v>0</v>
      </c>
      <c r="I54" s="44">
        <f>F54+H54</f>
        <v>0</v>
      </c>
      <c r="J54" s="44"/>
    </row>
    <row r="55" spans="1:10" x14ac:dyDescent="0.25">
      <c r="A55" s="51" t="s">
        <v>119</v>
      </c>
      <c r="B55" s="50" t="s">
        <v>116</v>
      </c>
      <c r="C55" s="49" t="s">
        <v>4</v>
      </c>
      <c r="D55" s="48">
        <v>228</v>
      </c>
      <c r="E55" s="47"/>
      <c r="F55" s="46">
        <f>D55*E55</f>
        <v>0</v>
      </c>
      <c r="G55" s="46"/>
      <c r="H55" s="45">
        <f>G55*D55</f>
        <v>0</v>
      </c>
      <c r="I55" s="44">
        <f>F55+H55</f>
        <v>0</v>
      </c>
      <c r="J55" s="44"/>
    </row>
    <row r="56" spans="1:10" ht="42" customHeight="1" thickBot="1" x14ac:dyDescent="0.3">
      <c r="A56" s="51" t="s">
        <v>117</v>
      </c>
      <c r="B56" s="50" t="s">
        <v>115</v>
      </c>
      <c r="C56" s="49" t="s">
        <v>4</v>
      </c>
      <c r="D56" s="48">
        <v>32</v>
      </c>
      <c r="E56" s="47"/>
      <c r="F56" s="46">
        <f>D56*E56</f>
        <v>0</v>
      </c>
      <c r="G56" s="46"/>
      <c r="H56" s="45">
        <f>G56*D56</f>
        <v>0</v>
      </c>
      <c r="I56" s="44">
        <f>F56+H56</f>
        <v>0</v>
      </c>
      <c r="J56" s="44"/>
    </row>
    <row r="57" spans="1:10" ht="21.75" customHeight="1" thickBot="1" x14ac:dyDescent="0.35">
      <c r="A57" s="43"/>
      <c r="B57" s="288" t="s">
        <v>114</v>
      </c>
      <c r="C57" s="288"/>
      <c r="D57" s="288"/>
      <c r="E57" s="288"/>
      <c r="F57" s="288"/>
      <c r="G57" s="288"/>
      <c r="H57" s="42"/>
      <c r="I57" s="41">
        <f>SUM(I10:I56)</f>
        <v>0</v>
      </c>
    </row>
    <row r="58" spans="1:10" x14ac:dyDescent="0.25">
      <c r="A58" s="8"/>
      <c r="B58" s="7"/>
      <c r="C58" s="7"/>
      <c r="D58" s="7"/>
      <c r="E58" s="7"/>
      <c r="F58" s="7"/>
      <c r="G58" s="5" t="s">
        <v>1</v>
      </c>
      <c r="H58" s="5">
        <v>0.19</v>
      </c>
      <c r="I58" s="4">
        <f>I57*0.19</f>
        <v>0</v>
      </c>
    </row>
    <row r="59" spans="1:10" ht="16.5" thickBot="1" x14ac:dyDescent="0.3">
      <c r="A59" s="3"/>
      <c r="B59" s="2"/>
      <c r="C59" s="2"/>
      <c r="D59" s="2"/>
      <c r="E59" s="2"/>
      <c r="F59" s="2"/>
      <c r="G59" s="289" t="s">
        <v>0</v>
      </c>
      <c r="H59" s="269"/>
      <c r="I59" s="1">
        <f>SUM(I57:I58)</f>
        <v>0</v>
      </c>
    </row>
    <row r="62" spans="1:10" x14ac:dyDescent="0.25">
      <c r="B62" s="209"/>
    </row>
    <row r="63" spans="1:10" x14ac:dyDescent="0.25">
      <c r="B63" t="s">
        <v>625</v>
      </c>
    </row>
  </sheetData>
  <mergeCells count="5">
    <mergeCell ref="B6:H6"/>
    <mergeCell ref="A7:C7"/>
    <mergeCell ref="B15:C15"/>
    <mergeCell ref="B57:G57"/>
    <mergeCell ref="G59:H59"/>
  </mergeCells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14F0-9A19-4766-989E-0CF6EECFB0F9}">
  <dimension ref="A1:J57"/>
  <sheetViews>
    <sheetView topLeftCell="A29" zoomScale="115" zoomScaleNormal="115" workbookViewId="0">
      <selection activeCell="N46" sqref="N46"/>
    </sheetView>
  </sheetViews>
  <sheetFormatPr baseColWidth="10" defaultRowHeight="15" x14ac:dyDescent="0.25"/>
  <cols>
    <col min="1" max="1" width="8" customWidth="1"/>
    <col min="2" max="2" width="34.85546875" customWidth="1"/>
    <col min="3" max="3" width="8.5703125" customWidth="1"/>
    <col min="4" max="4" width="9.28515625" customWidth="1"/>
    <col min="5" max="5" width="12.85546875" customWidth="1"/>
    <col min="6" max="6" width="13.140625" customWidth="1"/>
    <col min="7" max="7" width="12.42578125" customWidth="1"/>
    <col min="8" max="8" width="13.85546875" customWidth="1"/>
    <col min="9" max="9" width="17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06">
        <v>3</v>
      </c>
      <c r="B6" s="290" t="s">
        <v>203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284" t="s">
        <v>112</v>
      </c>
      <c r="B7" s="285"/>
      <c r="C7" s="285"/>
      <c r="D7" s="92"/>
      <c r="E7" s="92"/>
      <c r="F7" s="92"/>
      <c r="G7" s="92"/>
      <c r="H7" s="92"/>
      <c r="I7" s="104">
        <v>12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57"/>
      <c r="B9" s="85" t="s">
        <v>102</v>
      </c>
      <c r="C9" s="55"/>
      <c r="D9" s="55"/>
      <c r="E9" s="55"/>
      <c r="F9" s="55"/>
      <c r="G9" s="55"/>
      <c r="H9" s="84"/>
      <c r="I9" s="83"/>
      <c r="J9" s="83"/>
    </row>
    <row r="10" spans="1:10" ht="38.25" x14ac:dyDescent="0.25">
      <c r="A10" s="62" t="s">
        <v>252</v>
      </c>
      <c r="B10" s="75" t="s">
        <v>198</v>
      </c>
      <c r="C10" s="74" t="s">
        <v>4</v>
      </c>
      <c r="D10" s="76">
        <v>24</v>
      </c>
      <c r="E10" s="74"/>
      <c r="F10" s="60">
        <f>D10*E10</f>
        <v>0</v>
      </c>
      <c r="G10" s="60"/>
      <c r="H10" s="60">
        <f>G10*D10</f>
        <v>0</v>
      </c>
      <c r="I10" s="58">
        <f>F10+H10</f>
        <v>0</v>
      </c>
      <c r="J10" s="58"/>
    </row>
    <row r="11" spans="1:10" x14ac:dyDescent="0.25">
      <c r="A11" s="62" t="s">
        <v>251</v>
      </c>
      <c r="B11" s="75" t="s">
        <v>250</v>
      </c>
      <c r="C11" s="74" t="s">
        <v>4</v>
      </c>
      <c r="D11" s="76">
        <v>12</v>
      </c>
      <c r="E11" s="74"/>
      <c r="F11" s="60">
        <f>D11*E11</f>
        <v>0</v>
      </c>
      <c r="G11" s="60"/>
      <c r="H11" s="60">
        <f>G11*D11</f>
        <v>0</v>
      </c>
      <c r="I11" s="58">
        <f>F11+H11</f>
        <v>0</v>
      </c>
      <c r="J11" s="58"/>
    </row>
    <row r="12" spans="1:10" ht="25.5" x14ac:dyDescent="0.25">
      <c r="A12" s="62" t="s">
        <v>249</v>
      </c>
      <c r="B12" s="75" t="s">
        <v>191</v>
      </c>
      <c r="C12" s="74" t="s">
        <v>4</v>
      </c>
      <c r="D12" s="76">
        <v>24</v>
      </c>
      <c r="E12" s="74"/>
      <c r="F12" s="60">
        <f>D12*E12</f>
        <v>0</v>
      </c>
      <c r="G12" s="60"/>
      <c r="H12" s="60">
        <f>G12*D12</f>
        <v>0</v>
      </c>
      <c r="I12" s="58">
        <f>F12+H12</f>
        <v>0</v>
      </c>
      <c r="J12" s="58"/>
    </row>
    <row r="13" spans="1:10" ht="25.5" x14ac:dyDescent="0.25">
      <c r="A13" s="62" t="s">
        <v>248</v>
      </c>
      <c r="B13" s="103" t="s">
        <v>247</v>
      </c>
      <c r="C13" s="74" t="s">
        <v>16</v>
      </c>
      <c r="D13" s="76">
        <v>480</v>
      </c>
      <c r="E13" s="74"/>
      <c r="F13" s="60">
        <f>D13*E13</f>
        <v>0</v>
      </c>
      <c r="G13" s="60"/>
      <c r="H13" s="60">
        <f>G13*D13</f>
        <v>0</v>
      </c>
      <c r="I13" s="58">
        <f>F13+H13</f>
        <v>0</v>
      </c>
      <c r="J13" s="58"/>
    </row>
    <row r="14" spans="1:10" x14ac:dyDescent="0.25">
      <c r="A14" s="57"/>
      <c r="B14" s="286" t="s">
        <v>190</v>
      </c>
      <c r="C14" s="287"/>
      <c r="D14" s="55"/>
      <c r="E14" s="55"/>
      <c r="F14" s="53"/>
      <c r="G14" s="53"/>
      <c r="H14" s="53"/>
      <c r="I14" s="52"/>
      <c r="J14" s="52"/>
    </row>
    <row r="15" spans="1:10" ht="25.5" x14ac:dyDescent="0.25">
      <c r="A15" s="62" t="s">
        <v>246</v>
      </c>
      <c r="B15" s="75" t="s">
        <v>245</v>
      </c>
      <c r="C15" s="74" t="s">
        <v>4</v>
      </c>
      <c r="D15" s="76">
        <v>1</v>
      </c>
      <c r="E15" s="74"/>
      <c r="F15" s="60">
        <f>D15*E15</f>
        <v>0</v>
      </c>
      <c r="G15" s="60"/>
      <c r="H15" s="60">
        <f>G15*D15</f>
        <v>0</v>
      </c>
      <c r="I15" s="58">
        <f>F15+H15</f>
        <v>0</v>
      </c>
      <c r="J15" s="58"/>
    </row>
    <row r="16" spans="1:10" x14ac:dyDescent="0.25">
      <c r="A16" s="62" t="s">
        <v>244</v>
      </c>
      <c r="B16" s="50" t="s">
        <v>186</v>
      </c>
      <c r="C16" s="79" t="s">
        <v>4</v>
      </c>
      <c r="D16" s="48">
        <v>1</v>
      </c>
      <c r="E16" s="74"/>
      <c r="F16" s="60">
        <f>D16*E16</f>
        <v>0</v>
      </c>
      <c r="G16" s="60"/>
      <c r="H16" s="60">
        <f>G16*D16</f>
        <v>0</v>
      </c>
      <c r="I16" s="58">
        <f>F16+H16</f>
        <v>0</v>
      </c>
      <c r="J16" s="58"/>
    </row>
    <row r="17" spans="1:10" ht="25.5" x14ac:dyDescent="0.25">
      <c r="A17" s="62" t="s">
        <v>243</v>
      </c>
      <c r="B17" s="75" t="s">
        <v>193</v>
      </c>
      <c r="C17" s="74" t="s">
        <v>4</v>
      </c>
      <c r="D17" s="76">
        <v>12</v>
      </c>
      <c r="E17" s="74"/>
      <c r="F17" s="60">
        <f>D17*E17</f>
        <v>0</v>
      </c>
      <c r="G17" s="60"/>
      <c r="H17" s="60">
        <f>G17*D17</f>
        <v>0</v>
      </c>
      <c r="I17" s="58">
        <f>F17+H17</f>
        <v>0</v>
      </c>
      <c r="J17" s="58"/>
    </row>
    <row r="18" spans="1:10" ht="38.25" x14ac:dyDescent="0.25">
      <c r="A18" s="62" t="s">
        <v>242</v>
      </c>
      <c r="B18" s="26" t="s">
        <v>241</v>
      </c>
      <c r="C18" s="74" t="s">
        <v>4</v>
      </c>
      <c r="D18" s="76">
        <v>1</v>
      </c>
      <c r="E18" s="74"/>
      <c r="F18" s="60">
        <f>D18*E18</f>
        <v>0</v>
      </c>
      <c r="G18" s="60"/>
      <c r="H18" s="60">
        <f>G18*D18</f>
        <v>0</v>
      </c>
      <c r="I18" s="58">
        <f>F18+H18</f>
        <v>0</v>
      </c>
      <c r="J18" s="58"/>
    </row>
    <row r="19" spans="1:10" x14ac:dyDescent="0.25">
      <c r="A19" s="57"/>
      <c r="B19" s="56" t="s">
        <v>181</v>
      </c>
      <c r="C19" s="55"/>
      <c r="D19" s="55"/>
      <c r="E19" s="55"/>
      <c r="F19" s="53"/>
      <c r="G19" s="53"/>
      <c r="H19" s="53"/>
      <c r="I19" s="52"/>
      <c r="J19" s="52"/>
    </row>
    <row r="20" spans="1:10" ht="38.25" x14ac:dyDescent="0.25">
      <c r="A20" s="62" t="s">
        <v>240</v>
      </c>
      <c r="B20" s="75" t="s">
        <v>179</v>
      </c>
      <c r="C20" s="78" t="s">
        <v>16</v>
      </c>
      <c r="D20" s="77">
        <v>34</v>
      </c>
      <c r="E20" s="74"/>
      <c r="F20" s="60">
        <f t="shared" ref="F20:F27" si="0">D20*E20</f>
        <v>0</v>
      </c>
      <c r="G20" s="60"/>
      <c r="H20" s="60">
        <f t="shared" ref="H20:H27" si="1">G20*D20</f>
        <v>0</v>
      </c>
      <c r="I20" s="58">
        <f t="shared" ref="I20:I27" si="2">F20+H20</f>
        <v>0</v>
      </c>
      <c r="J20" s="58"/>
    </row>
    <row r="21" spans="1:10" ht="25.5" x14ac:dyDescent="0.25">
      <c r="A21" s="62" t="s">
        <v>239</v>
      </c>
      <c r="B21" s="75" t="s">
        <v>238</v>
      </c>
      <c r="C21" s="74" t="s">
        <v>4</v>
      </c>
      <c r="D21" s="76">
        <v>23</v>
      </c>
      <c r="E21" s="74"/>
      <c r="F21" s="60">
        <f t="shared" si="0"/>
        <v>0</v>
      </c>
      <c r="G21" s="60"/>
      <c r="H21" s="60">
        <f t="shared" si="1"/>
        <v>0</v>
      </c>
      <c r="I21" s="58">
        <f t="shared" si="2"/>
        <v>0</v>
      </c>
      <c r="J21" s="58"/>
    </row>
    <row r="22" spans="1:10" x14ac:dyDescent="0.25">
      <c r="A22" s="62" t="s">
        <v>237</v>
      </c>
      <c r="B22" s="75" t="s">
        <v>173</v>
      </c>
      <c r="C22" s="74" t="s">
        <v>4</v>
      </c>
      <c r="D22" s="76">
        <v>3</v>
      </c>
      <c r="E22" s="74"/>
      <c r="F22" s="60">
        <f t="shared" si="0"/>
        <v>0</v>
      </c>
      <c r="G22" s="60"/>
      <c r="H22" s="60">
        <f t="shared" si="1"/>
        <v>0</v>
      </c>
      <c r="I22" s="58">
        <f t="shared" si="2"/>
        <v>0</v>
      </c>
      <c r="J22" s="58"/>
    </row>
    <row r="23" spans="1:10" x14ac:dyDescent="0.25">
      <c r="A23" s="62" t="s">
        <v>236</v>
      </c>
      <c r="B23" s="75" t="s">
        <v>167</v>
      </c>
      <c r="C23" s="74" t="s">
        <v>4</v>
      </c>
      <c r="D23" s="76">
        <v>3</v>
      </c>
      <c r="E23" s="74"/>
      <c r="F23" s="60">
        <f t="shared" si="0"/>
        <v>0</v>
      </c>
      <c r="G23" s="60"/>
      <c r="H23" s="60">
        <f t="shared" si="1"/>
        <v>0</v>
      </c>
      <c r="I23" s="58">
        <f t="shared" si="2"/>
        <v>0</v>
      </c>
      <c r="J23" s="58"/>
    </row>
    <row r="24" spans="1:10" x14ac:dyDescent="0.25">
      <c r="A24" s="62" t="s">
        <v>235</v>
      </c>
      <c r="B24" s="75" t="s">
        <v>234</v>
      </c>
      <c r="C24" s="74" t="s">
        <v>4</v>
      </c>
      <c r="D24" s="76">
        <v>1</v>
      </c>
      <c r="E24" s="74"/>
      <c r="F24" s="60">
        <f t="shared" si="0"/>
        <v>0</v>
      </c>
      <c r="G24" s="60"/>
      <c r="H24" s="60">
        <f t="shared" si="1"/>
        <v>0</v>
      </c>
      <c r="I24" s="58">
        <f t="shared" si="2"/>
        <v>0</v>
      </c>
      <c r="J24" s="58"/>
    </row>
    <row r="25" spans="1:10" x14ac:dyDescent="0.25">
      <c r="A25" s="62" t="s">
        <v>233</v>
      </c>
      <c r="B25" s="75" t="s">
        <v>232</v>
      </c>
      <c r="C25" s="74" t="s">
        <v>4</v>
      </c>
      <c r="D25" s="76">
        <v>1</v>
      </c>
      <c r="E25" s="74"/>
      <c r="F25" s="60">
        <f t="shared" si="0"/>
        <v>0</v>
      </c>
      <c r="G25" s="60"/>
      <c r="H25" s="60">
        <f t="shared" si="1"/>
        <v>0</v>
      </c>
      <c r="I25" s="58">
        <f t="shared" si="2"/>
        <v>0</v>
      </c>
      <c r="J25" s="58"/>
    </row>
    <row r="26" spans="1:10" x14ac:dyDescent="0.25">
      <c r="A26" s="62" t="s">
        <v>231</v>
      </c>
      <c r="B26" s="75" t="s">
        <v>165</v>
      </c>
      <c r="C26" s="74" t="s">
        <v>4</v>
      </c>
      <c r="D26" s="76">
        <v>10</v>
      </c>
      <c r="E26" s="74"/>
      <c r="F26" s="60">
        <f t="shared" si="0"/>
        <v>0</v>
      </c>
      <c r="G26" s="60"/>
      <c r="H26" s="60">
        <f t="shared" si="1"/>
        <v>0</v>
      </c>
      <c r="I26" s="58">
        <f t="shared" si="2"/>
        <v>0</v>
      </c>
      <c r="J26" s="58"/>
    </row>
    <row r="27" spans="1:10" x14ac:dyDescent="0.25">
      <c r="A27" s="62" t="s">
        <v>230</v>
      </c>
      <c r="B27" s="75" t="s">
        <v>163</v>
      </c>
      <c r="C27" s="74" t="s">
        <v>4</v>
      </c>
      <c r="D27" s="76">
        <v>6</v>
      </c>
      <c r="E27" s="74"/>
      <c r="F27" s="60">
        <f t="shared" si="0"/>
        <v>0</v>
      </c>
      <c r="G27" s="60"/>
      <c r="H27" s="60">
        <f t="shared" si="1"/>
        <v>0</v>
      </c>
      <c r="I27" s="58">
        <f t="shared" si="2"/>
        <v>0</v>
      </c>
      <c r="J27" s="58"/>
    </row>
    <row r="28" spans="1:10" x14ac:dyDescent="0.25">
      <c r="A28" s="57"/>
      <c r="B28" s="69" t="s">
        <v>160</v>
      </c>
      <c r="C28" s="64" t="s">
        <v>148</v>
      </c>
      <c r="D28" s="64" t="s">
        <v>148</v>
      </c>
      <c r="E28" s="55"/>
      <c r="F28" s="53"/>
      <c r="G28" s="53"/>
      <c r="H28" s="53"/>
      <c r="I28" s="52"/>
      <c r="J28" s="52"/>
    </row>
    <row r="29" spans="1:10" ht="26.25" x14ac:dyDescent="0.25">
      <c r="A29" s="62" t="s">
        <v>229</v>
      </c>
      <c r="B29" s="50" t="s">
        <v>158</v>
      </c>
      <c r="C29" s="49" t="s">
        <v>4</v>
      </c>
      <c r="D29" s="48">
        <v>1</v>
      </c>
      <c r="E29" s="74"/>
      <c r="F29" s="60">
        <f>D29*E29</f>
        <v>0</v>
      </c>
      <c r="G29" s="60"/>
      <c r="H29" s="60">
        <f>G29*D29</f>
        <v>0</v>
      </c>
      <c r="I29" s="58">
        <f>F29+H29</f>
        <v>0</v>
      </c>
      <c r="J29" s="58"/>
    </row>
    <row r="30" spans="1:10" ht="39" x14ac:dyDescent="0.25">
      <c r="A30" s="62" t="s">
        <v>228</v>
      </c>
      <c r="B30" s="50" t="s">
        <v>227</v>
      </c>
      <c r="C30" s="49" t="s">
        <v>16</v>
      </c>
      <c r="D30" s="67">
        <v>200</v>
      </c>
      <c r="E30" s="74"/>
      <c r="F30" s="60">
        <f>D30*E30</f>
        <v>0</v>
      </c>
      <c r="G30" s="60"/>
      <c r="H30" s="60">
        <f>G30*D30</f>
        <v>0</v>
      </c>
      <c r="I30" s="58">
        <f>F30+H30</f>
        <v>0</v>
      </c>
      <c r="J30" s="58"/>
    </row>
    <row r="31" spans="1:10" ht="26.25" x14ac:dyDescent="0.25">
      <c r="A31" s="62" t="s">
        <v>226</v>
      </c>
      <c r="B31" s="50" t="s">
        <v>225</v>
      </c>
      <c r="C31" s="49" t="s">
        <v>4</v>
      </c>
      <c r="D31" s="48">
        <v>12</v>
      </c>
      <c r="E31" s="74"/>
      <c r="F31" s="60">
        <f>D31*E31</f>
        <v>0</v>
      </c>
      <c r="G31" s="60"/>
      <c r="H31" s="60">
        <f>G31*D31</f>
        <v>0</v>
      </c>
      <c r="I31" s="58">
        <f>F31+H31</f>
        <v>0</v>
      </c>
      <c r="J31" s="58"/>
    </row>
    <row r="32" spans="1:10" x14ac:dyDescent="0.25">
      <c r="A32" s="62" t="s">
        <v>224</v>
      </c>
      <c r="B32" s="50" t="s">
        <v>152</v>
      </c>
      <c r="C32" s="49" t="s">
        <v>4</v>
      </c>
      <c r="D32" s="48">
        <v>6</v>
      </c>
      <c r="E32" s="74"/>
      <c r="F32" s="60">
        <f>D32*E32</f>
        <v>0</v>
      </c>
      <c r="G32" s="60"/>
      <c r="H32" s="60">
        <f>G32*D32</f>
        <v>0</v>
      </c>
      <c r="I32" s="58">
        <f>F32+H32</f>
        <v>0</v>
      </c>
      <c r="J32" s="58"/>
    </row>
    <row r="33" spans="1:10" ht="26.25" x14ac:dyDescent="0.25">
      <c r="A33" s="62" t="s">
        <v>223</v>
      </c>
      <c r="B33" s="50" t="s">
        <v>150</v>
      </c>
      <c r="C33" s="49" t="s">
        <v>4</v>
      </c>
      <c r="D33" s="48">
        <v>2</v>
      </c>
      <c r="E33" s="74"/>
      <c r="F33" s="60">
        <f>D33*E33</f>
        <v>0</v>
      </c>
      <c r="G33" s="60"/>
      <c r="H33" s="60">
        <f>G33*D33</f>
        <v>0</v>
      </c>
      <c r="I33" s="58">
        <f>F33+H33</f>
        <v>0</v>
      </c>
      <c r="J33" s="58"/>
    </row>
    <row r="34" spans="1:10" ht="26.25" x14ac:dyDescent="0.25">
      <c r="A34" s="71"/>
      <c r="B34" s="69" t="s">
        <v>149</v>
      </c>
      <c r="C34" s="70" t="s">
        <v>148</v>
      </c>
      <c r="D34" s="70" t="s">
        <v>148</v>
      </c>
      <c r="E34" s="55"/>
      <c r="F34" s="53"/>
      <c r="G34" s="53"/>
      <c r="H34" s="53"/>
      <c r="I34" s="52"/>
      <c r="J34" s="52"/>
    </row>
    <row r="35" spans="1:10" ht="39" x14ac:dyDescent="0.25">
      <c r="A35" s="62" t="s">
        <v>222</v>
      </c>
      <c r="B35" s="50" t="s">
        <v>146</v>
      </c>
      <c r="C35" s="49" t="s">
        <v>4</v>
      </c>
      <c r="D35" s="48">
        <v>10</v>
      </c>
      <c r="E35" s="74"/>
      <c r="F35" s="60">
        <f>D35*E35</f>
        <v>0</v>
      </c>
      <c r="G35" s="60"/>
      <c r="H35" s="60">
        <f>G35*D35</f>
        <v>0</v>
      </c>
      <c r="I35" s="58">
        <f>F35+H35</f>
        <v>0</v>
      </c>
      <c r="J35" s="58"/>
    </row>
    <row r="36" spans="1:10" ht="26.25" x14ac:dyDescent="0.25">
      <c r="A36" s="62" t="s">
        <v>221</v>
      </c>
      <c r="B36" s="50" t="s">
        <v>144</v>
      </c>
      <c r="C36" s="49" t="s">
        <v>4</v>
      </c>
      <c r="D36" s="48">
        <v>2</v>
      </c>
      <c r="E36" s="74"/>
      <c r="F36" s="60">
        <f>D36*E36</f>
        <v>0</v>
      </c>
      <c r="G36" s="60"/>
      <c r="H36" s="60">
        <f>G36*D36</f>
        <v>0</v>
      </c>
      <c r="I36" s="58">
        <f>F36+H36</f>
        <v>0</v>
      </c>
      <c r="J36" s="58"/>
    </row>
    <row r="37" spans="1:10" ht="26.25" x14ac:dyDescent="0.25">
      <c r="A37" s="62" t="s">
        <v>220</v>
      </c>
      <c r="B37" s="50" t="s">
        <v>142</v>
      </c>
      <c r="C37" s="49" t="s">
        <v>4</v>
      </c>
      <c r="D37" s="48">
        <v>5</v>
      </c>
      <c r="E37" s="74"/>
      <c r="F37" s="60">
        <f>D37*E37</f>
        <v>0</v>
      </c>
      <c r="G37" s="60"/>
      <c r="H37" s="60">
        <f>G37*D37</f>
        <v>0</v>
      </c>
      <c r="I37" s="58">
        <f>F37+H37</f>
        <v>0</v>
      </c>
      <c r="J37" s="58"/>
    </row>
    <row r="38" spans="1:10" ht="26.25" x14ac:dyDescent="0.25">
      <c r="A38" s="66"/>
      <c r="B38" s="69" t="s">
        <v>135</v>
      </c>
      <c r="C38" s="68"/>
      <c r="D38" s="64"/>
      <c r="E38" s="55"/>
      <c r="F38" s="53"/>
      <c r="G38" s="53"/>
      <c r="H38" s="53"/>
      <c r="I38" s="52"/>
      <c r="J38" s="52"/>
    </row>
    <row r="39" spans="1:10" ht="26.25" x14ac:dyDescent="0.25">
      <c r="A39" s="62" t="s">
        <v>219</v>
      </c>
      <c r="B39" s="50" t="s">
        <v>123</v>
      </c>
      <c r="C39" s="49" t="s">
        <v>16</v>
      </c>
      <c r="D39" s="48">
        <v>90</v>
      </c>
      <c r="E39" s="74"/>
      <c r="F39" s="60">
        <f>D39*E39</f>
        <v>0</v>
      </c>
      <c r="G39" s="60"/>
      <c r="H39" s="60">
        <f>G39*D39</f>
        <v>0</v>
      </c>
      <c r="I39" s="58">
        <f>H39+F39</f>
        <v>0</v>
      </c>
      <c r="J39" s="58"/>
    </row>
    <row r="40" spans="1:10" ht="26.25" x14ac:dyDescent="0.25">
      <c r="A40" s="62" t="s">
        <v>218</v>
      </c>
      <c r="B40" s="50" t="s">
        <v>121</v>
      </c>
      <c r="C40" s="49" t="s">
        <v>16</v>
      </c>
      <c r="D40" s="48">
        <v>45</v>
      </c>
      <c r="E40" s="74"/>
      <c r="F40" s="60">
        <f>D40*E40</f>
        <v>0</v>
      </c>
      <c r="G40" s="60"/>
      <c r="H40" s="60">
        <f>G40*D40</f>
        <v>0</v>
      </c>
      <c r="I40" s="58">
        <f>H40+F40</f>
        <v>0</v>
      </c>
      <c r="J40" s="58"/>
    </row>
    <row r="41" spans="1:10" x14ac:dyDescent="0.25">
      <c r="A41" s="66"/>
      <c r="B41" s="65" t="s">
        <v>131</v>
      </c>
      <c r="C41" s="64"/>
      <c r="D41" s="64"/>
      <c r="E41" s="55"/>
      <c r="F41" s="53"/>
      <c r="G41" s="53"/>
      <c r="H41" s="53"/>
      <c r="I41" s="52"/>
      <c r="J41" s="52"/>
    </row>
    <row r="42" spans="1:10" x14ac:dyDescent="0.25">
      <c r="A42" s="62" t="s">
        <v>217</v>
      </c>
      <c r="B42" s="16" t="s">
        <v>216</v>
      </c>
      <c r="C42" s="15" t="s">
        <v>4</v>
      </c>
      <c r="D42" s="14">
        <v>6</v>
      </c>
      <c r="E42" s="74"/>
      <c r="F42" s="60">
        <f>D42*E42</f>
        <v>0</v>
      </c>
      <c r="G42" s="60"/>
      <c r="H42" s="60">
        <f>G42*D42</f>
        <v>0</v>
      </c>
      <c r="I42" s="58">
        <f>H42+F42</f>
        <v>0</v>
      </c>
      <c r="J42" s="58"/>
    </row>
    <row r="43" spans="1:10" x14ac:dyDescent="0.25">
      <c r="A43" s="62" t="s">
        <v>215</v>
      </c>
      <c r="B43" s="16" t="s">
        <v>214</v>
      </c>
      <c r="C43" s="15" t="s">
        <v>4</v>
      </c>
      <c r="D43" s="14">
        <v>4</v>
      </c>
      <c r="E43" s="74"/>
      <c r="F43" s="60">
        <f>D43*E43</f>
        <v>0</v>
      </c>
      <c r="G43" s="60"/>
      <c r="H43" s="60">
        <f>G43*D43</f>
        <v>0</v>
      </c>
      <c r="I43" s="58">
        <f>H43+F43</f>
        <v>0</v>
      </c>
      <c r="J43" s="58"/>
    </row>
    <row r="44" spans="1:10" x14ac:dyDescent="0.25">
      <c r="A44" s="66"/>
      <c r="B44" s="69" t="s">
        <v>213</v>
      </c>
      <c r="C44" s="64"/>
      <c r="D44" s="68"/>
      <c r="E44" s="55"/>
      <c r="F44" s="53"/>
      <c r="G44" s="53"/>
      <c r="H44" s="53"/>
      <c r="I44" s="52"/>
      <c r="J44" s="52"/>
    </row>
    <row r="45" spans="1:10" x14ac:dyDescent="0.25">
      <c r="A45" s="62" t="s">
        <v>212</v>
      </c>
      <c r="B45" s="211" t="s">
        <v>211</v>
      </c>
      <c r="C45" s="49" t="s">
        <v>4</v>
      </c>
      <c r="D45" s="48">
        <v>2</v>
      </c>
      <c r="E45" s="74"/>
      <c r="F45" s="60">
        <f>D45*E45</f>
        <v>0</v>
      </c>
      <c r="G45" s="60"/>
      <c r="H45" s="60">
        <f>G45*D45</f>
        <v>0</v>
      </c>
      <c r="I45" s="58">
        <f>H45+F45</f>
        <v>0</v>
      </c>
      <c r="J45" s="58"/>
    </row>
    <row r="46" spans="1:10" ht="26.25" x14ac:dyDescent="0.25">
      <c r="A46" s="62" t="s">
        <v>210</v>
      </c>
      <c r="B46" s="211" t="s">
        <v>209</v>
      </c>
      <c r="C46" s="49" t="s">
        <v>4</v>
      </c>
      <c r="D46" s="48">
        <v>1</v>
      </c>
      <c r="E46" s="74"/>
      <c r="F46" s="60">
        <f>D46*E46</f>
        <v>0</v>
      </c>
      <c r="G46" s="60"/>
      <c r="H46" s="60">
        <f>G46*D46</f>
        <v>0</v>
      </c>
      <c r="I46" s="58">
        <f>H46+F46</f>
        <v>0</v>
      </c>
      <c r="J46" s="58"/>
    </row>
    <row r="47" spans="1:10" x14ac:dyDescent="0.25">
      <c r="A47" s="62" t="s">
        <v>208</v>
      </c>
      <c r="B47" s="211" t="s">
        <v>207</v>
      </c>
      <c r="C47" s="49" t="s">
        <v>4</v>
      </c>
      <c r="D47" s="48">
        <v>1</v>
      </c>
      <c r="E47" s="74"/>
      <c r="F47" s="60">
        <f>D47*E47</f>
        <v>0</v>
      </c>
      <c r="G47" s="60"/>
      <c r="H47" s="60">
        <f>G47*D47</f>
        <v>0</v>
      </c>
      <c r="I47" s="58">
        <f>H47+F47</f>
        <v>0</v>
      </c>
      <c r="J47" s="58"/>
    </row>
    <row r="48" spans="1:10" x14ac:dyDescent="0.25">
      <c r="A48" s="57"/>
      <c r="B48" s="56" t="s">
        <v>120</v>
      </c>
      <c r="C48" s="55"/>
      <c r="D48" s="55"/>
      <c r="E48" s="55"/>
      <c r="F48" s="53"/>
      <c r="G48" s="53"/>
      <c r="H48" s="53"/>
      <c r="I48" s="52"/>
      <c r="J48" s="52"/>
    </row>
    <row r="49" spans="1:10" x14ac:dyDescent="0.25">
      <c r="A49" s="51" t="s">
        <v>206</v>
      </c>
      <c r="B49" s="50" t="s">
        <v>6</v>
      </c>
      <c r="C49" s="49" t="s">
        <v>4</v>
      </c>
      <c r="D49" s="48">
        <v>12</v>
      </c>
      <c r="E49" s="74"/>
      <c r="F49" s="60">
        <f>D49*E49</f>
        <v>0</v>
      </c>
      <c r="G49" s="60"/>
      <c r="H49" s="60">
        <f>G49*D49</f>
        <v>0</v>
      </c>
      <c r="I49" s="58">
        <f>H49+F49</f>
        <v>0</v>
      </c>
      <c r="J49" s="58"/>
    </row>
    <row r="50" spans="1:10" ht="15.75" thickBot="1" x14ac:dyDescent="0.3">
      <c r="A50" s="102" t="s">
        <v>205</v>
      </c>
      <c r="B50" s="101" t="s">
        <v>204</v>
      </c>
      <c r="C50" s="100" t="s">
        <v>4</v>
      </c>
      <c r="D50" s="99">
        <v>22</v>
      </c>
      <c r="E50" s="98"/>
      <c r="F50" s="97">
        <f>D50*E50</f>
        <v>0</v>
      </c>
      <c r="G50" s="97"/>
      <c r="H50" s="97">
        <f>G50*D50</f>
        <v>0</v>
      </c>
      <c r="I50" s="58">
        <f>H50+F50</f>
        <v>0</v>
      </c>
      <c r="J50" s="58"/>
    </row>
    <row r="51" spans="1:10" ht="22.5" customHeight="1" thickBot="1" x14ac:dyDescent="0.35">
      <c r="A51" s="96"/>
      <c r="B51" s="292" t="s">
        <v>203</v>
      </c>
      <c r="C51" s="292"/>
      <c r="D51" s="292"/>
      <c r="E51" s="292"/>
      <c r="F51" s="292"/>
      <c r="G51" s="292"/>
      <c r="H51" s="95"/>
      <c r="I51" s="41">
        <f>SUM(I10:I50)</f>
        <v>0</v>
      </c>
    </row>
    <row r="52" spans="1:10" x14ac:dyDescent="0.25">
      <c r="A52" s="8"/>
      <c r="B52" s="7"/>
      <c r="C52" s="7"/>
      <c r="D52" s="7"/>
      <c r="E52" s="7"/>
      <c r="F52" s="7"/>
      <c r="G52" s="5" t="s">
        <v>1</v>
      </c>
      <c r="H52" s="5">
        <v>0.19</v>
      </c>
      <c r="I52" s="4">
        <f>I51*0.19</f>
        <v>0</v>
      </c>
    </row>
    <row r="53" spans="1:10" ht="16.5" thickBot="1" x14ac:dyDescent="0.3">
      <c r="A53" s="3"/>
      <c r="B53" s="2"/>
      <c r="C53" s="2"/>
      <c r="D53" s="2"/>
      <c r="E53" s="2"/>
      <c r="F53" s="2"/>
      <c r="G53" s="289" t="s">
        <v>0</v>
      </c>
      <c r="H53" s="269"/>
      <c r="I53" s="1">
        <f>SUM(I51:I52)</f>
        <v>0</v>
      </c>
    </row>
    <row r="56" spans="1:10" x14ac:dyDescent="0.25">
      <c r="B56" s="209"/>
    </row>
    <row r="57" spans="1:10" x14ac:dyDescent="0.25">
      <c r="B57" t="s">
        <v>625</v>
      </c>
    </row>
  </sheetData>
  <mergeCells count="5">
    <mergeCell ref="B6:H6"/>
    <mergeCell ref="A7:C7"/>
    <mergeCell ref="B14:C14"/>
    <mergeCell ref="B51:G51"/>
    <mergeCell ref="G53:H5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0E96-0BA1-418E-9CEE-DFACD20A7B8D}">
  <dimension ref="A1:J54"/>
  <sheetViews>
    <sheetView topLeftCell="A24" zoomScale="115" zoomScaleNormal="115" workbookViewId="0">
      <selection activeCell="J54" sqref="J54"/>
    </sheetView>
  </sheetViews>
  <sheetFormatPr baseColWidth="10" defaultRowHeight="15" x14ac:dyDescent="0.25"/>
  <cols>
    <col min="1" max="1" width="9" customWidth="1"/>
    <col min="2" max="2" width="38.28515625" customWidth="1"/>
    <col min="3" max="3" width="7.28515625" customWidth="1"/>
    <col min="4" max="4" width="8.7109375" customWidth="1"/>
    <col min="5" max="5" width="14" customWidth="1"/>
    <col min="6" max="6" width="13.85546875" customWidth="1"/>
    <col min="7" max="7" width="14.42578125" customWidth="1"/>
    <col min="8" max="9" width="14.14062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4">
        <v>4</v>
      </c>
      <c r="B6" s="290" t="s">
        <v>301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284" t="s">
        <v>112</v>
      </c>
      <c r="B7" s="285"/>
      <c r="C7" s="285"/>
      <c r="D7" s="92"/>
      <c r="E7" s="92"/>
      <c r="F7" s="92"/>
      <c r="G7" s="92"/>
      <c r="H7" s="92"/>
      <c r="I7" s="91">
        <v>13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33"/>
      <c r="B9" s="132" t="s">
        <v>102</v>
      </c>
      <c r="C9" s="21"/>
      <c r="D9" s="131"/>
      <c r="E9" s="19"/>
      <c r="F9" s="19"/>
      <c r="G9" s="19"/>
      <c r="H9" s="19"/>
      <c r="I9" s="19"/>
      <c r="J9" s="19"/>
    </row>
    <row r="10" spans="1:10" x14ac:dyDescent="0.25">
      <c r="A10" s="17" t="s">
        <v>300</v>
      </c>
      <c r="B10" s="16" t="s">
        <v>100</v>
      </c>
      <c r="C10" s="15" t="s">
        <v>16</v>
      </c>
      <c r="D10" s="125">
        <v>455</v>
      </c>
      <c r="E10" s="117"/>
      <c r="F10" s="117">
        <f t="shared" ref="F10:F16" si="0">D10*E10</f>
        <v>0</v>
      </c>
      <c r="G10" s="117"/>
      <c r="H10" s="117">
        <f t="shared" ref="H10:H16" si="1">G10*D10</f>
        <v>0</v>
      </c>
      <c r="I10" s="117">
        <f t="shared" ref="I10:I16" si="2">H10+F10</f>
        <v>0</v>
      </c>
      <c r="J10" s="117"/>
    </row>
    <row r="11" spans="1:10" x14ac:dyDescent="0.25">
      <c r="A11" s="17" t="s">
        <v>299</v>
      </c>
      <c r="B11" s="16" t="s">
        <v>98</v>
      </c>
      <c r="C11" s="15" t="s">
        <v>4</v>
      </c>
      <c r="D11" s="204">
        <v>13</v>
      </c>
      <c r="E11" s="117"/>
      <c r="F11" s="117">
        <f t="shared" si="0"/>
        <v>0</v>
      </c>
      <c r="G11" s="117"/>
      <c r="H11" s="117">
        <f t="shared" si="1"/>
        <v>0</v>
      </c>
      <c r="I11" s="117">
        <f t="shared" si="2"/>
        <v>0</v>
      </c>
      <c r="J11" s="117"/>
    </row>
    <row r="12" spans="1:10" x14ac:dyDescent="0.25">
      <c r="A12" s="17" t="s">
        <v>298</v>
      </c>
      <c r="B12" s="16" t="s">
        <v>297</v>
      </c>
      <c r="C12" s="15" t="s">
        <v>4</v>
      </c>
      <c r="D12" s="118">
        <v>13</v>
      </c>
      <c r="E12" s="117"/>
      <c r="F12" s="117">
        <f t="shared" si="0"/>
        <v>0</v>
      </c>
      <c r="G12" s="117"/>
      <c r="H12" s="117">
        <f t="shared" si="1"/>
        <v>0</v>
      </c>
      <c r="I12" s="117">
        <f t="shared" si="2"/>
        <v>0</v>
      </c>
      <c r="J12" s="117"/>
    </row>
    <row r="13" spans="1:10" x14ac:dyDescent="0.25">
      <c r="A13" s="17" t="s">
        <v>296</v>
      </c>
      <c r="B13" s="16" t="s">
        <v>295</v>
      </c>
      <c r="C13" s="15" t="s">
        <v>4</v>
      </c>
      <c r="D13" s="118">
        <v>13</v>
      </c>
      <c r="E13" s="117"/>
      <c r="F13" s="117">
        <f t="shared" si="0"/>
        <v>0</v>
      </c>
      <c r="G13" s="117"/>
      <c r="H13" s="117">
        <f t="shared" si="1"/>
        <v>0</v>
      </c>
      <c r="I13" s="117">
        <f t="shared" si="2"/>
        <v>0</v>
      </c>
      <c r="J13" s="117"/>
    </row>
    <row r="14" spans="1:10" x14ac:dyDescent="0.25">
      <c r="A14" s="17" t="s">
        <v>294</v>
      </c>
      <c r="B14" s="16" t="s">
        <v>92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17">
        <f t="shared" si="2"/>
        <v>0</v>
      </c>
      <c r="J14" s="117"/>
    </row>
    <row r="15" spans="1:10" x14ac:dyDescent="0.25">
      <c r="A15" s="17" t="s">
        <v>293</v>
      </c>
      <c r="B15" s="16" t="s">
        <v>292</v>
      </c>
      <c r="C15" s="15" t="s">
        <v>4</v>
      </c>
      <c r="D15" s="118">
        <v>1</v>
      </c>
      <c r="E15" s="117"/>
      <c r="F15" s="117">
        <f t="shared" si="0"/>
        <v>0</v>
      </c>
      <c r="G15" s="117"/>
      <c r="H15" s="117">
        <f t="shared" si="1"/>
        <v>0</v>
      </c>
      <c r="I15" s="117">
        <f t="shared" si="2"/>
        <v>0</v>
      </c>
      <c r="J15" s="117"/>
    </row>
    <row r="16" spans="1:10" x14ac:dyDescent="0.25">
      <c r="A16" s="17" t="s">
        <v>291</v>
      </c>
      <c r="B16" s="16" t="s">
        <v>290</v>
      </c>
      <c r="C16" s="15" t="s">
        <v>4</v>
      </c>
      <c r="D16" s="118">
        <v>13</v>
      </c>
      <c r="E16" s="117"/>
      <c r="F16" s="117">
        <f t="shared" si="0"/>
        <v>0</v>
      </c>
      <c r="G16" s="117"/>
      <c r="H16" s="117">
        <f t="shared" si="1"/>
        <v>0</v>
      </c>
      <c r="I16" s="117">
        <f t="shared" si="2"/>
        <v>0</v>
      </c>
      <c r="J16" s="117"/>
    </row>
    <row r="17" spans="1:10" x14ac:dyDescent="0.25">
      <c r="A17" s="132"/>
      <c r="B17" s="19" t="s">
        <v>289</v>
      </c>
      <c r="C17" s="21"/>
      <c r="D17" s="131"/>
      <c r="E17" s="119"/>
      <c r="F17" s="119"/>
      <c r="G17" s="119"/>
      <c r="H17" s="119"/>
      <c r="I17" s="119"/>
      <c r="J17" s="119"/>
    </row>
    <row r="18" spans="1:10" x14ac:dyDescent="0.25">
      <c r="A18" s="17" t="s">
        <v>288</v>
      </c>
      <c r="B18" s="16" t="s">
        <v>79</v>
      </c>
      <c r="C18" s="15" t="s">
        <v>4</v>
      </c>
      <c r="D18" s="118">
        <v>5</v>
      </c>
      <c r="E18" s="117"/>
      <c r="F18" s="117">
        <f t="shared" ref="F18:F25" si="3">D18*E18</f>
        <v>0</v>
      </c>
      <c r="G18" s="117"/>
      <c r="H18" s="117">
        <f t="shared" ref="H18:H25" si="4">G18*D18</f>
        <v>0</v>
      </c>
      <c r="I18" s="117">
        <f t="shared" ref="I18:I25" si="5">H18+F18</f>
        <v>0</v>
      </c>
      <c r="J18" s="117"/>
    </row>
    <row r="19" spans="1:10" x14ac:dyDescent="0.25">
      <c r="A19" s="17" t="s">
        <v>287</v>
      </c>
      <c r="B19" s="16" t="s">
        <v>286</v>
      </c>
      <c r="C19" s="15" t="s">
        <v>4</v>
      </c>
      <c r="D19" s="118">
        <v>2</v>
      </c>
      <c r="E19" s="117"/>
      <c r="F19" s="117">
        <f t="shared" si="3"/>
        <v>0</v>
      </c>
      <c r="G19" s="117"/>
      <c r="H19" s="117">
        <f t="shared" si="4"/>
        <v>0</v>
      </c>
      <c r="I19" s="117">
        <f t="shared" si="5"/>
        <v>0</v>
      </c>
      <c r="J19" s="117"/>
    </row>
    <row r="20" spans="1:10" x14ac:dyDescent="0.25">
      <c r="A20" s="17" t="s">
        <v>285</v>
      </c>
      <c r="B20" s="16" t="s">
        <v>73</v>
      </c>
      <c r="C20" s="15" t="s">
        <v>16</v>
      </c>
      <c r="D20" s="204">
        <v>70</v>
      </c>
      <c r="E20" s="117"/>
      <c r="F20" s="117">
        <f t="shared" si="3"/>
        <v>0</v>
      </c>
      <c r="G20" s="117"/>
      <c r="H20" s="117">
        <f t="shared" si="4"/>
        <v>0</v>
      </c>
      <c r="I20" s="205">
        <f t="shared" si="5"/>
        <v>0</v>
      </c>
      <c r="J20" s="205"/>
    </row>
    <row r="21" spans="1:10" x14ac:dyDescent="0.25">
      <c r="A21" s="17" t="s">
        <v>284</v>
      </c>
      <c r="B21" s="16" t="s">
        <v>71</v>
      </c>
      <c r="C21" s="15" t="s">
        <v>16</v>
      </c>
      <c r="D21" s="204">
        <v>80</v>
      </c>
      <c r="E21" s="117"/>
      <c r="F21" s="117">
        <f t="shared" si="3"/>
        <v>0</v>
      </c>
      <c r="G21" s="117"/>
      <c r="H21" s="117">
        <f t="shared" si="4"/>
        <v>0</v>
      </c>
      <c r="I21" s="205">
        <f t="shared" si="5"/>
        <v>0</v>
      </c>
      <c r="J21" s="205"/>
    </row>
    <row r="22" spans="1:10" x14ac:dyDescent="0.25">
      <c r="A22" s="17" t="s">
        <v>283</v>
      </c>
      <c r="B22" s="16" t="s">
        <v>61</v>
      </c>
      <c r="C22" s="15" t="s">
        <v>4</v>
      </c>
      <c r="D22" s="118">
        <v>13</v>
      </c>
      <c r="E22" s="117"/>
      <c r="F22" s="117">
        <f t="shared" si="3"/>
        <v>0</v>
      </c>
      <c r="G22" s="117"/>
      <c r="H22" s="117">
        <f t="shared" si="4"/>
        <v>0</v>
      </c>
      <c r="I22" s="117">
        <f t="shared" si="5"/>
        <v>0</v>
      </c>
      <c r="J22" s="117"/>
    </row>
    <row r="23" spans="1:10" x14ac:dyDescent="0.25">
      <c r="A23" s="17" t="s">
        <v>282</v>
      </c>
      <c r="B23" s="16" t="s">
        <v>59</v>
      </c>
      <c r="C23" s="15" t="s">
        <v>4</v>
      </c>
      <c r="D23" s="118">
        <v>13</v>
      </c>
      <c r="E23" s="117"/>
      <c r="F23" s="117">
        <f t="shared" si="3"/>
        <v>0</v>
      </c>
      <c r="G23" s="117"/>
      <c r="H23" s="117">
        <f t="shared" si="4"/>
        <v>0</v>
      </c>
      <c r="I23" s="117">
        <f t="shared" si="5"/>
        <v>0</v>
      </c>
      <c r="J23" s="117"/>
    </row>
    <row r="24" spans="1:10" x14ac:dyDescent="0.25">
      <c r="A24" s="17" t="s">
        <v>281</v>
      </c>
      <c r="B24" s="16" t="s">
        <v>65</v>
      </c>
      <c r="C24" s="15" t="s">
        <v>4</v>
      </c>
      <c r="D24" s="118">
        <v>8</v>
      </c>
      <c r="E24" s="117"/>
      <c r="F24" s="117">
        <f t="shared" si="3"/>
        <v>0</v>
      </c>
      <c r="G24" s="117"/>
      <c r="H24" s="117">
        <f t="shared" si="4"/>
        <v>0</v>
      </c>
      <c r="I24" s="117">
        <f t="shared" si="5"/>
        <v>0</v>
      </c>
      <c r="J24" s="117"/>
    </row>
    <row r="25" spans="1:10" x14ac:dyDescent="0.25">
      <c r="A25" s="17" t="s">
        <v>280</v>
      </c>
      <c r="B25" s="16" t="s">
        <v>57</v>
      </c>
      <c r="C25" s="15" t="s">
        <v>4</v>
      </c>
      <c r="D25" s="118">
        <v>26</v>
      </c>
      <c r="E25" s="117"/>
      <c r="F25" s="117">
        <f t="shared" si="3"/>
        <v>0</v>
      </c>
      <c r="G25" s="117"/>
      <c r="H25" s="117">
        <f t="shared" si="4"/>
        <v>0</v>
      </c>
      <c r="I25" s="117">
        <f t="shared" si="5"/>
        <v>0</v>
      </c>
      <c r="J25" s="117"/>
    </row>
    <row r="26" spans="1:10" x14ac:dyDescent="0.25">
      <c r="A26" s="123"/>
      <c r="B26" s="120" t="s">
        <v>51</v>
      </c>
      <c r="C26" s="121"/>
      <c r="D26" s="120"/>
      <c r="E26" s="119"/>
      <c r="F26" s="119"/>
      <c r="G26" s="119"/>
      <c r="H26" s="119"/>
      <c r="I26" s="119"/>
      <c r="J26" s="119"/>
    </row>
    <row r="27" spans="1:10" x14ac:dyDescent="0.25">
      <c r="A27" s="17" t="s">
        <v>279</v>
      </c>
      <c r="B27" s="16" t="s">
        <v>278</v>
      </c>
      <c r="C27" s="15" t="s">
        <v>16</v>
      </c>
      <c r="D27" s="118">
        <v>39</v>
      </c>
      <c r="E27" s="117"/>
      <c r="F27" s="117">
        <f t="shared" ref="F27:F42" si="6">D27*E27</f>
        <v>0</v>
      </c>
      <c r="G27" s="117"/>
      <c r="H27" s="117">
        <f t="shared" ref="H27:H42" si="7">G27*D27</f>
        <v>0</v>
      </c>
      <c r="I27" s="117">
        <f t="shared" ref="I27:I42" si="8">H27+F27</f>
        <v>0</v>
      </c>
      <c r="J27" s="117"/>
    </row>
    <row r="28" spans="1:10" x14ac:dyDescent="0.25">
      <c r="A28" s="17" t="s">
        <v>277</v>
      </c>
      <c r="B28" s="16" t="s">
        <v>276</v>
      </c>
      <c r="C28" s="15" t="s">
        <v>4</v>
      </c>
      <c r="D28" s="118">
        <v>4</v>
      </c>
      <c r="E28" s="117"/>
      <c r="F28" s="117">
        <f t="shared" si="6"/>
        <v>0</v>
      </c>
      <c r="G28" s="117"/>
      <c r="H28" s="117">
        <f t="shared" si="7"/>
        <v>0</v>
      </c>
      <c r="I28" s="117">
        <f t="shared" si="8"/>
        <v>0</v>
      </c>
      <c r="J28" s="117"/>
    </row>
    <row r="29" spans="1:10" x14ac:dyDescent="0.25">
      <c r="A29" s="17" t="s">
        <v>275</v>
      </c>
      <c r="B29" s="16" t="s">
        <v>171</v>
      </c>
      <c r="C29" s="15" t="s">
        <v>4</v>
      </c>
      <c r="D29" s="118">
        <v>2</v>
      </c>
      <c r="E29" s="117"/>
      <c r="F29" s="117">
        <f t="shared" si="6"/>
        <v>0</v>
      </c>
      <c r="G29" s="117"/>
      <c r="H29" s="117">
        <f t="shared" si="7"/>
        <v>0</v>
      </c>
      <c r="I29" s="117">
        <f t="shared" si="8"/>
        <v>0</v>
      </c>
      <c r="J29" s="117"/>
    </row>
    <row r="30" spans="1:10" x14ac:dyDescent="0.25">
      <c r="A30" s="17" t="s">
        <v>274</v>
      </c>
      <c r="B30" s="16" t="s">
        <v>43</v>
      </c>
      <c r="C30" s="15" t="s">
        <v>4</v>
      </c>
      <c r="D30" s="118">
        <v>1</v>
      </c>
      <c r="E30" s="117"/>
      <c r="F30" s="117">
        <f t="shared" si="6"/>
        <v>0</v>
      </c>
      <c r="G30" s="117"/>
      <c r="H30" s="117">
        <f t="shared" si="7"/>
        <v>0</v>
      </c>
      <c r="I30" s="117">
        <f t="shared" si="8"/>
        <v>0</v>
      </c>
      <c r="J30" s="117"/>
    </row>
    <row r="31" spans="1:10" x14ac:dyDescent="0.25">
      <c r="A31" s="17" t="s">
        <v>273</v>
      </c>
      <c r="B31" s="16" t="s">
        <v>272</v>
      </c>
      <c r="C31" s="15" t="s">
        <v>4</v>
      </c>
      <c r="D31" s="118">
        <v>10</v>
      </c>
      <c r="E31" s="117"/>
      <c r="F31" s="117">
        <f t="shared" si="6"/>
        <v>0</v>
      </c>
      <c r="G31" s="117"/>
      <c r="H31" s="117">
        <f t="shared" si="7"/>
        <v>0</v>
      </c>
      <c r="I31" s="117">
        <f t="shared" si="8"/>
        <v>0</v>
      </c>
      <c r="J31" s="117"/>
    </row>
    <row r="32" spans="1:10" x14ac:dyDescent="0.25">
      <c r="A32" s="17" t="s">
        <v>271</v>
      </c>
      <c r="B32" s="16" t="s">
        <v>270</v>
      </c>
      <c r="C32" s="15" t="s">
        <v>4</v>
      </c>
      <c r="D32" s="118">
        <v>4</v>
      </c>
      <c r="E32" s="117"/>
      <c r="F32" s="117">
        <f t="shared" si="6"/>
        <v>0</v>
      </c>
      <c r="G32" s="117"/>
      <c r="H32" s="117">
        <f t="shared" si="7"/>
        <v>0</v>
      </c>
      <c r="I32" s="117">
        <f t="shared" si="8"/>
        <v>0</v>
      </c>
      <c r="J32" s="117"/>
    </row>
    <row r="33" spans="1:10" x14ac:dyDescent="0.25">
      <c r="A33" s="17" t="s">
        <v>269</v>
      </c>
      <c r="B33" s="16" t="s">
        <v>39</v>
      </c>
      <c r="C33" s="15" t="s">
        <v>4</v>
      </c>
      <c r="D33" s="118">
        <v>39</v>
      </c>
      <c r="E33" s="117"/>
      <c r="F33" s="117">
        <f t="shared" si="6"/>
        <v>0</v>
      </c>
      <c r="G33" s="117"/>
      <c r="H33" s="117">
        <f t="shared" si="7"/>
        <v>0</v>
      </c>
      <c r="I33" s="117">
        <f t="shared" si="8"/>
        <v>0</v>
      </c>
      <c r="J33" s="117"/>
    </row>
    <row r="34" spans="1:10" x14ac:dyDescent="0.25">
      <c r="A34" s="17" t="s">
        <v>268</v>
      </c>
      <c r="B34" s="16" t="s">
        <v>27</v>
      </c>
      <c r="C34" s="15" t="s">
        <v>16</v>
      </c>
      <c r="D34" s="118">
        <v>20</v>
      </c>
      <c r="E34" s="117"/>
      <c r="F34" s="117">
        <f t="shared" si="6"/>
        <v>0</v>
      </c>
      <c r="G34" s="117"/>
      <c r="H34" s="117">
        <f t="shared" si="7"/>
        <v>0</v>
      </c>
      <c r="I34" s="117">
        <f t="shared" si="8"/>
        <v>0</v>
      </c>
      <c r="J34" s="117"/>
    </row>
    <row r="35" spans="1:10" x14ac:dyDescent="0.25">
      <c r="A35" s="17" t="s">
        <v>267</v>
      </c>
      <c r="B35" s="16" t="s">
        <v>25</v>
      </c>
      <c r="C35" s="15" t="s">
        <v>4</v>
      </c>
      <c r="D35" s="118">
        <v>8</v>
      </c>
      <c r="E35" s="117"/>
      <c r="F35" s="117">
        <f t="shared" si="6"/>
        <v>0</v>
      </c>
      <c r="G35" s="117"/>
      <c r="H35" s="117">
        <f t="shared" si="7"/>
        <v>0</v>
      </c>
      <c r="I35" s="117">
        <f t="shared" si="8"/>
        <v>0</v>
      </c>
      <c r="J35" s="117"/>
    </row>
    <row r="36" spans="1:10" x14ac:dyDescent="0.25">
      <c r="A36" s="17" t="s">
        <v>266</v>
      </c>
      <c r="B36" s="16" t="s">
        <v>23</v>
      </c>
      <c r="C36" s="15" t="s">
        <v>4</v>
      </c>
      <c r="D36" s="118">
        <v>6</v>
      </c>
      <c r="E36" s="117"/>
      <c r="F36" s="117">
        <f t="shared" si="6"/>
        <v>0</v>
      </c>
      <c r="G36" s="117"/>
      <c r="H36" s="117">
        <f t="shared" si="7"/>
        <v>0</v>
      </c>
      <c r="I36" s="117">
        <f t="shared" si="8"/>
        <v>0</v>
      </c>
      <c r="J36" s="117"/>
    </row>
    <row r="37" spans="1:10" x14ac:dyDescent="0.25">
      <c r="A37" s="17" t="s">
        <v>265</v>
      </c>
      <c r="B37" s="16" t="s">
        <v>21</v>
      </c>
      <c r="C37" s="15" t="s">
        <v>4</v>
      </c>
      <c r="D37" s="118">
        <v>10</v>
      </c>
      <c r="E37" s="117"/>
      <c r="F37" s="117">
        <f t="shared" si="6"/>
        <v>0</v>
      </c>
      <c r="G37" s="117"/>
      <c r="H37" s="117">
        <f t="shared" si="7"/>
        <v>0</v>
      </c>
      <c r="I37" s="117">
        <f t="shared" si="8"/>
        <v>0</v>
      </c>
      <c r="J37" s="117"/>
    </row>
    <row r="38" spans="1:10" x14ac:dyDescent="0.25">
      <c r="A38" s="17" t="s">
        <v>264</v>
      </c>
      <c r="B38" s="16" t="s">
        <v>263</v>
      </c>
      <c r="C38" s="15" t="s">
        <v>4</v>
      </c>
      <c r="D38" s="118">
        <v>4</v>
      </c>
      <c r="E38" s="117"/>
      <c r="F38" s="117">
        <f t="shared" si="6"/>
        <v>0</v>
      </c>
      <c r="G38" s="117"/>
      <c r="H38" s="117">
        <f t="shared" si="7"/>
        <v>0</v>
      </c>
      <c r="I38" s="117">
        <f t="shared" si="8"/>
        <v>0</v>
      </c>
      <c r="J38" s="117"/>
    </row>
    <row r="39" spans="1:10" x14ac:dyDescent="0.25">
      <c r="A39" s="17" t="s">
        <v>262</v>
      </c>
      <c r="B39" s="16" t="s">
        <v>17</v>
      </c>
      <c r="C39" s="15" t="s">
        <v>16</v>
      </c>
      <c r="D39" s="118">
        <v>40</v>
      </c>
      <c r="E39" s="117"/>
      <c r="F39" s="117">
        <f t="shared" si="6"/>
        <v>0</v>
      </c>
      <c r="G39" s="117"/>
      <c r="H39" s="117">
        <f t="shared" si="7"/>
        <v>0</v>
      </c>
      <c r="I39" s="117">
        <f t="shared" si="8"/>
        <v>0</v>
      </c>
      <c r="J39" s="117"/>
    </row>
    <row r="40" spans="1:10" x14ac:dyDescent="0.25">
      <c r="A40" s="17" t="s">
        <v>261</v>
      </c>
      <c r="B40" s="16" t="s">
        <v>14</v>
      </c>
      <c r="C40" s="15" t="s">
        <v>4</v>
      </c>
      <c r="D40" s="118">
        <v>8</v>
      </c>
      <c r="E40" s="117"/>
      <c r="F40" s="117">
        <f t="shared" si="6"/>
        <v>0</v>
      </c>
      <c r="G40" s="117"/>
      <c r="H40" s="117">
        <f t="shared" si="7"/>
        <v>0</v>
      </c>
      <c r="I40" s="117">
        <f t="shared" si="8"/>
        <v>0</v>
      </c>
      <c r="J40" s="117"/>
    </row>
    <row r="41" spans="1:10" x14ac:dyDescent="0.25">
      <c r="A41" s="17" t="s">
        <v>260</v>
      </c>
      <c r="B41" s="16" t="s">
        <v>12</v>
      </c>
      <c r="C41" s="15" t="s">
        <v>4</v>
      </c>
      <c r="D41" s="118">
        <v>10</v>
      </c>
      <c r="E41" s="117"/>
      <c r="F41" s="117">
        <f t="shared" si="6"/>
        <v>0</v>
      </c>
      <c r="G41" s="117"/>
      <c r="H41" s="117">
        <f t="shared" si="7"/>
        <v>0</v>
      </c>
      <c r="I41" s="117">
        <f t="shared" si="8"/>
        <v>0</v>
      </c>
      <c r="J41" s="117"/>
    </row>
    <row r="42" spans="1:10" x14ac:dyDescent="0.25">
      <c r="A42" s="17" t="s">
        <v>259</v>
      </c>
      <c r="B42" s="112" t="s">
        <v>10</v>
      </c>
      <c r="C42" s="116" t="s">
        <v>4</v>
      </c>
      <c r="D42" s="115">
        <v>26</v>
      </c>
      <c r="E42" s="117"/>
      <c r="F42" s="117">
        <f t="shared" si="6"/>
        <v>0</v>
      </c>
      <c r="G42" s="117"/>
      <c r="H42" s="117">
        <f t="shared" si="7"/>
        <v>0</v>
      </c>
      <c r="I42" s="117">
        <f t="shared" si="8"/>
        <v>0</v>
      </c>
      <c r="J42" s="117"/>
    </row>
    <row r="43" spans="1:10" x14ac:dyDescent="0.25">
      <c r="A43" s="130"/>
      <c r="B43" s="129" t="s">
        <v>258</v>
      </c>
      <c r="C43" s="21"/>
      <c r="D43" s="128"/>
      <c r="E43" s="119"/>
      <c r="F43" s="119"/>
      <c r="G43" s="119"/>
      <c r="H43" s="119"/>
      <c r="I43" s="119"/>
      <c r="J43" s="119"/>
    </row>
    <row r="44" spans="1:10" ht="25.5" x14ac:dyDescent="0.25">
      <c r="A44" s="126" t="s">
        <v>257</v>
      </c>
      <c r="B44" s="127" t="s">
        <v>256</v>
      </c>
      <c r="C44" s="126" t="s">
        <v>3</v>
      </c>
      <c r="D44" s="125">
        <v>6</v>
      </c>
      <c r="E44" s="124"/>
      <c r="F44" s="124">
        <f>D44*E44</f>
        <v>0</v>
      </c>
      <c r="G44" s="124"/>
      <c r="H44" s="124">
        <f>G44*D44</f>
        <v>0</v>
      </c>
      <c r="I44" s="124">
        <f>H44+F44</f>
        <v>0</v>
      </c>
      <c r="J44" s="124"/>
    </row>
    <row r="45" spans="1:10" x14ac:dyDescent="0.25">
      <c r="A45" s="123"/>
      <c r="B45" s="122" t="s">
        <v>120</v>
      </c>
      <c r="C45" s="121"/>
      <c r="D45" s="120"/>
      <c r="E45" s="119"/>
      <c r="F45" s="119"/>
      <c r="G45" s="119"/>
      <c r="H45" s="119"/>
      <c r="I45" s="119"/>
      <c r="J45" s="119"/>
    </row>
    <row r="46" spans="1:10" x14ac:dyDescent="0.25">
      <c r="A46" s="17" t="s">
        <v>255</v>
      </c>
      <c r="B46" s="16" t="s">
        <v>6</v>
      </c>
      <c r="C46" s="15" t="s">
        <v>4</v>
      </c>
      <c r="D46" s="118">
        <v>13</v>
      </c>
      <c r="E46" s="117"/>
      <c r="F46" s="117">
        <f>D46*E46</f>
        <v>0</v>
      </c>
      <c r="G46" s="117"/>
      <c r="H46" s="117">
        <f>G46*D46</f>
        <v>0</v>
      </c>
      <c r="I46" s="117">
        <f>H46+F46</f>
        <v>0</v>
      </c>
      <c r="J46" s="117"/>
    </row>
    <row r="47" spans="1:10" ht="15.75" thickBot="1" x14ac:dyDescent="0.3">
      <c r="A47" s="17" t="s">
        <v>254</v>
      </c>
      <c r="B47" s="112" t="s">
        <v>5</v>
      </c>
      <c r="C47" s="116" t="s">
        <v>4</v>
      </c>
      <c r="D47" s="115">
        <v>39</v>
      </c>
      <c r="E47" s="114"/>
      <c r="F47" s="114">
        <f>D47*E47</f>
        <v>0</v>
      </c>
      <c r="G47" s="114"/>
      <c r="H47" s="114">
        <f>G47*D47</f>
        <v>0</v>
      </c>
      <c r="I47" s="114">
        <f>H47+F47</f>
        <v>0</v>
      </c>
      <c r="J47" s="114"/>
    </row>
    <row r="48" spans="1:10" ht="19.5" thickBot="1" x14ac:dyDescent="0.35">
      <c r="A48" s="113"/>
      <c r="B48" s="293" t="s">
        <v>253</v>
      </c>
      <c r="C48" s="294"/>
      <c r="D48" s="294"/>
      <c r="E48" s="294"/>
      <c r="F48" s="295"/>
      <c r="G48" s="112"/>
      <c r="H48" s="111"/>
      <c r="I48" s="110">
        <f>SUM(I10:I47)</f>
        <v>0</v>
      </c>
    </row>
    <row r="49" spans="1:9" x14ac:dyDescent="0.25">
      <c r="A49" s="8"/>
      <c r="B49" s="7"/>
      <c r="C49" s="7"/>
      <c r="D49" s="7"/>
      <c r="E49" s="7"/>
      <c r="F49" s="7"/>
      <c r="G49" s="5" t="s">
        <v>1</v>
      </c>
      <c r="H49" s="109">
        <v>0.19</v>
      </c>
      <c r="I49" s="108">
        <f>I48*0.19</f>
        <v>0</v>
      </c>
    </row>
    <row r="50" spans="1:9" ht="16.5" thickBot="1" x14ac:dyDescent="0.3">
      <c r="A50" s="3"/>
      <c r="B50" s="2"/>
      <c r="C50" s="2"/>
      <c r="D50" s="2"/>
      <c r="E50" s="2"/>
      <c r="F50" s="2"/>
      <c r="G50" s="289" t="s">
        <v>0</v>
      </c>
      <c r="H50" s="296"/>
      <c r="I50" s="107">
        <f>SUM(I48:I49)</f>
        <v>0</v>
      </c>
    </row>
    <row r="53" spans="1:9" x14ac:dyDescent="0.25">
      <c r="B53" s="209"/>
    </row>
    <row r="54" spans="1:9" x14ac:dyDescent="0.25">
      <c r="B54" t="s">
        <v>625</v>
      </c>
    </row>
  </sheetData>
  <mergeCells count="4">
    <mergeCell ref="B6:H6"/>
    <mergeCell ref="A7:C7"/>
    <mergeCell ref="B48:F48"/>
    <mergeCell ref="G50:H5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DF3A5-27ED-43D3-BFE2-EAF12B82CEE2}">
  <dimension ref="A1:J40"/>
  <sheetViews>
    <sheetView topLeftCell="A5" zoomScale="115" zoomScaleNormal="115" workbookViewId="0">
      <selection activeCell="J9" sqref="J8:J33"/>
    </sheetView>
  </sheetViews>
  <sheetFormatPr baseColWidth="10" defaultRowHeight="15" x14ac:dyDescent="0.25"/>
  <cols>
    <col min="1" max="1" width="9.42578125" customWidth="1"/>
    <col min="2" max="2" width="37.42578125" customWidth="1"/>
    <col min="3" max="3" width="7.140625" customWidth="1"/>
    <col min="4" max="4" width="7.85546875" customWidth="1"/>
    <col min="5" max="5" width="13.28515625" customWidth="1"/>
    <col min="6" max="7" width="13.42578125" customWidth="1"/>
    <col min="8" max="8" width="13.5703125" customWidth="1"/>
    <col min="9" max="9" width="14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5</v>
      </c>
      <c r="B6" s="290" t="s">
        <v>325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284" t="s">
        <v>112</v>
      </c>
      <c r="B7" s="285"/>
      <c r="C7" s="285"/>
      <c r="D7" s="92"/>
      <c r="E7" s="92"/>
      <c r="F7" s="92"/>
      <c r="G7" s="92"/>
      <c r="H7" s="92"/>
      <c r="I7" s="91">
        <v>6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32"/>
      <c r="B9" s="129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324</v>
      </c>
      <c r="B10" s="16" t="s">
        <v>100</v>
      </c>
      <c r="C10" s="15" t="s">
        <v>16</v>
      </c>
      <c r="D10" s="118">
        <f>6*35</f>
        <v>210</v>
      </c>
      <c r="E10" s="117"/>
      <c r="F10" s="117">
        <f t="shared" ref="F10:F16" si="0">D10*E10</f>
        <v>0</v>
      </c>
      <c r="G10" s="117"/>
      <c r="H10" s="117">
        <f t="shared" ref="H10:H16" si="1">G10*D10</f>
        <v>0</v>
      </c>
      <c r="I10" s="137">
        <f t="shared" ref="I10:I16" si="2">F10+H10</f>
        <v>0</v>
      </c>
      <c r="J10" s="137"/>
    </row>
    <row r="11" spans="1:10" x14ac:dyDescent="0.25">
      <c r="A11" s="17" t="s">
        <v>323</v>
      </c>
      <c r="B11" s="16" t="s">
        <v>98</v>
      </c>
      <c r="C11" s="15" t="s">
        <v>4</v>
      </c>
      <c r="D11" s="118">
        <v>12</v>
      </c>
      <c r="E11" s="117"/>
      <c r="F11" s="117">
        <f t="shared" si="0"/>
        <v>0</v>
      </c>
      <c r="G11" s="117"/>
      <c r="H11" s="117">
        <f t="shared" si="1"/>
        <v>0</v>
      </c>
      <c r="I11" s="137">
        <f t="shared" si="2"/>
        <v>0</v>
      </c>
      <c r="J11" s="137"/>
    </row>
    <row r="12" spans="1:10" x14ac:dyDescent="0.25">
      <c r="A12" s="17" t="s">
        <v>322</v>
      </c>
      <c r="B12" s="16" t="s">
        <v>297</v>
      </c>
      <c r="C12" s="15" t="s">
        <v>4</v>
      </c>
      <c r="D12" s="118">
        <v>6</v>
      </c>
      <c r="E12" s="117"/>
      <c r="F12" s="117">
        <f t="shared" si="0"/>
        <v>0</v>
      </c>
      <c r="G12" s="117"/>
      <c r="H12" s="117">
        <f t="shared" si="1"/>
        <v>0</v>
      </c>
      <c r="I12" s="137">
        <f t="shared" si="2"/>
        <v>0</v>
      </c>
      <c r="J12" s="137"/>
    </row>
    <row r="13" spans="1:10" x14ac:dyDescent="0.25">
      <c r="A13" s="17" t="s">
        <v>321</v>
      </c>
      <c r="B13" s="16" t="s">
        <v>295</v>
      </c>
      <c r="C13" s="15" t="s">
        <v>4</v>
      </c>
      <c r="D13" s="118">
        <v>6</v>
      </c>
      <c r="E13" s="117"/>
      <c r="F13" s="117">
        <f t="shared" si="0"/>
        <v>0</v>
      </c>
      <c r="G13" s="117"/>
      <c r="H13" s="117">
        <f t="shared" si="1"/>
        <v>0</v>
      </c>
      <c r="I13" s="137">
        <f t="shared" si="2"/>
        <v>0</v>
      </c>
      <c r="J13" s="137"/>
    </row>
    <row r="14" spans="1:10" x14ac:dyDescent="0.25">
      <c r="A14" s="17" t="s">
        <v>320</v>
      </c>
      <c r="B14" s="16" t="s">
        <v>92</v>
      </c>
      <c r="C14" s="15" t="s">
        <v>4</v>
      </c>
      <c r="D14" s="118">
        <v>1</v>
      </c>
      <c r="E14" s="117"/>
      <c r="F14" s="117">
        <f t="shared" si="0"/>
        <v>0</v>
      </c>
      <c r="G14" s="117"/>
      <c r="H14" s="117">
        <f t="shared" si="1"/>
        <v>0</v>
      </c>
      <c r="I14" s="137">
        <f t="shared" si="2"/>
        <v>0</v>
      </c>
      <c r="J14" s="137"/>
    </row>
    <row r="15" spans="1:10" x14ac:dyDescent="0.25">
      <c r="A15" s="17" t="s">
        <v>319</v>
      </c>
      <c r="B15" s="16" t="s">
        <v>292</v>
      </c>
      <c r="C15" s="15" t="s">
        <v>4</v>
      </c>
      <c r="D15" s="118">
        <v>1</v>
      </c>
      <c r="E15" s="117"/>
      <c r="F15" s="117">
        <f t="shared" si="0"/>
        <v>0</v>
      </c>
      <c r="G15" s="117"/>
      <c r="H15" s="117">
        <f t="shared" si="1"/>
        <v>0</v>
      </c>
      <c r="I15" s="137">
        <f t="shared" si="2"/>
        <v>0</v>
      </c>
      <c r="J15" s="137"/>
    </row>
    <row r="16" spans="1:10" x14ac:dyDescent="0.25">
      <c r="A16" s="17" t="s">
        <v>318</v>
      </c>
      <c r="B16" s="16" t="s">
        <v>290</v>
      </c>
      <c r="C16" s="15" t="s">
        <v>4</v>
      </c>
      <c r="D16" s="118">
        <v>6</v>
      </c>
      <c r="E16" s="117"/>
      <c r="F16" s="117">
        <f t="shared" si="0"/>
        <v>0</v>
      </c>
      <c r="G16" s="117"/>
      <c r="H16" s="117">
        <f t="shared" si="1"/>
        <v>0</v>
      </c>
      <c r="I16" s="137">
        <f t="shared" si="2"/>
        <v>0</v>
      </c>
      <c r="J16" s="137"/>
    </row>
    <row r="17" spans="1:10" x14ac:dyDescent="0.25">
      <c r="A17" s="132"/>
      <c r="B17" s="129" t="s">
        <v>289</v>
      </c>
      <c r="C17" s="21"/>
      <c r="D17" s="131"/>
      <c r="E17" s="119"/>
      <c r="F17" s="119"/>
      <c r="G17" s="119"/>
      <c r="H17" s="119"/>
      <c r="I17" s="138"/>
      <c r="J17" s="138"/>
    </row>
    <row r="18" spans="1:10" x14ac:dyDescent="0.25">
      <c r="A18" s="17" t="s">
        <v>317</v>
      </c>
      <c r="B18" s="16" t="s">
        <v>79</v>
      </c>
      <c r="C18" s="15" t="s">
        <v>4</v>
      </c>
      <c r="D18" s="118">
        <v>2</v>
      </c>
      <c r="E18" s="117"/>
      <c r="F18" s="117">
        <f t="shared" ref="F18:F23" si="3">D18*E18</f>
        <v>0</v>
      </c>
      <c r="G18" s="117"/>
      <c r="H18" s="117">
        <f t="shared" ref="H18:H23" si="4">G18*D18</f>
        <v>0</v>
      </c>
      <c r="I18" s="137">
        <f t="shared" ref="I18:I23" si="5">F18+H18</f>
        <v>0</v>
      </c>
      <c r="J18" s="137"/>
    </row>
    <row r="19" spans="1:10" x14ac:dyDescent="0.25">
      <c r="A19" s="17" t="s">
        <v>316</v>
      </c>
      <c r="B19" s="16" t="s">
        <v>73</v>
      </c>
      <c r="C19" s="15" t="s">
        <v>16</v>
      </c>
      <c r="D19" s="204">
        <v>60</v>
      </c>
      <c r="E19" s="117"/>
      <c r="F19" s="117">
        <f t="shared" si="3"/>
        <v>0</v>
      </c>
      <c r="G19" s="117"/>
      <c r="H19" s="117">
        <f t="shared" si="4"/>
        <v>0</v>
      </c>
      <c r="I19" s="137">
        <f t="shared" si="5"/>
        <v>0</v>
      </c>
      <c r="J19" s="137"/>
    </row>
    <row r="20" spans="1:10" x14ac:dyDescent="0.25">
      <c r="A20" s="17" t="s">
        <v>315</v>
      </c>
      <c r="B20" s="16" t="s">
        <v>71</v>
      </c>
      <c r="C20" s="15" t="s">
        <v>16</v>
      </c>
      <c r="D20" s="204">
        <v>70</v>
      </c>
      <c r="E20" s="117"/>
      <c r="F20" s="117">
        <f t="shared" si="3"/>
        <v>0</v>
      </c>
      <c r="G20" s="117"/>
      <c r="H20" s="117">
        <f t="shared" si="4"/>
        <v>0</v>
      </c>
      <c r="I20" s="137">
        <f t="shared" si="5"/>
        <v>0</v>
      </c>
      <c r="J20" s="137"/>
    </row>
    <row r="21" spans="1:10" x14ac:dyDescent="0.25">
      <c r="A21" s="17" t="s">
        <v>314</v>
      </c>
      <c r="B21" s="16" t="s">
        <v>61</v>
      </c>
      <c r="C21" s="15" t="s">
        <v>4</v>
      </c>
      <c r="D21" s="118">
        <v>6</v>
      </c>
      <c r="E21" s="117"/>
      <c r="F21" s="117">
        <f t="shared" si="3"/>
        <v>0</v>
      </c>
      <c r="G21" s="117"/>
      <c r="H21" s="117">
        <f t="shared" si="4"/>
        <v>0</v>
      </c>
      <c r="I21" s="137">
        <f t="shared" si="5"/>
        <v>0</v>
      </c>
      <c r="J21" s="137"/>
    </row>
    <row r="22" spans="1:10" x14ac:dyDescent="0.25">
      <c r="A22" s="17" t="s">
        <v>313</v>
      </c>
      <c r="B22" s="16" t="s">
        <v>59</v>
      </c>
      <c r="C22" s="15" t="s">
        <v>4</v>
      </c>
      <c r="D22" s="118">
        <v>6</v>
      </c>
      <c r="E22" s="117"/>
      <c r="F22" s="117">
        <f t="shared" si="3"/>
        <v>0</v>
      </c>
      <c r="G22" s="117"/>
      <c r="H22" s="117">
        <f t="shared" si="4"/>
        <v>0</v>
      </c>
      <c r="I22" s="137">
        <f t="shared" si="5"/>
        <v>0</v>
      </c>
      <c r="J22" s="137"/>
    </row>
    <row r="23" spans="1:10" x14ac:dyDescent="0.25">
      <c r="A23" s="17" t="s">
        <v>312</v>
      </c>
      <c r="B23" s="16" t="s">
        <v>57</v>
      </c>
      <c r="C23" s="15" t="s">
        <v>4</v>
      </c>
      <c r="D23" s="118">
        <v>6</v>
      </c>
      <c r="E23" s="117"/>
      <c r="F23" s="117">
        <f t="shared" si="3"/>
        <v>0</v>
      </c>
      <c r="G23" s="117"/>
      <c r="H23" s="117">
        <f t="shared" si="4"/>
        <v>0</v>
      </c>
      <c r="I23" s="137">
        <f t="shared" si="5"/>
        <v>0</v>
      </c>
      <c r="J23" s="137"/>
    </row>
    <row r="24" spans="1:10" x14ac:dyDescent="0.25">
      <c r="A24" s="123"/>
      <c r="B24" s="122" t="s">
        <v>51</v>
      </c>
      <c r="C24" s="121"/>
      <c r="D24" s="120"/>
      <c r="E24" s="119"/>
      <c r="F24" s="119"/>
      <c r="G24" s="119"/>
      <c r="H24" s="119"/>
      <c r="I24" s="138"/>
      <c r="J24" s="138"/>
    </row>
    <row r="25" spans="1:10" x14ac:dyDescent="0.25">
      <c r="A25" s="17" t="s">
        <v>311</v>
      </c>
      <c r="B25" s="16" t="s">
        <v>278</v>
      </c>
      <c r="C25" s="15" t="s">
        <v>16</v>
      </c>
      <c r="D25" s="118">
        <v>14</v>
      </c>
      <c r="E25" s="117"/>
      <c r="F25" s="117">
        <f t="shared" ref="F25:F30" si="6">D25*E25</f>
        <v>0</v>
      </c>
      <c r="G25" s="117"/>
      <c r="H25" s="117">
        <f t="shared" ref="H25:H30" si="7">G25*D25</f>
        <v>0</v>
      </c>
      <c r="I25" s="137">
        <f t="shared" ref="I25:I30" si="8">F25+H25</f>
        <v>0</v>
      </c>
      <c r="J25" s="137"/>
    </row>
    <row r="26" spans="1:10" x14ac:dyDescent="0.25">
      <c r="A26" s="17" t="s">
        <v>310</v>
      </c>
      <c r="B26" s="16" t="s">
        <v>276</v>
      </c>
      <c r="C26" s="15" t="s">
        <v>4</v>
      </c>
      <c r="D26" s="118">
        <v>4</v>
      </c>
      <c r="E26" s="117"/>
      <c r="F26" s="117">
        <f t="shared" si="6"/>
        <v>0</v>
      </c>
      <c r="G26" s="117"/>
      <c r="H26" s="117">
        <f t="shared" si="7"/>
        <v>0</v>
      </c>
      <c r="I26" s="137">
        <f t="shared" si="8"/>
        <v>0</v>
      </c>
      <c r="J26" s="137"/>
    </row>
    <row r="27" spans="1:10" x14ac:dyDescent="0.25">
      <c r="A27" s="17" t="s">
        <v>309</v>
      </c>
      <c r="B27" s="16" t="s">
        <v>171</v>
      </c>
      <c r="C27" s="15" t="s">
        <v>4</v>
      </c>
      <c r="D27" s="118">
        <v>4</v>
      </c>
      <c r="E27" s="117"/>
      <c r="F27" s="117">
        <f t="shared" si="6"/>
        <v>0</v>
      </c>
      <c r="G27" s="117"/>
      <c r="H27" s="117">
        <f t="shared" si="7"/>
        <v>0</v>
      </c>
      <c r="I27" s="137">
        <f t="shared" si="8"/>
        <v>0</v>
      </c>
      <c r="J27" s="137"/>
    </row>
    <row r="28" spans="1:10" x14ac:dyDescent="0.25">
      <c r="A28" s="17" t="s">
        <v>308</v>
      </c>
      <c r="B28" s="16" t="s">
        <v>307</v>
      </c>
      <c r="C28" s="15" t="s">
        <v>4</v>
      </c>
      <c r="D28" s="118">
        <v>6</v>
      </c>
      <c r="E28" s="117"/>
      <c r="F28" s="117">
        <f t="shared" si="6"/>
        <v>0</v>
      </c>
      <c r="G28" s="117"/>
      <c r="H28" s="117">
        <f t="shared" si="7"/>
        <v>0</v>
      </c>
      <c r="I28" s="137">
        <f t="shared" si="8"/>
        <v>0</v>
      </c>
      <c r="J28" s="137"/>
    </row>
    <row r="29" spans="1:10" x14ac:dyDescent="0.25">
      <c r="A29" s="17" t="s">
        <v>306</v>
      </c>
      <c r="B29" s="16" t="s">
        <v>270</v>
      </c>
      <c r="C29" s="15" t="s">
        <v>4</v>
      </c>
      <c r="D29" s="118">
        <v>4</v>
      </c>
      <c r="E29" s="117"/>
      <c r="F29" s="117">
        <f t="shared" si="6"/>
        <v>0</v>
      </c>
      <c r="G29" s="117"/>
      <c r="H29" s="117">
        <f t="shared" si="7"/>
        <v>0</v>
      </c>
      <c r="I29" s="137">
        <f t="shared" si="8"/>
        <v>0</v>
      </c>
      <c r="J29" s="137"/>
    </row>
    <row r="30" spans="1:10" ht="25.5" x14ac:dyDescent="0.25">
      <c r="A30" s="17" t="s">
        <v>305</v>
      </c>
      <c r="B30" s="26" t="s">
        <v>39</v>
      </c>
      <c r="C30" s="15" t="s">
        <v>4</v>
      </c>
      <c r="D30" s="118">
        <v>18</v>
      </c>
      <c r="E30" s="117"/>
      <c r="F30" s="117">
        <f t="shared" si="6"/>
        <v>0</v>
      </c>
      <c r="G30" s="117"/>
      <c r="H30" s="117">
        <f t="shared" si="7"/>
        <v>0</v>
      </c>
      <c r="I30" s="137">
        <f t="shared" si="8"/>
        <v>0</v>
      </c>
      <c r="J30" s="137"/>
    </row>
    <row r="31" spans="1:10" x14ac:dyDescent="0.25">
      <c r="A31" s="123"/>
      <c r="B31" s="122" t="s">
        <v>120</v>
      </c>
      <c r="C31" s="121"/>
      <c r="D31" s="120"/>
      <c r="E31" s="119"/>
      <c r="F31" s="119"/>
      <c r="G31" s="119"/>
      <c r="H31" s="119"/>
      <c r="I31" s="138"/>
      <c r="J31" s="138"/>
    </row>
    <row r="32" spans="1:10" x14ac:dyDescent="0.25">
      <c r="A32" s="15" t="s">
        <v>304</v>
      </c>
      <c r="B32" s="16" t="s">
        <v>6</v>
      </c>
      <c r="C32" s="15" t="s">
        <v>4</v>
      </c>
      <c r="D32" s="15">
        <v>6</v>
      </c>
      <c r="E32" s="117"/>
      <c r="F32" s="117">
        <f>D32*E32</f>
        <v>0</v>
      </c>
      <c r="G32" s="117"/>
      <c r="H32" s="117">
        <f>G32*D32</f>
        <v>0</v>
      </c>
      <c r="I32" s="137">
        <f>F32+H32</f>
        <v>0</v>
      </c>
      <c r="J32" s="137"/>
    </row>
    <row r="33" spans="1:10" ht="15.75" thickBot="1" x14ac:dyDescent="0.3">
      <c r="A33" s="15" t="s">
        <v>303</v>
      </c>
      <c r="B33" s="16" t="s">
        <v>5</v>
      </c>
      <c r="C33" s="15" t="s">
        <v>4</v>
      </c>
      <c r="D33" s="15">
        <v>18</v>
      </c>
      <c r="E33" s="117"/>
      <c r="F33" s="117">
        <f>D33*E33</f>
        <v>0</v>
      </c>
      <c r="G33" s="117"/>
      <c r="H33" s="117">
        <f>G33*D33</f>
        <v>0</v>
      </c>
      <c r="I33" s="136">
        <f>F33+H33</f>
        <v>0</v>
      </c>
      <c r="J33" s="136"/>
    </row>
    <row r="34" spans="1:10" ht="19.5" thickBot="1" x14ac:dyDescent="0.35">
      <c r="A34" s="116"/>
      <c r="B34" s="293" t="s">
        <v>302</v>
      </c>
      <c r="C34" s="294"/>
      <c r="D34" s="294"/>
      <c r="E34" s="294"/>
      <c r="F34" s="294"/>
      <c r="G34" s="295"/>
      <c r="H34" s="111"/>
      <c r="I34" s="135">
        <f>SUM(I10:I33)</f>
        <v>0</v>
      </c>
    </row>
    <row r="35" spans="1:10" x14ac:dyDescent="0.25">
      <c r="A35" s="8"/>
      <c r="B35" s="7"/>
      <c r="C35" s="7"/>
      <c r="D35" s="7"/>
      <c r="E35" s="7"/>
      <c r="F35" s="7"/>
      <c r="G35" s="5" t="s">
        <v>1</v>
      </c>
      <c r="H35" s="109">
        <v>0.19</v>
      </c>
      <c r="I35" s="108">
        <f>I34*0.19</f>
        <v>0</v>
      </c>
    </row>
    <row r="36" spans="1:10" ht="16.5" thickBot="1" x14ac:dyDescent="0.3">
      <c r="A36" s="3"/>
      <c r="B36" s="2"/>
      <c r="C36" s="2"/>
      <c r="D36" s="2"/>
      <c r="E36" s="2"/>
      <c r="F36" s="2"/>
      <c r="G36" s="289" t="s">
        <v>0</v>
      </c>
      <c r="H36" s="297"/>
      <c r="I36" s="107">
        <f>SUM(I34:I35)</f>
        <v>0</v>
      </c>
    </row>
    <row r="39" spans="1:10" x14ac:dyDescent="0.25">
      <c r="B39" s="209"/>
    </row>
    <row r="40" spans="1:10" x14ac:dyDescent="0.25">
      <c r="B40" t="s">
        <v>625</v>
      </c>
    </row>
  </sheetData>
  <mergeCells count="4">
    <mergeCell ref="B6:H6"/>
    <mergeCell ref="A7:C7"/>
    <mergeCell ref="B34:G34"/>
    <mergeCell ref="G36:H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38EA-A6C0-417B-91E0-1D5984497E7E}">
  <dimension ref="A1:J35"/>
  <sheetViews>
    <sheetView zoomScale="115" zoomScaleNormal="115" workbookViewId="0">
      <selection activeCell="K12" sqref="K12"/>
    </sheetView>
  </sheetViews>
  <sheetFormatPr baseColWidth="10" defaultRowHeight="15" x14ac:dyDescent="0.25"/>
  <cols>
    <col min="1" max="1" width="9.140625" customWidth="1"/>
    <col min="2" max="2" width="36.140625" customWidth="1"/>
    <col min="3" max="3" width="9.28515625" customWidth="1"/>
    <col min="4" max="4" width="8.140625" customWidth="1"/>
    <col min="5" max="5" width="13.140625" customWidth="1"/>
    <col min="6" max="6" width="13.85546875" customWidth="1"/>
    <col min="7" max="7" width="11.85546875" customWidth="1"/>
    <col min="8" max="8" width="11.7109375" customWidth="1"/>
    <col min="9" max="9" width="14.855468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x14ac:dyDescent="0.25">
      <c r="A5" s="39"/>
      <c r="I5" s="38"/>
    </row>
    <row r="6" spans="1:10" ht="15.75" thickBot="1" x14ac:dyDescent="0.3">
      <c r="A6" s="39"/>
      <c r="I6" s="38"/>
    </row>
    <row r="7" spans="1:10" ht="19.5" thickBot="1" x14ac:dyDescent="0.3">
      <c r="A7" s="142">
        <v>6</v>
      </c>
      <c r="B7" s="291" t="s">
        <v>343</v>
      </c>
      <c r="C7" s="291"/>
      <c r="D7" s="291"/>
      <c r="E7" s="291"/>
      <c r="F7" s="291"/>
      <c r="G7" s="291"/>
      <c r="H7" s="291"/>
      <c r="I7" s="105"/>
    </row>
    <row r="8" spans="1:10" ht="15.75" thickBot="1" x14ac:dyDescent="0.3">
      <c r="A8" s="284" t="s">
        <v>112</v>
      </c>
      <c r="B8" s="285"/>
      <c r="C8" s="285"/>
      <c r="D8" s="92"/>
      <c r="E8" s="92"/>
      <c r="F8" s="92"/>
      <c r="G8" s="92"/>
      <c r="H8" s="92"/>
      <c r="I8" s="91">
        <v>1</v>
      </c>
    </row>
    <row r="9" spans="1:10" ht="25.5" x14ac:dyDescent="0.25">
      <c r="A9" s="90" t="s">
        <v>110</v>
      </c>
      <c r="B9" s="89" t="s">
        <v>201</v>
      </c>
      <c r="C9" s="88" t="s">
        <v>108</v>
      </c>
      <c r="D9" s="88" t="s">
        <v>107</v>
      </c>
      <c r="E9" s="87" t="s">
        <v>106</v>
      </c>
      <c r="F9" s="87" t="s">
        <v>105</v>
      </c>
      <c r="G9" s="87" t="s">
        <v>104</v>
      </c>
      <c r="H9" s="87" t="s">
        <v>200</v>
      </c>
      <c r="I9" s="86" t="s">
        <v>0</v>
      </c>
      <c r="J9" s="86" t="s">
        <v>626</v>
      </c>
    </row>
    <row r="10" spans="1:10" x14ac:dyDescent="0.25">
      <c r="A10" s="132"/>
      <c r="B10" s="129" t="s">
        <v>102</v>
      </c>
      <c r="C10" s="21"/>
      <c r="D10" s="131"/>
      <c r="E10" s="19"/>
      <c r="F10" s="19"/>
      <c r="G10" s="19"/>
      <c r="H10" s="19"/>
      <c r="I10" s="18"/>
      <c r="J10" s="18"/>
    </row>
    <row r="11" spans="1:10" x14ac:dyDescent="0.25">
      <c r="A11" s="17" t="s">
        <v>342</v>
      </c>
      <c r="B11" s="16" t="s">
        <v>100</v>
      </c>
      <c r="C11" s="15" t="s">
        <v>16</v>
      </c>
      <c r="D11" s="118">
        <v>45</v>
      </c>
      <c r="E11" s="117"/>
      <c r="F11" s="117">
        <f>D11*E11</f>
        <v>0</v>
      </c>
      <c r="G11" s="117"/>
      <c r="H11" s="117">
        <f>G11*D11</f>
        <v>0</v>
      </c>
      <c r="I11" s="137">
        <f>F11+H11</f>
        <v>0</v>
      </c>
      <c r="J11" s="137"/>
    </row>
    <row r="12" spans="1:10" x14ac:dyDescent="0.25">
      <c r="A12" s="17" t="s">
        <v>341</v>
      </c>
      <c r="B12" s="16" t="s">
        <v>98</v>
      </c>
      <c r="C12" s="15" t="s">
        <v>4</v>
      </c>
      <c r="D12" s="118">
        <v>2</v>
      </c>
      <c r="E12" s="117"/>
      <c r="F12" s="117">
        <f>D12*E12</f>
        <v>0</v>
      </c>
      <c r="G12" s="117"/>
      <c r="H12" s="117">
        <f>G12*D12</f>
        <v>0</v>
      </c>
      <c r="I12" s="137">
        <f>F12+H12</f>
        <v>0</v>
      </c>
      <c r="J12" s="137"/>
    </row>
    <row r="13" spans="1:10" x14ac:dyDescent="0.25">
      <c r="A13" s="17" t="s">
        <v>340</v>
      </c>
      <c r="B13" s="16" t="s">
        <v>297</v>
      </c>
      <c r="C13" s="15" t="s">
        <v>4</v>
      </c>
      <c r="D13" s="118">
        <v>1</v>
      </c>
      <c r="E13" s="117"/>
      <c r="F13" s="117">
        <f>D13*E13</f>
        <v>0</v>
      </c>
      <c r="G13" s="117"/>
      <c r="H13" s="117">
        <f>G13*D13</f>
        <v>0</v>
      </c>
      <c r="I13" s="137">
        <f>F13+H13</f>
        <v>0</v>
      </c>
      <c r="J13" s="137"/>
    </row>
    <row r="14" spans="1:10" x14ac:dyDescent="0.25">
      <c r="A14" s="17" t="s">
        <v>339</v>
      </c>
      <c r="B14" s="16" t="s">
        <v>295</v>
      </c>
      <c r="C14" s="15" t="s">
        <v>4</v>
      </c>
      <c r="D14" s="118">
        <v>1</v>
      </c>
      <c r="E14" s="117"/>
      <c r="F14" s="117">
        <f>D14*E14</f>
        <v>0</v>
      </c>
      <c r="G14" s="117"/>
      <c r="H14" s="117">
        <f>G14*D14</f>
        <v>0</v>
      </c>
      <c r="I14" s="137">
        <f>F14+H14</f>
        <v>0</v>
      </c>
      <c r="J14" s="137"/>
    </row>
    <row r="15" spans="1:10" x14ac:dyDescent="0.25">
      <c r="A15" s="17" t="s">
        <v>338</v>
      </c>
      <c r="B15" s="16" t="s">
        <v>290</v>
      </c>
      <c r="C15" s="15" t="s">
        <v>4</v>
      </c>
      <c r="D15" s="118">
        <v>1</v>
      </c>
      <c r="E15" s="117"/>
      <c r="F15" s="117">
        <f>D15*E15</f>
        <v>0</v>
      </c>
      <c r="G15" s="117"/>
      <c r="H15" s="117">
        <f>G15*D15</f>
        <v>0</v>
      </c>
      <c r="I15" s="137">
        <f>F15+H15</f>
        <v>0</v>
      </c>
      <c r="J15" s="137"/>
    </row>
    <row r="16" spans="1:10" x14ac:dyDescent="0.25">
      <c r="A16" s="132"/>
      <c r="B16" s="129" t="s">
        <v>289</v>
      </c>
      <c r="C16" s="21"/>
      <c r="D16" s="131"/>
      <c r="E16" s="119"/>
      <c r="F16" s="119"/>
      <c r="G16" s="119"/>
      <c r="H16" s="119"/>
      <c r="I16" s="138"/>
      <c r="J16" s="138"/>
    </row>
    <row r="17" spans="1:10" x14ac:dyDescent="0.25">
      <c r="A17" s="17" t="s">
        <v>337</v>
      </c>
      <c r="B17" s="16" t="s">
        <v>73</v>
      </c>
      <c r="C17" s="15" t="s">
        <v>16</v>
      </c>
      <c r="D17" s="118">
        <v>6</v>
      </c>
      <c r="E17" s="117"/>
      <c r="F17" s="117">
        <f>D17*E17</f>
        <v>0</v>
      </c>
      <c r="G17" s="117"/>
      <c r="H17" s="117">
        <f>G17*D17</f>
        <v>0</v>
      </c>
      <c r="I17" s="137">
        <f>F17+H17</f>
        <v>0</v>
      </c>
      <c r="J17" s="137"/>
    </row>
    <row r="18" spans="1:10" x14ac:dyDescent="0.25">
      <c r="A18" s="17" t="s">
        <v>336</v>
      </c>
      <c r="B18" s="16" t="s">
        <v>71</v>
      </c>
      <c r="C18" s="15" t="s">
        <v>16</v>
      </c>
      <c r="D18" s="118">
        <v>6</v>
      </c>
      <c r="E18" s="117"/>
      <c r="F18" s="117">
        <f>D18*E18</f>
        <v>0</v>
      </c>
      <c r="G18" s="117"/>
      <c r="H18" s="117">
        <f>G18*D18</f>
        <v>0</v>
      </c>
      <c r="I18" s="137">
        <f>F18+H18</f>
        <v>0</v>
      </c>
      <c r="J18" s="137"/>
    </row>
    <row r="19" spans="1:10" x14ac:dyDescent="0.25">
      <c r="A19" s="17" t="s">
        <v>335</v>
      </c>
      <c r="B19" s="16" t="s">
        <v>61</v>
      </c>
      <c r="C19" s="15" t="s">
        <v>4</v>
      </c>
      <c r="D19" s="118">
        <v>1</v>
      </c>
      <c r="E19" s="117"/>
      <c r="F19" s="117">
        <f>D19*E19</f>
        <v>0</v>
      </c>
      <c r="G19" s="117"/>
      <c r="H19" s="117">
        <f>G19*D19</f>
        <v>0</v>
      </c>
      <c r="I19" s="137">
        <f>F19+H19</f>
        <v>0</v>
      </c>
      <c r="J19" s="137"/>
    </row>
    <row r="20" spans="1:10" x14ac:dyDescent="0.25">
      <c r="A20" s="17" t="s">
        <v>334</v>
      </c>
      <c r="B20" s="16" t="s">
        <v>59</v>
      </c>
      <c r="C20" s="15" t="s">
        <v>4</v>
      </c>
      <c r="D20" s="118">
        <v>1</v>
      </c>
      <c r="E20" s="117"/>
      <c r="F20" s="117">
        <f>D20*E20</f>
        <v>0</v>
      </c>
      <c r="G20" s="117"/>
      <c r="H20" s="117">
        <f>G20*D20</f>
        <v>0</v>
      </c>
      <c r="I20" s="137">
        <f>F20+H20</f>
        <v>0</v>
      </c>
      <c r="J20" s="137"/>
    </row>
    <row r="21" spans="1:10" x14ac:dyDescent="0.25">
      <c r="A21" s="17" t="s">
        <v>333</v>
      </c>
      <c r="B21" s="16" t="s">
        <v>57</v>
      </c>
      <c r="C21" s="15" t="s">
        <v>4</v>
      </c>
      <c r="D21" s="118">
        <v>6</v>
      </c>
      <c r="E21" s="117"/>
      <c r="F21" s="117">
        <f>D21*E21</f>
        <v>0</v>
      </c>
      <c r="G21" s="117"/>
      <c r="H21" s="117">
        <f>G21*D21</f>
        <v>0</v>
      </c>
      <c r="I21" s="137">
        <f>F21+H21</f>
        <v>0</v>
      </c>
      <c r="J21" s="137"/>
    </row>
    <row r="22" spans="1:10" x14ac:dyDescent="0.25">
      <c r="A22" s="123"/>
      <c r="B22" s="122" t="s">
        <v>51</v>
      </c>
      <c r="C22" s="121"/>
      <c r="D22" s="120"/>
      <c r="E22" s="119"/>
      <c r="F22" s="119"/>
      <c r="G22" s="119"/>
      <c r="H22" s="119"/>
      <c r="I22" s="138"/>
      <c r="J22" s="138"/>
    </row>
    <row r="23" spans="1:10" x14ac:dyDescent="0.25">
      <c r="A23" s="17" t="s">
        <v>332</v>
      </c>
      <c r="B23" s="16" t="s">
        <v>278</v>
      </c>
      <c r="C23" s="15" t="s">
        <v>16</v>
      </c>
      <c r="D23" s="118">
        <v>4</v>
      </c>
      <c r="E23" s="117"/>
      <c r="F23" s="117">
        <f>D23*E23</f>
        <v>0</v>
      </c>
      <c r="G23" s="117"/>
      <c r="H23" s="117">
        <f>G23*D23</f>
        <v>0</v>
      </c>
      <c r="I23" s="137">
        <f>F23+H23</f>
        <v>0</v>
      </c>
      <c r="J23" s="137"/>
    </row>
    <row r="24" spans="1:10" x14ac:dyDescent="0.25">
      <c r="A24" s="17" t="s">
        <v>331</v>
      </c>
      <c r="B24" s="16" t="s">
        <v>276</v>
      </c>
      <c r="C24" s="15" t="s">
        <v>4</v>
      </c>
      <c r="D24" s="118">
        <v>1</v>
      </c>
      <c r="E24" s="117"/>
      <c r="F24" s="117">
        <f>D24*E24</f>
        <v>0</v>
      </c>
      <c r="G24" s="117"/>
      <c r="H24" s="117">
        <f>G24*D24</f>
        <v>0</v>
      </c>
      <c r="I24" s="137">
        <f>F24+H24</f>
        <v>0</v>
      </c>
      <c r="J24" s="137"/>
    </row>
    <row r="25" spans="1:10" x14ac:dyDescent="0.25">
      <c r="A25" s="17" t="s">
        <v>330</v>
      </c>
      <c r="B25" s="16" t="s">
        <v>270</v>
      </c>
      <c r="C25" s="15" t="s">
        <v>4</v>
      </c>
      <c r="D25" s="118">
        <v>2</v>
      </c>
      <c r="E25" s="117"/>
      <c r="F25" s="117">
        <f>D25*E25</f>
        <v>0</v>
      </c>
      <c r="G25" s="117"/>
      <c r="H25" s="117">
        <f>G25*D25</f>
        <v>0</v>
      </c>
      <c r="I25" s="137">
        <f>F25+H25</f>
        <v>0</v>
      </c>
      <c r="J25" s="137"/>
    </row>
    <row r="26" spans="1:10" x14ac:dyDescent="0.25">
      <c r="A26" s="17" t="s">
        <v>329</v>
      </c>
      <c r="B26" s="16" t="s">
        <v>39</v>
      </c>
      <c r="C26" s="15" t="s">
        <v>4</v>
      </c>
      <c r="D26" s="118">
        <v>3</v>
      </c>
      <c r="E26" s="117"/>
      <c r="F26" s="117">
        <f>D26*E26</f>
        <v>0</v>
      </c>
      <c r="G26" s="117"/>
      <c r="H26" s="117">
        <f>G26*D26</f>
        <v>0</v>
      </c>
      <c r="I26" s="137">
        <f>F26+H26</f>
        <v>0</v>
      </c>
      <c r="J26" s="137"/>
    </row>
    <row r="27" spans="1:10" x14ac:dyDescent="0.25">
      <c r="A27" s="120"/>
      <c r="B27" s="122" t="s">
        <v>120</v>
      </c>
      <c r="C27" s="120"/>
      <c r="D27" s="120"/>
      <c r="E27" s="119"/>
      <c r="F27" s="119"/>
      <c r="G27" s="119"/>
      <c r="H27" s="119"/>
      <c r="I27" s="138"/>
      <c r="J27" s="138"/>
    </row>
    <row r="28" spans="1:10" ht="15.75" thickBot="1" x14ac:dyDescent="0.3">
      <c r="A28" s="141" t="s">
        <v>328</v>
      </c>
      <c r="B28" s="16" t="s">
        <v>327</v>
      </c>
      <c r="C28" s="15" t="s">
        <v>4</v>
      </c>
      <c r="D28" s="15">
        <v>17</v>
      </c>
      <c r="E28" s="117"/>
      <c r="F28" s="117">
        <f>D28*E28</f>
        <v>0</v>
      </c>
      <c r="G28" s="117"/>
      <c r="H28" s="117">
        <f>G28*D28</f>
        <v>0</v>
      </c>
      <c r="I28" s="210">
        <f>H28+F28</f>
        <v>0</v>
      </c>
      <c r="J28" s="210"/>
    </row>
    <row r="29" spans="1:10" ht="19.5" thickBot="1" x14ac:dyDescent="0.35">
      <c r="A29" s="112"/>
      <c r="B29" s="293" t="s">
        <v>326</v>
      </c>
      <c r="C29" s="294"/>
      <c r="D29" s="294"/>
      <c r="E29" s="294"/>
      <c r="F29" s="295"/>
      <c r="G29" s="112"/>
      <c r="H29" s="111"/>
      <c r="I29" s="140">
        <f>SUM(I11:I28)</f>
        <v>0</v>
      </c>
    </row>
    <row r="30" spans="1:10" x14ac:dyDescent="0.25">
      <c r="A30" s="8"/>
      <c r="B30" s="7"/>
      <c r="C30" s="7"/>
      <c r="D30" s="7"/>
      <c r="E30" s="7"/>
      <c r="F30" s="7"/>
      <c r="G30" s="5" t="s">
        <v>1</v>
      </c>
      <c r="H30" s="109">
        <v>0.19</v>
      </c>
      <c r="I30" s="108">
        <f>I29*0.19</f>
        <v>0</v>
      </c>
    </row>
    <row r="31" spans="1:10" ht="16.5" thickBot="1" x14ac:dyDescent="0.3">
      <c r="A31" s="3"/>
      <c r="B31" s="2"/>
      <c r="C31" s="2"/>
      <c r="D31" s="2"/>
      <c r="E31" s="2"/>
      <c r="F31" s="2"/>
      <c r="G31" s="289" t="s">
        <v>0</v>
      </c>
      <c r="H31" s="297"/>
      <c r="I31" s="107">
        <f>SUM(I29:I30)</f>
        <v>0</v>
      </c>
    </row>
    <row r="34" spans="2:2" x14ac:dyDescent="0.25">
      <c r="B34" s="209"/>
    </row>
    <row r="35" spans="2:2" x14ac:dyDescent="0.25">
      <c r="B35" t="s">
        <v>625</v>
      </c>
    </row>
  </sheetData>
  <mergeCells count="4">
    <mergeCell ref="B7:H7"/>
    <mergeCell ref="A8:C8"/>
    <mergeCell ref="B29:F29"/>
    <mergeCell ref="G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9AF0-5C1F-496E-821F-37685E20CDBF}">
  <dimension ref="A1:J16"/>
  <sheetViews>
    <sheetView zoomScale="115" zoomScaleNormal="115" workbookViewId="0">
      <selection activeCell="J9" sqref="J9"/>
    </sheetView>
  </sheetViews>
  <sheetFormatPr baseColWidth="10" defaultRowHeight="15" x14ac:dyDescent="0.25"/>
  <cols>
    <col min="1" max="1" width="7.42578125" customWidth="1"/>
    <col min="2" max="2" width="42" customWidth="1"/>
    <col min="3" max="3" width="8.28515625" customWidth="1"/>
    <col min="4" max="4" width="7" customWidth="1"/>
    <col min="5" max="5" width="14.140625" customWidth="1"/>
    <col min="6" max="7" width="13.85546875" customWidth="1"/>
    <col min="8" max="8" width="12.140625" customWidth="1"/>
    <col min="9" max="9" width="13.855468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42">
        <v>7</v>
      </c>
      <c r="B6" s="291" t="s">
        <v>348</v>
      </c>
      <c r="C6" s="291"/>
      <c r="D6" s="291"/>
      <c r="E6" s="291"/>
      <c r="F6" s="291"/>
      <c r="G6" s="291"/>
      <c r="H6" s="291"/>
      <c r="I6" s="105"/>
    </row>
    <row r="7" spans="1:10" ht="39" customHeight="1" thickBot="1" x14ac:dyDescent="0.3">
      <c r="A7" s="149"/>
      <c r="B7" s="298" t="s">
        <v>347</v>
      </c>
      <c r="C7" s="299"/>
      <c r="D7" s="299"/>
      <c r="E7" s="299"/>
      <c r="F7" s="299"/>
      <c r="G7" s="299"/>
      <c r="H7" s="300"/>
      <c r="I7" s="148"/>
    </row>
    <row r="8" spans="1:10" ht="33" customHeight="1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ht="27" customHeight="1" x14ac:dyDescent="0.25">
      <c r="A9" s="15" t="s">
        <v>346</v>
      </c>
      <c r="B9" s="16" t="s">
        <v>345</v>
      </c>
      <c r="C9" s="15" t="s">
        <v>4</v>
      </c>
      <c r="D9" s="15">
        <v>58</v>
      </c>
      <c r="E9" s="117"/>
      <c r="F9" s="117">
        <f>D9*E9</f>
        <v>0</v>
      </c>
      <c r="G9" s="117"/>
      <c r="H9" s="117">
        <f>G9*D9</f>
        <v>0</v>
      </c>
      <c r="I9" s="117">
        <f>H9+F9</f>
        <v>0</v>
      </c>
      <c r="J9" s="117"/>
    </row>
    <row r="10" spans="1:10" ht="27" customHeight="1" thickBot="1" x14ac:dyDescent="0.35">
      <c r="A10" s="112"/>
      <c r="B10" s="293" t="s">
        <v>344</v>
      </c>
      <c r="C10" s="294"/>
      <c r="D10" s="294"/>
      <c r="E10" s="294"/>
      <c r="F10" s="294"/>
      <c r="G10" s="295"/>
      <c r="H10" s="112"/>
      <c r="I10" s="147">
        <f>I9</f>
        <v>0</v>
      </c>
    </row>
    <row r="11" spans="1:10" x14ac:dyDescent="0.25">
      <c r="A11" s="8"/>
      <c r="B11" s="7"/>
      <c r="C11" s="7"/>
      <c r="D11" s="7"/>
      <c r="E11" s="7"/>
      <c r="F11" s="7"/>
      <c r="G11" s="146" t="s">
        <v>1</v>
      </c>
      <c r="H11" s="145">
        <v>0.19</v>
      </c>
      <c r="I11" s="144">
        <f>I10*0.19</f>
        <v>0</v>
      </c>
    </row>
    <row r="12" spans="1:10" ht="16.5" thickBot="1" x14ac:dyDescent="0.3">
      <c r="A12" s="3"/>
      <c r="B12" s="2"/>
      <c r="C12" s="2"/>
      <c r="D12" s="2"/>
      <c r="E12" s="2"/>
      <c r="F12" s="2"/>
      <c r="G12" s="289" t="s">
        <v>0</v>
      </c>
      <c r="H12" s="297"/>
      <c r="I12" s="143">
        <f>SUM(I10:I11)</f>
        <v>0</v>
      </c>
    </row>
    <row r="15" spans="1:10" x14ac:dyDescent="0.25">
      <c r="B15" s="209"/>
    </row>
    <row r="16" spans="1:10" x14ac:dyDescent="0.25">
      <c r="B16" t="s">
        <v>625</v>
      </c>
    </row>
  </sheetData>
  <mergeCells count="4">
    <mergeCell ref="B6:H6"/>
    <mergeCell ref="B7:H7"/>
    <mergeCell ref="B10:G10"/>
    <mergeCell ref="G12:H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01F8-4162-4B7E-96FF-3DC86A8277E1}">
  <dimension ref="A1:J38"/>
  <sheetViews>
    <sheetView topLeftCell="A5" zoomScale="115" zoomScaleNormal="115" workbookViewId="0">
      <selection activeCell="J9" sqref="J9"/>
    </sheetView>
  </sheetViews>
  <sheetFormatPr baseColWidth="10" defaultRowHeight="15" x14ac:dyDescent="0.25"/>
  <cols>
    <col min="1" max="1" width="7.28515625" customWidth="1"/>
    <col min="2" max="2" width="32.7109375" customWidth="1"/>
    <col min="3" max="3" width="8.42578125" customWidth="1"/>
    <col min="4" max="4" width="9.42578125" customWidth="1"/>
    <col min="5" max="5" width="12.28515625" customWidth="1"/>
    <col min="6" max="6" width="13.42578125" customWidth="1"/>
    <col min="7" max="7" width="12.85546875" customWidth="1"/>
    <col min="8" max="8" width="13.42578125" customWidth="1"/>
    <col min="9" max="9" width="13.7109375" customWidth="1"/>
  </cols>
  <sheetData>
    <row r="1" spans="1:10" x14ac:dyDescent="0.25">
      <c r="A1" s="8"/>
      <c r="B1" s="7"/>
      <c r="C1" s="7"/>
      <c r="D1" s="7"/>
      <c r="E1" s="7"/>
      <c r="F1" s="7"/>
      <c r="G1" s="7"/>
      <c r="H1" s="7"/>
      <c r="I1" s="40"/>
    </row>
    <row r="2" spans="1:10" x14ac:dyDescent="0.25">
      <c r="A2" s="39"/>
      <c r="C2" t="s">
        <v>622</v>
      </c>
      <c r="I2" s="38"/>
    </row>
    <row r="3" spans="1:10" x14ac:dyDescent="0.25">
      <c r="A3" s="39"/>
      <c r="C3" t="s">
        <v>621</v>
      </c>
      <c r="I3" s="38"/>
    </row>
    <row r="4" spans="1:10" x14ac:dyDescent="0.25">
      <c r="A4" s="39"/>
      <c r="I4" s="38"/>
    </row>
    <row r="5" spans="1:10" ht="15.75" thickBot="1" x14ac:dyDescent="0.3">
      <c r="A5" s="39"/>
      <c r="I5" s="38"/>
    </row>
    <row r="6" spans="1:10" ht="19.5" thickBot="1" x14ac:dyDescent="0.3">
      <c r="A6" s="139">
        <v>8</v>
      </c>
      <c r="B6" s="290" t="s">
        <v>371</v>
      </c>
      <c r="C6" s="291"/>
      <c r="D6" s="291"/>
      <c r="E6" s="291"/>
      <c r="F6" s="291"/>
      <c r="G6" s="291"/>
      <c r="H6" s="291"/>
      <c r="I6" s="105"/>
    </row>
    <row r="7" spans="1:10" ht="15.75" thickBot="1" x14ac:dyDescent="0.3">
      <c r="A7" s="301" t="s">
        <v>112</v>
      </c>
      <c r="B7" s="302"/>
      <c r="C7" s="302"/>
      <c r="D7" s="153"/>
      <c r="E7" s="153"/>
      <c r="F7" s="153"/>
      <c r="G7" s="153"/>
      <c r="H7" s="153"/>
      <c r="I7" s="152">
        <v>1</v>
      </c>
    </row>
    <row r="8" spans="1:10" ht="25.5" x14ac:dyDescent="0.25">
      <c r="A8" s="90" t="s">
        <v>110</v>
      </c>
      <c r="B8" s="89" t="s">
        <v>201</v>
      </c>
      <c r="C8" s="88" t="s">
        <v>108</v>
      </c>
      <c r="D8" s="88" t="s">
        <v>107</v>
      </c>
      <c r="E8" s="87" t="s">
        <v>106</v>
      </c>
      <c r="F8" s="87" t="s">
        <v>105</v>
      </c>
      <c r="G8" s="87" t="s">
        <v>104</v>
      </c>
      <c r="H8" s="87" t="s">
        <v>200</v>
      </c>
      <c r="I8" s="86" t="s">
        <v>0</v>
      </c>
      <c r="J8" s="86" t="s">
        <v>626</v>
      </c>
    </row>
    <row r="9" spans="1:10" x14ac:dyDescent="0.25">
      <c r="A9" s="132"/>
      <c r="B9" s="129" t="s">
        <v>102</v>
      </c>
      <c r="C9" s="21"/>
      <c r="D9" s="131"/>
      <c r="E9" s="19"/>
      <c r="F9" s="19"/>
      <c r="G9" s="19"/>
      <c r="H9" s="19"/>
      <c r="I9" s="18"/>
      <c r="J9" s="18"/>
    </row>
    <row r="10" spans="1:10" x14ac:dyDescent="0.25">
      <c r="A10" s="17" t="s">
        <v>370</v>
      </c>
      <c r="B10" s="16" t="s">
        <v>100</v>
      </c>
      <c r="C10" s="15" t="s">
        <v>16</v>
      </c>
      <c r="D10" s="118">
        <v>20</v>
      </c>
      <c r="E10" s="117"/>
      <c r="F10" s="117">
        <f>D10*E10</f>
        <v>0</v>
      </c>
      <c r="G10" s="117"/>
      <c r="H10" s="117">
        <f>G10*D10</f>
        <v>0</v>
      </c>
      <c r="I10" s="137">
        <f>H10+F10</f>
        <v>0</v>
      </c>
      <c r="J10" s="137"/>
    </row>
    <row r="11" spans="1:10" x14ac:dyDescent="0.25">
      <c r="A11" s="17" t="s">
        <v>369</v>
      </c>
      <c r="B11" s="16" t="s">
        <v>98</v>
      </c>
      <c r="C11" s="15" t="s">
        <v>4</v>
      </c>
      <c r="D11" s="118">
        <v>2</v>
      </c>
      <c r="E11" s="117"/>
      <c r="F11" s="117">
        <f>D11*E11</f>
        <v>0</v>
      </c>
      <c r="G11" s="117"/>
      <c r="H11" s="117">
        <f>G11*D11</f>
        <v>0</v>
      </c>
      <c r="I11" s="137">
        <f>H11+F11</f>
        <v>0</v>
      </c>
      <c r="J11" s="137"/>
    </row>
    <row r="12" spans="1:10" x14ac:dyDescent="0.25">
      <c r="A12" s="17" t="s">
        <v>368</v>
      </c>
      <c r="B12" s="16" t="s">
        <v>297</v>
      </c>
      <c r="C12" s="15" t="s">
        <v>4</v>
      </c>
      <c r="D12" s="118">
        <v>1</v>
      </c>
      <c r="E12" s="117"/>
      <c r="F12" s="117">
        <f>D12*E12</f>
        <v>0</v>
      </c>
      <c r="G12" s="117"/>
      <c r="H12" s="117">
        <f>G12*D12</f>
        <v>0</v>
      </c>
      <c r="I12" s="137">
        <f>H12+F12</f>
        <v>0</v>
      </c>
      <c r="J12" s="137"/>
    </row>
    <row r="13" spans="1:10" x14ac:dyDescent="0.25">
      <c r="A13" s="17" t="s">
        <v>367</v>
      </c>
      <c r="B13" s="16" t="s">
        <v>366</v>
      </c>
      <c r="C13" s="15" t="s">
        <v>4</v>
      </c>
      <c r="D13" s="118">
        <v>1</v>
      </c>
      <c r="E13" s="117"/>
      <c r="F13" s="117">
        <f>D13*E13</f>
        <v>0</v>
      </c>
      <c r="G13" s="117"/>
      <c r="H13" s="117">
        <f>G13*D13</f>
        <v>0</v>
      </c>
      <c r="I13" s="137">
        <f>H13+F13</f>
        <v>0</v>
      </c>
      <c r="J13" s="137"/>
    </row>
    <row r="14" spans="1:10" x14ac:dyDescent="0.25">
      <c r="A14" s="17" t="s">
        <v>365</v>
      </c>
      <c r="B14" s="16" t="s">
        <v>290</v>
      </c>
      <c r="C14" s="15" t="s">
        <v>4</v>
      </c>
      <c r="D14" s="118">
        <v>1</v>
      </c>
      <c r="E14" s="117"/>
      <c r="F14" s="117">
        <f>D14*E14</f>
        <v>0</v>
      </c>
      <c r="G14" s="117"/>
      <c r="H14" s="117">
        <f>G14*D14</f>
        <v>0</v>
      </c>
      <c r="I14" s="137">
        <f>H14+F14</f>
        <v>0</v>
      </c>
      <c r="J14" s="137"/>
    </row>
    <row r="15" spans="1:10" x14ac:dyDescent="0.25">
      <c r="A15" s="132"/>
      <c r="B15" s="129" t="s">
        <v>289</v>
      </c>
      <c r="C15" s="21"/>
      <c r="D15" s="131"/>
      <c r="E15" s="119"/>
      <c r="F15" s="119"/>
      <c r="G15" s="119"/>
      <c r="H15" s="119"/>
      <c r="I15" s="138"/>
      <c r="J15" s="138"/>
    </row>
    <row r="16" spans="1:10" x14ac:dyDescent="0.25">
      <c r="A16" s="17" t="s">
        <v>364</v>
      </c>
      <c r="B16" s="16" t="s">
        <v>73</v>
      </c>
      <c r="C16" s="15" t="s">
        <v>16</v>
      </c>
      <c r="D16" s="118">
        <v>6</v>
      </c>
      <c r="E16" s="117"/>
      <c r="F16" s="117">
        <f>D16*E16</f>
        <v>0</v>
      </c>
      <c r="G16" s="117"/>
      <c r="H16" s="117">
        <f>G16*D16</f>
        <v>0</v>
      </c>
      <c r="I16" s="137">
        <f>H16+F16</f>
        <v>0</v>
      </c>
      <c r="J16" s="137"/>
    </row>
    <row r="17" spans="1:10" x14ac:dyDescent="0.25">
      <c r="A17" s="17" t="s">
        <v>363</v>
      </c>
      <c r="B17" s="16" t="s">
        <v>71</v>
      </c>
      <c r="C17" s="15" t="s">
        <v>16</v>
      </c>
      <c r="D17" s="118">
        <v>6</v>
      </c>
      <c r="E17" s="117"/>
      <c r="F17" s="117">
        <f>D17*E17</f>
        <v>0</v>
      </c>
      <c r="G17" s="117"/>
      <c r="H17" s="117">
        <f>G17*D17</f>
        <v>0</v>
      </c>
      <c r="I17" s="137">
        <f>H17+F17</f>
        <v>0</v>
      </c>
      <c r="J17" s="137"/>
    </row>
    <row r="18" spans="1:10" x14ac:dyDescent="0.25">
      <c r="A18" s="17" t="s">
        <v>362</v>
      </c>
      <c r="B18" s="16" t="s">
        <v>61</v>
      </c>
      <c r="C18" s="15" t="s">
        <v>4</v>
      </c>
      <c r="D18" s="118">
        <v>1</v>
      </c>
      <c r="E18" s="117"/>
      <c r="F18" s="117">
        <f>D18*E18</f>
        <v>0</v>
      </c>
      <c r="G18" s="117"/>
      <c r="H18" s="117">
        <f>G18*D18</f>
        <v>0</v>
      </c>
      <c r="I18" s="137">
        <f>H18+F18</f>
        <v>0</v>
      </c>
      <c r="J18" s="137"/>
    </row>
    <row r="19" spans="1:10" x14ac:dyDescent="0.25">
      <c r="A19" s="17" t="s">
        <v>361</v>
      </c>
      <c r="B19" s="16" t="s">
        <v>59</v>
      </c>
      <c r="C19" s="15" t="s">
        <v>4</v>
      </c>
      <c r="D19" s="118">
        <v>1</v>
      </c>
      <c r="E19" s="117"/>
      <c r="F19" s="117">
        <f>D19*E19</f>
        <v>0</v>
      </c>
      <c r="G19" s="117"/>
      <c r="H19" s="117">
        <f>G19*D19</f>
        <v>0</v>
      </c>
      <c r="I19" s="137">
        <f>H19+F19</f>
        <v>0</v>
      </c>
      <c r="J19" s="137"/>
    </row>
    <row r="20" spans="1:10" x14ac:dyDescent="0.25">
      <c r="A20" s="17" t="s">
        <v>360</v>
      </c>
      <c r="B20" s="16" t="s">
        <v>57</v>
      </c>
      <c r="C20" s="15" t="s">
        <v>4</v>
      </c>
      <c r="D20" s="118">
        <v>3</v>
      </c>
      <c r="E20" s="117"/>
      <c r="F20" s="117">
        <f>D20*E20</f>
        <v>0</v>
      </c>
      <c r="G20" s="117"/>
      <c r="H20" s="117">
        <f>G20*D20</f>
        <v>0</v>
      </c>
      <c r="I20" s="137">
        <f>H20+F20</f>
        <v>0</v>
      </c>
      <c r="J20" s="137"/>
    </row>
    <row r="21" spans="1:10" x14ac:dyDescent="0.25">
      <c r="A21" s="123"/>
      <c r="B21" s="122" t="s">
        <v>51</v>
      </c>
      <c r="C21" s="121"/>
      <c r="D21" s="120"/>
      <c r="E21" s="119"/>
      <c r="F21" s="119"/>
      <c r="G21" s="119"/>
      <c r="H21" s="119"/>
      <c r="I21" s="138"/>
      <c r="J21" s="138"/>
    </row>
    <row r="22" spans="1:10" x14ac:dyDescent="0.25">
      <c r="A22" s="17" t="s">
        <v>359</v>
      </c>
      <c r="B22" s="16" t="s">
        <v>278</v>
      </c>
      <c r="C22" s="15" t="s">
        <v>16</v>
      </c>
      <c r="D22" s="118">
        <v>4</v>
      </c>
      <c r="E22" s="117"/>
      <c r="F22" s="117">
        <f t="shared" ref="F22:F27" si="0">D22*E22</f>
        <v>0</v>
      </c>
      <c r="G22" s="117"/>
      <c r="H22" s="117">
        <f t="shared" ref="H22:H27" si="1">G22*D22</f>
        <v>0</v>
      </c>
      <c r="I22" s="137">
        <f t="shared" ref="I22:I27" si="2">H22+F22</f>
        <v>0</v>
      </c>
      <c r="J22" s="137"/>
    </row>
    <row r="23" spans="1:10" x14ac:dyDescent="0.25">
      <c r="A23" s="17" t="s">
        <v>358</v>
      </c>
      <c r="B23" s="16" t="s">
        <v>276</v>
      </c>
      <c r="C23" s="15" t="s">
        <v>4</v>
      </c>
      <c r="D23" s="118">
        <v>1</v>
      </c>
      <c r="E23" s="117"/>
      <c r="F23" s="117">
        <f t="shared" si="0"/>
        <v>0</v>
      </c>
      <c r="G23" s="117"/>
      <c r="H23" s="117">
        <f t="shared" si="1"/>
        <v>0</v>
      </c>
      <c r="I23" s="137">
        <f t="shared" si="2"/>
        <v>0</v>
      </c>
      <c r="J23" s="137"/>
    </row>
    <row r="24" spans="1:10" x14ac:dyDescent="0.25">
      <c r="A24" s="17" t="s">
        <v>357</v>
      </c>
      <c r="B24" s="16" t="s">
        <v>171</v>
      </c>
      <c r="C24" s="15" t="s">
        <v>4</v>
      </c>
      <c r="D24" s="118">
        <v>1</v>
      </c>
      <c r="E24" s="117"/>
      <c r="F24" s="117">
        <f t="shared" si="0"/>
        <v>0</v>
      </c>
      <c r="G24" s="117"/>
      <c r="H24" s="117">
        <f t="shared" si="1"/>
        <v>0</v>
      </c>
      <c r="I24" s="137">
        <f t="shared" si="2"/>
        <v>0</v>
      </c>
      <c r="J24" s="137"/>
    </row>
    <row r="25" spans="1:10" x14ac:dyDescent="0.25">
      <c r="A25" s="17" t="s">
        <v>356</v>
      </c>
      <c r="B25" s="16" t="s">
        <v>355</v>
      </c>
      <c r="C25" s="15" t="s">
        <v>4</v>
      </c>
      <c r="D25" s="118">
        <v>2</v>
      </c>
      <c r="E25" s="117"/>
      <c r="F25" s="117">
        <f t="shared" si="0"/>
        <v>0</v>
      </c>
      <c r="G25" s="117"/>
      <c r="H25" s="117">
        <f t="shared" si="1"/>
        <v>0</v>
      </c>
      <c r="I25" s="137">
        <f t="shared" si="2"/>
        <v>0</v>
      </c>
      <c r="J25" s="137"/>
    </row>
    <row r="26" spans="1:10" x14ac:dyDescent="0.25">
      <c r="A26" s="17" t="s">
        <v>354</v>
      </c>
      <c r="B26" s="16" t="s">
        <v>270</v>
      </c>
      <c r="C26" s="15" t="s">
        <v>4</v>
      </c>
      <c r="D26" s="118">
        <v>1</v>
      </c>
      <c r="E26" s="117"/>
      <c r="F26" s="117">
        <f t="shared" si="0"/>
        <v>0</v>
      </c>
      <c r="G26" s="117"/>
      <c r="H26" s="117">
        <f t="shared" si="1"/>
        <v>0</v>
      </c>
      <c r="I26" s="137">
        <f t="shared" si="2"/>
        <v>0</v>
      </c>
      <c r="J26" s="137"/>
    </row>
    <row r="27" spans="1:10" ht="25.5" x14ac:dyDescent="0.25">
      <c r="A27" s="17" t="s">
        <v>353</v>
      </c>
      <c r="B27" s="26" t="s">
        <v>39</v>
      </c>
      <c r="C27" s="15" t="s">
        <v>4</v>
      </c>
      <c r="D27" s="118">
        <v>3</v>
      </c>
      <c r="E27" s="117"/>
      <c r="F27" s="117">
        <f t="shared" si="0"/>
        <v>0</v>
      </c>
      <c r="G27" s="117"/>
      <c r="H27" s="117">
        <f t="shared" si="1"/>
        <v>0</v>
      </c>
      <c r="I27" s="137">
        <f t="shared" si="2"/>
        <v>0</v>
      </c>
      <c r="J27" s="137"/>
    </row>
    <row r="28" spans="1:10" x14ac:dyDescent="0.25">
      <c r="A28" s="21"/>
      <c r="B28" s="129" t="s">
        <v>352</v>
      </c>
      <c r="C28" s="21"/>
      <c r="D28" s="21"/>
      <c r="E28" s="119"/>
      <c r="F28" s="119"/>
      <c r="G28" s="119"/>
      <c r="H28" s="119"/>
      <c r="I28" s="138"/>
      <c r="J28" s="138"/>
    </row>
    <row r="29" spans="1:10" x14ac:dyDescent="0.25">
      <c r="A29" s="15" t="s">
        <v>351</v>
      </c>
      <c r="B29" s="16" t="s">
        <v>6</v>
      </c>
      <c r="C29" s="15" t="s">
        <v>4</v>
      </c>
      <c r="D29" s="15">
        <v>1</v>
      </c>
      <c r="E29" s="117"/>
      <c r="F29" s="117">
        <f>D29*E29</f>
        <v>0</v>
      </c>
      <c r="G29" s="117"/>
      <c r="H29" s="117">
        <f>G29*D29</f>
        <v>0</v>
      </c>
      <c r="I29" s="137">
        <f>H29+F29</f>
        <v>0</v>
      </c>
      <c r="J29" s="137"/>
    </row>
    <row r="30" spans="1:10" x14ac:dyDescent="0.25">
      <c r="A30" s="15" t="s">
        <v>350</v>
      </c>
      <c r="B30" s="16" t="s">
        <v>5</v>
      </c>
      <c r="C30" s="15" t="s">
        <v>4</v>
      </c>
      <c r="D30" s="15">
        <v>3</v>
      </c>
      <c r="E30" s="117"/>
      <c r="F30" s="117">
        <f>D30*E30</f>
        <v>0</v>
      </c>
      <c r="G30" s="117"/>
      <c r="H30" s="117">
        <f>G30*D30</f>
        <v>0</v>
      </c>
      <c r="I30" s="137">
        <f>H30+F30</f>
        <v>0</v>
      </c>
      <c r="J30" s="137"/>
    </row>
    <row r="31" spans="1:10" ht="19.5" thickBot="1" x14ac:dyDescent="0.35">
      <c r="A31" s="112"/>
      <c r="B31" s="293" t="s">
        <v>349</v>
      </c>
      <c r="C31" s="294"/>
      <c r="D31" s="294"/>
      <c r="E31" s="294"/>
      <c r="F31" s="294"/>
      <c r="G31" s="295"/>
      <c r="H31" s="112"/>
      <c r="I31" s="151">
        <f>SUM(I10:I30)</f>
        <v>0</v>
      </c>
    </row>
    <row r="32" spans="1:10" x14ac:dyDescent="0.25">
      <c r="A32" s="8"/>
      <c r="B32" s="7"/>
      <c r="C32" s="7"/>
      <c r="D32" s="7"/>
      <c r="E32" s="7"/>
      <c r="F32" s="7"/>
      <c r="G32" s="5" t="s">
        <v>1</v>
      </c>
      <c r="H32" s="150">
        <v>0.19</v>
      </c>
      <c r="I32" s="144">
        <f>I31*0.19</f>
        <v>0</v>
      </c>
    </row>
    <row r="33" spans="1:9" ht="16.5" thickBot="1" x14ac:dyDescent="0.3">
      <c r="A33" s="3"/>
      <c r="B33" s="2"/>
      <c r="C33" s="2"/>
      <c r="D33" s="2"/>
      <c r="E33" s="2"/>
      <c r="F33" s="2"/>
      <c r="G33" s="289" t="s">
        <v>0</v>
      </c>
      <c r="H33" s="297"/>
      <c r="I33" s="143">
        <f>SUM(I31:I32)</f>
        <v>0</v>
      </c>
    </row>
    <row r="37" spans="1:9" x14ac:dyDescent="0.25">
      <c r="B37" s="209"/>
    </row>
    <row r="38" spans="1:9" x14ac:dyDescent="0.25">
      <c r="B38" t="s">
        <v>625</v>
      </c>
    </row>
  </sheetData>
  <mergeCells count="4">
    <mergeCell ref="B6:H6"/>
    <mergeCell ref="A7:C7"/>
    <mergeCell ref="B31:G31"/>
    <mergeCell ref="G33:H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INSTRUCCIONES</vt:lpstr>
      <vt:lpstr>BLOQUE 01</vt:lpstr>
      <vt:lpstr>BLOQUE 31B AULAS 307-308</vt:lpstr>
      <vt:lpstr>BLOQUE No 36 ANATOMIA ANIMAL MV</vt:lpstr>
      <vt:lpstr>LABORATORIO GIMMS</vt:lpstr>
      <vt:lpstr>CIENCIAS DEL HABITAT</vt:lpstr>
      <vt:lpstr>FACULTAD DE CIENCIAS BASICAS</vt:lpstr>
      <vt:lpstr>FACULTAD AGRONOMIA</vt:lpstr>
      <vt:lpstr>HOSPITAL DE VETERINARIA</vt:lpstr>
      <vt:lpstr>DSI DIVISION DE SERVICIOS INSTI</vt:lpstr>
      <vt:lpstr>BLOQUE 12</vt:lpstr>
      <vt:lpstr>BLOQUE 11</vt:lpstr>
      <vt:lpstr>COLISEO</vt:lpstr>
      <vt:lpstr>FACULTAD DE CIENCIAS ECONOMICAS</vt:lpstr>
      <vt:lpstr>FACULTAD  CIENCIAS DE LA SALUD</vt:lpstr>
      <vt:lpstr>EGRESADOS</vt:lpstr>
      <vt:lpstr>BLOQUE 33</vt:lpstr>
      <vt:lpstr>CENTRO CULTURAL</vt:lpstr>
      <vt:lpstr>MADERAS</vt:lpstr>
      <vt:lpstr>EMISORA</vt:lpstr>
      <vt:lpstr>BLOQUE 26 SALON 26-11</vt:lpstr>
      <vt:lpstr>BLOQUE 30</vt:lpstr>
      <vt:lpstr>BLOQUE 29</vt:lpstr>
      <vt:lpstr>TV 70"</vt:lpstr>
      <vt:lpstr>CAMARA</vt:lpstr>
      <vt:lpstr>JOYSTICK</vt:lpstr>
      <vt:lpstr>AMPLIFICADOR</vt:lpstr>
      <vt:lpstr>UPS 3KVA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2026-04-30T19:50:23Z</dcterms:created>
  <dcterms:modified xsi:type="dcterms:W3CDTF">2026-05-22T20:34:04Z</dcterms:modified>
</cp:coreProperties>
</file>