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bookViews>
  <sheets>
    <sheet name="GENERAL" sheetId="18" r:id="rId1"/>
    <sheet name="EJE 1" sheetId="7" r:id="rId2"/>
    <sheet name="EJE 2" sheetId="9" r:id="rId3"/>
    <sheet name="EJE 3" sheetId="10" r:id="rId4"/>
    <sheet name="EJE 4" sheetId="11" r:id="rId5"/>
  </sheets>
  <definedNames>
    <definedName name="_xlnm._FilterDatabase" localSheetId="1" hidden="1">'EJE 1'!$A$5:$Q$34</definedName>
    <definedName name="_xlnm._FilterDatabase" localSheetId="2" hidden="1">'EJE 2'!$A$5:$Q$22</definedName>
    <definedName name="_xlnm._FilterDatabase" localSheetId="3" hidden="1">'EJE 3'!$A$5:$Q$6</definedName>
    <definedName name="_xlnm._FilterDatabase" localSheetId="4" hidden="1">'EJE 4'!$A$5:$Q$61</definedName>
    <definedName name="_xlnm.Print_Area" localSheetId="1">'EJE 1'!$A$1:$Q$37</definedName>
    <definedName name="_xlnm.Print_Titles" localSheetId="1">'EJE 1'!$1:$5</definedName>
    <definedName name="_xlnm.Print_Titles" localSheetId="2">'EJE 2'!$1:$5</definedName>
    <definedName name="_xlnm.Print_Titles" localSheetId="3">'EJE 3'!$1:$5</definedName>
    <definedName name="_xlnm.Print_Titles" localSheetId="4">'EJE 4'!$1:$5</definedName>
  </definedNames>
  <calcPr calcId="152511"/>
</workbook>
</file>

<file path=xl/calcChain.xml><?xml version="1.0" encoding="utf-8"?>
<calcChain xmlns="http://schemas.openxmlformats.org/spreadsheetml/2006/main">
  <c r="H8" i="18" l="1"/>
  <c r="G8" i="18"/>
  <c r="C8" i="18"/>
  <c r="D8" i="18" s="1"/>
  <c r="C9" i="18"/>
  <c r="Q61" i="11" l="1"/>
  <c r="Q60" i="11"/>
  <c r="Q59" i="11"/>
  <c r="Q58" i="11"/>
  <c r="Q57" i="11"/>
  <c r="Q56" i="11"/>
  <c r="Q55" i="11"/>
  <c r="Q54" i="11"/>
  <c r="Q53" i="11"/>
  <c r="Q52" i="11"/>
  <c r="Q51" i="11"/>
  <c r="Q50" i="11"/>
  <c r="Q47" i="11"/>
  <c r="Q46" i="11"/>
  <c r="Q45" i="11"/>
  <c r="Q4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5" i="11"/>
  <c r="Q14" i="11"/>
  <c r="Q13" i="11"/>
  <c r="Q12" i="11"/>
  <c r="Q11" i="11"/>
  <c r="Q10" i="11"/>
  <c r="Q9" i="11"/>
  <c r="Q8" i="11"/>
  <c r="Q7" i="11"/>
  <c r="Q6" i="11"/>
  <c r="Q6" i="10"/>
  <c r="Q22" i="9"/>
  <c r="Q21" i="9"/>
  <c r="Q20" i="9"/>
  <c r="Q19" i="9"/>
  <c r="Q18" i="9"/>
  <c r="Q17" i="9"/>
  <c r="Q16" i="9"/>
  <c r="I16" i="9"/>
  <c r="Q15" i="9"/>
  <c r="Q14" i="9"/>
  <c r="Q13" i="9"/>
  <c r="Q12" i="9"/>
  <c r="Q11" i="9"/>
  <c r="Q10" i="9"/>
  <c r="Q9" i="9"/>
  <c r="Q8" i="9"/>
  <c r="Q7" i="9"/>
  <c r="Q6" i="9"/>
  <c r="Q34" i="7"/>
  <c r="Q31" i="7"/>
  <c r="Q30" i="7"/>
  <c r="Q29" i="7"/>
  <c r="Q28" i="7"/>
  <c r="Q26" i="7"/>
  <c r="Q25" i="7"/>
  <c r="Q24" i="7"/>
  <c r="Q23" i="7"/>
  <c r="Q22" i="7"/>
  <c r="Q19" i="7"/>
  <c r="Q18" i="7"/>
  <c r="Q17" i="7"/>
  <c r="Q15" i="7"/>
  <c r="Q14" i="7"/>
  <c r="Q11" i="7"/>
  <c r="Q10" i="7"/>
  <c r="Q8" i="7"/>
  <c r="Q7" i="7"/>
  <c r="Q6" i="7"/>
</calcChain>
</file>

<file path=xl/comments1.xml><?xml version="1.0" encoding="utf-8"?>
<comments xmlns="http://schemas.openxmlformats.org/spreadsheetml/2006/main">
  <authors>
    <author>Autor</author>
  </authors>
  <commentList>
    <comment ref="E8" authorId="0" shapeId="0">
      <text>
        <r>
          <rPr>
            <b/>
            <sz val="9"/>
            <color indexed="81"/>
            <rFont val="Tahoma"/>
            <family val="2"/>
          </rPr>
          <t>Autor:</t>
        </r>
        <r>
          <rPr>
            <sz val="9"/>
            <color indexed="81"/>
            <rFont val="Tahoma"/>
            <family val="2"/>
          </rPr>
          <t xml:space="preserve">
cuales progamas????
</t>
        </r>
      </text>
    </comment>
    <comment ref="E10" authorId="0" shapeId="0">
      <text>
        <r>
          <rPr>
            <b/>
            <sz val="9"/>
            <color indexed="81"/>
            <rFont val="Tahoma"/>
            <family val="2"/>
          </rPr>
          <t>Autor:</t>
        </r>
        <r>
          <rPr>
            <sz val="9"/>
            <color indexed="81"/>
            <rFont val="Tahoma"/>
            <family val="2"/>
          </rPr>
          <t xml:space="preserve">
Documento con mejoras hallazgos de la evaluaciones. E iniciar procceso de autoevalu</t>
        </r>
      </text>
    </comment>
    <comment ref="G11" authorId="0" shapeId="0">
      <text>
        <r>
          <rPr>
            <b/>
            <sz val="9"/>
            <color indexed="81"/>
            <rFont val="Tahoma"/>
            <family val="2"/>
          </rPr>
          <t>Autor:</t>
        </r>
        <r>
          <rPr>
            <sz val="9"/>
            <color indexed="81"/>
            <rFont val="Tahoma"/>
            <family val="2"/>
          </rPr>
          <t xml:space="preserve">
Politica aprobada</t>
        </r>
      </text>
    </comment>
    <comment ref="E15" authorId="0" shapeId="0">
      <text>
        <r>
          <rPr>
            <b/>
            <sz val="9"/>
            <color indexed="81"/>
            <rFont val="Tahoma"/>
            <family val="2"/>
          </rPr>
          <t>Autor:</t>
        </r>
        <r>
          <rPr>
            <sz val="9"/>
            <color indexed="81"/>
            <rFont val="Tahoma"/>
            <family val="2"/>
          </rPr>
          <t xml:space="preserve">
radicar o iniciar el proceso???</t>
        </r>
      </text>
    </comment>
    <comment ref="G15" authorId="0" shapeId="0">
      <text>
        <r>
          <rPr>
            <b/>
            <sz val="9"/>
            <color indexed="81"/>
            <rFont val="Tahoma"/>
            <family val="2"/>
          </rPr>
          <t>Autor:</t>
        </r>
        <r>
          <rPr>
            <sz val="9"/>
            <color indexed="81"/>
            <rFont val="Tahoma"/>
            <family val="2"/>
          </rPr>
          <t xml:space="preserve">
No es mucho en un año???</t>
        </r>
      </text>
    </comment>
    <comment ref="F16" authorId="0" shapeId="0">
      <text>
        <r>
          <rPr>
            <b/>
            <sz val="9"/>
            <color indexed="81"/>
            <rFont val="Tahoma"/>
            <family val="2"/>
          </rPr>
          <t>Autor:</t>
        </r>
        <r>
          <rPr>
            <sz val="9"/>
            <color indexed="81"/>
            <rFont val="Tahoma"/>
            <family val="2"/>
          </rPr>
          <t xml:space="preserve">
Meta muy grande???</t>
        </r>
      </text>
    </comment>
    <comment ref="F17" authorId="0" shapeId="0">
      <text>
        <r>
          <rPr>
            <b/>
            <sz val="9"/>
            <color indexed="81"/>
            <rFont val="Tahoma"/>
            <family val="2"/>
          </rPr>
          <t>Autor:</t>
        </r>
        <r>
          <rPr>
            <sz val="9"/>
            <color indexed="81"/>
            <rFont val="Tahoma"/>
            <family val="2"/>
          </rPr>
          <t xml:space="preserve">
Si es cero se quita….con recursos disponibles se debe</t>
        </r>
      </text>
    </comment>
    <comment ref="F22" authorId="0" shapeId="0">
      <text>
        <r>
          <rPr>
            <b/>
            <sz val="9"/>
            <color indexed="81"/>
            <rFont val="Tahoma"/>
            <family val="2"/>
          </rPr>
          <t>Autor:</t>
        </r>
        <r>
          <rPr>
            <sz val="9"/>
            <color indexed="81"/>
            <rFont val="Tahoma"/>
            <family val="2"/>
          </rPr>
          <t xml:space="preserve">
Cuantas y cuales colecciones se organizarian?</t>
        </r>
      </text>
    </comment>
    <comment ref="F23" authorId="0" shapeId="0">
      <text>
        <r>
          <rPr>
            <b/>
            <sz val="9"/>
            <color indexed="81"/>
            <rFont val="Tahoma"/>
            <family val="2"/>
          </rPr>
          <t>Autor:</t>
        </r>
        <r>
          <rPr>
            <sz val="9"/>
            <color indexed="81"/>
            <rFont val="Tahoma"/>
            <family val="2"/>
          </rPr>
          <t xml:space="preserve">
Establecer meta</t>
        </r>
      </text>
    </comment>
    <comment ref="F26" authorId="0" shapeId="0">
      <text>
        <r>
          <rPr>
            <b/>
            <sz val="9"/>
            <color indexed="81"/>
            <rFont val="Tahoma"/>
            <family val="2"/>
          </rPr>
          <t>Autor:</t>
        </r>
        <r>
          <rPr>
            <sz val="9"/>
            <color indexed="81"/>
            <rFont val="Tahoma"/>
            <family val="2"/>
          </rPr>
          <t xml:space="preserve">
Establecer las fechas de la participacio</t>
        </r>
      </text>
    </comment>
    <comment ref="F32" authorId="0" shapeId="0">
      <text>
        <r>
          <rPr>
            <b/>
            <sz val="9"/>
            <color indexed="81"/>
            <rFont val="Tahoma"/>
            <family val="2"/>
          </rPr>
          <t>Autor:</t>
        </r>
        <r>
          <rPr>
            <sz val="9"/>
            <color indexed="81"/>
            <rFont val="Tahoma"/>
            <family val="2"/>
          </rPr>
          <t xml:space="preserve">
Revisar meta en un año...</t>
        </r>
      </text>
    </comment>
    <comment ref="F33" authorId="0" shapeId="0">
      <text>
        <r>
          <rPr>
            <b/>
            <sz val="9"/>
            <color indexed="81"/>
            <rFont val="Tahoma"/>
            <family val="2"/>
          </rPr>
          <t>Autor:</t>
        </r>
        <r>
          <rPr>
            <sz val="9"/>
            <color indexed="81"/>
            <rFont val="Tahoma"/>
            <family val="2"/>
          </rPr>
          <t xml:space="preserve">
revisar meta</t>
        </r>
      </text>
    </comment>
  </commentList>
</comments>
</file>

<file path=xl/comments2.xml><?xml version="1.0" encoding="utf-8"?>
<comments xmlns="http://schemas.openxmlformats.org/spreadsheetml/2006/main">
  <authors>
    <author>Autor</author>
  </authors>
  <commentList>
    <comment ref="K6" authorId="0" shapeId="0">
      <text>
        <r>
          <rPr>
            <b/>
            <sz val="9"/>
            <color indexed="81"/>
            <rFont val="Tahoma"/>
            <family val="2"/>
          </rPr>
          <t>Autor:</t>
        </r>
        <r>
          <rPr>
            <sz val="9"/>
            <color indexed="81"/>
            <rFont val="Tahoma"/>
            <family val="2"/>
          </rPr>
          <t xml:space="preserve">
Ya esta cumplido?</t>
        </r>
      </text>
    </comment>
    <comment ref="E52" authorId="0" shapeId="0">
      <text>
        <r>
          <rPr>
            <b/>
            <sz val="9"/>
            <color indexed="81"/>
            <rFont val="Tahoma"/>
            <family val="2"/>
          </rPr>
          <t>Autor:</t>
        </r>
        <r>
          <rPr>
            <sz val="9"/>
            <color indexed="81"/>
            <rFont val="Tahoma"/>
            <family val="2"/>
          </rPr>
          <t xml:space="preserve">
Inventario de necesidades</t>
        </r>
      </text>
    </comment>
  </commentList>
</comments>
</file>

<file path=xl/sharedStrings.xml><?xml version="1.0" encoding="utf-8"?>
<sst xmlns="http://schemas.openxmlformats.org/spreadsheetml/2006/main" count="948" uniqueCount="482">
  <si>
    <t>EJE DE POLÍTICA</t>
  </si>
  <si>
    <t>PROGRAMA</t>
  </si>
  <si>
    <t>% AVANCE</t>
  </si>
  <si>
    <t>EFICIENCIA Y TRANSPARENCIA ADMINISTRATIVA</t>
  </si>
  <si>
    <t>MODELO INTEGRADO DE PLANEACIÓN Y GESTION</t>
  </si>
  <si>
    <t>TALENTO HUMANO</t>
  </si>
  <si>
    <t>ORDENACION Y PROYECCIÓN DEL CAMPUS UNIVERSITARIO</t>
  </si>
  <si>
    <t xml:space="preserve"> GESTIÓN DE LOS SERVICIOS DE SOPORTE INSTITUCIONALES</t>
  </si>
  <si>
    <t>EXCELENCIA ACADÉMICA</t>
  </si>
  <si>
    <t>MODERNIZACIÓN CURRICULAR</t>
  </si>
  <si>
    <t>INVESTIGACIONES</t>
  </si>
  <si>
    <t>MODERNIZACIÓN Y VISIBILIZACIÓN DE FUENTES DOCUMENTALES Y COLECCIONES MUSEOLÓGICAS DE LA UNIVERSIDAD</t>
  </si>
  <si>
    <t>PUBLICACIONES</t>
  </si>
  <si>
    <t>POSTGRADOS</t>
  </si>
  <si>
    <t>INTERNACIONALIZACIÓN</t>
  </si>
  <si>
    <t>COMPROMISO SOCIAL</t>
  </si>
  <si>
    <t>DESARROLLO HUMANO</t>
  </si>
  <si>
    <t>PROYECCIÓN SOCIAL</t>
  </si>
  <si>
    <t>GRADUADOS</t>
  </si>
  <si>
    <t>UNIVERSIDAD TERRITORIO VERDE</t>
  </si>
  <si>
    <t xml:space="preserve">SISTEMA DE GESTION DE LA CALIDAD </t>
  </si>
  <si>
    <t>Código: PI-P01-F01</t>
  </si>
  <si>
    <t>Versión: 06</t>
  </si>
  <si>
    <t>PROYECTO</t>
  </si>
  <si>
    <t>OBJETIVO</t>
  </si>
  <si>
    <t>ACCIONES</t>
  </si>
  <si>
    <t>META</t>
  </si>
  <si>
    <t>INDICADOR DE PRODUCTO</t>
  </si>
  <si>
    <t>RESPONSABLE</t>
  </si>
  <si>
    <t>META EJECUTADA</t>
  </si>
  <si>
    <t>FECHA DE INICIACIÓN</t>
  </si>
  <si>
    <t>FECHA DE FINALIZACIÓN</t>
  </si>
  <si>
    <t>PRESUPUESTO ASIGNADO</t>
  </si>
  <si>
    <t>PRESUPUESTO EJECUTADO (Comprometido)</t>
  </si>
  <si>
    <t>FUENTE DEL RECURSO</t>
  </si>
  <si>
    <t>OBSERVACIÓN</t>
  </si>
  <si>
    <t>SEMAFORO</t>
  </si>
  <si>
    <t>SISTEMA DE PLANIFICACIÓN INSTITUCIONAL</t>
  </si>
  <si>
    <t>Integrar los diferentes procesos e instrumentos de planificación institucional.</t>
  </si>
  <si>
    <t xml:space="preserve">Presentar una propuesta de reglamento interno para el Consejo Académico. </t>
  </si>
  <si>
    <t>Reglamento Interno del Consejo Académico</t>
  </si>
  <si>
    <t>Secretaria General</t>
  </si>
  <si>
    <t>Central</t>
  </si>
  <si>
    <t>Reglamento aprobado por el Consejo Académico mediante Acuerdo No. 074 del 21 de septiembre de 2016</t>
  </si>
  <si>
    <t>Presentar una propuesta de modificación al reglamento del Consejo Superior que incluyan el procedimiento para la aprobación y firma de las actas</t>
  </si>
  <si>
    <t>Acuerdo Firmado</t>
  </si>
  <si>
    <t>Acuerdo elaborado y presentado al CS el 30 de sept de 2016, los consejeros aprobaron retirar el proyecto por falta de argumentación jurídica y ajustes que requiere, (Acta 15 de 2016)</t>
  </si>
  <si>
    <t>Gestionar el proyecto para la implementación de una plataforma de gestión integral de los procesos de la Universidad.</t>
  </si>
  <si>
    <t>Proyecto para la implementación del sistema de información institucional.</t>
  </si>
  <si>
    <t>Rectoría
Oficina de Gestion Tecnologica</t>
  </si>
  <si>
    <t>Se realizó diagnóstico de los aplicativos de la institución y se inició proceso de adquisición</t>
  </si>
  <si>
    <r>
      <t>Implementar el procedimiento para la administración del  Banco de Proyectos Institucional</t>
    </r>
    <r>
      <rPr>
        <sz val="11"/>
        <color rgb="FFFF0000"/>
        <rFont val="Arial"/>
        <family val="2"/>
      </rPr>
      <t/>
    </r>
  </si>
  <si>
    <t>Procedimiento de Banco de Proyectos Implementado.</t>
  </si>
  <si>
    <t xml:space="preserve">
Oficina de Desarrollo Institucional</t>
  </si>
  <si>
    <t>Se elaboró el proyecto de reglamentación y se está revisando el procedimiento</t>
  </si>
  <si>
    <t>Reformular del Plan de Desarrollo Institucional</t>
  </si>
  <si>
    <t xml:space="preserve">Plan de Desarrollo Institucional Actualizado. </t>
  </si>
  <si>
    <t>Oficina de Desarrollo Institucional</t>
  </si>
  <si>
    <t>MODELO INTEGRADO DE PLANEACION Y GESTION</t>
  </si>
  <si>
    <t>SISTEMA DE COMUNICACIÓN Y MEDIOS</t>
  </si>
  <si>
    <t>Generar una estrategia institucional de comunicación</t>
  </si>
  <si>
    <t>Generar Campañas Institucionales, que fortalezcan la identidad institucional  a través de los siete medios institucionales</t>
  </si>
  <si>
    <t>Número de campañas institucionales realizadas</t>
  </si>
  <si>
    <t>Vicerrectoría de Desarrollo Humano</t>
  </si>
  <si>
    <t>Se realizaron diferentes producciones para mejorar la estrategia de comunicación, la cual se refleja en la elaboración de notas, artículos, campañas, así como diseños gráficos y audiovisuales (923) para medios digitales e impresos, plataformas educativas y proyectos académicos e institucionales; lo cual conllevó a mejorar la comunicación institucional hacia la comunidad y usuarios.</t>
  </si>
  <si>
    <t xml:space="preserve"> PLAN ESTRATÉGICO DE GESTIÓN DE TIC</t>
  </si>
  <si>
    <t>Formular la política y el plan estratégico de las TIC</t>
  </si>
  <si>
    <t>Elaborar el Plan Estratégico de Gestión de TIC</t>
  </si>
  <si>
    <t>Plan Elaborado</t>
  </si>
  <si>
    <t>Vicerrectoría Académica
Oficina de Gestión Tecnológica</t>
  </si>
  <si>
    <t>Sin avance</t>
  </si>
  <si>
    <t>Verificar el funcionamiento de la plataforma y el contrato academusoft.</t>
  </si>
  <si>
    <t>Plataforma en funcionamiento de acuerdo a los requerimientos Institucionales</t>
  </si>
  <si>
    <t>Vicierrectoría Académica
Oficina de Gestión Tecnológica</t>
  </si>
  <si>
    <t>Se elaboró y presento diagnostico de las plataformas academusoft y gestasoft, sobre los avances y presuntas iregularidades contenidas en el oficio 2.5-076.</t>
  </si>
  <si>
    <t>Poner en marcha el Sistema de Información Integrado GESTASOFT (Aplicativo DNP)</t>
  </si>
  <si>
    <t>SISTEMA DE INFORMACIÓN INTEGRADO EN FUNCIONAMIENTO</t>
  </si>
  <si>
    <t>Se realizó seguimiento con el DNP quienes entregaron a la Universidad el sistema de gestión documental ORFEO, se hace claridad que la acción esta mal diseñada dado que se establece poner en marcha el sistema de información integrado GESTASOFT (Aplicativo DNP), cuando GESTASOFT es el sistema adquirido bajo contrato 0131 de 2014 y pertenece a la Universidad de Pamplona.
Las acciones con el DNP era la busqueda del sistema de gestión documental que fue entregado y se encuentra en fase de revisión</t>
  </si>
  <si>
    <t>MODERNIZACION INSTITUCIONAL</t>
  </si>
  <si>
    <t>Generar una estructura organizacional que refleje los nuevos desarrollos académicos y administrativos de la institución</t>
  </si>
  <si>
    <t>Realizar y entregar el diseño de la estructura organizacional de la Universidad Tolima.</t>
  </si>
  <si>
    <t>ESTRUCTURA ORGANIZACIONAL APROBADA</t>
  </si>
  <si>
    <t>Vicerrectoría administrativa  / División de Relaciones Laborales/ ODI</t>
  </si>
  <si>
    <t>El estudio realizado por  la Univalle fue  ajustado por el Consejo academico , para posteriormente ser presentado ante el Consejo Superior para su aprobación</t>
  </si>
  <si>
    <t>MODERNIZACIÓN INSTITUCIONAL</t>
  </si>
  <si>
    <t>Presentar propuesta de reforma Estatuto General</t>
  </si>
  <si>
    <t>PROPUESTA PRESENTADA</t>
  </si>
  <si>
    <t>Comité Directivo de Rectoría</t>
  </si>
  <si>
    <t>Presentar propuesta de reforma Estatuto Profesoral</t>
  </si>
  <si>
    <t>Presentar propuesta de reforma Estatuto Estudiantil</t>
  </si>
  <si>
    <t>Presentar propuesta reglamentación (jornada laboral, periodo sabático, becarios, comisiones académicas y de estudios, evaluación docente)</t>
  </si>
  <si>
    <t>Presentar propuesta de reforma Estatuto de Personal Administrativo</t>
  </si>
  <si>
    <t>Ajustar a los acuerdos con los sindicatos en conformidad con la situación financiera de la Universidad</t>
  </si>
  <si>
    <t>Presentar propuesta de reforma del Estatuto de Contratación</t>
  </si>
  <si>
    <t>Asesoría Juríca y Contratación</t>
  </si>
  <si>
    <t>Se elaboró la propuesta y está pendiente socializarlo ante CS para aprobación</t>
  </si>
  <si>
    <t>Presentar propuesta de reglamentación  subsidio de alojamiento sede central. (Desarrollo humano ya esta contemplado)</t>
  </si>
  <si>
    <t>Se cumplió con la presentación de propuesta de reglamentación del Subsidio de alojamiento, al Vicerrector de Desarrollo y a  la Dirección de Bienestar Universitario para su discusión y aprobación. Una vez ingresen los estudiantes beneficiados, se realizará la reunión para la socialización de la propuesta.</t>
  </si>
  <si>
    <t>Elaborar un estudio que permita la implementación del proceso de reestructuración administrativa, académica y financiera de la Universidad del Tolima.</t>
  </si>
  <si>
    <t>Contar con un estudio de la reestructuración  administrativa, académica y financiera acorde a las necesidades institucionales</t>
  </si>
  <si>
    <t xml:space="preserve">Documento, estudio de reestructuración </t>
  </si>
  <si>
    <t>Vicerrectoría administrativa</t>
  </si>
  <si>
    <t>Gobernación del Tolima</t>
  </si>
  <si>
    <t xml:space="preserve">La Universidad del Tolima, tienen en proceso de Liquidacioin del Convenio, pendiente la suscripción del Acta de liquidación </t>
  </si>
  <si>
    <t xml:space="preserve">MODERNIZACIÓN INSTITUCIONAL
" PAGADURIA" </t>
  </si>
  <si>
    <t>Recuperar financieramente la Universidad del Tolima</t>
  </si>
  <si>
    <t>Racionalizar el gasto de la Universidad</t>
  </si>
  <si>
    <t>Ingresos = Egresos</t>
  </si>
  <si>
    <t xml:space="preserve">Déficit </t>
  </si>
  <si>
    <t>Vicerrectoría administrativa  / Jefe Contable y Financiero</t>
  </si>
  <si>
    <t>Ejecutar el Plan de Mejoramiento del MEN</t>
  </si>
  <si>
    <t>Plan de Mejoramiento ejecutado exitosamente</t>
  </si>
  <si>
    <t>Vicerrectoría Administrativa</t>
  </si>
  <si>
    <t>Implementar una plataforma administrativa y financiera</t>
  </si>
  <si>
    <t>Plataforma administrativa y financiera en funcionamiento</t>
  </si>
  <si>
    <t>Jefe Contable y Financiero</t>
  </si>
  <si>
    <t>Evaluar los compromisos de los Certificados de Disponibilidad Presupuestal-CDP´s y tomar las medidas correspondientes</t>
  </si>
  <si>
    <t>Número CDP evaluados / Total de CDP´s</t>
  </si>
  <si>
    <t>Implementar el Plan Anualizado de Caja-PAC</t>
  </si>
  <si>
    <t>PAC implementado</t>
  </si>
  <si>
    <t xml:space="preserve">El  PAC para la vigencia 2017 se encuentra desarrollado en un 100% . Pendiente aprobación por parte del Consejo Superior. PAC Ejecutado al           31-07-2017 </t>
  </si>
  <si>
    <t>GESTIÓN DOCUMENTAL</t>
  </si>
  <si>
    <t xml:space="preserve">Administrar la documentación institucional cumpliendo con la normatividad vigente, mediante la recepción, registro, distribución, conservación y consulta de la información, para la prestación de servicios oportunos. </t>
  </si>
  <si>
    <t>Aplicar nuevas tecnologías que permitan la conservación y preservación de documentos en otros soportes. (Adquisicion de la herramienta)</t>
  </si>
  <si>
    <t xml:space="preserve">Sistemas de información e infraestructura mejorada. </t>
  </si>
  <si>
    <t>Archivo General y Secretaría General.</t>
  </si>
  <si>
    <t xml:space="preserve">Instaurar un nuevo sistema de información que permita brindar celeridad al proceso de grado. </t>
  </si>
  <si>
    <t>Sistema instalado y funcionando</t>
  </si>
  <si>
    <t>Secretaria General y Oficina de Gestión Tecnologica</t>
  </si>
  <si>
    <t>La Oficina de gestión tecnológica se encuentra realizando el diagnóstico de los software que se aplican en los procesos institucionales</t>
  </si>
  <si>
    <t>Implementar un sistema de información que permita realizar el proceso de elecciones con voto electrónico</t>
  </si>
  <si>
    <t xml:space="preserve">Sistema de voto electrónico </t>
  </si>
  <si>
    <t>Secretaría General y Oficina de Gestión Tecnológica</t>
  </si>
  <si>
    <t xml:space="preserve">Actualizar la base de datos de los profesores, estudiantes y egresados </t>
  </si>
  <si>
    <t>Base de datos completa</t>
  </si>
  <si>
    <t>Oficina de Relaciones Laborales y Prestacionales, Oficina de Registro y Control Académico, Secretaría General</t>
  </si>
  <si>
    <t>Digitalizar los libros de registro desde los primeros graduados hasta el año 2004</t>
  </si>
  <si>
    <t>Libros de registro sistematizados en base de datos</t>
  </si>
  <si>
    <t>Se requiere de equipos como scaner y software para scanear documetnos en pdf con opción de OCR (Reconocimiento optcio de caracteres)</t>
  </si>
  <si>
    <t xml:space="preserve">Conservación digital de los libros de registros de graduados </t>
  </si>
  <si>
    <t>N° DE REGISTROS DIGITALIZADOS</t>
  </si>
  <si>
    <t>Secretaría General 
Oficina de Archivo</t>
  </si>
  <si>
    <t>Se requiere de equipos como scaner y software para scanear documetnos en pdf con opción de OCR (Reconocimiento optico de caracteres)</t>
  </si>
  <si>
    <t>Adquisición de Bienes y Servicios</t>
  </si>
  <si>
    <t>Regular los procedimientos de la Oficina Jurídica</t>
  </si>
  <si>
    <t xml:space="preserve">Documentar los procedimentos de la Oficina Jurídica. 
</t>
  </si>
  <si>
    <t xml:space="preserve">Procedimientos documentados </t>
  </si>
  <si>
    <t>Asesoría Jurídica</t>
  </si>
  <si>
    <t>Se creó un formato interno para los procesos a favor y en contra de la institución y se realiza seguimiento mediante la página de la rama judicial y se realizan visitas a juzgados para conocer las actuaciones procesales; se lleva registro de control de conciliaciones.</t>
  </si>
  <si>
    <t>SISTEMA DE GESTION INTEGRADA</t>
  </si>
  <si>
    <t>Estructurar un sistema de gestión integrado acorde a las exigencias contemporáneas de la vida institucional</t>
  </si>
  <si>
    <t>Mantener la certificación del Sistema de Gestión de la Calidad</t>
  </si>
  <si>
    <t>SISTEMA DE GESTIÓN DE CALIDAD CERTIFICADO</t>
  </si>
  <si>
    <t>Certificación de Icontec en la norma NTCGP 1000-2009  e ISO 9001-2008 del 17 de mayo de 2017</t>
  </si>
  <si>
    <t>Presentar propuesta de documentación del proceso de gestión jurídica y contractual</t>
  </si>
  <si>
    <t>PROCESO REVISADO Y AJUSTADO</t>
  </si>
  <si>
    <t>Asesoría Juríca
Oficina de Contratación</t>
  </si>
  <si>
    <t>Se diseñaron los procedimientos, instructivos y formatos. Se encuentra pendiente de ingresarlos al sistema de gestión de la calidad</t>
  </si>
  <si>
    <t>Revisar y actualizar el proceso de formación, para simplificar trámites y procedimientos académicos</t>
  </si>
  <si>
    <t>Vicerrectoría Académica</t>
  </si>
  <si>
    <t>Revisar y ajustar el proceso de planeación institucional incluyendo las actividades realizadas por los órganos de dirección</t>
  </si>
  <si>
    <t>PROCEDIMIENTOS DOCUMENTADOS</t>
  </si>
  <si>
    <t>Secretaría General</t>
  </si>
  <si>
    <t>Implementar el programa de seguridad y salud en el trabajo de la Universidad del Tolima</t>
  </si>
  <si>
    <t>PROGRAMA DE SEGURIDAD Y SALUD EN EL TRABAJO IMPLEMENTADO</t>
  </si>
  <si>
    <t>Vicerrectoría de Desarrollo Humano
ODI</t>
  </si>
  <si>
    <t xml:space="preserve">El documento incluye los avances en los procesos y procedimientos correspondientes a la salud y seguridad en el trabajo. Se está gestionando con la ODI la codificación de los formatos conforme al sistema de gestión de la calidad para dar inicio a la implementación en la Universidad Sede Central y demás centros de trabajo. Se amplió por parte del ministerio del trabajo y protección social hasta el mes de septiembre para la implementación. </t>
  </si>
  <si>
    <t>GESTION DEL TALENTO HUMANO</t>
  </si>
  <si>
    <t>MEJORAR LAS CONDICIIONES DE TRABAJO Y LA PERTENENCIA INSTITUCIONAL</t>
  </si>
  <si>
    <t>Realizar la evaluación del desempeño laboral de los funcionarios de la Universidad del Tolima</t>
  </si>
  <si>
    <t>Números de funcionarios evaluados / total funcionarios</t>
  </si>
  <si>
    <t>Vicerrectoría administrativa  / División de Relaciones Laborales</t>
  </si>
  <si>
    <t>Se realizó una prueba piloto con la finalidad de ver la pertinencia de la herramienta aplicada, el proceso de evaluación de desempeño debe ser aprobado mediante resolución, y se icluyó en el proceso de reestructuración administrativa de la Universidad del Tolima.</t>
  </si>
  <si>
    <t>Mejorar las condiciones de trabajo y la pertenencia institucional</t>
  </si>
  <si>
    <t>Realizar el levantamiento de funciones de los funcionarios para la actualización y ajuste del Manual de Funciones y Competencias Laborales de la Universidad del Tolima</t>
  </si>
  <si>
    <t>Números de funciones actualizadas / total de funciones</t>
  </si>
  <si>
    <t xml:space="preserve">Se realizó el levantamiento  de las funciones de la totalidad de los  funcionarios de la Universidad del Tolima  </t>
  </si>
  <si>
    <t>Modificar la Jornada Laboral Institucional</t>
  </si>
  <si>
    <t>Jornada laboral modificada</t>
  </si>
  <si>
    <t>Se radicó proyecto de modificación de jornada laboral ante la Rectoria, queda a espera de aprobación por la respectiva autoridad.</t>
  </si>
  <si>
    <t>Elaborar Manual de procedimiento de solicitudes de permiso.</t>
  </si>
  <si>
    <t>Resolución de Rectoría</t>
  </si>
  <si>
    <t>Se radicó proyecto de solicitud de permiso ante la rectoria, queda a espera de revisión y aprobación de la respectiva autoridad.</t>
  </si>
  <si>
    <t>Reconstrucción del tejido social y clima organizacional</t>
  </si>
  <si>
    <t>Conferencias, Tallerres, Publicaciones y acercamiento de parte de la División a cada uno de los sectores para concoer la problemática institucional y recomponer las relaciones</t>
  </si>
  <si>
    <t xml:space="preserve">Resolución de Rectoría - Política de la Reconstrucción y Recomposición del Tejido Social Institucional </t>
  </si>
  <si>
    <t>A pesar de la crisis financiera que sufre la Universidad del Tolima, se han realizado eventos de bienestar laboral que apuntan a la construcción y recompocición el tejido social, estos eventos se han realizado sin costo gracias a las alianzas con nuestros proveedores de servicios como COMFENALCO, Se ha realizado el día del funcionario, Día de la secretaria y del bibliotecologo, día del docente, celebración de cumpleaños, día de la mujer y feria de servicios.</t>
  </si>
  <si>
    <t>PLAN DE DESARROLLO FISICO DEL CAMPUS UNIVERSITARIO</t>
  </si>
  <si>
    <t xml:space="preserve">Estructurar una propuesta integral de organización y proección del Campus Universitario y su planta fisica, integrando las politiacs y proyectos requeridos para mejorar las condiciones de urbanisticas y de gestion de espacios de la comunidad universitaría. </t>
  </si>
  <si>
    <t>Proyecto para  acceso principal a la sede central de la Universidad del Tolima</t>
  </si>
  <si>
    <t xml:space="preserve">280 M2 </t>
  </si>
  <si>
    <t>ÁREA CONSTRUIDA</t>
  </si>
  <si>
    <t>Recursos CREE</t>
  </si>
  <si>
    <t>Proyecto cancelado, los resursos fueron redistribuidos</t>
  </si>
  <si>
    <t>Escenario Deportivo (cancha sintetica y zonas comunes)</t>
  </si>
  <si>
    <t>4702,33 M2</t>
  </si>
  <si>
    <t xml:space="preserve"> Construcción de Aulas</t>
  </si>
  <si>
    <t xml:space="preserve">1396 M2 </t>
  </si>
  <si>
    <t>Construcción de sistema para la disposición de basuras</t>
  </si>
  <si>
    <t>36 M2</t>
  </si>
  <si>
    <t>Servicios Adminsitrativos</t>
  </si>
  <si>
    <t>Realizar estudios y diseños para la construcción del área de sección asistencial de la universidad del Tolima</t>
  </si>
  <si>
    <t>368,13 M2</t>
  </si>
  <si>
    <t>ESTUDIOS Y DISEÑOS REALIZADOS</t>
  </si>
  <si>
    <t>Oficina de Desarrollo Institucional
V. Desarrollo Humano</t>
  </si>
  <si>
    <t>Adecuaciones y/o remodelaciones</t>
  </si>
  <si>
    <t>15433,49 M2</t>
  </si>
  <si>
    <t>ÁREA ADECUADA Y/O REMODELADA</t>
  </si>
  <si>
    <t>Se desarrollaron adecuaciones y remodelaciones en:  Clinica MVZ, Laboratorio de Nutrición, Laboratorio Bioterio, Laboratorio de Citogenética, Of. Autoevaluación y acreditación, Of de Control de Gestión, Oficina del CREAD de Ibagué, Oficina de Comité Estudiantil de Bienestar Universitario</t>
  </si>
  <si>
    <t>Elaborar  y presentar el proyecto de Plan de Desarrollo Físico del Campus</t>
  </si>
  <si>
    <t>PROYECTO ELABORADO Y PRESENTADO</t>
  </si>
  <si>
    <t>Rectoría
Oficina de Desarrollo Institucional</t>
  </si>
  <si>
    <t>Elaborar  el Plan de mantenimiento correctivo  y preventivo de la infraestructura y de equipos.</t>
  </si>
  <si>
    <t>PROYECTO ELABORADO</t>
  </si>
  <si>
    <t>Vicerrectoría Administrativa
División de Servicios Administrativos</t>
  </si>
  <si>
    <t>Se diseñó y se encuentra  publicado en http:administrati.ut.edu.co/ división-de-servicios-administrativos/ quienes-somos.</t>
  </si>
  <si>
    <t xml:space="preserve">Actualizar del Inventario físico de la infraestructura Universidad </t>
  </si>
  <si>
    <t>INVENTARIO ACTUALIZADO</t>
  </si>
  <si>
    <t>Levantar el inventario físico de la Infraestructura de las  diez sedes de la universidad.</t>
  </si>
  <si>
    <t>INVENTARIO REALIZADO</t>
  </si>
  <si>
    <t>GESTION DE SERVICIOS ADMINISTRATIVOS</t>
  </si>
  <si>
    <t>Proveer y mantener los recursos físicos que se requieren en los procesos de la Universidad del Tolima, para cumplir sus propósitos</t>
  </si>
  <si>
    <t>Realizar la programación de actividades que conlleven al cumplimiento de los  objetivos para satisfacer la necesidad de la comunidad Universitaria.</t>
  </si>
  <si>
    <t>Planes operativos aprobados y en ejecución</t>
  </si>
  <si>
    <t>Vicerrectoría administrativa / División de Servicios Administrativos</t>
  </si>
  <si>
    <t>Se elaboraron los planes operativos y se encuentran en  ejecución</t>
  </si>
  <si>
    <t>Presupuesto Aprobado</t>
  </si>
  <si>
    <t>Vicerrector Administrativo / Jefe Contable y Financiero</t>
  </si>
  <si>
    <t>Aprobado por el Consejo Superior el 19 de diciembre de 2016</t>
  </si>
  <si>
    <t>Ejecutar las actividades programadas en cada uno de los planes operativos presentados.</t>
  </si>
  <si>
    <t>Actividades programadas/ Actividades Ejecutadas</t>
  </si>
  <si>
    <t>División de Servicios Administrativos</t>
  </si>
  <si>
    <t>Realizar supervisiones de las actividades programadas.</t>
  </si>
  <si>
    <t>Informe Semestral de Actividades ejecutadas por grupo de trabajo</t>
  </si>
  <si>
    <t xml:space="preserve">(3)  Informes  en  los semestres A y B de 2016, de ordenes de trabajo y reparación, elaborado y revisado para tomar  acciones de mejora para el semestre 2017A, modificando los indicadores de Gestión </t>
  </si>
  <si>
    <t>Crear acciones de mejora frente a los hallazgos encontrados.</t>
  </si>
  <si>
    <t>Hallazgos encontrados/ acciones de mejora ejectadas</t>
  </si>
  <si>
    <t xml:space="preserve">BIENESTAR UNIVERSITARIO (PROGRAMA INTEGRAL PARA EL ABORDAJE DE CONSUMOS ADICTIVOS) </t>
  </si>
  <si>
    <t>Definir e implementar estrategias educativas, preventivas y de control para abordar de manera integral el consumo de drogas y alcohol con la intención de mejorar la convivencia y  la seguridad en la sede central de la Universidad del Tolima.</t>
  </si>
  <si>
    <t>Promoción y recolección de datos del Estudio Epidemiológico sobre consumo de drogas en estudiantes universitarios en Colombia. Análisis de datos, elaboración de informes y socialización de resultados.</t>
  </si>
  <si>
    <t>N° de estudiantes seleccionados como muestra sobre N° de estudiantes que diligenciaron el instrumento completo.</t>
  </si>
  <si>
    <t xml:space="preserve">Vicerrectoría de Desarrollo Humano - Profesional Universitario adscrito despacho VDH-Dirección Bienestar Universitario, Sección Asistencial, Seccion Deportes, Sección Salud Ocupacional y Dirección Centro Cultural. </t>
  </si>
  <si>
    <t>La fase de recolección de la información se dio por terminado el día 18 de Diciembre de 2016. Se logró que 970 estudiantes que hacen parte De la muestra diligenciaran el instrumento. Queda pendiente que la OEA envié la base de datos de la información recolectada para dar inicio a la fase de análisis e interpretación de la información recolectada.</t>
  </si>
  <si>
    <t xml:space="preserve">Implementación Zonas de Orientación Universitaria. Ejes de trabajo: Política, comunicación-acción, formación y educación, investigación, trabajo en red. </t>
  </si>
  <si>
    <t>No. DE ZONAS DE ORIENTACIÓN UNIVERSITARIA - ZOU CREADAS</t>
  </si>
  <si>
    <t>El proyecto de ZOU se encuentra documentado, en el marco de él se han realizado acciones tendientes a su consolidación: Trabajo en red con instituciones locales como la secretaria de salud municipal, secretarias de gobierno municipal, Universidad de Ibagué, y con los vecinos de la Universidad del Tolima; secretaria de salud departamental, secretaria de inclusión social, Ministerio de Justicia y la Oficina de Naciones Unidas Contra la Droga y el delito UNODC. Además se desarrolló las vacaciones artísticas y recreativas con el apoyo de la Oficina de Deportes y el centro Cultural en el mes de diciembre y la jornada de promoción de hábitos de vida saludable. Se han desarrollado actividadaes artísticas, exposiciones, literatura en espacios como el teatrino, auditorios, sala de teatro, sala de talleres,  coliseo alterno, entre otros.</t>
  </si>
  <si>
    <t>Resignificación de espacios (cancha alterna, entre otros sitios del campus) a través del proyecto de aprovechamiento de tiempo libre para la comunidad universitaria.</t>
  </si>
  <si>
    <t>No. DE ACTIVIDADES REALIZADAS</t>
  </si>
  <si>
    <t xml:space="preserve">
Durante el periodo septiembre-diciembre en la acción de resignificación de espacios la Vicerrectoría en cabeza del Pica se generó dinámicas y articulación con otras dependencia de la U universidad y de Bienestar Universitarios, que permitió una amplia programación que incluía deportes, recreación, cultura, prevención, intercambio culturales, integración y lúdica orientada a la comunidad universitaria en general. Las acciones a destacar de esta programación son: En el mes de Octubre se realizaron la celebración del día del Niño y el Festival de mascotas, realizados en la cancha alterna de la Universidad. En el parque Ducuara y la cancha la alterna se realizaron 4 jornadas culturales los  viernes de manera quincenal,  que implicaron al grupo instrumental y de danza folclórica con el apoyo del Centro Cultural; las jornadas deportivas se realzaron calistenia, Mini Rally, campeonato de interoscas, crosffit. Por su parte la acciones de integración y lúdica se desarrolló la Carrera de Observación y zumba. En el semestre A de 2017 se desarrollaron actividades como Eche su rollo, prueba AUDIT, conversatorio Previniendo ando, conversatorio Drogas ¿información o desinformación?, Consumo de SPA a estudiantes de primer semestre, "Mitos y realidades sobre el consumo de sustancias psicoactivas " a padres de familia
</t>
  </si>
  <si>
    <t>Aprobar e implementar la Política para el Abordaje de los Consumos Adictivos en la Universidad del Tolima.</t>
  </si>
  <si>
    <t>No. DE POLITICAS INSTITUCIONALES IMPLEMENTADAS</t>
  </si>
  <si>
    <t>ESTRUCTURACIÓN CURRICULAR FORMATIVA</t>
  </si>
  <si>
    <t>Ajustar los programas a los requerimientos legales e institucionales</t>
  </si>
  <si>
    <t xml:space="preserve"> Definir las necesidades de docentes con proyección a 10 años</t>
  </si>
  <si>
    <t>Documento donde se definen las necesidades de docentes</t>
  </si>
  <si>
    <t xml:space="preserve">Vicerrectoría Académica </t>
  </si>
  <si>
    <t xml:space="preserve">Las comisiones conformadas en la Reforma Estatutoria, presentan prodcutos:
* Propuesta de Acuerdo para el Estatuto General de la U.T.
* Propuesta de estructura académica de conformidad con la proyecto de Estatuto General.  Para el semestre B-2017, tienen programado elaborar propuesta para el Estatuto Profesoral.
El Convenio con la Universidad del Valle se halla en segunda fase, en la cual se han definido unas posibles estructuras académicas y administrativas para la Universidad del Tolima.
A partir de estos insumos, la Vicerrectoría Académica iniciará la propuesta de establecer las necesidades docentes, de conformidad con el crecimiento de la Institución y el número de estudiantes matriculados. </t>
  </si>
  <si>
    <t>Realizar un estudio académico que permita establecer las causas de la disminución de estudiantes entre los años 2012 - 2015</t>
  </si>
  <si>
    <t>Propuesta de modificación de los criterios de admisión y las políticas de cobertura del IDEAD</t>
  </si>
  <si>
    <t>Se realizó un informe diagnóstico sobre las posibles causas que ocasionaron la disminución de los estudiantes entre los años 2012 -2015, como también las situaciones que se han generado a partir de la toma de dichas medidas y se establecieron soluciones a mediano y largo plazo. Adjunta informe.
De otra parte, se realizaron acciones encaminadas para mejorar el porcentaje de inscritos en el IDEAD, la cuales consisten en: 
* Aprobación del Acuerdo del Consejo Académico No.174 del 3 de novimebre de 2016  en donde se autorizaba la inscripción del ICFES antiguo rangos 1990-2005 para la vigencia 2017, mediante el cual se aumentaron los inscritos por este tipo de ICFES a 229; 
* Se suscribió convenvio interadministrativo  entre la Gobernación del Tolima y La Universidad del Tolima para cobertura educativa, con ellos se contó con un total de 2.150 estudiantes benfeciados esta cifra contribuyó a mejorar el porcentaje de inscritos y matrículados para el semestre A-2017;
* Así mismo, la Universidad ha hecho presencia en eventos de visibilización de la oferta académica, uno de los eventos mas importantes es Expouniversidades relizado en el mes de agosto DE 2017, evento en cual la Universidad del Tolima tuvo gran acogida con sus diferentes programas de pregrado y posgrado; 
* Actualmente se encuentra en proyección un acuerdo para continuar con las inscripciones - ICFES antiguo ademas de ampliación de cupos.</t>
  </si>
  <si>
    <t>Ajustar los programas a los requerimientos legales e institucionales vigentes</t>
  </si>
  <si>
    <t xml:space="preserve">Actualizar los lineamientos curriculares </t>
  </si>
  <si>
    <t>N° PROGRAMAS ACTUALIZADOS Y APROBADOS</t>
  </si>
  <si>
    <t>Coordinación General de Currículo
Unidades Académicas</t>
  </si>
  <si>
    <t xml:space="preserve">El Comité Central de Currículo en el periodo comprendido del 16 de febrero al 22 de agosto del presente año, estudio y aprobó la reestructuración del plan de estudios de  5 programas de pregrado y 1 de posgrado de la Universidad.
 Reestructuración curricular de la Licenciatura en Inglés de la facultad de Ciencias de la Educación.
 Reestructuración curricular de la Licenciatura en ciencias naturales y Educación Ambiental del IDEAD.
 Reestructuración curricular de la Licenciatura en Ciencias Sociales de la facultad de Ciencias de la Educación.
 Reestructuración curricular de la Licenciatura en Matemáticas de la Facultad DE Ciencias de la Educación. 
 Reestructura curricular de la Licenciatura en Educación Física Deporte y Recreación de la facultad de Ciencias de la Educación. 
 Reestructuración curricular de la maestría en Ciencias Agroalimentarias de la facultad de Ingeniería Agronómica.  
Además estudio y avalo 3 Proyectos Educativos de Programas PEP.
 PEP de la Maestría en Gestión Ambiental y Evaluación de Impacto Ambiental.
 PEP de la Licenciatura en Ciencias Sociales.
 PEP del programa de Dibujo Arquitectónico y de Ingeniería.  
Se avaló la creación, el plan de estudios y el documento maestro del programa de Ingeniería Agroecología del Instituto de Educación a Distancia. 
El Comité Central de Currículo aprobó y sugirió al Consejo Académico y Superior la modificación de la denominación de 4 programas de pregrado y 1 de posgrado de la Universidad del Tolima.
 Maestría en Ciencias Agroalimentaria por Maestría en ciencia y tecnología agroindustrial.
 Licenciatura en Educación Física, Deporte y Recreación por Licenciatura en Educación Física, Recreación y Deporte.
 Administración Turística y Hotelera por Administración de Empresas Turísticas y Hoteleras.
 Licenciatura en Ingles por Licenciatura en Lenguas Extranjeras con Énfasis en Inglés.
 Licenciatura en Lengua Castellana por Licenciatura en Literatura y Lengua Castellana, de la Facultad de Ciencias de la Educación.
</t>
  </si>
  <si>
    <t>NUEVOS PROGRAMAS ACADÉMICOS</t>
  </si>
  <si>
    <t>Ofertar nuevos programas académicos</t>
  </si>
  <si>
    <t xml:space="preserve">Elaborar y radicar documentos maestros de solicitud de registro calificado </t>
  </si>
  <si>
    <t>N° DOCUMENTOS MAESTROS DE SOLICITUD DE REGISTRO CALIFICADO RADICADOS EN EL MEN.</t>
  </si>
  <si>
    <t>Vicerrectoría Académica
Oficina de Autoevaluación y Acreditación</t>
  </si>
  <si>
    <t xml:space="preserve">La Oficina de Autoevaluación y Acreditación informa que en el período de transición (13 de septiembre al 11 de septiembre de 2017), se radicaron  11 documentos para solicitud de registro y renovación de calificado ante MEN
</t>
  </si>
  <si>
    <t xml:space="preserve">ACREDITACIÓN INSTITUCIONAL </t>
  </si>
  <si>
    <t xml:space="preserve">Iniciar el proceso de acreditación institucional </t>
  </si>
  <si>
    <t>realización del documento de condiciones iniciales y proceso de autoevaluación</t>
  </si>
  <si>
    <t>DOCUMENTO APROBADO POR EL CONSEJO ACADÉMICO</t>
  </si>
  <si>
    <t>EDUCACIÓN MEDIADA POR TIC</t>
  </si>
  <si>
    <t>Diseñar ambientes de aprendizaje bajo el uso de TIC</t>
  </si>
  <si>
    <t>Establecer la politica de la apropiación del uso e inclusión de las TIC como mediación pedagógica..</t>
  </si>
  <si>
    <t xml:space="preserve">POBLACIÓN BENEFICIADA </t>
  </si>
  <si>
    <t>Elaboración de los documentos borrador Tecnología de la información y comunicación en la formación inicial docente del Instituto de Educación a Distancia de la Universidad del Tolima; yla polític de educación mediada por TIC.  Si bien los documentos surgen desde esta Unidad, es una política institucional que fué presentada ante las directivas de la Universidad y a la fecha no se conoce acto adminitrativo que norme la adopción institucional de dicha política.  Sumado a esto no se ha podido avanzar en la implementación, por cuanto no se cuenta con el personal necesario para el optimo funcionamiento de la unidad de medios y mediaciones.</t>
  </si>
  <si>
    <t>Formar y actualizar a profesores en ambientes de aprendizaje.</t>
  </si>
  <si>
    <t>NÚMERO DE PROFESORES DE LA UT QUE SE FORMARAN Y SE ACTUALIZARAN.</t>
  </si>
  <si>
    <t xml:space="preserve">23 profesores formados en Formacion reda-uso y gestion de Herramientas T.I.C.                                                                                        Para la produccion de objetos de aprendizaje  (capacitación de formación realizada en el semestre B2016).  </t>
  </si>
  <si>
    <t>Sensibilizar a profesores en el uso de las TIC, como herramientas para el proceso de ensañanza aprendizaje.</t>
  </si>
  <si>
    <t>NÚMERO DE PROFESORES DE LA UT QUE SENSIBILIZARON</t>
  </si>
  <si>
    <t xml:space="preserve"> 184 participantes en el seminario de docencia universitaria para educación a distancia.  (módulo 4:  Ambientes de aprendizaje en la educación a distancia); No se ha logrado el diseño de ambientes de aprendizaje bajo el uso de las TIC que aporten al desarrollo académico de los programas.  Adicionalmente el 80% de los participantes en este proceso de formación, corresponden a la sede central; ya que no se ha podido llevar avanzar en la puesta en marcha del seminario virtual, ya que no se cuenta con el personal necesario para el optimo funcionamiento de la unidad de medios y mediaciones responsable de su implementación.</t>
  </si>
  <si>
    <t>Acompañar en la contrucción de los  objetos virtuales de aprendizaje.</t>
  </si>
  <si>
    <t>N° NUEVOS OBJETOS VIRTUALES DE APRENDIZAJE ELABORADOS</t>
  </si>
  <si>
    <t>Vicerrectoría Académica
Unidades Académicas</t>
  </si>
  <si>
    <t>PROMOCIÓN DE PATENTES PRODUCTO DE INVESTIGACIÓN</t>
  </si>
  <si>
    <t xml:space="preserve">Promover la obtención de patentes mediante acciones de estímulo  a los estudiantes, docentes y graduados </t>
  </si>
  <si>
    <t>Radicar patentes producto de investigación</t>
  </si>
  <si>
    <t>N° PATENTES RADICADAS</t>
  </si>
  <si>
    <t>Dirección de investigaciones</t>
  </si>
  <si>
    <t xml:space="preserve">Tres solicitudes ante la Superintendencia de Industria y Comercio, en febrero de 2017 fue presentada la tercera solicitud, 2 se encuentran en observación en la Superintendencia </t>
  </si>
  <si>
    <t>PROMOCIÓN DEL DESARROLLO DE PROYECTOS DE INVESTIGACIÓN CON PERTINENCIA REGIONAL</t>
  </si>
  <si>
    <t>Fortalecer los grupos y semilleros de investigación</t>
  </si>
  <si>
    <t>Financiar proyectos de investigación avalados y aprobados por el Comité Central de Investigaciones</t>
  </si>
  <si>
    <t>No. DE PROYECTOS FINANCIADOS</t>
  </si>
  <si>
    <t xml:space="preserve">A la fecha se encuentran 100 proyectos aprobados con recursos del Sistema General de Regalías y se encuentran en ejecución
</t>
  </si>
  <si>
    <t>Reconecer nuevos grupos de investigación por COLCIENCIAS.</t>
  </si>
  <si>
    <t>N° NUEVOS GRUPOS DE INVESTIGACIÓN RECONOCIDOS POR COLCIENCIAS</t>
  </si>
  <si>
    <t>En el mes de mayo de 2017 COLCIENCIAS abrió la convocatoria No. 781 para reconocimiento y medición de grupos de investigación con lapresentación de 61 grupos de los cuales 55 obtuvieron reconocimiento y categorización de  COLCIENCIAS</t>
  </si>
  <si>
    <t>Promover la vinculación de profesores a grupos de investigación.</t>
  </si>
  <si>
    <t>N° PROFESORES VINCULADOS EN GRUPOS DE INVESTIGACIÓN</t>
  </si>
  <si>
    <t xml:space="preserve">20 profesores de planta vinculados a grupos de investigación </t>
  </si>
  <si>
    <t>Revisar y ajustar la política de semilleros de investigación para su fortalecimiento</t>
  </si>
  <si>
    <t>DOCUMENTO APROBADO POR EL CONSEJO ACADÉMICO E IMPLEMENTADO</t>
  </si>
  <si>
    <t>Reglamento aprobado por el Consejo Académico según el Acuerdo No. 007 del 8 de febrero de 2017.</t>
  </si>
  <si>
    <t>Vincular estudiantes a los semilleros de investigación existentes</t>
  </si>
  <si>
    <t>N° ESTUDIANTES VINCULADOS EN SEMILLEROS DE INVESTIGACIÓN</t>
  </si>
  <si>
    <t>Se recibió solicitud de 120 estudiantes para 21 semilleros de investigación.</t>
  </si>
  <si>
    <t>FORTALECIMIENTO DE LA GESTIÓN DE PROYECTOS</t>
  </si>
  <si>
    <t xml:space="preserve">Fortalecer la relación con el entorno a través de la formulación, gestión y administración de proyectos de Ciencias, Tecnología e Innovación, que impliques ingresos para la UT </t>
  </si>
  <si>
    <t>Formulación y aprobación de proyectos de Ciencias, Tecnología e Innovación</t>
  </si>
  <si>
    <t>N° DE PROYECTOS DE INVESTIGACIÓN DE CIENCIA, TECNOLOGÍA E INNOVACIÓN APROBADOS</t>
  </si>
  <si>
    <t>COLECCIONES Y MUSEOS</t>
  </si>
  <si>
    <t>Fortalecer las colecciones y museos de la institución para constituirlas en importantes herramientas de apoyo a los procesos misionales</t>
  </si>
  <si>
    <t xml:space="preserve">Organizar colecciones disponibles a la comunidad universitaria y publico </t>
  </si>
  <si>
    <t>N°. DE COLECCIONES DISPONIBLES PARA ACCESO AL PÚBLICO</t>
  </si>
  <si>
    <t xml:space="preserve">La Universidad del Tolima cuenta con 4 colecciones:  Colección Zoológica, Colección del Herbario, Colección Entomológica y Colección Dendrologica, las cuales son 3 tiene restricción al público, el acceso es para estudiantes e investigadores a nivel nacionales e internacionales y el Museo Antropologico es para público en general e investigadores.El Museo Antropológico cuenta con las siguientes colecciones:                                                                               -Colección de piezas enteras 605 piezas                        -Colección de Estatuaria 102 Líticos                                  -Colección Etnográfica 51 elementos                            -Colección de Metalurgía y elementos corporales 23 elementos                                                                        -Colección de fragmentos cerámicos compuesta 22.159 elementos                                                                     -Colección de fragmentos líticos  conformada por 15.280 elementos                                                               -Colección arqueofauna conformada por 824 bolsas de diversos elementos óseos                                          -Coleccion de Fauna arqueológica sin identificación taxonómica 628 recipientes con sinnúmero de restos óseos dentro                                                      -Colección de referencia animal conformada por 92 recipientes con sinfin de especimenes dentro                                                -Colección semillas arqueológicas compuesta por 823 recipientes con sinnúmero de elementos en su interior                                                                               -Colección de referencia vegetal 40 bolsas                                       -Colección de carbón vegetal  769 recipientes                                       -Colección de restos óseos humanos conformada por muestra de 25 individuos                                                                            *Todas las colecciones que reposan en el Museo Antropológico estan dispuestas al público sin ninguna restricción </t>
  </si>
  <si>
    <t>Promover convocatoria para tener nuevas colecciones</t>
  </si>
  <si>
    <t>N°. DE NUEVAS COLECCIONES</t>
  </si>
  <si>
    <t xml:space="preserve">*Área Cultural Quimbaya (Donación Carlos Yepes) compuesta por 61 piezas                                                                                                                                                                                                                                                                                *Área Cultural Quimbaya (Proyecto arqueológico Carlos Restrepo) compuesta por 7 piezas                                             </t>
  </si>
  <si>
    <t>Generar nuevas salas de exposición.</t>
  </si>
  <si>
    <t xml:space="preserve">N°. DE ESPACIOS Y SALAS DE EXPOSICIÓN PARA LAS COLECCIONES DE LA INSTITUCIÓN </t>
  </si>
  <si>
    <t xml:space="preserve">1 sala de la colección Zoologíca, con el acceso restringido El Museo Antropológico cuenta con diferentes espacios de exposición entre ellos estan:                                                                - Sala de exposición permanente con 3.601 visitantes                                                                                           -Exposición temporal del Área Cultural Quimbaya con  2.497 visitantes                                                                                           -Visita a las colecciones del Laboratorio de Arqueología con 298 visitantes                                                            -Exposición en pendones "El Tolima milenario, un viaje por la diversidad" en las municipalidades de                                   -Rovira (Institución Educativa la Ceiba vereda Martínez) con una afluencia de  150 personas.                           -Herveo (Institución Educativa Juan XXIII Padua) con una asistencia de 450 personas                                                         -Armero-Guayabal (Institución Educativa Tecnica Instituto Armero) 350 visitantes                                                   -Lérida (Institución Educativa Francisco de la Sierra) 480 visitantes                                                                                          -Carmen de Apicala (Institución Educativa Pedro Pabón Parga)600 visitantes                                                                             -Ibagué (Biblioteca pública San Bernardo)232                                               -Ambalema (Centro de Historia "Voces de la antiguedad") 300 visitantes.                                           * En resumen La exposición en pendones "El Tolima milenario, un viaje por la diversidad" ha contado con 2.562 visitantes </t>
  </si>
  <si>
    <t xml:space="preserve">Promover la participación en la conformación de grupos de investigación relacionados con los museos y las colecciones de la Institución. </t>
  </si>
  <si>
    <t>N°. DE GRUPOS DE INVESTIGACIÓN RELACIONADOS CON LOS MUSEOS Y COLECCIONES DE LA INSTITUCIÓN</t>
  </si>
  <si>
    <t xml:space="preserve">Existen 2 Grupos de Investigación relacionados con el programa de Modernización y visibilización de fuentes documentales y colecciones museológicas de la Unversidad:  
*Grupo de Arqueología y Patrimonio Regional                     -GRAPA- pertenenciente al Museo Antropológico
*Grupo de Arqueología, Patrimonio y Ambiente Regionales - Arqueo- Región, adscrito a la Facultad de Ciencias Humanas y Artes. Además 5 Grupos de Investigación están relacionados con los Museos y Colecciones de la Institución, así:
Grupo de Investigación en Zoología 
Grupo de Investigación Moscas de las frutas 
Grupo de Investigación Biodiversidad y Dinámica de Ecosistemas Tropicales 
Grupo de Arqueología y Patrimonio Regional -GRAPA  
Grupo de Arqueología, Patrimonio y Ambiente Regionales - Arqueo- Región  </t>
  </si>
  <si>
    <t>FONDO EDITORIAL</t>
  </si>
  <si>
    <t>Consolidar el sello editorial Universidad del Tolima, como una editorial de reconocido prestigio en el campo regional, nacional e internacional</t>
  </si>
  <si>
    <t>Participar en ferias nacionales e internacionales</t>
  </si>
  <si>
    <t>No. DE EVENTOS NACIONALES E INTERNACIONALES EN QUE SE PARTICIPA</t>
  </si>
  <si>
    <t>Vicerrectoría Académica
Dirección de Investigaciones</t>
  </si>
  <si>
    <t>PROMOCIÓN DE LAS PUBLICACIONES UNIVERSITARIAS</t>
  </si>
  <si>
    <t>Aumentar la publicación de la producción académica y científica de la comunidad académica</t>
  </si>
  <si>
    <t xml:space="preserve">Gestionar la publicación de artículos en revistas científicas indexadas </t>
  </si>
  <si>
    <t>N° DE NUEVOS ARTICULOS PUBLICADOS EN REVISTAS CIENTIFICAS INDEXADAS</t>
  </si>
  <si>
    <t>El Comité interno de asignación y reconocimento de puntaje CIARP aprobó 74 artículos así: 18 em revistas A1, 40 en Revistas A2 y 16 en revistas B</t>
  </si>
  <si>
    <t xml:space="preserve">Promover la indexación o reclasificación de revistas </t>
  </si>
  <si>
    <t>N° DE NUEVAS REVISTAS INDEXADAS</t>
  </si>
  <si>
    <t>El Sistema de Indexación Nacional no ha abierto convocatoria para la indexación de revistas científicas.</t>
  </si>
  <si>
    <t xml:space="preserve">Promover la participación de grupos de investigación </t>
  </si>
  <si>
    <t>N° DE NUEVOS PROYECTOS DE INVESTIGACIÓN FINANCIADOS POR COLCIENCIAS O LA UT</t>
  </si>
  <si>
    <t>3 nuevos proyectos financiados con recursos de COLCIENCIAS</t>
  </si>
  <si>
    <t>AMPLIACIÓN DE LA OFERTA DE PROGRAMAS DE POSTGRADOS</t>
  </si>
  <si>
    <t>Ampliar la oferta de programas de postgrado mediante la generación de nuevas opciones articuladas a las necesidad regionales, nacionales e internacionales</t>
  </si>
  <si>
    <t>Ofrecer nuevos programas de posgrados a nivel de maestría</t>
  </si>
  <si>
    <t xml:space="preserve">N° DE PROGRAMAS PROPIOS DE POSTGRADO  A NIVEL DE MAESTRÍA </t>
  </si>
  <si>
    <t>La oficina de Autoevaluación y Acreditación informa que el pasado 3 de marzo de 2017 se obtuvo registro para el programa de Maestría en Clínica médica y quirúrgica de pequeños animales" de la Facultad de Medicina Veterinaria y Zootecnia. Se encuentra en proceso de formulación la maestría en Mercadeo de la Facultad de Ciencias Económicas y Administrvias.</t>
  </si>
  <si>
    <t>Ofrecer nuevos programas de posgrados a nivel de doctorado</t>
  </si>
  <si>
    <t>N° DE NUEVOS PROGRAMAS DE POSTGRADO  A NIVEL DE DOCTORADO PROPIOS</t>
  </si>
  <si>
    <t>En proceso de formulación se encuentra el Doctorado en Educación como programa propio por parte de a Facultad de Ciencias de la Educación.</t>
  </si>
  <si>
    <t>MOVILIDAD ACADÉMICA E INVESTIGATIVA</t>
  </si>
  <si>
    <t>Fortalecer la movilidad académica  e investigativa de la comunidad universitaria</t>
  </si>
  <si>
    <t>Promover la movilidad académica investigativa de estudiantes</t>
  </si>
  <si>
    <t>NÚMERO DE ESTUDIANTES DE PROGRAMAS ACADÉMICOS DE LA UT EN INTERCAMBIO INTERNACIONAL</t>
  </si>
  <si>
    <t>Vicerrectoría Académica
Relaciones Internacionales</t>
  </si>
  <si>
    <t>120 estudiantes de programas académicos en inercambio internacional</t>
  </si>
  <si>
    <t>Promover la movilidad académica investigativa de profesores</t>
  </si>
  <si>
    <t>NÚMERO DE DOCENTES DE PROGRAMAS ACADÉMICOS DE LA UT EN INTERCAMBIO INTERNACIONAL</t>
  </si>
  <si>
    <t>100% avance
Entre el 1 de septiembre al 31 de diciembre de 2016, 23 profesores participaron en eventos académicos e investigativos.</t>
  </si>
  <si>
    <t>GESTIÓN DE LA INTERNACIONALIZACIÓN</t>
  </si>
  <si>
    <t>Promover alizanzas que permitan mejorar la visibilidad de la universidad</t>
  </si>
  <si>
    <t>N° DE NUEVAS ALIANZAS</t>
  </si>
  <si>
    <t>Vicerrectoría Académica
Relaciones Internacionales
Centro de Idiomas</t>
  </si>
  <si>
    <t>C  O  M  P  R  O  M  I  S  O     A  M  B  I  E  N  T  A  L</t>
  </si>
  <si>
    <t>CÁTEDRA AMBIENTAL</t>
  </si>
  <si>
    <t>Generar y aprender una cultura de responsabilidad ambiental como parte del ethos universitario</t>
  </si>
  <si>
    <t>Diseñar e implementar la Cátedra Ambiental Universitaria</t>
  </si>
  <si>
    <t>NÚMERO DE PROGRAMAS QUE IMPLEMENTAN LA CÁTEDRA AMBIENTAL</t>
  </si>
  <si>
    <t>Unidad de gestión y educación ambiental
Comité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</si>
  <si>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20 programas implementan la Cátedra Ambiental. Los programas presenciales:
- Derecho 
- Ciencias Política
- Licenciatura en Matemáticas _ Licenciatura en Ciencias Sociales - Comunicación social 
- Licenciatura en Ciencias Naturales
- Economía
- Artes Plásticas
- Historia
- Sociología
- Ingeniería Agronómica
- Matemáticas con Énfasis en Estadística
- Comunciación Social 
- Ingeniería Agroindustrial
- Topografía
- Ingeniería Forestal
 4 Programas en la modalidad a Distancia:
- Licenciatura en Ciencias Naturales y Educación Ambiental
- Salud Ocupacional
- Ingeniería de Sistemas por Ciclos Propedéuticos
- Licenciatura en Pedagogía Infantil</t>
  </si>
  <si>
    <t>REGIONALIZACIÓN</t>
  </si>
  <si>
    <t>Formar a la comunidad universitaria en temas de contexto regional</t>
  </si>
  <si>
    <t xml:space="preserve">Desarrollar talleres y actividades relacionadas con el tema de  regionalización </t>
  </si>
  <si>
    <t>N. DE INTEGRANTES DE LA COMUNIDAD UNIVERSITARIA ASISTENTE A LOS EVENTOS</t>
  </si>
  <si>
    <t>Dirección de Proyección Social</t>
  </si>
  <si>
    <t>sep a dic 2016 : 832   estudiantes de IEO (563), Educacion superior (17 pasantes) , universitarios (152) y  comunidad en general(100) Enero a agosto 2017:10 participantes de la JAC Martinica, 154 de la comunidad a través del consultorio jurídico y Brigada Pequeños animales convneio 338 de 2014. 1400 estudiantes beneficiados con el programa para garantizar la permanencia</t>
  </si>
  <si>
    <t>Fortalecer la presencia de la Universidad del Tolima en los territorios en que ofrece sus programas académicos.</t>
  </si>
  <si>
    <t>1. Ampliar y fortalecer la oferta de programas academicos en los Centros Regionales.
2.Continuar con el programa CERES Honda y Planadas.
3.Continuar con el proyecto Universidad para la Paz, sede Chaparral</t>
  </si>
  <si>
    <t>N° DE MUNICIPIOS BENEFICIADOS CON PROGRAMAS ACADÉMICOS DE LA UNIVERSIDAD DEL TOLIMA</t>
  </si>
  <si>
    <t>Aportar a la comunidad en la construcción y transformación regional</t>
  </si>
  <si>
    <t>Presentar una propuesta de política de regionalización
Apoyar operativamente en la presentación de propuestas o documentos requeridos para la construcción de la sede sur.</t>
  </si>
  <si>
    <t>Contribuir al desarrollo local y regional  a partir de la articulación de las funciones misionales universitarias con los requerimientos de los territorios a través de la vinculación de los estudiantes en el  servicio social universitario</t>
  </si>
  <si>
    <t>Gestionar alianzas estratégicas con organizaciones publico privadas para el fomento de las prácticas universitarias.</t>
  </si>
  <si>
    <t xml:space="preserve">N°  DE ESTUDIANTES VINCULADOS AL PROYECTO SERVICIO SOCIAL UNIVERSITARIO EN LOS MUNICIPIOS </t>
  </si>
  <si>
    <t>a dic 2016:17 estudiantes proyecto prácticas universitarias incluyentes, 22 estudiantes en prácticas en benficio del sector rural convenio 001/2016 gobernacion del Tolima. Enero a agosto 2017: 8 estudiantes del programa Manos a la paz, 1 en el laboratorio de lúdicas empresariales, 24 en el programa de Parácticas académicas y servicio social convenio 0935/17, 27 pasantes convenio alcaldía y gobernación y 8 pasantes con fundaciones</t>
  </si>
  <si>
    <t>UNIVERSIDAD ABIERTA</t>
  </si>
  <si>
    <t>Fortalecer la relación Universidad-Sociedad-Estado, alianzas estratégicas en diversas áreas de  desarrollo.</t>
  </si>
  <si>
    <t>Afianzar alianzas estratégicas con organizaciones de diferentes sectores para la ejecución, seguimiento y evaluación de proyectos</t>
  </si>
  <si>
    <t>N° DE ALIANZAS SUSCRITAS</t>
  </si>
  <si>
    <t>Fomentar una cultura emprendedora y de innovación  en la Comunidad</t>
  </si>
  <si>
    <t>1. Socializar la Politica de emprendimiento en las Unidades académicas.
2. Generar espacios de sensibilización en cultura emprendedora y de innovación, a través de la Escuela de Liderazgo y Emprendimiento para la comunidad universitaria
3. Apoyar en la orientación de proyectos emprendedores desde las Unidades Académicas.</t>
  </si>
  <si>
    <t>N° DE CIUDADANOS CON ORIENTACIÓN EN ACTIVIDADES DE CULTURA EMPRENDEDORA</t>
  </si>
  <si>
    <t xml:space="preserve">
  a diciembre 2016 fueron 245 estudiantes: IEO(80), docentes de IEO (52), universitarios (113) En 2017 674 participantes: 49 en el proyecto pedagógico de sábila, 8 en la red de emprendimiento, 86 en el programa de futuros egresados, 28 funcionarios en la REd de universidades por el emprendimiento, 399 cogestores orientads en Innovación social Min TIC y 104 participantes en talleres de emprendimiento e innovación social</t>
  </si>
  <si>
    <t>UT EN TU COMUNIDAD</t>
  </si>
  <si>
    <t>Interactuar con la comunidad para contribuir al mejoramiento de las condiciones de vida.</t>
  </si>
  <si>
    <t>Desarrollar proyectos y actividades de intervención social con el apoyo de las unidades académicas y administrativas
Desarrollar las escuelas populares de arte, cuerpo y movimiento</t>
  </si>
  <si>
    <t>N° DE ESTUDIANTES PARTICIPANTES EN  LAS ACTIVIDADES DE UT EN TU COMUNIDAD</t>
  </si>
  <si>
    <t>En 2016: 24 estudiantes del programa de  Licenciatura en Matemáticas: proyecto  juegos matemáticos . 4 estudiantes de Licenciatura en  Matemáticas :proyecto  juguemos con las matemáticas . 20 estudiantes del programa de  Licenciatura en  Educación Fisica, deportes y recreación: jornadas recreativas. En 2017 48 estudiantes participaron en la ejecución de proyectos y actividades de proyección social</t>
  </si>
  <si>
    <t>ARTCULACIÓN CON LA ESCUELA</t>
  </si>
  <si>
    <t xml:space="preserve">Contribuir al mejoramiento de la calidad de la educación básica y media y a la inclusión, ampliación,  acceso de jóvenes al sistema de educación superior </t>
  </si>
  <si>
    <t>Desarrollar proyectos que aporten al mejoramiento de los resultados de las pruebas de estado. 
Promover la práctica docente y del servicio social en instituciones educativas de la región.</t>
  </si>
  <si>
    <t>N° DE  IE BENEFICIADAS POR AÑO</t>
  </si>
  <si>
    <t>UNIVERSIDAD DE LOS NIÑOS</t>
  </si>
  <si>
    <t>Ofrecer espacios de formación integral  para niños</t>
  </si>
  <si>
    <t>1. Acercar a los niños a las ciencias y a la tecnología.
2. Acercar a los niños al arte y la cultura
3. Desarrollar actividades de habilidades físicas  
4. Realizar visitas guiadas</t>
  </si>
  <si>
    <t>N° DE NIÑOS Y JOVENES BENEFICIADAS POR LAS ACTIVIDADES UNIVERSIDAD DE LOS NIÑOS POR SEMESTRE</t>
  </si>
  <si>
    <t>En 2016: fueron beneficiados 2810 niños beneficiados y en 2017 grupo scout Orion UT</t>
  </si>
  <si>
    <t>UNIVERSIDAD TERRITORIO DE PAZ</t>
  </si>
  <si>
    <t>Fortalecer la democracia y la construcción de la paz en el territorio   bajo escenarios de orden académico, social y político</t>
  </si>
  <si>
    <t>Acompañar y generar  iniciativas en torno a la construcción de paz.</t>
  </si>
  <si>
    <t xml:space="preserve">N° DE PARTICIPANTES EN LOS ESCENARIOS CONVOCADOS </t>
  </si>
  <si>
    <t>FORTALECIMIENTO DE VÍNCULOS CON LOS GRADUADOS</t>
  </si>
  <si>
    <t>Mejorar la vinculación de los graduados a la vida institucional</t>
  </si>
  <si>
    <t>Estimular la participación de los graduados en las actividades institucionales</t>
  </si>
  <si>
    <t>N° DE GRADUADOS PARTICIPANTES EN ACTIVIDADES INSTITUCIONALES POR AÑO</t>
  </si>
  <si>
    <t>Vicerrectoría Académica
Oficina de Graduados</t>
  </si>
  <si>
    <t>23 graduados participaron en las actividades institucionales</t>
  </si>
  <si>
    <t>FORMACIÓN CONTINUADA</t>
  </si>
  <si>
    <t>Generar programas de educación continuada accesibles a los graduados</t>
  </si>
  <si>
    <t>Ofrecer programas de educación continuada</t>
  </si>
  <si>
    <t>No. DE GRADUADOS VINCULADOS A PROGRAMAS DE EDUCACIÓN CONTINUADA</t>
  </si>
  <si>
    <t>Se han desarrollado 23 eventos con los graduandos, con el apoyo de la Oficina Central de graduados</t>
  </si>
  <si>
    <t>APOYO EN REDES DE EMPLEO Y MERCADO LABORAL</t>
  </si>
  <si>
    <t xml:space="preserve">Fortalecer el apoyo a los graduados en redes de empleo y mercado laboral </t>
  </si>
  <si>
    <t xml:space="preserve">Crear el portal del Graduado como instrumento de apoyo al empleo y mercado laboral </t>
  </si>
  <si>
    <t>No. DE GRADUADOS REGISTRADOS EN EL PORTAL</t>
  </si>
  <si>
    <t>1680 graduados registrados en la Red de empleo y mercado laboral</t>
  </si>
  <si>
    <t xml:space="preserve">PLAN DE ACCIÓN PERIODO DE TRANSICIÓN  SEGUIMIENTO </t>
  </si>
  <si>
    <t>Se realizó el seguimiento de plan de transición y se construyó el plan de acción vigencia 2018 con los lineamientos del gobierno nacional, documentos que son insumo para la refoluación del Plan de Desarrollo Institucional.
Se encuentran en proceso de elaboración cuatro planes: Plan de incentivos insitutucionales, PETI, Plan de tratamiento de riegos de seguridad y privacidad de la información y el Plan de seguridad y privacidad de la información</t>
  </si>
  <si>
    <t xml:space="preserve">El  Proyecto de acuerdo de  Estatuto Administrativo   fue elaborado  por la Vicerrectoria Administrativa, se dio traslado a la Jefe de Relaciones laborales y Prestacionales para su revisión y se encuentra en revisión de los diferentes sindicatos  
Es un proceso en cabeza de  las Vicerrectorías  y Secretaria General. La Oficina  Jurídica  brinda apoyo en el momento  de  la revisión  de los actos administrativos que  se presenten ante el Consejo Superior.
En sept 19 de 2016 se insaló la Asamblea universitaria (oficios, circular y lista de asistencia. El 8 de agosto la propuesta del estatuto general y los documentos correspondientes al proceso estan publicados en la web institucional para recomendciones y ajustes por parte de la comunidad.
</t>
  </si>
  <si>
    <t>Es un proceso el cual esta a cargo de la  Vicerrectoría Académica y Secretaría General, con acompañamiento de la Oficina Jurídica en el momento de  la expedición de los actos administrativos  para su aprobación ante el Consejo Superior</t>
  </si>
  <si>
    <t>La  realización de diferentes  mesas de negociación con las agremiaciones sindicales, para posterior socialización con comité de rectoria y comité directivo.
Se inició con la negociación con Sintraunicol</t>
  </si>
  <si>
    <t xml:space="preserve">Se mantienen la politica de  austeridad del gasto y de igual forma  se siguen realizando gestiones ante  Gobernación del Tolima y el MEN, para incremento de las trasferencias .
1. Se tomaron medidas de austeridad en el gasto y control de los ingresos , Resolucion de austeridad, PAC.
2. Devoluciones de solicitudes de  CDP´S por no contar con disponibilidad presupuestal  </t>
  </si>
  <si>
    <t xml:space="preserve">Se continúa con el desarrollo cada una de las acciones, para dar cumplimiento al Plan de Mejoramiento del MEN  </t>
  </si>
  <si>
    <t xml:space="preserve">Los Jefes de las Oficinas de Contratación, Jurídica y Gestión Tecnológica, están realizando la gesntión al respecto
</t>
  </si>
  <si>
    <t>Se están actualizando los procedimientos del proceso de gestión financiera de acuerdo a las nuevas normas vigentes del gobierno nacional</t>
  </si>
  <si>
    <t>Se actualizo de acuerdo a la agenda programada en coordinación con Relaciones Laborales y Prestacionales</t>
  </si>
  <si>
    <t xml:space="preserve">
Desde la DRLP, se traslada a un Ingeniero para prestar soporte al tema de Gestión Documental.
Los profesionales univesitarios  del Archivo general ralizaron visita al DNP el 31 de marzo de 2017 para conocer el Sistema de información ORFEO, a partir d ela tercera semana de agosto se inició el proceso de parametrización de las tablas de retención documental por la OGT para iniciar pruebas del ORFEO. Se construye el proyecto "Adquisición de infraestructura tecnológica para el mejoramiento continuo del proceso de Gestión documental" </t>
  </si>
  <si>
    <t>Consulta en plataforma de las hojas de vida.
Base de SIGEP - DAFP 
Pendiente subir la información a la base de acuerdo a la instrucción del SIGEP
Proyecto de digitalización de hoja de vida de los funcionarios de la Universidad del Tolima.</t>
  </si>
  <si>
    <t xml:space="preserve">Diesños, presupueto, reposan en la carpeta del proyecto que está ubicado en la ODI.  Se ha desarrollado de acuerdo al cronograma de trabajo. (60%)
Estudios previos, los cuales se encuentra en el Comité de aprobación.  Se encuentra en estapa precontractual (5%)
</t>
  </si>
  <si>
    <t>Proyecto ejecutado</t>
  </si>
  <si>
    <t>Oficio 18-1-0114 ODI a Curaduría Urbana No.1
Estudios de: suelos, memorias de calculo estructural, hidrosanitarios y electrícos; planos arquitectónicos, planos estructurales, planos hidrosanitarios, planos de redes de voz y datos, electricos e iluminación y realidades virtuales del proyectos.  El proceso de diseño y obtención de los estudios se ha demorado más de los planeado debido a la intervención de entidades externas a la UT, como es la Secretaría de Salud Departamental y la Curaduría Urbana.</t>
  </si>
  <si>
    <t>Propuesta de proyecto. Pendiente de aprobación y asignación de recursos</t>
  </si>
  <si>
    <t>Proyecto formulado y levantamiento topográfico de un predio. Soporte que reposa en la ODI.  La ejecución del proyecto se realizará con los estudiantes del programa de Topografía al inicio del proximo semestre</t>
  </si>
  <si>
    <t>Se elaboraron los panes operativos articulados con el Plan de Desarrollo Institucional y el Plan de Acción de la vigencia 2018, este último cuenta con un avance del 49% a corte 15 de junio de 2018</t>
  </si>
  <si>
    <t xml:space="preserve">Dentro de las acciones realizadas por la División de servicios Adtvos se realizó una Verificación general de inventarios y la organización adecuada para los elementos de baja,   Organizacion de Grupos de aseo,  se difunde por  los   medios de la Universidad  sobre el procedimiento de Mantenimiento de  infraestructura fisica. Puesta en marcha de la resolución 0172 de 2017, Por medio de la cual se reglamenta el servici de aseo, recolección y disposición de los desechos de la Univesidad" </t>
  </si>
  <si>
    <t>Entre los meses de enero y marzo se actualizo el documento de trabajo de la politica. En el mes de marzo se entregó el documento en físico y en magnetico  al Vicerrector de Desarrollo Humano de la política para el abordaje integral del consumo de sustancias legales e ilegales y la última viabilidad jurídica definida por la Oficina de Asesoría Jurídica.
La Vicerrectoría de Desarrollo Humano  presento un documento que consigna la propuesta de política institucional para el abordaje de los consumos adictivos, la cual se encuentra en la fase de revisión y consulta en las siguientes instancias: Oficina de asesoría jurídica, coordinació de sección asistencial y Salud y seguridad en el trabajo. Esta fase de consulta es prioritaria para seguir el conducto para llegar a ser discutido ante el consejo académico y superior.</t>
  </si>
  <si>
    <t>Purificación,Honda, Mariquita, Prado, Melgar,Falan, Ambalema, Espinal, Guamo Planadas, Rioblanco,Ibagué proyecto innovación turismo naturaleza.
El Instituto de Educación a Distancia ha direccionado estrategias para ampliar y fortalecer la oferta de programas en los diferentes Centro Tutoriales y se continúa con el proyecto de Universidad para la paz con rpoyectos para el postconflicto en Chaparral</t>
  </si>
  <si>
    <t>Se está elaborando el proyecto de propuesta con apoyo del CERE para la contrucción de la sede sur.
Se elaboró el documento de trabajo de política de regionalización</t>
  </si>
  <si>
    <t>Se continuaron con las alianzas de las vigencias 2016 y 2017 
2016: 2 convneios (2143/16 alcaldía y 001/2016 gobernación) 2017: 7 convenios (Asociación cristiana de jóvenes, Fundación grupo de apoyo, Institución raices del futuro, Policía Metropolitana, ingresos y apoyo de un nuevo aliado al CDE, Fundación CEMEX) Total de alianzas: 9</t>
  </si>
  <si>
    <t>Se trabajo articuladamente con los Colegios Celmira Huertas, Simón Bolivar, Sagrada Familia, Dario echandia, Miguel de Cervantes, Alberto Castilla, Normal Superior, Institución Educativa  Laureles.
En 2016: 25 instituciones beneficiadas y en 2017 1 institución</t>
  </si>
  <si>
    <t>58 asistentes en el lanzamiento del programa de paz y 85 participantes en el  foro Memoria  Historica
10 asistentes reunión en Planadas
43 asistentes al conversatorio Educación rural y el futuro de los jovenes de Rioblanco 
En 2017 se inscribieron 63 estudiantes de los culae se seleccionaron 8 para intervenir 8 municipios del programa Manos a la paz</t>
  </si>
  <si>
    <t xml:space="preserve">Oficio de radicación ante el MEN.    - Oficio de aceptación por parte del MEN, para iniciar el proceso de autoevaluación con fines de acreditación institucional.
La Oficina de Autoevaluación y Acreditación informa que el Consejo Académico aprobó el inicio del proceso de autoevaluación institucional con fines de acreditación, la radicación de las condiciones iniciales ante el CNA serán presentadas al finalizar la presente vigencia, en el marco de la Convocatoria de Fomento a la Acreditación Institucional del MEN, donde la institución fue elegida y le fueron asignados 200 millones de pesos para implementar el plan de mejoramiento institucional. </t>
  </si>
  <si>
    <t>Corresponden alos programas de agroecolgia, maestria, pedaggogía, castellana, financiera.
No se ha podido avanzar en la implementación, por cuanto no se cuenta con el personal necesario para el optimo funcionamiento de la unidad de medios y mediaciones.</t>
  </si>
  <si>
    <t>El Comité Central de Investigaciones, asignó para cada semillero de investigación avalado la partida de 3,500 millones para la actividad propia del semillero de investigación y abrio la convocatoria para 20 semilleros de investigación del IDEAD y 50 proyectos financiados.
4 proyectos de CT+i se encuentran en ejecución y 3 más pendientes de firma</t>
  </si>
  <si>
    <t xml:space="preserve">Filbo Bogotá 2018
Participación en la 30 Feria insternacional del libro en Bogotá. </t>
  </si>
  <si>
    <t>Vinculación de la Universidad al programa MARCA
11 Convenios</t>
  </si>
  <si>
    <t>UNIVERSIDAD DEL TOLIMA</t>
  </si>
  <si>
    <t xml:space="preserve">EJES </t>
  </si>
  <si>
    <t>PROGRAMAS</t>
  </si>
  <si>
    <t>PROYECTOS</t>
  </si>
  <si>
    <t>EJES</t>
  </si>
  <si>
    <t>CONVENCIÓN</t>
  </si>
  <si>
    <t>EJE 1</t>
  </si>
  <si>
    <t>EJE 2</t>
  </si>
  <si>
    <t>COMPROMISO AMBIENTAL</t>
  </si>
  <si>
    <t>EJE 3</t>
  </si>
  <si>
    <t>EJE 4</t>
  </si>
  <si>
    <t>TOTAL</t>
  </si>
  <si>
    <t>AVANCE</t>
  </si>
  <si>
    <t>Fuente: Oficina de Desarrollo Institucional</t>
  </si>
  <si>
    <t>Fecha de corte: del 1 de enero hasta el 15 de junio de 2018</t>
  </si>
  <si>
    <t>ODI/RODRIGUEZ J.C/Nubia B.</t>
  </si>
  <si>
    <t>ODI/RODRIGUEZ J.C/Nubia B.V.</t>
  </si>
  <si>
    <t>Fecha actualización: 8 de julio de 2018</t>
  </si>
  <si>
    <t>CONSOLIDADO ACUMULADO PLAN DE ACCIÓN DE TRANSICIÓN</t>
  </si>
  <si>
    <t>Los ejes 1, 2 y 3 superaron la meta en un 122%</t>
  </si>
  <si>
    <t>Nota: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</si>
</sst>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0">
    <font>
      <sz val="11"/>
      <color theme="1"/>
      <name val="Calibri"/>
      <family val="2"/>
      <scheme val="minor"/>
    </font>
    <font>
      <sz val="11"/>
      <color theme="1"/>
      <name val="Calibri"/>
      <family val="2"/>
      <scheme val="minor"/>
    </font>
    <font>
      <sz val="11"/>
      <color indexed="8"/>
      <name val="Helvetica Neue"/>
      <charset val="1"/>
    </font>
    <font>
      <b/>
      <sz val="10"/>
      <name val="Calibri"/>
      <family val="2"/>
    </font>
    <font>
      <sz val="10"/>
      <name val="Arial"/>
      <family val="2"/>
    </font>
    <font>
      <sz val="10"/>
      <color rgb="FF000000"/>
      <name val="Arial"/>
      <family val="2"/>
    </font>
    <font>
      <b/>
      <sz val="14"/>
      <color indexed="17"/>
      <name val="Arial"/>
      <family val="2"/>
    </font>
    <font>
      <sz val="12"/>
      <name val="Arial"/>
      <family val="2"/>
    </font>
    <font>
      <sz val="11"/>
      <color indexed="8"/>
      <name val="Arial"/>
      <family val="2"/>
      <charset val="1"/>
    </font>
    <font>
      <b/>
      <sz val="12"/>
      <color indexed="10"/>
      <name val="Arial"/>
      <family val="2"/>
    </font>
    <font>
      <b/>
      <sz val="11"/>
      <name val="Arial"/>
      <family val="2"/>
      <charset val="1"/>
    </font>
    <font>
      <b/>
      <sz val="11"/>
      <color indexed="8"/>
      <name val="Arial"/>
      <family val="2"/>
      <charset val="1"/>
    </font>
    <font>
      <b/>
      <sz val="11"/>
      <name val="Arial"/>
      <family val="2"/>
    </font>
    <font>
      <b/>
      <sz val="10"/>
      <name val="Arial"/>
      <family val="2"/>
    </font>
    <font>
      <sz val="11"/>
      <name val="Arial"/>
      <family val="2"/>
    </font>
    <font>
      <sz val="10"/>
      <color rgb="FFFF0000"/>
      <name val="Arial"/>
      <family val="2"/>
    </font>
    <font>
      <sz val="11"/>
      <color rgb="FFFF0000"/>
      <name val="Arial"/>
      <family val="2"/>
    </font>
    <font>
      <b/>
      <sz val="11"/>
      <color indexed="8"/>
      <name val="Arial"/>
      <family val="2"/>
    </font>
    <font>
      <sz val="11"/>
      <color indexed="8"/>
      <name val="Arial"/>
      <family val="2"/>
    </font>
    <font>
      <sz val="8"/>
      <name val="Arial"/>
      <family val="2"/>
    </font>
    <font>
      <sz val="10"/>
      <name val="Calibri"/>
      <family val="2"/>
    </font>
    <font>
      <b/>
      <sz val="9"/>
      <color indexed="81"/>
      <name val="Tahoma"/>
      <family val="2"/>
    </font>
    <font>
      <sz val="9"/>
      <color indexed="81"/>
      <name val="Tahoma"/>
      <family val="2"/>
    </font>
    <font>
      <sz val="11"/>
      <name val="Calibri"/>
      <family val="2"/>
      <scheme val="minor"/>
    </font>
    <font>
      <sz val="11"/>
      <name val="Arial"/>
      <family val="2"/>
      <charset val="1"/>
    </font>
    <font>
      <sz val="10"/>
      <color rgb="FFFFFF00"/>
      <name val="Arial"/>
      <family val="2"/>
    </font>
    <font>
      <b/>
      <sz val="12"/>
      <color rgb="FFFFFFFF"/>
      <name val="Calibri"/>
      <family val="2"/>
    </font>
    <font>
      <b/>
      <sz val="12"/>
      <color rgb="FF000000"/>
      <name val="Calibri"/>
      <family val="2"/>
    </font>
    <font>
      <sz val="12"/>
      <color rgb="FF000000"/>
      <name val="Calibri"/>
      <family val="2"/>
    </font>
    <font>
      <sz val="9"/>
      <name val="Arial"/>
      <family val="2"/>
    </font>
  </fonts>
  <fills count="9">
    <fill>
      <patternFill patternType="none"/>
    </fill>
    <fill>
      <patternFill patternType="gray125"/>
    </fill>
    <fill>
      <patternFill patternType="solid">
        <fgColor theme="0"/>
        <bgColor indexed="64"/>
      </patternFill>
    </fill>
    <fill>
      <patternFill patternType="solid">
        <fgColor rgb="FF5B9BD5"/>
        <bgColor indexed="64"/>
      </patternFill>
    </fill>
    <fill>
      <patternFill patternType="solid">
        <fgColor theme="0" tint="-0.14999847407452621"/>
        <bgColor indexed="64"/>
      </patternFill>
    </fill>
    <fill>
      <patternFill patternType="solid">
        <fgColor rgb="FFD2DEEF"/>
        <bgColor indexed="64"/>
      </patternFill>
    </fill>
    <fill>
      <patternFill patternType="solid">
        <fgColor rgb="FFEAEFF7"/>
        <bgColor indexed="64"/>
      </patternFill>
    </fill>
    <fill>
      <patternFill patternType="solid">
        <fgColor rgb="FF0000CC"/>
        <bgColor indexed="64"/>
      </patternFill>
    </fill>
    <fill>
      <patternFill patternType="solid">
        <fgColor rgb="FF006600"/>
        <bgColor indexed="64"/>
      </patternFill>
    </fill>
  </fills>
  <borders count="31">
    <border>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top style="medium">
        <color indexed="64"/>
      </top>
      <bottom/>
      <diagonal/>
    </border>
    <border>
      <left style="medium">
        <color indexed="64"/>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bottom/>
      <diagonal/>
    </border>
    <border>
      <left style="medium">
        <color rgb="FFFFFFFF"/>
      </left>
      <right style="medium">
        <color rgb="FFFFFFFF"/>
      </right>
      <top style="medium">
        <color rgb="FFFFFFFF"/>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vertical="top"/>
    </xf>
    <xf numFmtId="0" fontId="5" fillId="0" borderId="0"/>
    <xf numFmtId="0" fontId="4" fillId="0" borderId="0"/>
    <xf numFmtId="9" fontId="4" fillId="0" borderId="0" applyFont="0" applyFill="0" applyBorder="0" applyAlignment="0" applyProtection="0"/>
  </cellStyleXfs>
  <cellXfs count="161">
    <xf numFmtId="0" fontId="0" fillId="0" borderId="0" xfId="0"/>
    <xf numFmtId="0" fontId="8" fillId="0" borderId="0" xfId="3" applyNumberFormat="1" applyFont="1" applyFill="1" applyAlignment="1"/>
    <xf numFmtId="0" fontId="10" fillId="0" borderId="1" xfId="3" applyNumberFormat="1" applyFont="1" applyFill="1" applyBorder="1" applyAlignment="1">
      <alignment horizontal="center" vertical="center" wrapText="1"/>
    </xf>
    <xf numFmtId="0" fontId="10" fillId="0" borderId="20" xfId="3" applyNumberFormat="1" applyFont="1" applyFill="1" applyBorder="1" applyAlignment="1">
      <alignment horizontal="center" vertical="center" wrapText="1"/>
    </xf>
    <xf numFmtId="0" fontId="11" fillId="0" borderId="20" xfId="3" applyNumberFormat="1" applyFont="1" applyFill="1" applyBorder="1" applyAlignment="1">
      <alignment horizontal="center" vertical="center"/>
    </xf>
    <xf numFmtId="0" fontId="11" fillId="0" borderId="20" xfId="3" applyNumberFormat="1" applyFont="1" applyFill="1" applyBorder="1" applyAlignment="1">
      <alignment horizontal="center" vertical="center" wrapText="1"/>
    </xf>
    <xf numFmtId="164" fontId="11" fillId="0" borderId="20" xfId="1" applyNumberFormat="1" applyFont="1" applyFill="1" applyBorder="1" applyAlignment="1">
      <alignment horizontal="center" vertical="center" wrapText="1"/>
    </xf>
    <xf numFmtId="0" fontId="12" fillId="0" borderId="20" xfId="3" applyNumberFormat="1" applyFont="1" applyFill="1" applyBorder="1" applyAlignment="1">
      <alignment horizontal="center" vertical="center" wrapText="1"/>
    </xf>
    <xf numFmtId="0" fontId="12" fillId="0" borderId="21" xfId="3" applyNumberFormat="1" applyFont="1" applyFill="1" applyBorder="1" applyAlignment="1">
      <alignment horizontal="center" vertical="center" wrapText="1"/>
    </xf>
    <xf numFmtId="0" fontId="11" fillId="0" borderId="0" xfId="3" applyNumberFormat="1" applyFont="1" applyFill="1" applyAlignment="1">
      <alignment vertical="center"/>
    </xf>
    <xf numFmtId="0" fontId="13" fillId="0" borderId="12"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4" fillId="0" borderId="2" xfId="0" applyFont="1" applyFill="1" applyBorder="1" applyAlignment="1">
      <alignment horizontal="justify" vertical="center" wrapText="1"/>
    </xf>
    <xf numFmtId="0" fontId="10" fillId="0" borderId="2" xfId="3" applyNumberFormat="1" applyFont="1" applyFill="1" applyBorder="1" applyAlignment="1">
      <alignment horizontal="center" vertical="center" wrapText="1"/>
    </xf>
    <xf numFmtId="15" fontId="4" fillId="0" borderId="2" xfId="0" applyNumberFormat="1" applyFont="1" applyFill="1" applyBorder="1" applyAlignment="1">
      <alignment horizontal="center" vertical="center" wrapText="1"/>
    </xf>
    <xf numFmtId="9" fontId="8" fillId="0" borderId="2" xfId="2" applyNumberFormat="1" applyFont="1" applyFill="1" applyBorder="1" applyAlignment="1">
      <alignment horizontal="center" vertical="center"/>
    </xf>
    <xf numFmtId="0" fontId="15" fillId="0" borderId="13" xfId="0" applyFont="1" applyBorder="1" applyAlignment="1">
      <alignment horizontal="center" vertical="center" wrapText="1"/>
    </xf>
    <xf numFmtId="0" fontId="13" fillId="0" borderId="15"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4" fillId="0" borderId="3" xfId="0" applyFont="1" applyFill="1" applyBorder="1" applyAlignment="1">
      <alignment horizontal="justify" vertical="center" wrapText="1"/>
    </xf>
    <xf numFmtId="0" fontId="10" fillId="0" borderId="3" xfId="3" applyNumberFormat="1" applyFont="1" applyFill="1" applyBorder="1" applyAlignment="1">
      <alignment horizontal="center" vertical="center" wrapText="1"/>
    </xf>
    <xf numFmtId="15" fontId="4" fillId="0" borderId="3" xfId="0" applyNumberFormat="1" applyFont="1" applyFill="1" applyBorder="1" applyAlignment="1">
      <alignment horizontal="center" vertical="center" wrapText="1"/>
    </xf>
    <xf numFmtId="0" fontId="4" fillId="0" borderId="3" xfId="3" applyFont="1" applyFill="1" applyBorder="1" applyAlignment="1">
      <alignment horizontal="justify" vertical="center" wrapText="1"/>
    </xf>
    <xf numFmtId="0" fontId="4" fillId="0" borderId="3" xfId="3" applyFont="1" applyFill="1" applyBorder="1" applyAlignment="1">
      <alignment horizontal="center" vertical="center"/>
    </xf>
    <xf numFmtId="0" fontId="4" fillId="0" borderId="0" xfId="0" applyFont="1" applyAlignment="1">
      <alignment horizontal="center" vertical="center" wrapText="1"/>
    </xf>
    <xf numFmtId="0" fontId="14" fillId="0" borderId="3" xfId="3" applyNumberFormat="1" applyFont="1" applyFill="1" applyBorder="1" applyAlignment="1">
      <alignment vertical="center" wrapText="1"/>
    </xf>
    <xf numFmtId="0" fontId="0" fillId="0" borderId="3" xfId="0" applyFont="1" applyFill="1" applyBorder="1" applyAlignment="1" applyProtection="1">
      <alignment horizontal="center" vertical="center" wrapText="1"/>
      <protection locked="0"/>
    </xf>
    <xf numFmtId="1" fontId="4" fillId="0" borderId="3" xfId="0" applyNumberFormat="1" applyFont="1" applyFill="1" applyBorder="1" applyAlignment="1">
      <alignment horizontal="center" vertical="center" wrapText="1"/>
    </xf>
    <xf numFmtId="164" fontId="14" fillId="0" borderId="3" xfId="1" applyNumberFormat="1" applyFont="1" applyFill="1" applyBorder="1" applyAlignment="1">
      <alignment vertical="center" wrapText="1"/>
    </xf>
    <xf numFmtId="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8" fillId="0" borderId="16" xfId="3" applyNumberFormat="1" applyFont="1" applyFill="1" applyBorder="1" applyAlignment="1"/>
    <xf numFmtId="0" fontId="17" fillId="0" borderId="3" xfId="3" applyNumberFormat="1" applyFont="1" applyFill="1" applyBorder="1" applyAlignment="1">
      <alignment horizontal="center" vertical="center"/>
    </xf>
    <xf numFmtId="49" fontId="13" fillId="0" borderId="3" xfId="0" applyNumberFormat="1" applyFont="1" applyFill="1" applyBorder="1" applyAlignment="1">
      <alignment horizontal="center" vertical="center" wrapText="1"/>
    </xf>
    <xf numFmtId="0" fontId="18" fillId="0" borderId="3" xfId="3" applyNumberFormat="1" applyFont="1" applyFill="1" applyBorder="1" applyAlignment="1"/>
    <xf numFmtId="0" fontId="0" fillId="0" borderId="3" xfId="3" applyFont="1" applyFill="1" applyBorder="1" applyAlignment="1">
      <alignment horizontal="justify" vertical="center" wrapText="1"/>
    </xf>
    <xf numFmtId="1" fontId="4" fillId="0" borderId="3" xfId="1" applyNumberFormat="1" applyFont="1" applyFill="1" applyBorder="1" applyAlignment="1">
      <alignment horizontal="center" vertical="center" wrapText="1"/>
    </xf>
    <xf numFmtId="9" fontId="17" fillId="0" borderId="3" xfId="3" applyNumberFormat="1" applyFont="1" applyFill="1" applyBorder="1" applyAlignment="1">
      <alignment horizontal="center" vertical="center"/>
    </xf>
    <xf numFmtId="0" fontId="4" fillId="0" borderId="3" xfId="0" applyFont="1" applyFill="1" applyBorder="1" applyAlignment="1">
      <alignment horizontal="left" vertical="center" wrapText="1"/>
    </xf>
    <xf numFmtId="14" fontId="20" fillId="0" borderId="3" xfId="4"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3" xfId="0" applyFont="1" applyFill="1" applyBorder="1" applyAlignment="1">
      <alignment horizontal="justify" vertical="center" wrapText="1"/>
    </xf>
    <xf numFmtId="14" fontId="20" fillId="2" borderId="3"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20" fillId="2" borderId="6" xfId="0" applyFont="1" applyFill="1" applyBorder="1" applyAlignment="1">
      <alignment horizontal="center" vertical="center" wrapText="1"/>
    </xf>
    <xf numFmtId="0" fontId="20" fillId="2" borderId="6" xfId="0" applyFont="1" applyFill="1" applyBorder="1" applyAlignment="1">
      <alignment horizontal="justify" vertical="center" wrapText="1"/>
    </xf>
    <xf numFmtId="0" fontId="17" fillId="0" borderId="6" xfId="3" applyNumberFormat="1" applyFont="1" applyFill="1" applyBorder="1" applyAlignment="1">
      <alignment horizontal="center" vertical="center"/>
    </xf>
    <xf numFmtId="14" fontId="20" fillId="2" borderId="6" xfId="0" applyNumberFormat="1" applyFont="1" applyFill="1" applyBorder="1" applyAlignment="1">
      <alignment horizontal="center" vertical="center"/>
    </xf>
    <xf numFmtId="164" fontId="14" fillId="0" borderId="6" xfId="1" applyNumberFormat="1" applyFont="1" applyFill="1" applyBorder="1" applyAlignment="1">
      <alignment vertical="center" wrapText="1"/>
    </xf>
    <xf numFmtId="0" fontId="18" fillId="0" borderId="6" xfId="3" applyNumberFormat="1" applyFont="1" applyFill="1" applyBorder="1" applyAlignment="1"/>
    <xf numFmtId="9" fontId="8" fillId="0" borderId="6" xfId="2" applyFont="1" applyFill="1" applyBorder="1" applyAlignment="1">
      <alignment horizontal="center" vertical="center"/>
    </xf>
    <xf numFmtId="0" fontId="15" fillId="0" borderId="19" xfId="0" applyFont="1" applyBorder="1" applyAlignment="1">
      <alignment horizontal="center" vertical="center" wrapText="1"/>
    </xf>
    <xf numFmtId="0" fontId="11" fillId="0" borderId="0" xfId="3" applyNumberFormat="1" applyFont="1" applyFill="1" applyAlignment="1">
      <alignment horizontal="center" vertical="center"/>
    </xf>
    <xf numFmtId="0" fontId="8" fillId="0" borderId="0" xfId="3" applyNumberFormat="1" applyFont="1" applyFill="1" applyAlignment="1">
      <alignment horizontal="center" vertical="center"/>
    </xf>
    <xf numFmtId="0" fontId="8" fillId="0" borderId="0" xfId="3" applyNumberFormat="1" applyFont="1" applyFill="1" applyAlignment="1">
      <alignment horizontal="justify" vertical="center"/>
    </xf>
    <xf numFmtId="1" fontId="8" fillId="0" borderId="0" xfId="3" applyNumberFormat="1" applyFont="1" applyFill="1" applyAlignment="1">
      <alignment horizontal="center" vertical="center"/>
    </xf>
    <xf numFmtId="164" fontId="8" fillId="0" borderId="0" xfId="1" applyNumberFormat="1" applyFont="1" applyFill="1" applyAlignment="1"/>
    <xf numFmtId="9" fontId="8" fillId="0" borderId="0" xfId="3" applyNumberFormat="1" applyFont="1" applyFill="1" applyAlignment="1"/>
    <xf numFmtId="0" fontId="3" fillId="0" borderId="15" xfId="4" applyFont="1" applyFill="1" applyBorder="1" applyAlignment="1">
      <alignment horizontal="center" vertical="center" wrapText="1"/>
    </xf>
    <xf numFmtId="0" fontId="4"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5" fillId="0" borderId="16" xfId="0" applyFont="1" applyBorder="1" applyAlignment="1">
      <alignment horizontal="center" vertical="center" wrapText="1"/>
    </xf>
    <xf numFmtId="0" fontId="4" fillId="0" borderId="3" xfId="0" applyFont="1" applyFill="1" applyBorder="1" applyAlignment="1" applyProtection="1">
      <alignment horizontal="justify" vertical="center" wrapText="1"/>
      <protection locked="0"/>
    </xf>
    <xf numFmtId="0" fontId="0" fillId="0" borderId="3" xfId="0" applyFont="1" applyFill="1" applyBorder="1" applyAlignment="1">
      <alignment horizontal="center" vertical="center" wrapText="1"/>
    </xf>
    <xf numFmtId="0" fontId="4" fillId="0" borderId="3" xfId="3" applyFont="1" applyFill="1" applyBorder="1" applyAlignment="1">
      <alignment horizontal="center" vertical="center" wrapText="1"/>
    </xf>
    <xf numFmtId="0" fontId="0" fillId="0" borderId="3" xfId="3" applyFont="1" applyFill="1" applyBorder="1" applyAlignment="1">
      <alignment horizontal="center" vertical="center" wrapText="1"/>
    </xf>
    <xf numFmtId="9" fontId="8" fillId="0" borderId="3" xfId="2" applyFont="1" applyFill="1" applyBorder="1" applyAlignment="1">
      <alignment horizontal="center" vertical="center"/>
    </xf>
    <xf numFmtId="0" fontId="4" fillId="0" borderId="2" xfId="0" applyFont="1" applyFill="1" applyBorder="1" applyAlignment="1">
      <alignment horizontal="center" vertical="center" wrapText="1"/>
    </xf>
    <xf numFmtId="9" fontId="8" fillId="0" borderId="3" xfId="2"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0" fillId="0" borderId="3" xfId="3" applyFont="1" applyFill="1" applyBorder="1" applyAlignment="1">
      <alignment vertical="center" wrapText="1"/>
    </xf>
    <xf numFmtId="0" fontId="4" fillId="0" borderId="3" xfId="3" applyFont="1" applyFill="1" applyBorder="1" applyAlignment="1">
      <alignment vertical="center" wrapText="1"/>
    </xf>
    <xf numFmtId="49" fontId="0" fillId="0" borderId="3" xfId="0" applyNumberFormat="1" applyFont="1" applyFill="1" applyBorder="1" applyAlignment="1">
      <alignment vertical="center" wrapText="1"/>
    </xf>
    <xf numFmtId="0" fontId="0" fillId="0" borderId="3" xfId="0" applyFont="1" applyFill="1" applyBorder="1" applyAlignment="1">
      <alignment vertical="center" wrapText="1"/>
    </xf>
    <xf numFmtId="0" fontId="13" fillId="0" borderId="15" xfId="0" applyFont="1" applyFill="1" applyBorder="1" applyAlignment="1">
      <alignment vertical="center" wrapText="1"/>
    </xf>
    <xf numFmtId="0" fontId="13" fillId="0" borderId="3" xfId="0" applyFont="1" applyFill="1" applyBorder="1" applyAlignment="1">
      <alignment vertical="center" wrapText="1"/>
    </xf>
    <xf numFmtId="9" fontId="24" fillId="0" borderId="3" xfId="2" applyFont="1" applyFill="1" applyBorder="1" applyAlignment="1">
      <alignment horizontal="center" vertical="center"/>
    </xf>
    <xf numFmtId="0" fontId="4"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0" xfId="5"/>
    <xf numFmtId="0" fontId="26" fillId="3" borderId="23" xfId="0" applyFont="1" applyFill="1" applyBorder="1" applyAlignment="1">
      <alignment horizontal="center" vertical="center" wrapText="1" readingOrder="1"/>
    </xf>
    <xf numFmtId="0" fontId="12" fillId="4" borderId="3" xfId="3" applyNumberFormat="1" applyFont="1" applyFill="1" applyBorder="1" applyAlignment="1">
      <alignment horizontal="center" vertical="center" wrapText="1"/>
    </xf>
    <xf numFmtId="0" fontId="17" fillId="4" borderId="3" xfId="3" applyNumberFormat="1" applyFont="1" applyFill="1" applyBorder="1" applyAlignment="1">
      <alignment horizontal="center"/>
    </xf>
    <xf numFmtId="0" fontId="27" fillId="5" borderId="24" xfId="0" applyFont="1" applyFill="1" applyBorder="1" applyAlignment="1">
      <alignment horizontal="center" vertical="center" wrapText="1" readingOrder="1"/>
    </xf>
    <xf numFmtId="0" fontId="28" fillId="5" borderId="24" xfId="0" applyFont="1" applyFill="1" applyBorder="1" applyAlignment="1">
      <alignment horizontal="center" vertical="center" wrapText="1" readingOrder="1"/>
    </xf>
    <xf numFmtId="0" fontId="4" fillId="0" borderId="3" xfId="5" applyBorder="1"/>
    <xf numFmtId="0" fontId="4" fillId="0" borderId="3" xfId="5" applyBorder="1" applyAlignment="1">
      <alignment horizontal="center"/>
    </xf>
    <xf numFmtId="9" fontId="4" fillId="0" borderId="3" xfId="5" applyNumberFormat="1" applyBorder="1" applyAlignment="1">
      <alignment horizontal="center"/>
    </xf>
    <xf numFmtId="0" fontId="25" fillId="0" borderId="3" xfId="5" applyFont="1" applyBorder="1" applyAlignment="1">
      <alignment horizontal="center" vertical="center" wrapText="1"/>
    </xf>
    <xf numFmtId="0" fontId="27" fillId="6" borderId="25" xfId="0" applyFont="1" applyFill="1" applyBorder="1" applyAlignment="1">
      <alignment horizontal="center" vertical="center" wrapText="1" readingOrder="1"/>
    </xf>
    <xf numFmtId="0" fontId="28" fillId="6" borderId="25" xfId="0" applyFont="1" applyFill="1" applyBorder="1" applyAlignment="1">
      <alignment horizontal="center" vertical="center" wrapText="1" readingOrder="1"/>
    </xf>
    <xf numFmtId="0" fontId="27" fillId="5" borderId="25" xfId="0" applyFont="1" applyFill="1" applyBorder="1" applyAlignment="1">
      <alignment horizontal="center" vertical="center" wrapText="1" readingOrder="1"/>
    </xf>
    <xf numFmtId="0" fontId="28" fillId="5" borderId="25" xfId="0" applyFont="1" applyFill="1" applyBorder="1" applyAlignment="1">
      <alignment horizontal="center" vertical="center" wrapText="1" readingOrder="1"/>
    </xf>
    <xf numFmtId="9" fontId="0" fillId="0" borderId="3" xfId="6" applyFont="1" applyBorder="1" applyAlignment="1">
      <alignment horizontal="center"/>
    </xf>
    <xf numFmtId="0" fontId="4" fillId="0" borderId="0" xfId="5" applyBorder="1"/>
    <xf numFmtId="0" fontId="13" fillId="0" borderId="3" xfId="5" applyFont="1" applyBorder="1" applyAlignment="1">
      <alignment horizontal="center"/>
    </xf>
    <xf numFmtId="9" fontId="13" fillId="0" borderId="3" xfId="5" applyNumberFormat="1" applyFont="1" applyBorder="1" applyAlignment="1">
      <alignment horizontal="center"/>
    </xf>
    <xf numFmtId="0" fontId="19" fillId="0" borderId="26" xfId="5" applyFont="1" applyFill="1" applyBorder="1"/>
    <xf numFmtId="9" fontId="4" fillId="0" borderId="0" xfId="5" applyNumberFormat="1"/>
    <xf numFmtId="0" fontId="29" fillId="0" borderId="0" xfId="5" applyFont="1"/>
    <xf numFmtId="0" fontId="15" fillId="7" borderId="16" xfId="0" applyFont="1" applyFill="1" applyBorder="1" applyAlignment="1">
      <alignment horizontal="center" vertical="center" wrapText="1"/>
    </xf>
    <xf numFmtId="0" fontId="8" fillId="7" borderId="16" xfId="3" applyNumberFormat="1" applyFont="1" applyFill="1" applyBorder="1" applyAlignment="1"/>
    <xf numFmtId="0" fontId="27" fillId="5" borderId="27" xfId="0" applyFont="1" applyFill="1" applyBorder="1" applyAlignment="1">
      <alignment horizontal="center" vertical="center" wrapText="1" readingOrder="1"/>
    </xf>
    <xf numFmtId="0" fontId="27" fillId="0" borderId="0" xfId="0" applyFont="1" applyFill="1" applyBorder="1" applyAlignment="1">
      <alignment horizontal="center" vertical="center" wrapText="1" readingOrder="1"/>
    </xf>
    <xf numFmtId="0" fontId="3" fillId="0" borderId="3" xfId="4" applyFont="1" applyFill="1" applyBorder="1" applyAlignment="1">
      <alignment horizontal="center" vertical="center" wrapText="1"/>
    </xf>
    <xf numFmtId="0" fontId="20" fillId="0" borderId="3" xfId="4" applyFont="1" applyFill="1" applyBorder="1" applyAlignment="1">
      <alignment horizontal="center" vertical="center" wrapText="1"/>
    </xf>
    <xf numFmtId="0" fontId="20" fillId="0" borderId="3" xfId="4" applyFont="1" applyFill="1" applyBorder="1" applyAlignment="1">
      <alignment horizontal="justify" vertical="center" wrapText="1"/>
    </xf>
    <xf numFmtId="0" fontId="20" fillId="0" borderId="3" xfId="4" applyFont="1" applyFill="1" applyBorder="1" applyAlignment="1">
      <alignment horizontal="center" vertical="center"/>
    </xf>
    <xf numFmtId="3" fontId="20" fillId="0" borderId="3" xfId="4"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5" fillId="8" borderId="3" xfId="5" applyFont="1" applyFill="1" applyBorder="1" applyAlignment="1">
      <alignment horizontal="center" vertical="center" wrapText="1"/>
    </xf>
    <xf numFmtId="0" fontId="13" fillId="0" borderId="0" xfId="5" applyFont="1" applyAlignment="1">
      <alignment horizontal="center"/>
    </xf>
    <xf numFmtId="0" fontId="4" fillId="0" borderId="28" xfId="5" applyBorder="1" applyAlignment="1">
      <alignment horizontal="center"/>
    </xf>
    <xf numFmtId="0" fontId="4" fillId="0" borderId="29" xfId="5" applyBorder="1" applyAlignment="1">
      <alignment horizontal="center"/>
    </xf>
    <xf numFmtId="0" fontId="4" fillId="0" borderId="30" xfId="5" applyBorder="1" applyAlignment="1">
      <alignment horizontal="center"/>
    </xf>
    <xf numFmtId="0" fontId="6" fillId="0" borderId="11" xfId="5" applyFont="1" applyBorder="1" applyAlignment="1">
      <alignment horizontal="center" vertical="center"/>
    </xf>
    <xf numFmtId="0" fontId="6" fillId="0" borderId="10" xfId="5" applyFont="1" applyBorder="1" applyAlignment="1">
      <alignment horizontal="center" vertical="center"/>
    </xf>
    <xf numFmtId="0" fontId="6" fillId="0" borderId="4" xfId="5" applyFont="1" applyBorder="1" applyAlignment="1">
      <alignment horizontal="center" vertical="center"/>
    </xf>
    <xf numFmtId="0" fontId="6" fillId="0" borderId="14" xfId="5" applyFont="1" applyBorder="1" applyAlignment="1">
      <alignment horizontal="center" vertical="center"/>
    </xf>
    <xf numFmtId="0" fontId="6" fillId="0" borderId="0" xfId="5" applyFont="1" applyBorder="1" applyAlignment="1">
      <alignment horizontal="center" vertical="center"/>
    </xf>
    <xf numFmtId="0" fontId="6" fillId="0" borderId="5" xfId="5" applyFont="1" applyBorder="1" applyAlignment="1">
      <alignment horizontal="center" vertical="center"/>
    </xf>
    <xf numFmtId="0" fontId="7" fillId="0" borderId="12" xfId="5" applyFont="1" applyBorder="1" applyAlignment="1">
      <alignment horizontal="center" vertical="center" wrapText="1"/>
    </xf>
    <xf numFmtId="0" fontId="7" fillId="0" borderId="13" xfId="5" applyFont="1" applyBorder="1" applyAlignment="1">
      <alignment horizontal="center" vertical="center" wrapText="1"/>
    </xf>
    <xf numFmtId="0" fontId="7" fillId="0" borderId="15" xfId="5" applyFont="1" applyBorder="1" applyAlignment="1">
      <alignment horizontal="center" vertical="center" wrapText="1"/>
    </xf>
    <xf numFmtId="0" fontId="7" fillId="0" borderId="16" xfId="5" applyFont="1" applyBorder="1" applyAlignment="1">
      <alignment horizontal="center" vertical="center" wrapText="1"/>
    </xf>
    <xf numFmtId="0" fontId="9" fillId="0" borderId="14" xfId="5" applyFont="1" applyBorder="1" applyAlignment="1">
      <alignment horizontal="center" vertical="center" wrapText="1"/>
    </xf>
    <xf numFmtId="0" fontId="9" fillId="0" borderId="0" xfId="5" applyFont="1" applyBorder="1" applyAlignment="1">
      <alignment horizontal="center" vertical="center" wrapText="1"/>
    </xf>
    <xf numFmtId="0" fontId="9" fillId="0" borderId="5" xfId="5" applyFont="1" applyBorder="1" applyAlignment="1">
      <alignment horizontal="center" vertical="center" wrapText="1"/>
    </xf>
    <xf numFmtId="0" fontId="9" fillId="0" borderId="17" xfId="5" applyFont="1" applyBorder="1" applyAlignment="1">
      <alignment horizontal="center" vertical="center" wrapText="1"/>
    </xf>
    <xf numFmtId="0" fontId="9" fillId="0" borderId="7" xfId="5" applyFont="1" applyBorder="1" applyAlignment="1">
      <alignment horizontal="center" vertical="center" wrapText="1"/>
    </xf>
    <xf numFmtId="0" fontId="9" fillId="0" borderId="8" xfId="5" applyFont="1" applyBorder="1" applyAlignment="1">
      <alignment horizontal="center" vertical="center" wrapText="1"/>
    </xf>
    <xf numFmtId="0" fontId="7" fillId="0" borderId="18" xfId="5" applyFont="1" applyBorder="1" applyAlignment="1">
      <alignment horizontal="center" vertical="center" wrapText="1"/>
    </xf>
    <xf numFmtId="0" fontId="7" fillId="0" borderId="19" xfId="5"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5" applyFill="1" applyBorder="1" applyAlignment="1">
      <alignment horizontal="center"/>
    </xf>
    <xf numFmtId="0" fontId="4" fillId="0" borderId="14" xfId="5" applyFill="1" applyBorder="1" applyAlignment="1">
      <alignment horizontal="center"/>
    </xf>
    <xf numFmtId="0" fontId="4" fillId="0" borderId="17" xfId="5" applyFill="1" applyBorder="1" applyAlignment="1">
      <alignment horizontal="center"/>
    </xf>
    <xf numFmtId="0" fontId="4" fillId="0" borderId="11" xfId="5" applyBorder="1" applyAlignment="1">
      <alignment horizontal="center"/>
    </xf>
    <xf numFmtId="0" fontId="4" fillId="0" borderId="14" xfId="5" applyBorder="1" applyAlignment="1">
      <alignment horizontal="center"/>
    </xf>
    <xf numFmtId="0" fontId="4" fillId="0" borderId="17" xfId="5" applyBorder="1" applyAlignment="1">
      <alignment horizontal="center"/>
    </xf>
    <xf numFmtId="164" fontId="14" fillId="0" borderId="2" xfId="1" applyNumberFormat="1" applyFont="1" applyFill="1" applyBorder="1" applyAlignment="1">
      <alignment horizontal="center" vertical="center" wrapText="1"/>
    </xf>
    <xf numFmtId="164" fontId="14" fillId="0" borderId="3" xfId="1" applyNumberFormat="1" applyFont="1" applyFill="1" applyBorder="1" applyAlignment="1">
      <alignment horizontal="center" vertical="center" wrapText="1"/>
    </xf>
    <xf numFmtId="0" fontId="14" fillId="0" borderId="2" xfId="3" applyNumberFormat="1" applyFont="1" applyFill="1" applyBorder="1" applyAlignment="1">
      <alignment horizontal="center" vertical="center" wrapText="1"/>
    </xf>
    <xf numFmtId="0" fontId="14" fillId="0" borderId="3" xfId="3" applyNumberFormat="1" applyFont="1" applyFill="1" applyBorder="1" applyAlignment="1">
      <alignment horizontal="center" vertical="center" wrapText="1"/>
    </xf>
    <xf numFmtId="0" fontId="4" fillId="0" borderId="3" xfId="0" applyFont="1" applyFill="1" applyBorder="1" applyAlignment="1" applyProtection="1">
      <alignment horizontal="justify" vertical="center" wrapText="1"/>
      <protection locked="0"/>
    </xf>
    <xf numFmtId="0" fontId="0" fillId="0" borderId="3" xfId="0" applyFont="1" applyFill="1" applyBorder="1" applyAlignment="1">
      <alignment horizontal="center" vertical="center" wrapText="1"/>
    </xf>
    <xf numFmtId="9" fontId="8" fillId="0" borderId="3" xfId="2" applyFont="1" applyFill="1" applyBorder="1" applyAlignment="1">
      <alignment horizontal="center" vertical="center"/>
    </xf>
    <xf numFmtId="0" fontId="15" fillId="0" borderId="16"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9" xfId="0" applyFont="1" applyFill="1" applyBorder="1" applyAlignment="1">
      <alignment horizontal="center" vertical="center" wrapText="1"/>
    </xf>
    <xf numFmtId="9" fontId="8" fillId="0" borderId="22" xfId="2" applyFont="1" applyFill="1" applyBorder="1" applyAlignment="1">
      <alignment horizontal="center" vertical="center"/>
    </xf>
    <xf numFmtId="9" fontId="8" fillId="0" borderId="9" xfId="2" applyFont="1" applyFill="1" applyBorder="1" applyAlignment="1">
      <alignment horizontal="center" vertical="center"/>
    </xf>
  </cellXfs>
  <cellStyles count="7">
    <cellStyle name="Excel Built-in Normal" xfId="3"/>
    <cellStyle name="Millares" xfId="1" builtinId="3"/>
    <cellStyle name="Normal" xfId="0" builtinId="0"/>
    <cellStyle name="Normal 2" xfId="5"/>
    <cellStyle name="Normal 4" xfId="4"/>
    <cellStyle name="Porcentaje" xfId="2" builtinId="5"/>
    <cellStyle name="Porcentaje 2" xfId="6"/>
  </cellStyles>
  <dxfs count="84">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ont>
        <color rgb="FF0070C0"/>
      </font>
      <fill>
        <patternFill>
          <bgColor rgb="FF0070C0"/>
        </patternFill>
      </fill>
    </dxf>
    <dxf>
      <fill>
        <patternFill>
          <bgColor rgb="FF0070C0"/>
        </patternFill>
      </fill>
    </dxf>
    <dxf>
      <font>
        <color rgb="FFFFFF00"/>
      </font>
      <fill>
        <patternFill>
          <bgColor indexed="13"/>
        </patternFill>
      </fill>
    </dxf>
    <dxf>
      <font>
        <color rgb="FFFF0000"/>
      </font>
      <fill>
        <patternFill patternType="solid">
          <bgColor rgb="FFFF0000"/>
        </patternFill>
      </fill>
    </dxf>
    <dxf>
      <font>
        <color rgb="FF006100"/>
      </font>
      <fill>
        <patternFill>
          <bgColor rgb="FF00660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Medium9"/>
  <colors>
    <mruColors>
      <color rgb="FF0066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spPr>
            <a:solidFill>
              <a:srgbClr val="006600"/>
            </a:solidFill>
          </c:spPr>
          <c:invertIfNegative val="0"/>
          <c:dPt>
            <c:idx val="0"/>
            <c:invertIfNegative val="0"/>
            <c:bubble3D val="0"/>
          </c:dPt>
          <c:dPt>
            <c:idx val="1"/>
            <c:invertIfNegative val="0"/>
            <c:bubble3D val="0"/>
          </c:dPt>
          <c:dPt>
            <c:idx val="2"/>
            <c:invertIfNegative val="0"/>
            <c:bubble3D val="0"/>
          </c:dPt>
          <c:dPt>
            <c:idx val="3"/>
            <c:invertIfNegative val="0"/>
            <c:bubble3D val="0"/>
            <c:spPr>
              <a:solidFill>
                <a:srgbClr val="FFFF00"/>
              </a:solidFill>
            </c:spPr>
          </c:dPt>
          <c:dLbls>
            <c:dLbl>
              <c:idx val="0"/>
              <c:layout>
                <c:manualLayout>
                  <c:x val="1.619433198380562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1592442645074175E-2"/>
                  <c:y val="-2.4279207057665984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6194331983805668E-2"/>
                  <c:y val="-2.023267254805506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6194331983805568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GENERAL!$B$5:$B$8</c:f>
              <c:strCache>
                <c:ptCount val="4"/>
                <c:pt idx="0">
                  <c:v>EJE 1</c:v>
                </c:pt>
                <c:pt idx="1">
                  <c:v>EJE 2</c:v>
                </c:pt>
                <c:pt idx="2">
                  <c:v>EJE 3</c:v>
                </c:pt>
                <c:pt idx="3">
                  <c:v>EJE 4</c:v>
                </c:pt>
              </c:strCache>
            </c:strRef>
          </c:cat>
          <c:val>
            <c:numRef>
              <c:f>GENERAL!$C$5:$C$8</c:f>
              <c:numCache>
                <c:formatCode>0%</c:formatCode>
                <c:ptCount val="4"/>
                <c:pt idx="0">
                  <c:v>1</c:v>
                </c:pt>
                <c:pt idx="1">
                  <c:v>1</c:v>
                </c:pt>
                <c:pt idx="2">
                  <c:v>1</c:v>
                </c:pt>
                <c:pt idx="3">
                  <c:v>0.65038461538461534</c:v>
                </c:pt>
              </c:numCache>
            </c:numRef>
          </c:val>
        </c:ser>
        <c:dLbls>
          <c:showLegendKey val="0"/>
          <c:showVal val="0"/>
          <c:showCatName val="0"/>
          <c:showSerName val="0"/>
          <c:showPercent val="0"/>
          <c:showBubbleSize val="0"/>
        </c:dLbls>
        <c:gapWidth val="150"/>
        <c:shape val="cylinder"/>
        <c:axId val="197859680"/>
        <c:axId val="197860240"/>
        <c:axId val="0"/>
      </c:bar3DChart>
      <c:catAx>
        <c:axId val="197859680"/>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197860240"/>
        <c:crosses val="autoZero"/>
        <c:auto val="1"/>
        <c:lblAlgn val="ctr"/>
        <c:lblOffset val="100"/>
        <c:noMultiLvlLbl val="0"/>
      </c:catAx>
      <c:valAx>
        <c:axId val="197860240"/>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19785968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657225</xdr:colOff>
      <xdr:row>11</xdr:row>
      <xdr:rowOff>52387</xdr:rowOff>
    </xdr:from>
    <xdr:to>
      <xdr:col>3</xdr:col>
      <xdr:colOff>285750</xdr:colOff>
      <xdr:row>30</xdr:row>
      <xdr:rowOff>114300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373063</xdr:colOff>
      <xdr:row>0</xdr:row>
      <xdr:rowOff>79375</xdr:rowOff>
    </xdr:from>
    <xdr:to>
      <xdr:col>0</xdr:col>
      <xdr:colOff>1130300</xdr:colOff>
      <xdr:row>3</xdr:row>
      <xdr:rowOff>218531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063" y="79375"/>
          <a:ext cx="757237" cy="6630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38100</xdr:rowOff>
    </xdr:from>
    <xdr:to>
      <xdr:col>0</xdr:col>
      <xdr:colOff>1138237</xdr:colOff>
      <xdr:row>3</xdr:row>
      <xdr:rowOff>158206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38100"/>
          <a:ext cx="757237" cy="6630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390525</xdr:colOff>
      <xdr:row>0</xdr:row>
      <xdr:rowOff>47625</xdr:rowOff>
    </xdr:from>
    <xdr:to>
      <xdr:col>0</xdr:col>
      <xdr:colOff>1147762</xdr:colOff>
      <xdr:row>3</xdr:row>
      <xdr:rowOff>148681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47625"/>
          <a:ext cx="757237" cy="6439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361950</xdr:colOff>
      <xdr:row>0</xdr:row>
      <xdr:rowOff>38100</xdr:rowOff>
    </xdr:from>
    <xdr:to>
      <xdr:col>0</xdr:col>
      <xdr:colOff>1119187</xdr:colOff>
      <xdr:row>3</xdr:row>
      <xdr:rowOff>139156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8100"/>
          <a:ext cx="757237" cy="6439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69" zoomScaleNormal="100" zoomScaleSheetLayoutView="69" workbookViewId="0">
      <selection activeCell="G24" sqref="G24"/>
    </sheetView>
  </sheetViews>
  <sheetFormatPr baseColWidth="10" defaultRowHeight="12.75"/>
  <cols>
    <col min="1" max="1" width="45.7109375" style="87" bestFit="1" customWidth="1"/>
    <col min="2" max="2" width="19.140625" style="87" bestFit="1" customWidth="1"/>
    <col min="3" max="3" width="18.42578125" style="87" customWidth="1"/>
    <col min="4" max="4" width="17.7109375" style="87" customWidth="1"/>
    <col min="5" max="5" width="7.42578125" style="87" customWidth="1"/>
    <col min="6" max="6" width="7.28515625" style="87" bestFit="1" customWidth="1"/>
    <col min="7" max="7" width="20.140625" style="87" bestFit="1" customWidth="1"/>
    <col min="8" max="8" width="20.5703125" style="87" customWidth="1"/>
    <col min="9" max="16384" width="11.42578125" style="87"/>
  </cols>
  <sheetData>
    <row r="1" spans="1:8">
      <c r="A1" s="120" t="s">
        <v>461</v>
      </c>
      <c r="B1" s="120"/>
      <c r="C1" s="120"/>
      <c r="D1" s="120"/>
    </row>
    <row r="2" spans="1:8" ht="13.5" thickBot="1">
      <c r="A2" s="120" t="s">
        <v>479</v>
      </c>
      <c r="B2" s="120"/>
      <c r="C2" s="120"/>
      <c r="D2" s="120"/>
    </row>
    <row r="3" spans="1:8" ht="16.5" thickBot="1">
      <c r="F3" s="88" t="s">
        <v>462</v>
      </c>
      <c r="G3" s="88" t="s">
        <v>463</v>
      </c>
      <c r="H3" s="88" t="s">
        <v>464</v>
      </c>
    </row>
    <row r="4" spans="1:8" ht="17.25" thickTop="1" thickBot="1">
      <c r="A4" s="89" t="s">
        <v>465</v>
      </c>
      <c r="B4" s="90" t="s">
        <v>466</v>
      </c>
      <c r="C4" s="89" t="s">
        <v>2</v>
      </c>
      <c r="D4" s="89" t="s">
        <v>36</v>
      </c>
      <c r="F4" s="91">
        <v>1</v>
      </c>
      <c r="G4" s="92">
        <v>6</v>
      </c>
      <c r="H4" s="92">
        <v>13</v>
      </c>
    </row>
    <row r="5" spans="1:8" ht="16.5" thickBot="1">
      <c r="A5" s="93" t="s">
        <v>8</v>
      </c>
      <c r="B5" s="94" t="s">
        <v>467</v>
      </c>
      <c r="C5" s="95">
        <v>1</v>
      </c>
      <c r="D5" s="119"/>
      <c r="F5" s="97">
        <v>2</v>
      </c>
      <c r="G5" s="98">
        <v>3</v>
      </c>
      <c r="H5" s="98">
        <v>10</v>
      </c>
    </row>
    <row r="6" spans="1:8" ht="16.5" thickBot="1">
      <c r="A6" s="93" t="s">
        <v>15</v>
      </c>
      <c r="B6" s="94" t="s">
        <v>468</v>
      </c>
      <c r="C6" s="95">
        <v>1</v>
      </c>
      <c r="D6" s="119"/>
      <c r="F6" s="99">
        <v>3</v>
      </c>
      <c r="G6" s="100">
        <v>1</v>
      </c>
      <c r="H6" s="100">
        <v>1</v>
      </c>
    </row>
    <row r="7" spans="1:8" ht="16.5" thickBot="1">
      <c r="A7" s="93" t="s">
        <v>469</v>
      </c>
      <c r="B7" s="94" t="s">
        <v>470</v>
      </c>
      <c r="C7" s="101">
        <v>1</v>
      </c>
      <c r="D7" s="119"/>
      <c r="F7" s="97">
        <v>4</v>
      </c>
      <c r="G7" s="98">
        <v>6</v>
      </c>
      <c r="H7" s="98">
        <v>9</v>
      </c>
    </row>
    <row r="8" spans="1:8" ht="15.75">
      <c r="A8" s="93" t="s">
        <v>3</v>
      </c>
      <c r="B8" s="94" t="s">
        <v>471</v>
      </c>
      <c r="C8" s="95">
        <f>AVERAGE('EJE 4'!P6:P61)</f>
        <v>0.65038461538461534</v>
      </c>
      <c r="D8" s="96">
        <f>IF(C8&lt;=33%,1,IF(C8&lt;76%,3,IF(C8&lt;100%,4,IF(C8=101%,5))))</f>
        <v>3</v>
      </c>
      <c r="F8" s="110" t="s">
        <v>472</v>
      </c>
      <c r="G8" s="110">
        <f>SUM(G4:G7)</f>
        <v>16</v>
      </c>
      <c r="H8" s="110">
        <f>SUM(H4:H7)</f>
        <v>33</v>
      </c>
    </row>
    <row r="9" spans="1:8" ht="15.75">
      <c r="A9" s="102"/>
      <c r="B9" s="103" t="s">
        <v>473</v>
      </c>
      <c r="C9" s="104">
        <f>AVERAGE(C5:C8)</f>
        <v>0.91259615384615378</v>
      </c>
      <c r="D9" s="119"/>
      <c r="F9" s="111"/>
      <c r="G9" s="111"/>
      <c r="H9" s="111"/>
    </row>
    <row r="10" spans="1:8">
      <c r="A10" s="105" t="s">
        <v>474</v>
      </c>
      <c r="B10" s="102"/>
      <c r="C10" s="106"/>
    </row>
    <row r="32" spans="5:5">
      <c r="E32" s="87" t="s">
        <v>481</v>
      </c>
    </row>
    <row r="33" spans="1:5">
      <c r="E33" s="87" t="s">
        <v>480</v>
      </c>
    </row>
    <row r="34" spans="1:5">
      <c r="A34" s="107" t="s">
        <v>475</v>
      </c>
    </row>
    <row r="35" spans="1:5">
      <c r="A35" s="107"/>
    </row>
    <row r="36" spans="1:5">
      <c r="A36" s="107" t="s">
        <v>476</v>
      </c>
    </row>
  </sheetData>
  <sheetProtection algorithmName="SHA-512" hashValue="LND/Ggm0U/Y7RekgbXZFl8lIk+Ssz21fat1MQoQKvY99pMVcHwILHWEpJajadPekzhbvhWBBq9AjHdBp4tyrNA==" saltValue="ALfNdhowiGzRGwhViTWtlw==" spinCount="100000" sheet="1" objects="1" scenarios="1"/>
  <mergeCells count="2">
    <mergeCell ref="A1:D1"/>
    <mergeCell ref="A2:D2"/>
  </mergeCells>
  <conditionalFormatting sqref="D8:D9">
    <cfRule type="cellIs" dxfId="83" priority="16" stopIfTrue="1" operator="between">
      <formula>3</formula>
      <formula>4</formula>
    </cfRule>
  </conditionalFormatting>
  <conditionalFormatting sqref="D8:D9">
    <cfRule type="cellIs" dxfId="82" priority="13" stopIfTrue="1" operator="greaterThan">
      <formula>3</formula>
    </cfRule>
    <cfRule type="cellIs" dxfId="81" priority="14" stopIfTrue="1" operator="between">
      <formula>1</formula>
      <formula>1</formula>
    </cfRule>
    <cfRule type="cellIs" dxfId="80" priority="15" stopIfTrue="1" operator="between">
      <formula>3</formula>
      <formula>3</formula>
    </cfRule>
  </conditionalFormatting>
  <conditionalFormatting sqref="D5">
    <cfRule type="cellIs" dxfId="79" priority="12" stopIfTrue="1" operator="between">
      <formula>3</formula>
      <formula>4</formula>
    </cfRule>
  </conditionalFormatting>
  <conditionalFormatting sqref="D5">
    <cfRule type="cellIs" dxfId="78" priority="9" stopIfTrue="1" operator="greaterThan">
      <formula>3</formula>
    </cfRule>
    <cfRule type="cellIs" dxfId="77" priority="10" stopIfTrue="1" operator="between">
      <formula>1</formula>
      <formula>1</formula>
    </cfRule>
    <cfRule type="cellIs" dxfId="76" priority="11" stopIfTrue="1" operator="between">
      <formula>3</formula>
      <formula>3</formula>
    </cfRule>
  </conditionalFormatting>
  <conditionalFormatting sqref="D7">
    <cfRule type="cellIs" dxfId="75" priority="4" stopIfTrue="1" operator="between">
      <formula>3</formula>
      <formula>4</formula>
    </cfRule>
  </conditionalFormatting>
  <conditionalFormatting sqref="D7">
    <cfRule type="cellIs" dxfId="74" priority="1" stopIfTrue="1" operator="greaterThan">
      <formula>3</formula>
    </cfRule>
    <cfRule type="cellIs" dxfId="73" priority="2" stopIfTrue="1" operator="between">
      <formula>1</formula>
      <formula>1</formula>
    </cfRule>
    <cfRule type="cellIs" dxfId="72" priority="3" stopIfTrue="1" operator="between">
      <formula>3</formula>
      <formula>3</formula>
    </cfRule>
  </conditionalFormatting>
  <conditionalFormatting sqref="D6">
    <cfRule type="cellIs" dxfId="71" priority="8" stopIfTrue="1" operator="between">
      <formula>3</formula>
      <formula>4</formula>
    </cfRule>
  </conditionalFormatting>
  <conditionalFormatting sqref="D6">
    <cfRule type="cellIs" dxfId="70" priority="5" stopIfTrue="1" operator="greaterThan">
      <formula>3</formula>
    </cfRule>
    <cfRule type="cellIs" dxfId="69" priority="6" stopIfTrue="1" operator="between">
      <formula>1</formula>
      <formula>1</formula>
    </cfRule>
    <cfRule type="cellIs" dxfId="68" priority="7" stopIfTrue="1" operator="between">
      <formula>3</formula>
      <formula>3</formula>
    </cfRule>
  </conditionalFormatting>
  <pageMargins left="0.70866141732283472" right="0.70866141732283472" top="0.74803149606299213" bottom="0.74803149606299213" header="0.31496062992125984" footer="0.31496062992125984"/>
  <pageSetup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view="pageBreakPreview" topLeftCell="A26" zoomScale="60" zoomScaleNormal="57" workbookViewId="0">
      <selection activeCell="P36" sqref="P36"/>
    </sheetView>
  </sheetViews>
  <sheetFormatPr baseColWidth="10" defaultColWidth="11.28515625" defaultRowHeight="15"/>
  <cols>
    <col min="1" max="1" width="21.42578125" style="1" customWidth="1"/>
    <col min="2" max="2" width="17" style="1" customWidth="1"/>
    <col min="3" max="3" width="20.7109375" style="55" customWidth="1"/>
    <col min="4" max="4" width="19.42578125" style="56" customWidth="1"/>
    <col min="5" max="5" width="19.42578125" style="57" customWidth="1"/>
    <col min="6" max="6" width="15.140625" style="58" customWidth="1"/>
    <col min="7" max="7" width="19.7109375" style="56" customWidth="1"/>
    <col min="8" max="8" width="17.28515625" style="1" customWidth="1"/>
    <col min="9" max="11" width="17.28515625" style="1" hidden="1" customWidth="1"/>
    <col min="12" max="12" width="17.28515625" style="59" hidden="1" customWidth="1"/>
    <col min="13" max="14" width="17.28515625" style="1" hidden="1" customWidth="1"/>
    <col min="15" max="15" width="52.42578125" style="1" customWidth="1"/>
    <col min="16" max="16" width="13" style="56" customWidth="1"/>
    <col min="17" max="17" width="20.42578125" style="1" customWidth="1"/>
    <col min="18" max="16384" width="11.28515625" style="1"/>
  </cols>
  <sheetData>
    <row r="1" spans="1:17" ht="14.25">
      <c r="A1" s="121"/>
      <c r="B1" s="124" t="s">
        <v>20</v>
      </c>
      <c r="C1" s="125"/>
      <c r="D1" s="125"/>
      <c r="E1" s="125"/>
      <c r="F1" s="125"/>
      <c r="G1" s="125"/>
      <c r="H1" s="125"/>
      <c r="I1" s="125"/>
      <c r="J1" s="125"/>
      <c r="K1" s="125"/>
      <c r="L1" s="125"/>
      <c r="M1" s="125"/>
      <c r="N1" s="125"/>
      <c r="O1" s="126"/>
      <c r="P1" s="130" t="s">
        <v>21</v>
      </c>
      <c r="Q1" s="131"/>
    </row>
    <row r="2" spans="1:17" ht="14.25">
      <c r="A2" s="122"/>
      <c r="B2" s="127"/>
      <c r="C2" s="128"/>
      <c r="D2" s="128"/>
      <c r="E2" s="128"/>
      <c r="F2" s="128"/>
      <c r="G2" s="128"/>
      <c r="H2" s="128"/>
      <c r="I2" s="128"/>
      <c r="J2" s="128"/>
      <c r="K2" s="128"/>
      <c r="L2" s="128"/>
      <c r="M2" s="128"/>
      <c r="N2" s="128"/>
      <c r="O2" s="129"/>
      <c r="P2" s="132"/>
      <c r="Q2" s="133"/>
    </row>
    <row r="3" spans="1:17" ht="14.25">
      <c r="A3" s="122"/>
      <c r="B3" s="134" t="s">
        <v>431</v>
      </c>
      <c r="C3" s="135"/>
      <c r="D3" s="135"/>
      <c r="E3" s="135"/>
      <c r="F3" s="135"/>
      <c r="G3" s="135"/>
      <c r="H3" s="135"/>
      <c r="I3" s="135"/>
      <c r="J3" s="135"/>
      <c r="K3" s="135"/>
      <c r="L3" s="135"/>
      <c r="M3" s="135"/>
      <c r="N3" s="135"/>
      <c r="O3" s="136"/>
      <c r="P3" s="132" t="s">
        <v>22</v>
      </c>
      <c r="Q3" s="133"/>
    </row>
    <row r="4" spans="1:17" ht="24" customHeight="1" thickBot="1">
      <c r="A4" s="123"/>
      <c r="B4" s="137"/>
      <c r="C4" s="138"/>
      <c r="D4" s="138"/>
      <c r="E4" s="138"/>
      <c r="F4" s="138"/>
      <c r="G4" s="138"/>
      <c r="H4" s="138"/>
      <c r="I4" s="138"/>
      <c r="J4" s="138"/>
      <c r="K4" s="138"/>
      <c r="L4" s="138"/>
      <c r="M4" s="138"/>
      <c r="N4" s="138"/>
      <c r="O4" s="139"/>
      <c r="P4" s="140"/>
      <c r="Q4" s="141"/>
    </row>
    <row r="5" spans="1:17" s="9" customFormat="1" ht="60">
      <c r="A5" s="2" t="s">
        <v>0</v>
      </c>
      <c r="B5" s="3" t="s">
        <v>1</v>
      </c>
      <c r="C5" s="3" t="s">
        <v>23</v>
      </c>
      <c r="D5" s="3" t="s">
        <v>24</v>
      </c>
      <c r="E5" s="3" t="s">
        <v>25</v>
      </c>
      <c r="F5" s="3" t="s">
        <v>26</v>
      </c>
      <c r="G5" s="3" t="s">
        <v>27</v>
      </c>
      <c r="H5" s="4" t="s">
        <v>28</v>
      </c>
      <c r="I5" s="5" t="s">
        <v>29</v>
      </c>
      <c r="J5" s="5" t="s">
        <v>30</v>
      </c>
      <c r="K5" s="5" t="s">
        <v>31</v>
      </c>
      <c r="L5" s="6" t="s">
        <v>32</v>
      </c>
      <c r="M5" s="5" t="s">
        <v>33</v>
      </c>
      <c r="N5" s="5" t="s">
        <v>34</v>
      </c>
      <c r="O5" s="5" t="s">
        <v>35</v>
      </c>
      <c r="P5" s="7" t="s">
        <v>2</v>
      </c>
      <c r="Q5" s="8" t="s">
        <v>36</v>
      </c>
    </row>
    <row r="6" spans="1:17" ht="240">
      <c r="A6" s="78" t="s">
        <v>8</v>
      </c>
      <c r="B6" s="79" t="s">
        <v>9</v>
      </c>
      <c r="C6" s="79" t="s">
        <v>251</v>
      </c>
      <c r="D6" s="73" t="s">
        <v>252</v>
      </c>
      <c r="E6" s="19" t="s">
        <v>253</v>
      </c>
      <c r="F6" s="30">
        <v>1</v>
      </c>
      <c r="G6" s="38" t="s">
        <v>254</v>
      </c>
      <c r="H6" s="81" t="s">
        <v>255</v>
      </c>
      <c r="I6" s="32">
        <v>0</v>
      </c>
      <c r="J6" s="21">
        <v>42625</v>
      </c>
      <c r="K6" s="21">
        <v>42916</v>
      </c>
      <c r="L6" s="28"/>
      <c r="M6" s="28"/>
      <c r="N6" s="34"/>
      <c r="O6" s="66" t="s">
        <v>256</v>
      </c>
      <c r="P6" s="69">
        <v>0.45</v>
      </c>
      <c r="Q6" s="64">
        <f t="shared" ref="Q6:Q34" si="0">IF(P6&lt;=33%,1,IF(P6&lt;76%,3,IF(P6&lt;100%,4,IF(P6&gt;=101%,5))))</f>
        <v>3</v>
      </c>
    </row>
    <row r="7" spans="1:17" ht="258.75">
      <c r="A7" s="78" t="s">
        <v>8</v>
      </c>
      <c r="B7" s="79" t="s">
        <v>9</v>
      </c>
      <c r="C7" s="79" t="s">
        <v>251</v>
      </c>
      <c r="D7" s="73" t="s">
        <v>252</v>
      </c>
      <c r="E7" s="19" t="s">
        <v>257</v>
      </c>
      <c r="F7" s="30">
        <v>1</v>
      </c>
      <c r="G7" s="38" t="s">
        <v>258</v>
      </c>
      <c r="H7" s="81" t="s">
        <v>255</v>
      </c>
      <c r="I7" s="32">
        <v>1</v>
      </c>
      <c r="J7" s="21">
        <v>42625</v>
      </c>
      <c r="K7" s="21">
        <v>42916</v>
      </c>
      <c r="L7" s="28"/>
      <c r="M7" s="28"/>
      <c r="N7" s="34"/>
      <c r="O7" s="82" t="s">
        <v>259</v>
      </c>
      <c r="P7" s="69">
        <v>0.8</v>
      </c>
      <c r="Q7" s="64">
        <f t="shared" si="0"/>
        <v>4</v>
      </c>
    </row>
    <row r="8" spans="1:17" ht="409.5">
      <c r="A8" s="61" t="s">
        <v>8</v>
      </c>
      <c r="B8" s="112" t="s">
        <v>9</v>
      </c>
      <c r="C8" s="112" t="s">
        <v>251</v>
      </c>
      <c r="D8" s="113" t="s">
        <v>260</v>
      </c>
      <c r="E8" s="114" t="s">
        <v>261</v>
      </c>
      <c r="F8" s="113">
        <v>10</v>
      </c>
      <c r="G8" s="113" t="s">
        <v>262</v>
      </c>
      <c r="H8" s="113" t="s">
        <v>263</v>
      </c>
      <c r="I8" s="32">
        <v>8</v>
      </c>
      <c r="J8" s="39">
        <v>42626</v>
      </c>
      <c r="K8" s="39">
        <v>42989</v>
      </c>
      <c r="L8" s="28"/>
      <c r="M8" s="28"/>
      <c r="N8" s="34"/>
      <c r="O8" s="83" t="s">
        <v>264</v>
      </c>
      <c r="P8" s="69">
        <v>1</v>
      </c>
      <c r="Q8" s="64" t="b">
        <f t="shared" si="0"/>
        <v>0</v>
      </c>
    </row>
    <row r="9" spans="1:17" ht="75">
      <c r="A9" s="61" t="s">
        <v>8</v>
      </c>
      <c r="B9" s="112" t="s">
        <v>9</v>
      </c>
      <c r="C9" s="112" t="s">
        <v>265</v>
      </c>
      <c r="D9" s="113" t="s">
        <v>266</v>
      </c>
      <c r="E9" s="114" t="s">
        <v>267</v>
      </c>
      <c r="F9" s="113">
        <v>7</v>
      </c>
      <c r="G9" s="113" t="s">
        <v>268</v>
      </c>
      <c r="H9" s="113" t="s">
        <v>269</v>
      </c>
      <c r="I9" s="32">
        <v>0</v>
      </c>
      <c r="J9" s="39">
        <v>42626</v>
      </c>
      <c r="K9" s="39">
        <v>42989</v>
      </c>
      <c r="L9" s="28"/>
      <c r="M9" s="28"/>
      <c r="N9" s="34"/>
      <c r="O9" s="66" t="s">
        <v>270</v>
      </c>
      <c r="P9" s="69">
        <v>1.6</v>
      </c>
      <c r="Q9" s="108"/>
    </row>
    <row r="10" spans="1:17" ht="195">
      <c r="A10" s="61" t="s">
        <v>8</v>
      </c>
      <c r="B10" s="112" t="s">
        <v>9</v>
      </c>
      <c r="C10" s="112" t="s">
        <v>271</v>
      </c>
      <c r="D10" s="113" t="s">
        <v>272</v>
      </c>
      <c r="E10" s="114" t="s">
        <v>273</v>
      </c>
      <c r="F10" s="113">
        <v>1</v>
      </c>
      <c r="G10" s="113" t="s">
        <v>274</v>
      </c>
      <c r="H10" s="113" t="s">
        <v>269</v>
      </c>
      <c r="I10" s="32">
        <v>0</v>
      </c>
      <c r="J10" s="39">
        <v>42627</v>
      </c>
      <c r="K10" s="39">
        <v>42990</v>
      </c>
      <c r="L10" s="28"/>
      <c r="M10" s="28"/>
      <c r="N10" s="34"/>
      <c r="O10" s="66" t="s">
        <v>456</v>
      </c>
      <c r="P10" s="69">
        <v>0.6</v>
      </c>
      <c r="Q10" s="64">
        <f t="shared" si="0"/>
        <v>3</v>
      </c>
    </row>
    <row r="11" spans="1:17" ht="180">
      <c r="A11" s="61" t="s">
        <v>8</v>
      </c>
      <c r="B11" s="112" t="s">
        <v>9</v>
      </c>
      <c r="C11" s="112" t="s">
        <v>275</v>
      </c>
      <c r="D11" s="113" t="s">
        <v>276</v>
      </c>
      <c r="E11" s="114" t="s">
        <v>277</v>
      </c>
      <c r="F11" s="113">
        <v>1</v>
      </c>
      <c r="G11" s="113" t="s">
        <v>278</v>
      </c>
      <c r="H11" s="113" t="s">
        <v>159</v>
      </c>
      <c r="I11" s="32">
        <v>0</v>
      </c>
      <c r="J11" s="39">
        <v>42626</v>
      </c>
      <c r="K11" s="39">
        <v>42989</v>
      </c>
      <c r="L11" s="28"/>
      <c r="M11" s="28"/>
      <c r="N11" s="34"/>
      <c r="O11" s="66" t="s">
        <v>279</v>
      </c>
      <c r="P11" s="69">
        <v>0.2</v>
      </c>
      <c r="Q11" s="31">
        <f t="shared" si="0"/>
        <v>1</v>
      </c>
    </row>
    <row r="12" spans="1:17" ht="75">
      <c r="A12" s="61" t="s">
        <v>8</v>
      </c>
      <c r="B12" s="112" t="s">
        <v>9</v>
      </c>
      <c r="C12" s="112" t="s">
        <v>275</v>
      </c>
      <c r="D12" s="113" t="s">
        <v>276</v>
      </c>
      <c r="E12" s="114" t="s">
        <v>280</v>
      </c>
      <c r="F12" s="113">
        <v>15</v>
      </c>
      <c r="G12" s="113" t="s">
        <v>281</v>
      </c>
      <c r="H12" s="113" t="s">
        <v>159</v>
      </c>
      <c r="I12" s="32">
        <v>0</v>
      </c>
      <c r="J12" s="39">
        <v>42626</v>
      </c>
      <c r="K12" s="39">
        <v>42989</v>
      </c>
      <c r="L12" s="28"/>
      <c r="M12" s="28"/>
      <c r="N12" s="34"/>
      <c r="O12" s="66" t="s">
        <v>282</v>
      </c>
      <c r="P12" s="69">
        <v>1.53</v>
      </c>
      <c r="Q12" s="109"/>
    </row>
    <row r="13" spans="1:17" ht="180">
      <c r="A13" s="61" t="s">
        <v>8</v>
      </c>
      <c r="B13" s="112" t="s">
        <v>9</v>
      </c>
      <c r="C13" s="112" t="s">
        <v>275</v>
      </c>
      <c r="D13" s="113" t="s">
        <v>276</v>
      </c>
      <c r="E13" s="114" t="s">
        <v>283</v>
      </c>
      <c r="F13" s="113">
        <v>100</v>
      </c>
      <c r="G13" s="113" t="s">
        <v>284</v>
      </c>
      <c r="H13" s="113" t="s">
        <v>159</v>
      </c>
      <c r="I13" s="32">
        <v>0</v>
      </c>
      <c r="J13" s="39">
        <v>42626</v>
      </c>
      <c r="K13" s="39">
        <v>42989</v>
      </c>
      <c r="L13" s="28"/>
      <c r="M13" s="28"/>
      <c r="N13" s="34"/>
      <c r="O13" s="66" t="s">
        <v>285</v>
      </c>
      <c r="P13" s="69">
        <v>1.84</v>
      </c>
      <c r="Q13" s="109"/>
    </row>
    <row r="14" spans="1:17" ht="105">
      <c r="A14" s="61" t="s">
        <v>8</v>
      </c>
      <c r="B14" s="112" t="s">
        <v>9</v>
      </c>
      <c r="C14" s="112" t="s">
        <v>275</v>
      </c>
      <c r="D14" s="113" t="s">
        <v>276</v>
      </c>
      <c r="E14" s="114" t="s">
        <v>286</v>
      </c>
      <c r="F14" s="113">
        <v>8</v>
      </c>
      <c r="G14" s="113" t="s">
        <v>287</v>
      </c>
      <c r="H14" s="113" t="s">
        <v>288</v>
      </c>
      <c r="I14" s="32">
        <v>0</v>
      </c>
      <c r="J14" s="39">
        <v>42626</v>
      </c>
      <c r="K14" s="39">
        <v>42989</v>
      </c>
      <c r="L14" s="28"/>
      <c r="M14" s="28"/>
      <c r="N14" s="34"/>
      <c r="O14" s="66" t="s">
        <v>457</v>
      </c>
      <c r="P14" s="69">
        <v>0.11</v>
      </c>
      <c r="Q14" s="31">
        <f t="shared" si="0"/>
        <v>1</v>
      </c>
    </row>
    <row r="15" spans="1:17" ht="63.75">
      <c r="A15" s="61" t="s">
        <v>8</v>
      </c>
      <c r="B15" s="112" t="s">
        <v>10</v>
      </c>
      <c r="C15" s="112" t="s">
        <v>289</v>
      </c>
      <c r="D15" s="113" t="s">
        <v>290</v>
      </c>
      <c r="E15" s="114" t="s">
        <v>291</v>
      </c>
      <c r="F15" s="113">
        <v>3</v>
      </c>
      <c r="G15" s="113" t="s">
        <v>292</v>
      </c>
      <c r="H15" s="113" t="s">
        <v>293</v>
      </c>
      <c r="I15" s="32">
        <v>2</v>
      </c>
      <c r="J15" s="39">
        <v>42626</v>
      </c>
      <c r="K15" s="39">
        <v>42989</v>
      </c>
      <c r="L15" s="28"/>
      <c r="M15" s="28"/>
      <c r="N15" s="34"/>
      <c r="O15" s="66" t="s">
        <v>294</v>
      </c>
      <c r="P15" s="69">
        <v>1</v>
      </c>
      <c r="Q15" s="64" t="b">
        <f t="shared" si="0"/>
        <v>0</v>
      </c>
    </row>
    <row r="16" spans="1:17" ht="63.75">
      <c r="A16" s="61" t="s">
        <v>8</v>
      </c>
      <c r="B16" s="112" t="s">
        <v>10</v>
      </c>
      <c r="C16" s="112" t="s">
        <v>295</v>
      </c>
      <c r="D16" s="113" t="s">
        <v>296</v>
      </c>
      <c r="E16" s="114" t="s">
        <v>297</v>
      </c>
      <c r="F16" s="113">
        <v>80</v>
      </c>
      <c r="G16" s="113" t="s">
        <v>298</v>
      </c>
      <c r="H16" s="113" t="s">
        <v>293</v>
      </c>
      <c r="I16" s="32">
        <v>92</v>
      </c>
      <c r="J16" s="39">
        <v>42626</v>
      </c>
      <c r="K16" s="39">
        <v>42989</v>
      </c>
      <c r="L16" s="28"/>
      <c r="M16" s="28"/>
      <c r="N16" s="34"/>
      <c r="O16" s="66" t="s">
        <v>299</v>
      </c>
      <c r="P16" s="69">
        <v>1.25</v>
      </c>
      <c r="Q16" s="108"/>
    </row>
    <row r="17" spans="1:17" ht="75">
      <c r="A17" s="61" t="s">
        <v>8</v>
      </c>
      <c r="B17" s="112" t="s">
        <v>10</v>
      </c>
      <c r="C17" s="112" t="s">
        <v>295</v>
      </c>
      <c r="D17" s="113" t="s">
        <v>296</v>
      </c>
      <c r="E17" s="114" t="s">
        <v>300</v>
      </c>
      <c r="F17" s="113">
        <v>0</v>
      </c>
      <c r="G17" s="113" t="s">
        <v>301</v>
      </c>
      <c r="H17" s="113" t="s">
        <v>293</v>
      </c>
      <c r="I17" s="32">
        <v>0</v>
      </c>
      <c r="J17" s="115"/>
      <c r="K17" s="115"/>
      <c r="L17" s="28"/>
      <c r="M17" s="28"/>
      <c r="N17" s="34"/>
      <c r="O17" s="66" t="s">
        <v>302</v>
      </c>
      <c r="P17" s="69">
        <v>1</v>
      </c>
      <c r="Q17" s="64" t="b">
        <f t="shared" si="0"/>
        <v>0</v>
      </c>
    </row>
    <row r="18" spans="1:17" ht="63.75">
      <c r="A18" s="61" t="s">
        <v>8</v>
      </c>
      <c r="B18" s="112" t="s">
        <v>10</v>
      </c>
      <c r="C18" s="112" t="s">
        <v>295</v>
      </c>
      <c r="D18" s="113" t="s">
        <v>296</v>
      </c>
      <c r="E18" s="114" t="s">
        <v>303</v>
      </c>
      <c r="F18" s="113">
        <v>20</v>
      </c>
      <c r="G18" s="113" t="s">
        <v>304</v>
      </c>
      <c r="H18" s="113" t="s">
        <v>293</v>
      </c>
      <c r="I18" s="32">
        <v>20</v>
      </c>
      <c r="J18" s="39">
        <v>42626</v>
      </c>
      <c r="K18" s="39">
        <v>42989</v>
      </c>
      <c r="L18" s="28"/>
      <c r="M18" s="28"/>
      <c r="N18" s="34"/>
      <c r="O18" s="66" t="s">
        <v>305</v>
      </c>
      <c r="P18" s="69">
        <v>1</v>
      </c>
      <c r="Q18" s="64" t="b">
        <f t="shared" si="0"/>
        <v>0</v>
      </c>
    </row>
    <row r="19" spans="1:17" ht="63.75">
      <c r="A19" s="61" t="s">
        <v>8</v>
      </c>
      <c r="B19" s="112" t="s">
        <v>10</v>
      </c>
      <c r="C19" s="112" t="s">
        <v>295</v>
      </c>
      <c r="D19" s="113" t="s">
        <v>296</v>
      </c>
      <c r="E19" s="114" t="s">
        <v>306</v>
      </c>
      <c r="F19" s="113">
        <v>1</v>
      </c>
      <c r="G19" s="113" t="s">
        <v>307</v>
      </c>
      <c r="H19" s="113" t="s">
        <v>293</v>
      </c>
      <c r="I19" s="32">
        <v>1</v>
      </c>
      <c r="J19" s="39">
        <v>42626</v>
      </c>
      <c r="K19" s="39">
        <v>42989</v>
      </c>
      <c r="L19" s="28"/>
      <c r="M19" s="28"/>
      <c r="N19" s="34"/>
      <c r="O19" s="66" t="s">
        <v>308</v>
      </c>
      <c r="P19" s="69">
        <v>1</v>
      </c>
      <c r="Q19" s="64" t="b">
        <f t="shared" si="0"/>
        <v>0</v>
      </c>
    </row>
    <row r="20" spans="1:17" ht="63.75">
      <c r="A20" s="61" t="s">
        <v>8</v>
      </c>
      <c r="B20" s="112" t="s">
        <v>10</v>
      </c>
      <c r="C20" s="112" t="s">
        <v>295</v>
      </c>
      <c r="D20" s="113" t="s">
        <v>296</v>
      </c>
      <c r="E20" s="114" t="s">
        <v>309</v>
      </c>
      <c r="F20" s="116">
        <v>50</v>
      </c>
      <c r="G20" s="113" t="s">
        <v>310</v>
      </c>
      <c r="H20" s="113" t="s">
        <v>293</v>
      </c>
      <c r="I20" s="32">
        <v>0</v>
      </c>
      <c r="J20" s="39">
        <v>42626</v>
      </c>
      <c r="K20" s="39">
        <v>42989</v>
      </c>
      <c r="L20" s="28"/>
      <c r="M20" s="28"/>
      <c r="N20" s="34"/>
      <c r="O20" s="66" t="s">
        <v>311</v>
      </c>
      <c r="P20" s="69">
        <v>2.4</v>
      </c>
      <c r="Q20" s="108"/>
    </row>
    <row r="21" spans="1:17" ht="127.5">
      <c r="A21" s="61" t="s">
        <v>8</v>
      </c>
      <c r="B21" s="112" t="s">
        <v>10</v>
      </c>
      <c r="C21" s="112" t="s">
        <v>312</v>
      </c>
      <c r="D21" s="113" t="s">
        <v>313</v>
      </c>
      <c r="E21" s="114" t="s">
        <v>314</v>
      </c>
      <c r="F21" s="116">
        <v>7</v>
      </c>
      <c r="G21" s="113" t="s">
        <v>315</v>
      </c>
      <c r="H21" s="113" t="s">
        <v>293</v>
      </c>
      <c r="I21" s="32">
        <v>0</v>
      </c>
      <c r="J21" s="39">
        <v>42626</v>
      </c>
      <c r="K21" s="39">
        <v>42989</v>
      </c>
      <c r="L21" s="28"/>
      <c r="M21" s="28"/>
      <c r="N21" s="34"/>
      <c r="O21" s="66" t="s">
        <v>458</v>
      </c>
      <c r="P21" s="69">
        <v>3.33</v>
      </c>
      <c r="Q21" s="108"/>
    </row>
    <row r="22" spans="1:17" ht="409.5">
      <c r="A22" s="61" t="s">
        <v>8</v>
      </c>
      <c r="B22" s="112" t="s">
        <v>11</v>
      </c>
      <c r="C22" s="112" t="s">
        <v>316</v>
      </c>
      <c r="D22" s="113" t="s">
        <v>317</v>
      </c>
      <c r="E22" s="114" t="s">
        <v>318</v>
      </c>
      <c r="F22" s="113"/>
      <c r="G22" s="113" t="s">
        <v>319</v>
      </c>
      <c r="H22" s="113" t="s">
        <v>159</v>
      </c>
      <c r="I22" s="32">
        <v>4</v>
      </c>
      <c r="J22" s="39">
        <v>42626</v>
      </c>
      <c r="K22" s="39">
        <v>42989</v>
      </c>
      <c r="L22" s="28">
        <v>300000000</v>
      </c>
      <c r="M22" s="28">
        <v>0</v>
      </c>
      <c r="N22" s="34" t="s">
        <v>192</v>
      </c>
      <c r="O22" s="66" t="s">
        <v>320</v>
      </c>
      <c r="P22" s="69">
        <v>1</v>
      </c>
      <c r="Q22" s="64" t="b">
        <f t="shared" si="0"/>
        <v>0</v>
      </c>
    </row>
    <row r="23" spans="1:17" ht="102">
      <c r="A23" s="61" t="s">
        <v>8</v>
      </c>
      <c r="B23" s="112" t="s">
        <v>11</v>
      </c>
      <c r="C23" s="112" t="s">
        <v>316</v>
      </c>
      <c r="D23" s="113" t="s">
        <v>317</v>
      </c>
      <c r="E23" s="114" t="s">
        <v>321</v>
      </c>
      <c r="F23" s="113"/>
      <c r="G23" s="113" t="s">
        <v>322</v>
      </c>
      <c r="H23" s="113" t="s">
        <v>159</v>
      </c>
      <c r="I23" s="32">
        <v>0</v>
      </c>
      <c r="J23" s="39">
        <v>42626</v>
      </c>
      <c r="K23" s="39">
        <v>42989</v>
      </c>
      <c r="L23" s="28"/>
      <c r="M23" s="28"/>
      <c r="N23" s="34"/>
      <c r="O23" s="66" t="s">
        <v>323</v>
      </c>
      <c r="P23" s="69">
        <v>1</v>
      </c>
      <c r="Q23" s="64" t="b">
        <f t="shared" si="0"/>
        <v>0</v>
      </c>
    </row>
    <row r="24" spans="1:17" ht="390">
      <c r="A24" s="61" t="s">
        <v>8</v>
      </c>
      <c r="B24" s="112" t="s">
        <v>11</v>
      </c>
      <c r="C24" s="112" t="s">
        <v>316</v>
      </c>
      <c r="D24" s="113" t="s">
        <v>317</v>
      </c>
      <c r="E24" s="114" t="s">
        <v>324</v>
      </c>
      <c r="F24" s="113"/>
      <c r="G24" s="113" t="s">
        <v>325</v>
      </c>
      <c r="H24" s="113" t="s">
        <v>159</v>
      </c>
      <c r="I24" s="32">
        <v>1</v>
      </c>
      <c r="J24" s="39">
        <v>42626</v>
      </c>
      <c r="K24" s="39">
        <v>42989</v>
      </c>
      <c r="L24" s="28"/>
      <c r="M24" s="28"/>
      <c r="N24" s="34"/>
      <c r="O24" s="66" t="s">
        <v>326</v>
      </c>
      <c r="P24" s="69">
        <v>1</v>
      </c>
      <c r="Q24" s="64" t="b">
        <f t="shared" si="0"/>
        <v>0</v>
      </c>
    </row>
    <row r="25" spans="1:17" ht="270">
      <c r="A25" s="61" t="s">
        <v>8</v>
      </c>
      <c r="B25" s="112" t="s">
        <v>11</v>
      </c>
      <c r="C25" s="112" t="s">
        <v>316</v>
      </c>
      <c r="D25" s="113" t="s">
        <v>317</v>
      </c>
      <c r="E25" s="114" t="s">
        <v>327</v>
      </c>
      <c r="F25" s="113"/>
      <c r="G25" s="113" t="s">
        <v>328</v>
      </c>
      <c r="H25" s="113" t="s">
        <v>159</v>
      </c>
      <c r="I25" s="32">
        <v>5</v>
      </c>
      <c r="J25" s="39">
        <v>42626</v>
      </c>
      <c r="K25" s="39">
        <v>42989</v>
      </c>
      <c r="L25" s="28"/>
      <c r="M25" s="28"/>
      <c r="N25" s="34"/>
      <c r="O25" s="66" t="s">
        <v>329</v>
      </c>
      <c r="P25" s="69">
        <v>1</v>
      </c>
      <c r="Q25" s="64" t="b">
        <f t="shared" si="0"/>
        <v>0</v>
      </c>
    </row>
    <row r="26" spans="1:17" ht="102">
      <c r="A26" s="61" t="s">
        <v>8</v>
      </c>
      <c r="B26" s="112" t="s">
        <v>12</v>
      </c>
      <c r="C26" s="112" t="s">
        <v>330</v>
      </c>
      <c r="D26" s="113" t="s">
        <v>331</v>
      </c>
      <c r="E26" s="114" t="s">
        <v>332</v>
      </c>
      <c r="F26" s="116">
        <v>3</v>
      </c>
      <c r="G26" s="113" t="s">
        <v>333</v>
      </c>
      <c r="H26" s="113" t="s">
        <v>334</v>
      </c>
      <c r="I26" s="32">
        <v>0</v>
      </c>
      <c r="J26" s="39">
        <v>42626</v>
      </c>
      <c r="K26" s="39">
        <v>42989</v>
      </c>
      <c r="L26" s="28"/>
      <c r="M26" s="28"/>
      <c r="N26" s="34"/>
      <c r="O26" s="66" t="s">
        <v>459</v>
      </c>
      <c r="P26" s="69">
        <v>0.5</v>
      </c>
      <c r="Q26" s="64">
        <f t="shared" si="0"/>
        <v>3</v>
      </c>
    </row>
    <row r="27" spans="1:17" ht="63.75">
      <c r="A27" s="61" t="s">
        <v>8</v>
      </c>
      <c r="B27" s="112" t="s">
        <v>12</v>
      </c>
      <c r="C27" s="112" t="s">
        <v>335</v>
      </c>
      <c r="D27" s="113" t="s">
        <v>336</v>
      </c>
      <c r="E27" s="114" t="s">
        <v>337</v>
      </c>
      <c r="F27" s="113">
        <v>25</v>
      </c>
      <c r="G27" s="113" t="s">
        <v>338</v>
      </c>
      <c r="H27" s="113" t="s">
        <v>334</v>
      </c>
      <c r="I27" s="32">
        <v>12</v>
      </c>
      <c r="J27" s="39">
        <v>42626</v>
      </c>
      <c r="K27" s="39">
        <v>42989</v>
      </c>
      <c r="L27" s="28"/>
      <c r="M27" s="28"/>
      <c r="N27" s="34"/>
      <c r="O27" s="66" t="s">
        <v>339</v>
      </c>
      <c r="P27" s="69">
        <v>2.96</v>
      </c>
      <c r="Q27" s="108"/>
    </row>
    <row r="28" spans="1:17" ht="63.75">
      <c r="A28" s="61" t="s">
        <v>8</v>
      </c>
      <c r="B28" s="112" t="s">
        <v>12</v>
      </c>
      <c r="C28" s="112" t="s">
        <v>335</v>
      </c>
      <c r="D28" s="113" t="s">
        <v>336</v>
      </c>
      <c r="E28" s="114" t="s">
        <v>340</v>
      </c>
      <c r="F28" s="113">
        <v>2</v>
      </c>
      <c r="G28" s="113" t="s">
        <v>341</v>
      </c>
      <c r="H28" s="113" t="s">
        <v>334</v>
      </c>
      <c r="I28" s="32">
        <v>0</v>
      </c>
      <c r="J28" s="39">
        <v>42626</v>
      </c>
      <c r="K28" s="39">
        <v>42989</v>
      </c>
      <c r="L28" s="28"/>
      <c r="M28" s="28"/>
      <c r="N28" s="34"/>
      <c r="O28" s="66" t="s">
        <v>342</v>
      </c>
      <c r="P28" s="69">
        <v>0</v>
      </c>
      <c r="Q28" s="64">
        <f t="shared" si="0"/>
        <v>1</v>
      </c>
    </row>
    <row r="29" spans="1:17" ht="63.75">
      <c r="A29" s="61" t="s">
        <v>8</v>
      </c>
      <c r="B29" s="112" t="s">
        <v>12</v>
      </c>
      <c r="C29" s="112" t="s">
        <v>335</v>
      </c>
      <c r="D29" s="113" t="s">
        <v>336</v>
      </c>
      <c r="E29" s="114" t="s">
        <v>343</v>
      </c>
      <c r="F29" s="113">
        <v>3</v>
      </c>
      <c r="G29" s="113" t="s">
        <v>344</v>
      </c>
      <c r="H29" s="113" t="s">
        <v>334</v>
      </c>
      <c r="I29" s="32">
        <v>3</v>
      </c>
      <c r="J29" s="39">
        <v>42626</v>
      </c>
      <c r="K29" s="39">
        <v>42989</v>
      </c>
      <c r="L29" s="28"/>
      <c r="M29" s="28"/>
      <c r="N29" s="34"/>
      <c r="O29" s="66" t="s">
        <v>345</v>
      </c>
      <c r="P29" s="69">
        <v>1</v>
      </c>
      <c r="Q29" s="64" t="b">
        <f t="shared" si="0"/>
        <v>0</v>
      </c>
    </row>
    <row r="30" spans="1:17" ht="105">
      <c r="A30" s="61" t="s">
        <v>8</v>
      </c>
      <c r="B30" s="112" t="s">
        <v>13</v>
      </c>
      <c r="C30" s="112" t="s">
        <v>346</v>
      </c>
      <c r="D30" s="113" t="s">
        <v>347</v>
      </c>
      <c r="E30" s="114" t="s">
        <v>348</v>
      </c>
      <c r="F30" s="113"/>
      <c r="G30" s="113" t="s">
        <v>349</v>
      </c>
      <c r="H30" s="113" t="s">
        <v>159</v>
      </c>
      <c r="I30" s="32">
        <v>0</v>
      </c>
      <c r="J30" s="39">
        <v>42626</v>
      </c>
      <c r="K30" s="39">
        <v>42989</v>
      </c>
      <c r="L30" s="28"/>
      <c r="M30" s="28"/>
      <c r="N30" s="34"/>
      <c r="O30" s="66" t="s">
        <v>350</v>
      </c>
      <c r="P30" s="69">
        <v>1</v>
      </c>
      <c r="Q30" s="64" t="b">
        <f t="shared" si="0"/>
        <v>0</v>
      </c>
    </row>
    <row r="31" spans="1:17" ht="102">
      <c r="A31" s="61" t="s">
        <v>8</v>
      </c>
      <c r="B31" s="112" t="s">
        <v>13</v>
      </c>
      <c r="C31" s="112" t="s">
        <v>346</v>
      </c>
      <c r="D31" s="113" t="s">
        <v>347</v>
      </c>
      <c r="E31" s="114" t="s">
        <v>351</v>
      </c>
      <c r="F31" s="113"/>
      <c r="G31" s="113" t="s">
        <v>352</v>
      </c>
      <c r="H31" s="113" t="s">
        <v>159</v>
      </c>
      <c r="I31" s="32">
        <v>0</v>
      </c>
      <c r="J31" s="39">
        <v>42626</v>
      </c>
      <c r="K31" s="39">
        <v>42989</v>
      </c>
      <c r="L31" s="28"/>
      <c r="M31" s="28"/>
      <c r="N31" s="34"/>
      <c r="O31" s="66" t="s">
        <v>353</v>
      </c>
      <c r="P31" s="69">
        <v>1</v>
      </c>
      <c r="Q31" s="64" t="b">
        <f t="shared" si="0"/>
        <v>0</v>
      </c>
    </row>
    <row r="32" spans="1:17" ht="76.5">
      <c r="A32" s="61" t="s">
        <v>8</v>
      </c>
      <c r="B32" s="112" t="s">
        <v>14</v>
      </c>
      <c r="C32" s="112" t="s">
        <v>354</v>
      </c>
      <c r="D32" s="113" t="s">
        <v>355</v>
      </c>
      <c r="E32" s="114" t="s">
        <v>356</v>
      </c>
      <c r="F32" s="116">
        <v>100</v>
      </c>
      <c r="G32" s="113" t="s">
        <v>357</v>
      </c>
      <c r="H32" s="113" t="s">
        <v>358</v>
      </c>
      <c r="I32" s="32">
        <v>9</v>
      </c>
      <c r="J32" s="39">
        <v>42626</v>
      </c>
      <c r="K32" s="39">
        <v>42989</v>
      </c>
      <c r="L32" s="28">
        <v>171420985</v>
      </c>
      <c r="M32" s="28"/>
      <c r="N32" s="34"/>
      <c r="O32" s="66" t="s">
        <v>359</v>
      </c>
      <c r="P32" s="69">
        <v>1.2</v>
      </c>
      <c r="Q32" s="108"/>
    </row>
    <row r="33" spans="1:17" ht="63.75">
      <c r="A33" s="61" t="s">
        <v>8</v>
      </c>
      <c r="B33" s="112" t="s">
        <v>14</v>
      </c>
      <c r="C33" s="112" t="s">
        <v>354</v>
      </c>
      <c r="D33" s="113" t="s">
        <v>355</v>
      </c>
      <c r="E33" s="114" t="s">
        <v>360</v>
      </c>
      <c r="F33" s="113">
        <v>10</v>
      </c>
      <c r="G33" s="113" t="s">
        <v>361</v>
      </c>
      <c r="H33" s="113" t="s">
        <v>358</v>
      </c>
      <c r="I33" s="32">
        <v>23</v>
      </c>
      <c r="J33" s="39">
        <v>42626</v>
      </c>
      <c r="K33" s="39">
        <v>42989</v>
      </c>
      <c r="L33" s="28"/>
      <c r="M33" s="28"/>
      <c r="N33" s="34"/>
      <c r="O33" s="66" t="s">
        <v>362</v>
      </c>
      <c r="P33" s="69">
        <v>2.2999999999999998</v>
      </c>
      <c r="Q33" s="108"/>
    </row>
    <row r="34" spans="1:17" ht="63.75">
      <c r="A34" s="61" t="s">
        <v>8</v>
      </c>
      <c r="B34" s="112" t="s">
        <v>14</v>
      </c>
      <c r="C34" s="112" t="s">
        <v>363</v>
      </c>
      <c r="D34" s="113" t="s">
        <v>355</v>
      </c>
      <c r="E34" s="114" t="s">
        <v>364</v>
      </c>
      <c r="F34" s="115">
        <v>15</v>
      </c>
      <c r="G34" s="113" t="s">
        <v>365</v>
      </c>
      <c r="H34" s="113" t="s">
        <v>366</v>
      </c>
      <c r="I34" s="32">
        <v>9</v>
      </c>
      <c r="J34" s="39">
        <v>42626</v>
      </c>
      <c r="K34" s="39">
        <v>42989</v>
      </c>
      <c r="L34" s="28"/>
      <c r="M34" s="28"/>
      <c r="N34" s="34"/>
      <c r="O34" s="66" t="s">
        <v>460</v>
      </c>
      <c r="P34" s="69">
        <v>0.93</v>
      </c>
      <c r="Q34" s="64">
        <f t="shared" si="0"/>
        <v>4</v>
      </c>
    </row>
    <row r="36" spans="1:17">
      <c r="A36" s="1" t="s">
        <v>477</v>
      </c>
    </row>
    <row r="37" spans="1:17">
      <c r="A37" s="1" t="s">
        <v>478</v>
      </c>
    </row>
  </sheetData>
  <sheetProtection algorithmName="SHA-512" hashValue="IlIXX9Ac9Ih8bjwdqvpXlQSdfRzaNEj9pj1MdV/oafEsN346nLO/gxLSA0dXZfAL1nyLbmLH/yOKX/lVvegisg==" saltValue="j05T4wRHNo2vvtt8+4hkow==" spinCount="100000" sheet="1" objects="1" scenarios="1"/>
  <autoFilter ref="A5:Q34"/>
  <mergeCells count="5">
    <mergeCell ref="A1:A4"/>
    <mergeCell ref="B1:O2"/>
    <mergeCell ref="P1:Q2"/>
    <mergeCell ref="B3:O4"/>
    <mergeCell ref="P3:Q4"/>
  </mergeCells>
  <conditionalFormatting sqref="Q11:Q14">
    <cfRule type="cellIs" dxfId="67" priority="41" stopIfTrue="1" operator="greaterThan">
      <formula>3</formula>
    </cfRule>
    <cfRule type="cellIs" dxfId="66" priority="42" stopIfTrue="1" operator="between">
      <formula>1</formula>
      <formula>1</formula>
    </cfRule>
    <cfRule type="cellIs" dxfId="65" priority="43" stopIfTrue="1" operator="between">
      <formula>3</formula>
      <formula>3</formula>
    </cfRule>
    <cfRule type="cellIs" dxfId="64" priority="44" stopIfTrue="1" operator="between">
      <formula>3</formula>
      <formula>4</formula>
    </cfRule>
  </conditionalFormatting>
  <conditionalFormatting sqref="Q6:Q10">
    <cfRule type="cellIs" dxfId="63" priority="40" stopIfTrue="1" operator="between">
      <formula>3</formula>
      <formula>4</formula>
    </cfRule>
  </conditionalFormatting>
  <conditionalFormatting sqref="Q6:Q10">
    <cfRule type="cellIs" dxfId="62" priority="37" stopIfTrue="1" operator="greaterThan">
      <formula>3</formula>
    </cfRule>
    <cfRule type="cellIs" dxfId="61" priority="38" stopIfTrue="1" operator="between">
      <formula>1</formula>
      <formula>1</formula>
    </cfRule>
    <cfRule type="cellIs" dxfId="60" priority="39" stopIfTrue="1" operator="between">
      <formula>3</formula>
      <formula>3</formula>
    </cfRule>
  </conditionalFormatting>
  <conditionalFormatting sqref="Q15:Q34">
    <cfRule type="cellIs" dxfId="59" priority="4" stopIfTrue="1" operator="between">
      <formula>3</formula>
      <formula>4</formula>
    </cfRule>
  </conditionalFormatting>
  <conditionalFormatting sqref="Q15:Q34">
    <cfRule type="cellIs" dxfId="58" priority="1" stopIfTrue="1" operator="greaterThan">
      <formula>3</formula>
    </cfRule>
    <cfRule type="cellIs" dxfId="57" priority="2" stopIfTrue="1" operator="between">
      <formula>1</formula>
      <formula>1</formula>
    </cfRule>
    <cfRule type="cellIs" dxfId="56" priority="3" stopIfTrue="1" operator="between">
      <formula>3</formula>
      <formula>3</formula>
    </cfRule>
  </conditionalFormatting>
  <pageMargins left="0.70866141732283472" right="0.70866141732283472" top="0.74803149606299213" bottom="0.74803149606299213" header="0.31496062992125984" footer="0.31496062992125984"/>
  <pageSetup paperSize="5" scale="65" orientation="landscape" r:id="rId1"/>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view="pageBreakPreview" topLeftCell="A16" zoomScale="60" zoomScaleNormal="100" workbookViewId="0">
      <selection activeCell="P24" sqref="P24"/>
    </sheetView>
  </sheetViews>
  <sheetFormatPr baseColWidth="10" defaultColWidth="11.28515625" defaultRowHeight="15"/>
  <cols>
    <col min="1" max="1" width="21.42578125" style="1" customWidth="1"/>
    <col min="2" max="2" width="17" style="1" customWidth="1"/>
    <col min="3" max="3" width="20.7109375" style="55" customWidth="1"/>
    <col min="4" max="4" width="19.42578125" style="56" customWidth="1"/>
    <col min="5" max="5" width="19.42578125" style="57" customWidth="1"/>
    <col min="6" max="6" width="13.28515625" style="58" customWidth="1"/>
    <col min="7" max="7" width="22.140625" style="56" customWidth="1"/>
    <col min="8" max="8" width="17.28515625" style="1" customWidth="1"/>
    <col min="9" max="11" width="17.28515625" style="1" hidden="1" customWidth="1"/>
    <col min="12" max="12" width="17.28515625" style="59" hidden="1" customWidth="1"/>
    <col min="13" max="14" width="17.28515625" style="1" hidden="1" customWidth="1"/>
    <col min="15" max="15" width="60.140625" style="1" customWidth="1"/>
    <col min="16" max="16" width="13" style="56" customWidth="1"/>
    <col min="17" max="17" width="18.28515625" style="1" customWidth="1"/>
    <col min="18" max="16384" width="11.28515625" style="1"/>
  </cols>
  <sheetData>
    <row r="1" spans="1:17" ht="14.25">
      <c r="A1" s="143"/>
      <c r="B1" s="124" t="s">
        <v>20</v>
      </c>
      <c r="C1" s="125"/>
      <c r="D1" s="125"/>
      <c r="E1" s="125"/>
      <c r="F1" s="125"/>
      <c r="G1" s="125"/>
      <c r="H1" s="125"/>
      <c r="I1" s="125"/>
      <c r="J1" s="125"/>
      <c r="K1" s="125"/>
      <c r="L1" s="125"/>
      <c r="M1" s="125"/>
      <c r="N1" s="125"/>
      <c r="O1" s="126"/>
      <c r="P1" s="130" t="s">
        <v>21</v>
      </c>
      <c r="Q1" s="131"/>
    </row>
    <row r="2" spans="1:17" ht="14.25">
      <c r="A2" s="144"/>
      <c r="B2" s="127"/>
      <c r="C2" s="128"/>
      <c r="D2" s="128"/>
      <c r="E2" s="128"/>
      <c r="F2" s="128"/>
      <c r="G2" s="128"/>
      <c r="H2" s="128"/>
      <c r="I2" s="128"/>
      <c r="J2" s="128"/>
      <c r="K2" s="128"/>
      <c r="L2" s="128"/>
      <c r="M2" s="128"/>
      <c r="N2" s="128"/>
      <c r="O2" s="129"/>
      <c r="P2" s="132"/>
      <c r="Q2" s="133"/>
    </row>
    <row r="3" spans="1:17" ht="14.25">
      <c r="A3" s="144"/>
      <c r="B3" s="134" t="s">
        <v>431</v>
      </c>
      <c r="C3" s="135"/>
      <c r="D3" s="135"/>
      <c r="E3" s="135"/>
      <c r="F3" s="135"/>
      <c r="G3" s="135"/>
      <c r="H3" s="135"/>
      <c r="I3" s="135"/>
      <c r="J3" s="135"/>
      <c r="K3" s="135"/>
      <c r="L3" s="135"/>
      <c r="M3" s="135"/>
      <c r="N3" s="135"/>
      <c r="O3" s="136"/>
      <c r="P3" s="132" t="s">
        <v>22</v>
      </c>
      <c r="Q3" s="133"/>
    </row>
    <row r="4" spans="1:17" thickBot="1">
      <c r="A4" s="145"/>
      <c r="B4" s="137"/>
      <c r="C4" s="138"/>
      <c r="D4" s="138"/>
      <c r="E4" s="138"/>
      <c r="F4" s="138"/>
      <c r="G4" s="138"/>
      <c r="H4" s="138"/>
      <c r="I4" s="138"/>
      <c r="J4" s="138"/>
      <c r="K4" s="138"/>
      <c r="L4" s="138"/>
      <c r="M4" s="138"/>
      <c r="N4" s="138"/>
      <c r="O4" s="139"/>
      <c r="P4" s="140"/>
      <c r="Q4" s="141"/>
    </row>
    <row r="5" spans="1:17" s="9" customFormat="1" ht="60">
      <c r="A5" s="2" t="s">
        <v>0</v>
      </c>
      <c r="B5" s="3" t="s">
        <v>1</v>
      </c>
      <c r="C5" s="3" t="s">
        <v>23</v>
      </c>
      <c r="D5" s="3" t="s">
        <v>24</v>
      </c>
      <c r="E5" s="3" t="s">
        <v>25</v>
      </c>
      <c r="F5" s="3" t="s">
        <v>26</v>
      </c>
      <c r="G5" s="3" t="s">
        <v>27</v>
      </c>
      <c r="H5" s="4" t="s">
        <v>28</v>
      </c>
      <c r="I5" s="5" t="s">
        <v>29</v>
      </c>
      <c r="J5" s="5" t="s">
        <v>30</v>
      </c>
      <c r="K5" s="5" t="s">
        <v>31</v>
      </c>
      <c r="L5" s="6" t="s">
        <v>32</v>
      </c>
      <c r="M5" s="5" t="s">
        <v>33</v>
      </c>
      <c r="N5" s="5" t="s">
        <v>34</v>
      </c>
      <c r="O5" s="5" t="s">
        <v>35</v>
      </c>
      <c r="P5" s="7" t="s">
        <v>2</v>
      </c>
      <c r="Q5" s="8" t="s">
        <v>36</v>
      </c>
    </row>
    <row r="6" spans="1:17" ht="153" customHeight="1">
      <c r="A6" s="17" t="s">
        <v>15</v>
      </c>
      <c r="B6" s="18" t="s">
        <v>16</v>
      </c>
      <c r="C6" s="18" t="s">
        <v>237</v>
      </c>
      <c r="D6" s="77" t="s">
        <v>238</v>
      </c>
      <c r="E6" s="19" t="s">
        <v>239</v>
      </c>
      <c r="F6" s="62">
        <v>1000</v>
      </c>
      <c r="G6" s="62" t="s">
        <v>240</v>
      </c>
      <c r="H6" s="142" t="s">
        <v>241</v>
      </c>
      <c r="I6" s="32">
        <v>970</v>
      </c>
      <c r="J6" s="21">
        <v>42606</v>
      </c>
      <c r="K6" s="21">
        <v>42989</v>
      </c>
      <c r="L6" s="28"/>
      <c r="M6" s="28"/>
      <c r="N6" s="34"/>
      <c r="O6" s="66" t="s">
        <v>242</v>
      </c>
      <c r="P6" s="69">
        <v>0.8</v>
      </c>
      <c r="Q6" s="64">
        <f t="shared" ref="Q6:Q22" si="0">IF(P6&lt;=33%,1,IF(P6&lt;76%,3,IF(P6&lt;100%,4,IF(P6&gt;=101%,5))))</f>
        <v>4</v>
      </c>
    </row>
    <row r="7" spans="1:17" ht="240">
      <c r="A7" s="17" t="s">
        <v>15</v>
      </c>
      <c r="B7" s="18" t="s">
        <v>16</v>
      </c>
      <c r="C7" s="18" t="s">
        <v>237</v>
      </c>
      <c r="D7" s="77" t="s">
        <v>238</v>
      </c>
      <c r="E7" s="19" t="s">
        <v>243</v>
      </c>
      <c r="F7" s="62">
        <v>1</v>
      </c>
      <c r="G7" s="62" t="s">
        <v>244</v>
      </c>
      <c r="H7" s="142"/>
      <c r="I7" s="32">
        <v>1</v>
      </c>
      <c r="J7" s="21">
        <v>42675</v>
      </c>
      <c r="K7" s="21">
        <v>42989</v>
      </c>
      <c r="L7" s="28"/>
      <c r="M7" s="28"/>
      <c r="N7" s="34"/>
      <c r="O7" s="66" t="s">
        <v>245</v>
      </c>
      <c r="P7" s="69">
        <v>1</v>
      </c>
      <c r="Q7" s="64" t="b">
        <f t="shared" si="0"/>
        <v>0</v>
      </c>
    </row>
    <row r="8" spans="1:17" ht="360">
      <c r="A8" s="17" t="s">
        <v>15</v>
      </c>
      <c r="B8" s="18" t="s">
        <v>16</v>
      </c>
      <c r="C8" s="18" t="s">
        <v>237</v>
      </c>
      <c r="D8" s="73" t="s">
        <v>238</v>
      </c>
      <c r="E8" s="19" t="s">
        <v>246</v>
      </c>
      <c r="F8" s="62">
        <v>100</v>
      </c>
      <c r="G8" s="62" t="s">
        <v>247</v>
      </c>
      <c r="H8" s="142" t="s">
        <v>241</v>
      </c>
      <c r="I8" s="32">
        <v>100</v>
      </c>
      <c r="J8" s="21">
        <v>42614</v>
      </c>
      <c r="K8" s="21">
        <v>42995</v>
      </c>
      <c r="L8" s="28"/>
      <c r="M8" s="28"/>
      <c r="N8" s="34"/>
      <c r="O8" s="66" t="s">
        <v>248</v>
      </c>
      <c r="P8" s="69">
        <v>1</v>
      </c>
      <c r="Q8" s="64" t="b">
        <f t="shared" si="0"/>
        <v>0</v>
      </c>
    </row>
    <row r="9" spans="1:17" ht="210">
      <c r="A9" s="17" t="s">
        <v>15</v>
      </c>
      <c r="B9" s="18" t="s">
        <v>16</v>
      </c>
      <c r="C9" s="18" t="s">
        <v>237</v>
      </c>
      <c r="D9" s="73" t="s">
        <v>238</v>
      </c>
      <c r="E9" s="19" t="s">
        <v>249</v>
      </c>
      <c r="F9" s="62">
        <v>1</v>
      </c>
      <c r="G9" s="62" t="s">
        <v>250</v>
      </c>
      <c r="H9" s="142"/>
      <c r="I9" s="32">
        <v>0</v>
      </c>
      <c r="J9" s="21">
        <v>42614</v>
      </c>
      <c r="K9" s="21">
        <v>42995</v>
      </c>
      <c r="L9" s="28"/>
      <c r="M9" s="28"/>
      <c r="N9" s="34"/>
      <c r="O9" s="66" t="s">
        <v>450</v>
      </c>
      <c r="P9" s="69">
        <v>0.5</v>
      </c>
      <c r="Q9" s="64">
        <f t="shared" si="0"/>
        <v>3</v>
      </c>
    </row>
    <row r="10" spans="1:17" ht="90">
      <c r="A10" s="117" t="s">
        <v>15</v>
      </c>
      <c r="B10" s="41" t="s">
        <v>17</v>
      </c>
      <c r="C10" s="41" t="s">
        <v>374</v>
      </c>
      <c r="D10" s="42" t="s">
        <v>375</v>
      </c>
      <c r="E10" s="43" t="s">
        <v>376</v>
      </c>
      <c r="F10" s="42">
        <v>500</v>
      </c>
      <c r="G10" s="42" t="s">
        <v>377</v>
      </c>
      <c r="H10" s="42" t="s">
        <v>378</v>
      </c>
      <c r="I10" s="32">
        <v>832</v>
      </c>
      <c r="J10" s="44">
        <v>42626</v>
      </c>
      <c r="K10" s="44">
        <v>42989</v>
      </c>
      <c r="L10" s="28"/>
      <c r="M10" s="28"/>
      <c r="N10" s="34"/>
      <c r="O10" s="84" t="s">
        <v>379</v>
      </c>
      <c r="P10" s="80">
        <v>4.79</v>
      </c>
      <c r="Q10" s="64">
        <f t="shared" si="0"/>
        <v>5</v>
      </c>
    </row>
    <row r="11" spans="1:17" ht="140.25">
      <c r="A11" s="117" t="s">
        <v>15</v>
      </c>
      <c r="B11" s="41" t="s">
        <v>17</v>
      </c>
      <c r="C11" s="41" t="s">
        <v>374</v>
      </c>
      <c r="D11" s="42" t="s">
        <v>380</v>
      </c>
      <c r="E11" s="43" t="s">
        <v>381</v>
      </c>
      <c r="F11" s="42">
        <v>15</v>
      </c>
      <c r="G11" s="42" t="s">
        <v>382</v>
      </c>
      <c r="H11" s="42" t="s">
        <v>378</v>
      </c>
      <c r="I11" s="32">
        <v>0</v>
      </c>
      <c r="J11" s="44">
        <v>42626</v>
      </c>
      <c r="K11" s="44">
        <v>42989</v>
      </c>
      <c r="L11" s="28"/>
      <c r="M11" s="28"/>
      <c r="N11" s="34"/>
      <c r="O11" s="66" t="s">
        <v>451</v>
      </c>
      <c r="P11" s="69">
        <v>0.87</v>
      </c>
      <c r="Q11" s="64">
        <f t="shared" si="0"/>
        <v>4</v>
      </c>
    </row>
    <row r="12" spans="1:17" ht="140.25">
      <c r="A12" s="117" t="s">
        <v>15</v>
      </c>
      <c r="B12" s="41" t="s">
        <v>17</v>
      </c>
      <c r="C12" s="41" t="s">
        <v>374</v>
      </c>
      <c r="D12" s="42" t="s">
        <v>383</v>
      </c>
      <c r="E12" s="43" t="s">
        <v>384</v>
      </c>
      <c r="F12" s="42">
        <v>1</v>
      </c>
      <c r="G12" s="42" t="s">
        <v>86</v>
      </c>
      <c r="H12" s="42" t="s">
        <v>378</v>
      </c>
      <c r="I12" s="32">
        <v>0</v>
      </c>
      <c r="J12" s="44">
        <v>42626</v>
      </c>
      <c r="K12" s="44">
        <v>42989</v>
      </c>
      <c r="L12" s="28"/>
      <c r="M12" s="28"/>
      <c r="N12" s="34"/>
      <c r="O12" s="66" t="s">
        <v>452</v>
      </c>
      <c r="P12" s="69">
        <v>0.4</v>
      </c>
      <c r="Q12" s="64">
        <f t="shared" si="0"/>
        <v>3</v>
      </c>
    </row>
    <row r="13" spans="1:17" ht="153">
      <c r="A13" s="117" t="s">
        <v>15</v>
      </c>
      <c r="B13" s="41" t="s">
        <v>17</v>
      </c>
      <c r="C13" s="41" t="s">
        <v>374</v>
      </c>
      <c r="D13" s="42" t="s">
        <v>385</v>
      </c>
      <c r="E13" s="43" t="s">
        <v>386</v>
      </c>
      <c r="F13" s="42">
        <v>53</v>
      </c>
      <c r="G13" s="42" t="s">
        <v>387</v>
      </c>
      <c r="H13" s="42" t="s">
        <v>378</v>
      </c>
      <c r="I13" s="32">
        <v>39</v>
      </c>
      <c r="J13" s="44">
        <v>42626</v>
      </c>
      <c r="K13" s="44">
        <v>42989</v>
      </c>
      <c r="L13" s="28"/>
      <c r="M13" s="28"/>
      <c r="N13" s="34"/>
      <c r="O13" s="66" t="s">
        <v>388</v>
      </c>
      <c r="P13" s="69">
        <v>2.4300000000000002</v>
      </c>
      <c r="Q13" s="64">
        <f t="shared" si="0"/>
        <v>5</v>
      </c>
    </row>
    <row r="14" spans="1:17" ht="102">
      <c r="A14" s="117" t="s">
        <v>15</v>
      </c>
      <c r="B14" s="41" t="s">
        <v>17</v>
      </c>
      <c r="C14" s="41" t="s">
        <v>389</v>
      </c>
      <c r="D14" s="42" t="s">
        <v>390</v>
      </c>
      <c r="E14" s="43" t="s">
        <v>391</v>
      </c>
      <c r="F14" s="42">
        <v>10</v>
      </c>
      <c r="G14" s="42" t="s">
        <v>392</v>
      </c>
      <c r="H14" s="42" t="s">
        <v>378</v>
      </c>
      <c r="I14" s="32">
        <v>2</v>
      </c>
      <c r="J14" s="44">
        <v>42626</v>
      </c>
      <c r="K14" s="44">
        <v>42989</v>
      </c>
      <c r="L14" s="28"/>
      <c r="M14" s="28"/>
      <c r="N14" s="34"/>
      <c r="O14" s="66" t="s">
        <v>453</v>
      </c>
      <c r="P14" s="69">
        <v>0.9</v>
      </c>
      <c r="Q14" s="64">
        <f t="shared" si="0"/>
        <v>4</v>
      </c>
    </row>
    <row r="15" spans="1:17" ht="242.25">
      <c r="A15" s="117" t="s">
        <v>15</v>
      </c>
      <c r="B15" s="41" t="s">
        <v>17</v>
      </c>
      <c r="C15" s="41" t="s">
        <v>389</v>
      </c>
      <c r="D15" s="42" t="s">
        <v>393</v>
      </c>
      <c r="E15" s="43" t="s">
        <v>394</v>
      </c>
      <c r="F15" s="42">
        <v>700</v>
      </c>
      <c r="G15" s="42" t="s">
        <v>395</v>
      </c>
      <c r="H15" s="42" t="s">
        <v>378</v>
      </c>
      <c r="I15" s="32">
        <v>245</v>
      </c>
      <c r="J15" s="44">
        <v>42626</v>
      </c>
      <c r="K15" s="44">
        <v>42989</v>
      </c>
      <c r="L15" s="28"/>
      <c r="M15" s="28"/>
      <c r="N15" s="34"/>
      <c r="O15" s="66" t="s">
        <v>396</v>
      </c>
      <c r="P15" s="69">
        <v>1.31</v>
      </c>
      <c r="Q15" s="64">
        <f t="shared" si="0"/>
        <v>5</v>
      </c>
    </row>
    <row r="16" spans="1:17" ht="153">
      <c r="A16" s="117" t="s">
        <v>15</v>
      </c>
      <c r="B16" s="41" t="s">
        <v>17</v>
      </c>
      <c r="C16" s="41" t="s">
        <v>397</v>
      </c>
      <c r="D16" s="42" t="s">
        <v>398</v>
      </c>
      <c r="E16" s="43" t="s">
        <v>399</v>
      </c>
      <c r="F16" s="42">
        <v>100</v>
      </c>
      <c r="G16" s="42" t="s">
        <v>400</v>
      </c>
      <c r="H16" s="42" t="s">
        <v>378</v>
      </c>
      <c r="I16" s="32">
        <f>24+4+20</f>
        <v>48</v>
      </c>
      <c r="J16" s="44">
        <v>42626</v>
      </c>
      <c r="K16" s="44">
        <v>42989</v>
      </c>
      <c r="L16" s="28"/>
      <c r="M16" s="28"/>
      <c r="N16" s="34"/>
      <c r="O16" s="66" t="s">
        <v>401</v>
      </c>
      <c r="P16" s="69">
        <v>0.72</v>
      </c>
      <c r="Q16" s="64">
        <f t="shared" si="0"/>
        <v>3</v>
      </c>
    </row>
    <row r="17" spans="1:17" ht="140.25">
      <c r="A17" s="117" t="s">
        <v>15</v>
      </c>
      <c r="B17" s="41" t="s">
        <v>17</v>
      </c>
      <c r="C17" s="41" t="s">
        <v>402</v>
      </c>
      <c r="D17" s="42" t="s">
        <v>403</v>
      </c>
      <c r="E17" s="43" t="s">
        <v>404</v>
      </c>
      <c r="F17" s="42">
        <v>35</v>
      </c>
      <c r="G17" s="42" t="s">
        <v>405</v>
      </c>
      <c r="H17" s="42" t="s">
        <v>378</v>
      </c>
      <c r="I17" s="32">
        <v>25</v>
      </c>
      <c r="J17" s="44">
        <v>42626</v>
      </c>
      <c r="K17" s="44">
        <v>42989</v>
      </c>
      <c r="L17" s="28"/>
      <c r="M17" s="28"/>
      <c r="N17" s="34"/>
      <c r="O17" s="66" t="s">
        <v>454</v>
      </c>
      <c r="P17" s="69">
        <v>0.8</v>
      </c>
      <c r="Q17" s="64">
        <f t="shared" si="0"/>
        <v>4</v>
      </c>
    </row>
    <row r="18" spans="1:17" ht="127.5">
      <c r="A18" s="117" t="s">
        <v>15</v>
      </c>
      <c r="B18" s="41" t="s">
        <v>17</v>
      </c>
      <c r="C18" s="41" t="s">
        <v>406</v>
      </c>
      <c r="D18" s="42" t="s">
        <v>407</v>
      </c>
      <c r="E18" s="43" t="s">
        <v>408</v>
      </c>
      <c r="F18" s="42">
        <v>1700</v>
      </c>
      <c r="G18" s="42" t="s">
        <v>409</v>
      </c>
      <c r="H18" s="42" t="s">
        <v>378</v>
      </c>
      <c r="I18" s="32">
        <v>2810</v>
      </c>
      <c r="J18" s="44">
        <v>42626</v>
      </c>
      <c r="K18" s="44">
        <v>42989</v>
      </c>
      <c r="L18" s="28"/>
      <c r="M18" s="28"/>
      <c r="N18" s="34"/>
      <c r="O18" s="66" t="s">
        <v>410</v>
      </c>
      <c r="P18" s="69">
        <v>1.68</v>
      </c>
      <c r="Q18" s="64">
        <f t="shared" si="0"/>
        <v>5</v>
      </c>
    </row>
    <row r="19" spans="1:17" ht="135">
      <c r="A19" s="117" t="s">
        <v>15</v>
      </c>
      <c r="B19" s="41" t="s">
        <v>17</v>
      </c>
      <c r="C19" s="41" t="s">
        <v>411</v>
      </c>
      <c r="D19" s="42" t="s">
        <v>412</v>
      </c>
      <c r="E19" s="43" t="s">
        <v>413</v>
      </c>
      <c r="F19" s="42">
        <v>500</v>
      </c>
      <c r="G19" s="42" t="s">
        <v>414</v>
      </c>
      <c r="H19" s="42" t="s">
        <v>378</v>
      </c>
      <c r="I19" s="32">
        <v>0</v>
      </c>
      <c r="J19" s="44">
        <v>42626</v>
      </c>
      <c r="K19" s="44">
        <v>42989</v>
      </c>
      <c r="L19" s="28"/>
      <c r="M19" s="28"/>
      <c r="N19" s="34"/>
      <c r="O19" s="66" t="s">
        <v>455</v>
      </c>
      <c r="P19" s="69">
        <v>0.47</v>
      </c>
      <c r="Q19" s="64">
        <f t="shared" si="0"/>
        <v>3</v>
      </c>
    </row>
    <row r="20" spans="1:17" ht="63.75">
      <c r="A20" s="117" t="s">
        <v>15</v>
      </c>
      <c r="B20" s="41" t="s">
        <v>18</v>
      </c>
      <c r="C20" s="41" t="s">
        <v>415</v>
      </c>
      <c r="D20" s="42" t="s">
        <v>416</v>
      </c>
      <c r="E20" s="43" t="s">
        <v>417</v>
      </c>
      <c r="F20" s="42">
        <v>30</v>
      </c>
      <c r="G20" s="42" t="s">
        <v>418</v>
      </c>
      <c r="H20" s="42" t="s">
        <v>419</v>
      </c>
      <c r="I20" s="32">
        <v>23</v>
      </c>
      <c r="J20" s="44">
        <v>42626</v>
      </c>
      <c r="K20" s="44">
        <v>42989</v>
      </c>
      <c r="L20" s="28"/>
      <c r="M20" s="28"/>
      <c r="N20" s="34"/>
      <c r="O20" s="66" t="s">
        <v>420</v>
      </c>
      <c r="P20" s="69">
        <v>0.76</v>
      </c>
      <c r="Q20" s="64">
        <f t="shared" si="0"/>
        <v>4</v>
      </c>
    </row>
    <row r="21" spans="1:17" ht="51">
      <c r="A21" s="117" t="s">
        <v>15</v>
      </c>
      <c r="B21" s="41" t="s">
        <v>18</v>
      </c>
      <c r="C21" s="41" t="s">
        <v>421</v>
      </c>
      <c r="D21" s="42" t="s">
        <v>422</v>
      </c>
      <c r="E21" s="43" t="s">
        <v>423</v>
      </c>
      <c r="F21" s="42">
        <v>25</v>
      </c>
      <c r="G21" s="42" t="s">
        <v>424</v>
      </c>
      <c r="H21" s="42" t="s">
        <v>419</v>
      </c>
      <c r="I21" s="32">
        <v>0</v>
      </c>
      <c r="J21" s="44">
        <v>42626</v>
      </c>
      <c r="K21" s="44">
        <v>42989</v>
      </c>
      <c r="L21" s="28"/>
      <c r="M21" s="28"/>
      <c r="N21" s="34"/>
      <c r="O21" s="66" t="s">
        <v>425</v>
      </c>
      <c r="P21" s="69">
        <v>0.92</v>
      </c>
      <c r="Q21" s="64">
        <f t="shared" si="0"/>
        <v>4</v>
      </c>
    </row>
    <row r="22" spans="1:17" ht="64.5" thickBot="1">
      <c r="A22" s="118" t="s">
        <v>15</v>
      </c>
      <c r="B22" s="45" t="s">
        <v>18</v>
      </c>
      <c r="C22" s="46" t="s">
        <v>426</v>
      </c>
      <c r="D22" s="47" t="s">
        <v>427</v>
      </c>
      <c r="E22" s="48" t="s">
        <v>428</v>
      </c>
      <c r="F22" s="47">
        <v>1700</v>
      </c>
      <c r="G22" s="47" t="s">
        <v>429</v>
      </c>
      <c r="H22" s="47" t="s">
        <v>419</v>
      </c>
      <c r="I22" s="49">
        <v>1056</v>
      </c>
      <c r="J22" s="50">
        <v>42626</v>
      </c>
      <c r="K22" s="50">
        <v>42989</v>
      </c>
      <c r="L22" s="51"/>
      <c r="M22" s="51"/>
      <c r="N22" s="52"/>
      <c r="O22" s="85" t="s">
        <v>430</v>
      </c>
      <c r="P22" s="53">
        <v>0.99</v>
      </c>
      <c r="Q22" s="54">
        <f t="shared" si="0"/>
        <v>4</v>
      </c>
    </row>
    <row r="25" spans="1:17">
      <c r="A25" s="1" t="s">
        <v>477</v>
      </c>
    </row>
    <row r="26" spans="1:17">
      <c r="A26" s="1" t="s">
        <v>478</v>
      </c>
    </row>
  </sheetData>
  <sheetProtection algorithmName="SHA-512" hashValue="XVCv838zTT1hA2y8RzTrLQOOyT04IB/2u4tMfXHTzvorKseHHf38hi3581gKm5b40v1iyCLaALrqG1trLqx97Q==" saltValue="Cb1b6zPij89oLN71RMYvWw==" spinCount="100000" sheet="1" objects="1" scenarios="1"/>
  <autoFilter ref="A5:Q22"/>
  <mergeCells count="7">
    <mergeCell ref="H6:H7"/>
    <mergeCell ref="H8:H9"/>
    <mergeCell ref="A1:A4"/>
    <mergeCell ref="B1:O2"/>
    <mergeCell ref="P1:Q2"/>
    <mergeCell ref="B3:O4"/>
    <mergeCell ref="P3:Q4"/>
  </mergeCells>
  <conditionalFormatting sqref="Q6:Q22">
    <cfRule type="cellIs" dxfId="55" priority="40" stopIfTrue="1" operator="between">
      <formula>3</formula>
      <formula>4</formula>
    </cfRule>
  </conditionalFormatting>
  <conditionalFormatting sqref="Q6:Q22">
    <cfRule type="cellIs" dxfId="54" priority="37" stopIfTrue="1" operator="greaterThan">
      <formula>3</formula>
    </cfRule>
    <cfRule type="cellIs" dxfId="53" priority="38" stopIfTrue="1" operator="between">
      <formula>1</formula>
      <formula>1</formula>
    </cfRule>
    <cfRule type="cellIs" dxfId="52" priority="39" stopIfTrue="1" operator="between">
      <formula>3</formula>
      <formula>3</formula>
    </cfRule>
  </conditionalFormatting>
  <pageMargins left="0.70866141732283472" right="0.70866141732283472" top="0.74803149606299213" bottom="0.74803149606299213" header="0.31496062992125984" footer="0.31496062992125984"/>
  <pageSetup paperSize="5"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D1" workbookViewId="0">
      <selection activeCell="Q6" sqref="Q6"/>
    </sheetView>
  </sheetViews>
  <sheetFormatPr baseColWidth="10" defaultColWidth="11.28515625" defaultRowHeight="15"/>
  <cols>
    <col min="1" max="1" width="21.42578125" style="1" customWidth="1"/>
    <col min="2" max="2" width="17" style="1" customWidth="1"/>
    <col min="3" max="3" width="20.7109375" style="55" customWidth="1"/>
    <col min="4" max="4" width="19.42578125" style="56" customWidth="1"/>
    <col min="5" max="5" width="19.42578125" style="57" customWidth="1"/>
    <col min="6" max="6" width="19.42578125" style="58" customWidth="1"/>
    <col min="7" max="7" width="22.140625" style="56" customWidth="1"/>
    <col min="8" max="8" width="17.28515625" style="1" customWidth="1"/>
    <col min="9" max="11" width="17.28515625" style="1" hidden="1" customWidth="1"/>
    <col min="12" max="12" width="17.28515625" style="59" hidden="1" customWidth="1"/>
    <col min="13" max="14" width="17.28515625" style="1" hidden="1" customWidth="1"/>
    <col min="15" max="15" width="43.140625" style="1" customWidth="1"/>
    <col min="16" max="16" width="13" style="56" customWidth="1"/>
    <col min="17" max="17" width="12.140625" style="1" customWidth="1"/>
    <col min="18" max="16384" width="11.28515625" style="1"/>
  </cols>
  <sheetData>
    <row r="1" spans="1:17" ht="14.25">
      <c r="A1" s="146"/>
      <c r="B1" s="124" t="s">
        <v>20</v>
      </c>
      <c r="C1" s="125"/>
      <c r="D1" s="125"/>
      <c r="E1" s="125"/>
      <c r="F1" s="125"/>
      <c r="G1" s="125"/>
      <c r="H1" s="125"/>
      <c r="I1" s="125"/>
      <c r="J1" s="125"/>
      <c r="K1" s="125"/>
      <c r="L1" s="125"/>
      <c r="M1" s="125"/>
      <c r="N1" s="125"/>
      <c r="O1" s="126"/>
      <c r="P1" s="130" t="s">
        <v>21</v>
      </c>
      <c r="Q1" s="131"/>
    </row>
    <row r="2" spans="1:17" ht="14.25">
      <c r="A2" s="147"/>
      <c r="B2" s="127"/>
      <c r="C2" s="128"/>
      <c r="D2" s="128"/>
      <c r="E2" s="128"/>
      <c r="F2" s="128"/>
      <c r="G2" s="128"/>
      <c r="H2" s="128"/>
      <c r="I2" s="128"/>
      <c r="J2" s="128"/>
      <c r="K2" s="128"/>
      <c r="L2" s="128"/>
      <c r="M2" s="128"/>
      <c r="N2" s="128"/>
      <c r="O2" s="129"/>
      <c r="P2" s="132"/>
      <c r="Q2" s="133"/>
    </row>
    <row r="3" spans="1:17" ht="14.25">
      <c r="A3" s="147"/>
      <c r="B3" s="134" t="s">
        <v>431</v>
      </c>
      <c r="C3" s="135"/>
      <c r="D3" s="135"/>
      <c r="E3" s="135"/>
      <c r="F3" s="135"/>
      <c r="G3" s="135"/>
      <c r="H3" s="135"/>
      <c r="I3" s="135"/>
      <c r="J3" s="135"/>
      <c r="K3" s="135"/>
      <c r="L3" s="135"/>
      <c r="M3" s="135"/>
      <c r="N3" s="135"/>
      <c r="O3" s="136"/>
      <c r="P3" s="132" t="s">
        <v>22</v>
      </c>
      <c r="Q3" s="133"/>
    </row>
    <row r="4" spans="1:17" thickBot="1">
      <c r="A4" s="148"/>
      <c r="B4" s="137"/>
      <c r="C4" s="138"/>
      <c r="D4" s="138"/>
      <c r="E4" s="138"/>
      <c r="F4" s="138"/>
      <c r="G4" s="138"/>
      <c r="H4" s="138"/>
      <c r="I4" s="138"/>
      <c r="J4" s="138"/>
      <c r="K4" s="138"/>
      <c r="L4" s="138"/>
      <c r="M4" s="138"/>
      <c r="N4" s="138"/>
      <c r="O4" s="139"/>
      <c r="P4" s="140"/>
      <c r="Q4" s="141"/>
    </row>
    <row r="5" spans="1:17" s="9" customFormat="1" ht="60">
      <c r="A5" s="2" t="s">
        <v>0</v>
      </c>
      <c r="B5" s="3" t="s">
        <v>1</v>
      </c>
      <c r="C5" s="3" t="s">
        <v>23</v>
      </c>
      <c r="D5" s="3" t="s">
        <v>24</v>
      </c>
      <c r="E5" s="3" t="s">
        <v>25</v>
      </c>
      <c r="F5" s="3" t="s">
        <v>26</v>
      </c>
      <c r="G5" s="3" t="s">
        <v>27</v>
      </c>
      <c r="H5" s="4" t="s">
        <v>28</v>
      </c>
      <c r="I5" s="5" t="s">
        <v>29</v>
      </c>
      <c r="J5" s="5" t="s">
        <v>30</v>
      </c>
      <c r="K5" s="5" t="s">
        <v>31</v>
      </c>
      <c r="L5" s="6" t="s">
        <v>32</v>
      </c>
      <c r="M5" s="5" t="s">
        <v>33</v>
      </c>
      <c r="N5" s="5" t="s">
        <v>34</v>
      </c>
      <c r="O5" s="5" t="s">
        <v>35</v>
      </c>
      <c r="P5" s="7" t="s">
        <v>2</v>
      </c>
      <c r="Q5" s="8" t="s">
        <v>36</v>
      </c>
    </row>
    <row r="6" spans="1:17" ht="395.25">
      <c r="A6" s="40" t="s">
        <v>367</v>
      </c>
      <c r="B6" s="41" t="s">
        <v>19</v>
      </c>
      <c r="C6" s="41" t="s">
        <v>368</v>
      </c>
      <c r="D6" s="42" t="s">
        <v>369</v>
      </c>
      <c r="E6" s="43" t="s">
        <v>370</v>
      </c>
      <c r="F6" s="42">
        <v>13</v>
      </c>
      <c r="G6" s="42" t="s">
        <v>371</v>
      </c>
      <c r="H6" s="42" t="s">
        <v>372</v>
      </c>
      <c r="I6" s="32">
        <v>18</v>
      </c>
      <c r="J6" s="44">
        <v>42626</v>
      </c>
      <c r="K6" s="44">
        <v>42989</v>
      </c>
      <c r="L6" s="28">
        <v>15000000</v>
      </c>
      <c r="M6" s="28"/>
      <c r="N6" s="34"/>
      <c r="O6" s="66" t="s">
        <v>373</v>
      </c>
      <c r="P6" s="69">
        <v>1.85</v>
      </c>
      <c r="Q6" s="64">
        <f t="shared" ref="Q6" si="0">IF(P6&lt;=33%,1,IF(P6&lt;76%,3,IF(P6&lt;100%,4,IF(P6&gt;=101%,5))))</f>
        <v>5</v>
      </c>
    </row>
    <row r="8" spans="1:17">
      <c r="A8" s="1" t="s">
        <v>477</v>
      </c>
    </row>
    <row r="9" spans="1:17">
      <c r="A9" s="1" t="s">
        <v>478</v>
      </c>
    </row>
  </sheetData>
  <sheetProtection algorithmName="SHA-512" hashValue="mCa8jZTBHqlMu9r3IBuc/KSM2CrN8/gE23yKneRGam11GUntxQh8TiIMmr0oVYxGVUJaDdZA+Q2W6OaIJYUrxg==" saltValue="wYWYhY+nPnmYfZgl5Hh9mQ==" spinCount="100000" sheet="1" objects="1" scenarios="1"/>
  <autoFilter ref="A5:Q6"/>
  <mergeCells count="5">
    <mergeCell ref="A1:A4"/>
    <mergeCell ref="B1:O2"/>
    <mergeCell ref="P1:Q2"/>
    <mergeCell ref="B3:O4"/>
    <mergeCell ref="P3:Q4"/>
  </mergeCells>
  <conditionalFormatting sqref="Q6">
    <cfRule type="cellIs" dxfId="51" priority="40" stopIfTrue="1" operator="between">
      <formula>3</formula>
      <formula>4</formula>
    </cfRule>
  </conditionalFormatting>
  <conditionalFormatting sqref="Q6">
    <cfRule type="cellIs" dxfId="50" priority="37" stopIfTrue="1" operator="greaterThan">
      <formula>3</formula>
    </cfRule>
    <cfRule type="cellIs" dxfId="49" priority="38" stopIfTrue="1" operator="between">
      <formula>1</formula>
      <formula>1</formula>
    </cfRule>
    <cfRule type="cellIs" dxfId="48" priority="39" stopIfTrue="1" operator="between">
      <formula>3</formula>
      <formula>3</formula>
    </cfRule>
  </conditionalFormatting>
  <pageMargins left="0.70866141732283472" right="0.70866141732283472" top="0.74803149606299213" bottom="0.74803149606299213" header="0.31496062992125984" footer="0.31496062992125984"/>
  <pageSetup paperSize="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4"/>
  <sheetViews>
    <sheetView topLeftCell="E58" workbookViewId="0">
      <selection activeCell="P64" sqref="P64"/>
    </sheetView>
  </sheetViews>
  <sheetFormatPr baseColWidth="10" defaultColWidth="11.28515625" defaultRowHeight="15"/>
  <cols>
    <col min="1" max="1" width="21.42578125" style="1" customWidth="1"/>
    <col min="2" max="2" width="17" style="1" customWidth="1"/>
    <col min="3" max="3" width="20.7109375" style="55" customWidth="1"/>
    <col min="4" max="4" width="19.42578125" style="56" customWidth="1"/>
    <col min="5" max="5" width="19.42578125" style="57" customWidth="1"/>
    <col min="6" max="6" width="19.42578125" style="58" customWidth="1"/>
    <col min="7" max="7" width="22.140625" style="56" customWidth="1"/>
    <col min="8" max="8" width="17.28515625" style="1" customWidth="1"/>
    <col min="9" max="11" width="17.28515625" style="1" hidden="1" customWidth="1"/>
    <col min="12" max="12" width="17.28515625" style="59" hidden="1" customWidth="1"/>
    <col min="13" max="14" width="17.28515625" style="1" hidden="1" customWidth="1"/>
    <col min="15" max="15" width="43.140625" style="1" customWidth="1"/>
    <col min="16" max="16" width="13" style="56" customWidth="1"/>
    <col min="17" max="17" width="12.140625" style="1" customWidth="1"/>
    <col min="18" max="16384" width="11.28515625" style="1"/>
  </cols>
  <sheetData>
    <row r="1" spans="1:17" ht="14.25">
      <c r="A1" s="143"/>
      <c r="B1" s="124" t="s">
        <v>20</v>
      </c>
      <c r="C1" s="125"/>
      <c r="D1" s="125"/>
      <c r="E1" s="125"/>
      <c r="F1" s="125"/>
      <c r="G1" s="125"/>
      <c r="H1" s="125"/>
      <c r="I1" s="125"/>
      <c r="J1" s="125"/>
      <c r="K1" s="125"/>
      <c r="L1" s="125"/>
      <c r="M1" s="125"/>
      <c r="N1" s="125"/>
      <c r="O1" s="126"/>
      <c r="P1" s="130" t="s">
        <v>21</v>
      </c>
      <c r="Q1" s="131"/>
    </row>
    <row r="2" spans="1:17" ht="14.25">
      <c r="A2" s="144"/>
      <c r="B2" s="127"/>
      <c r="C2" s="128"/>
      <c r="D2" s="128"/>
      <c r="E2" s="128"/>
      <c r="F2" s="128"/>
      <c r="G2" s="128"/>
      <c r="H2" s="128"/>
      <c r="I2" s="128"/>
      <c r="J2" s="128"/>
      <c r="K2" s="128"/>
      <c r="L2" s="128"/>
      <c r="M2" s="128"/>
      <c r="N2" s="128"/>
      <c r="O2" s="129"/>
      <c r="P2" s="132"/>
      <c r="Q2" s="133"/>
    </row>
    <row r="3" spans="1:17" ht="14.25">
      <c r="A3" s="144"/>
      <c r="B3" s="134" t="s">
        <v>431</v>
      </c>
      <c r="C3" s="135"/>
      <c r="D3" s="135"/>
      <c r="E3" s="135"/>
      <c r="F3" s="135"/>
      <c r="G3" s="135"/>
      <c r="H3" s="135"/>
      <c r="I3" s="135"/>
      <c r="J3" s="135"/>
      <c r="K3" s="135"/>
      <c r="L3" s="135"/>
      <c r="M3" s="135"/>
      <c r="N3" s="135"/>
      <c r="O3" s="136"/>
      <c r="P3" s="132" t="s">
        <v>22</v>
      </c>
      <c r="Q3" s="133"/>
    </row>
    <row r="4" spans="1:17" thickBot="1">
      <c r="A4" s="145"/>
      <c r="B4" s="137"/>
      <c r="C4" s="138"/>
      <c r="D4" s="138"/>
      <c r="E4" s="138"/>
      <c r="F4" s="138"/>
      <c r="G4" s="138"/>
      <c r="H4" s="138"/>
      <c r="I4" s="138"/>
      <c r="J4" s="138"/>
      <c r="K4" s="138"/>
      <c r="L4" s="138"/>
      <c r="M4" s="138"/>
      <c r="N4" s="138"/>
      <c r="O4" s="139"/>
      <c r="P4" s="140"/>
      <c r="Q4" s="141"/>
    </row>
    <row r="5" spans="1:17" s="9" customFormat="1" ht="60.75" thickBot="1">
      <c r="A5" s="2" t="s">
        <v>0</v>
      </c>
      <c r="B5" s="3" t="s">
        <v>1</v>
      </c>
      <c r="C5" s="3" t="s">
        <v>23</v>
      </c>
      <c r="D5" s="3" t="s">
        <v>24</v>
      </c>
      <c r="E5" s="3" t="s">
        <v>25</v>
      </c>
      <c r="F5" s="3" t="s">
        <v>26</v>
      </c>
      <c r="G5" s="3" t="s">
        <v>27</v>
      </c>
      <c r="H5" s="4" t="s">
        <v>28</v>
      </c>
      <c r="I5" s="5" t="s">
        <v>29</v>
      </c>
      <c r="J5" s="5" t="s">
        <v>30</v>
      </c>
      <c r="K5" s="5" t="s">
        <v>31</v>
      </c>
      <c r="L5" s="6" t="s">
        <v>32</v>
      </c>
      <c r="M5" s="5" t="s">
        <v>33</v>
      </c>
      <c r="N5" s="5" t="s">
        <v>34</v>
      </c>
      <c r="O5" s="5" t="s">
        <v>35</v>
      </c>
      <c r="P5" s="7" t="s">
        <v>2</v>
      </c>
      <c r="Q5" s="8" t="s">
        <v>36</v>
      </c>
    </row>
    <row r="6" spans="1:17" ht="105" customHeight="1" thickBot="1">
      <c r="A6" s="10" t="s">
        <v>3</v>
      </c>
      <c r="B6" s="11" t="s">
        <v>4</v>
      </c>
      <c r="C6" s="11" t="s">
        <v>37</v>
      </c>
      <c r="D6" s="72" t="s">
        <v>38</v>
      </c>
      <c r="E6" s="12" t="s">
        <v>39</v>
      </c>
      <c r="F6" s="70">
        <v>1</v>
      </c>
      <c r="G6" s="70" t="s">
        <v>40</v>
      </c>
      <c r="H6" s="70" t="s">
        <v>41</v>
      </c>
      <c r="I6" s="13">
        <v>1</v>
      </c>
      <c r="J6" s="14">
        <v>42620</v>
      </c>
      <c r="K6" s="14">
        <v>42727</v>
      </c>
      <c r="L6" s="149">
        <v>400000000</v>
      </c>
      <c r="M6" s="149">
        <v>400000000</v>
      </c>
      <c r="N6" s="151" t="s">
        <v>42</v>
      </c>
      <c r="O6" s="86" t="s">
        <v>43</v>
      </c>
      <c r="P6" s="15">
        <v>1</v>
      </c>
      <c r="Q6" s="16" t="b">
        <f>IF(P6&lt;=33%,1,IF(P6&lt;76%,3,IF(P6&lt;100%,4,IF(P6&gt;=101%,5))))</f>
        <v>0</v>
      </c>
    </row>
    <row r="7" spans="1:17" ht="133.5" customHeight="1" thickBot="1">
      <c r="A7" s="17" t="s">
        <v>3</v>
      </c>
      <c r="B7" s="18" t="s">
        <v>4</v>
      </c>
      <c r="C7" s="18" t="s">
        <v>37</v>
      </c>
      <c r="D7" s="72" t="s">
        <v>38</v>
      </c>
      <c r="E7" s="19" t="s">
        <v>44</v>
      </c>
      <c r="F7" s="62">
        <v>1</v>
      </c>
      <c r="G7" s="62" t="s">
        <v>45</v>
      </c>
      <c r="H7" s="62" t="s">
        <v>41</v>
      </c>
      <c r="I7" s="20"/>
      <c r="J7" s="21">
        <v>42632</v>
      </c>
      <c r="K7" s="21">
        <v>42676</v>
      </c>
      <c r="L7" s="150"/>
      <c r="M7" s="150"/>
      <c r="N7" s="152"/>
      <c r="O7" s="66" t="s">
        <v>46</v>
      </c>
      <c r="P7" s="69">
        <v>0.5</v>
      </c>
      <c r="Q7" s="64">
        <f t="shared" ref="Q7:Q15" si="0">IF(P7&lt;=33%,1,IF(P7&lt;76%,3,IF(P7&lt;100%,4,IF(P7&gt;=101%,5))))</f>
        <v>3</v>
      </c>
    </row>
    <row r="8" spans="1:17" ht="106.5" customHeight="1" thickBot="1">
      <c r="A8" s="17" t="s">
        <v>3</v>
      </c>
      <c r="B8" s="18" t="s">
        <v>4</v>
      </c>
      <c r="C8" s="18" t="s">
        <v>37</v>
      </c>
      <c r="D8" s="72" t="s">
        <v>38</v>
      </c>
      <c r="E8" s="22" t="s">
        <v>47</v>
      </c>
      <c r="F8" s="23">
        <v>1</v>
      </c>
      <c r="G8" s="67" t="s">
        <v>48</v>
      </c>
      <c r="H8" s="67" t="s">
        <v>49</v>
      </c>
      <c r="I8" s="20"/>
      <c r="J8" s="21">
        <v>42626</v>
      </c>
      <c r="K8" s="21">
        <v>42989</v>
      </c>
      <c r="L8" s="150"/>
      <c r="M8" s="150"/>
      <c r="N8" s="152"/>
      <c r="O8" s="66" t="s">
        <v>50</v>
      </c>
      <c r="P8" s="69">
        <v>0.6</v>
      </c>
      <c r="Q8" s="64">
        <f t="shared" si="0"/>
        <v>3</v>
      </c>
    </row>
    <row r="9" spans="1:17" ht="64.5" thickBot="1">
      <c r="A9" s="17" t="s">
        <v>3</v>
      </c>
      <c r="B9" s="18" t="s">
        <v>4</v>
      </c>
      <c r="C9" s="18" t="s">
        <v>37</v>
      </c>
      <c r="D9" s="72" t="s">
        <v>38</v>
      </c>
      <c r="E9" s="22" t="s">
        <v>51</v>
      </c>
      <c r="F9" s="23">
        <v>1</v>
      </c>
      <c r="G9" s="67" t="s">
        <v>52</v>
      </c>
      <c r="H9" s="67" t="s">
        <v>53</v>
      </c>
      <c r="I9" s="20">
        <v>1</v>
      </c>
      <c r="J9" s="21">
        <v>42626</v>
      </c>
      <c r="K9" s="21">
        <v>42989</v>
      </c>
      <c r="L9" s="150"/>
      <c r="M9" s="150"/>
      <c r="N9" s="152"/>
      <c r="O9" s="66" t="s">
        <v>54</v>
      </c>
      <c r="P9" s="69">
        <v>0.76</v>
      </c>
      <c r="Q9" s="64">
        <f t="shared" si="0"/>
        <v>4</v>
      </c>
    </row>
    <row r="10" spans="1:17" ht="119.25" customHeight="1">
      <c r="A10" s="17" t="s">
        <v>3</v>
      </c>
      <c r="B10" s="18" t="s">
        <v>4</v>
      </c>
      <c r="C10" s="18" t="s">
        <v>37</v>
      </c>
      <c r="D10" s="72" t="s">
        <v>38</v>
      </c>
      <c r="E10" s="22" t="s">
        <v>55</v>
      </c>
      <c r="F10" s="23">
        <v>1</v>
      </c>
      <c r="G10" s="67" t="s">
        <v>56</v>
      </c>
      <c r="H10" s="67" t="s">
        <v>57</v>
      </c>
      <c r="I10" s="20">
        <v>0</v>
      </c>
      <c r="J10" s="21">
        <v>42626</v>
      </c>
      <c r="K10" s="21">
        <v>42989</v>
      </c>
      <c r="L10" s="150"/>
      <c r="M10" s="150"/>
      <c r="N10" s="152"/>
      <c r="O10" s="66" t="s">
        <v>432</v>
      </c>
      <c r="P10" s="69">
        <v>0.5</v>
      </c>
      <c r="Q10" s="64">
        <f t="shared" si="0"/>
        <v>3</v>
      </c>
    </row>
    <row r="11" spans="1:17" ht="141.75" customHeight="1">
      <c r="A11" s="17" t="s">
        <v>3</v>
      </c>
      <c r="B11" s="18" t="s">
        <v>58</v>
      </c>
      <c r="C11" s="18" t="s">
        <v>59</v>
      </c>
      <c r="D11" s="24" t="s">
        <v>60</v>
      </c>
      <c r="E11" s="22" t="s">
        <v>61</v>
      </c>
      <c r="F11" s="67">
        <v>100</v>
      </c>
      <c r="G11" s="67" t="s">
        <v>62</v>
      </c>
      <c r="H11" s="67" t="s">
        <v>63</v>
      </c>
      <c r="I11" s="20">
        <v>0</v>
      </c>
      <c r="J11" s="21">
        <v>42626</v>
      </c>
      <c r="K11" s="21">
        <v>42989</v>
      </c>
      <c r="L11" s="25">
        <v>0</v>
      </c>
      <c r="M11" s="25">
        <v>0</v>
      </c>
      <c r="N11" s="25"/>
      <c r="O11" s="66" t="s">
        <v>64</v>
      </c>
      <c r="P11" s="69">
        <v>1</v>
      </c>
      <c r="Q11" s="64" t="b">
        <f t="shared" si="0"/>
        <v>0</v>
      </c>
    </row>
    <row r="12" spans="1:17" ht="51">
      <c r="A12" s="17" t="s">
        <v>3</v>
      </c>
      <c r="B12" s="18" t="s">
        <v>58</v>
      </c>
      <c r="C12" s="18" t="s">
        <v>65</v>
      </c>
      <c r="D12" s="74" t="s">
        <v>66</v>
      </c>
      <c r="E12" s="22" t="s">
        <v>67</v>
      </c>
      <c r="F12" s="23">
        <v>1</v>
      </c>
      <c r="G12" s="67" t="s">
        <v>68</v>
      </c>
      <c r="H12" s="67" t="s">
        <v>69</v>
      </c>
      <c r="I12" s="20">
        <v>0</v>
      </c>
      <c r="J12" s="21">
        <v>42626</v>
      </c>
      <c r="K12" s="21">
        <v>42989</v>
      </c>
      <c r="L12" s="25">
        <v>0</v>
      </c>
      <c r="M12" s="25">
        <v>0</v>
      </c>
      <c r="N12" s="25"/>
      <c r="O12" s="66" t="s">
        <v>70</v>
      </c>
      <c r="P12" s="69">
        <v>0</v>
      </c>
      <c r="Q12" s="64">
        <f t="shared" si="0"/>
        <v>1</v>
      </c>
    </row>
    <row r="13" spans="1:17" ht="63.75" customHeight="1">
      <c r="A13" s="17" t="s">
        <v>3</v>
      </c>
      <c r="B13" s="18" t="s">
        <v>58</v>
      </c>
      <c r="C13" s="18" t="s">
        <v>65</v>
      </c>
      <c r="D13" s="74" t="s">
        <v>66</v>
      </c>
      <c r="E13" s="22" t="s">
        <v>71</v>
      </c>
      <c r="F13" s="23">
        <v>1</v>
      </c>
      <c r="G13" s="67" t="s">
        <v>72</v>
      </c>
      <c r="H13" s="67" t="s">
        <v>73</v>
      </c>
      <c r="I13" s="20">
        <v>1</v>
      </c>
      <c r="J13" s="21">
        <v>42626</v>
      </c>
      <c r="K13" s="21">
        <v>42989</v>
      </c>
      <c r="L13" s="25">
        <v>0</v>
      </c>
      <c r="M13" s="25">
        <v>0</v>
      </c>
      <c r="N13" s="25"/>
      <c r="O13" s="77" t="s">
        <v>74</v>
      </c>
      <c r="P13" s="69">
        <v>1</v>
      </c>
      <c r="Q13" s="64" t="b">
        <f t="shared" si="0"/>
        <v>0</v>
      </c>
    </row>
    <row r="14" spans="1:17" ht="204.75" customHeight="1">
      <c r="A14" s="17" t="s">
        <v>3</v>
      </c>
      <c r="B14" s="18" t="s">
        <v>58</v>
      </c>
      <c r="C14" s="18" t="s">
        <v>65</v>
      </c>
      <c r="D14" s="74" t="s">
        <v>66</v>
      </c>
      <c r="E14" s="22" t="s">
        <v>75</v>
      </c>
      <c r="F14" s="23">
        <v>1</v>
      </c>
      <c r="G14" s="67" t="s">
        <v>76</v>
      </c>
      <c r="H14" s="67" t="s">
        <v>73</v>
      </c>
      <c r="I14" s="20">
        <v>0</v>
      </c>
      <c r="J14" s="21">
        <v>42713</v>
      </c>
      <c r="K14" s="21">
        <v>42736</v>
      </c>
      <c r="L14" s="25">
        <v>0</v>
      </c>
      <c r="M14" s="25">
        <v>0</v>
      </c>
      <c r="N14" s="25"/>
      <c r="O14" s="77" t="s">
        <v>77</v>
      </c>
      <c r="P14" s="69">
        <v>1</v>
      </c>
      <c r="Q14" s="64" t="b">
        <f t="shared" si="0"/>
        <v>0</v>
      </c>
    </row>
    <row r="15" spans="1:17" ht="63.75" customHeight="1">
      <c r="A15" s="17" t="s">
        <v>3</v>
      </c>
      <c r="B15" s="18" t="s">
        <v>4</v>
      </c>
      <c r="C15" s="18" t="s">
        <v>78</v>
      </c>
      <c r="D15" s="76" t="s">
        <v>79</v>
      </c>
      <c r="E15" s="19" t="s">
        <v>80</v>
      </c>
      <c r="F15" s="23">
        <v>1</v>
      </c>
      <c r="G15" s="67" t="s">
        <v>81</v>
      </c>
      <c r="H15" s="62" t="s">
        <v>82</v>
      </c>
      <c r="I15" s="20">
        <v>0</v>
      </c>
      <c r="J15" s="21">
        <v>42767</v>
      </c>
      <c r="K15" s="21">
        <v>42916</v>
      </c>
      <c r="L15" s="25">
        <v>0</v>
      </c>
      <c r="M15" s="25">
        <v>0</v>
      </c>
      <c r="N15" s="25"/>
      <c r="O15" s="66" t="s">
        <v>83</v>
      </c>
      <c r="P15" s="69">
        <v>0.95</v>
      </c>
      <c r="Q15" s="64">
        <f t="shared" si="0"/>
        <v>4</v>
      </c>
    </row>
    <row r="16" spans="1:17" ht="45.75" customHeight="1">
      <c r="A16" s="17" t="s">
        <v>3</v>
      </c>
      <c r="B16" s="18" t="s">
        <v>58</v>
      </c>
      <c r="C16" s="18" t="s">
        <v>84</v>
      </c>
      <c r="D16" s="76" t="s">
        <v>79</v>
      </c>
      <c r="E16" s="22" t="s">
        <v>85</v>
      </c>
      <c r="F16" s="23">
        <v>1</v>
      </c>
      <c r="G16" s="67" t="s">
        <v>86</v>
      </c>
      <c r="H16" s="67" t="s">
        <v>87</v>
      </c>
      <c r="I16" s="20">
        <v>0</v>
      </c>
      <c r="J16" s="21">
        <v>42626</v>
      </c>
      <c r="K16" s="21">
        <v>42989</v>
      </c>
      <c r="L16" s="25">
        <v>0</v>
      </c>
      <c r="M16" s="25">
        <v>0</v>
      </c>
      <c r="N16" s="25"/>
      <c r="O16" s="154" t="s">
        <v>433</v>
      </c>
      <c r="P16" s="155">
        <v>0.5</v>
      </c>
      <c r="Q16" s="156">
        <v>3</v>
      </c>
    </row>
    <row r="17" spans="1:17" ht="120">
      <c r="A17" s="17" t="s">
        <v>3</v>
      </c>
      <c r="B17" s="18" t="s">
        <v>58</v>
      </c>
      <c r="C17" s="18" t="s">
        <v>84</v>
      </c>
      <c r="D17" s="76" t="s">
        <v>79</v>
      </c>
      <c r="E17" s="22" t="s">
        <v>88</v>
      </c>
      <c r="F17" s="23">
        <v>1</v>
      </c>
      <c r="G17" s="67" t="s">
        <v>86</v>
      </c>
      <c r="H17" s="67" t="s">
        <v>87</v>
      </c>
      <c r="I17" s="20">
        <v>0</v>
      </c>
      <c r="J17" s="21">
        <v>42626</v>
      </c>
      <c r="K17" s="21">
        <v>42989</v>
      </c>
      <c r="L17" s="25">
        <v>0</v>
      </c>
      <c r="M17" s="25">
        <v>0</v>
      </c>
      <c r="N17" s="25"/>
      <c r="O17" s="154"/>
      <c r="P17" s="155"/>
      <c r="Q17" s="156"/>
    </row>
    <row r="18" spans="1:17" ht="120">
      <c r="A18" s="17" t="s">
        <v>3</v>
      </c>
      <c r="B18" s="18" t="s">
        <v>58</v>
      </c>
      <c r="C18" s="18" t="s">
        <v>84</v>
      </c>
      <c r="D18" s="76" t="s">
        <v>79</v>
      </c>
      <c r="E18" s="22" t="s">
        <v>89</v>
      </c>
      <c r="F18" s="23">
        <v>1</v>
      </c>
      <c r="G18" s="67" t="s">
        <v>86</v>
      </c>
      <c r="H18" s="67" t="s">
        <v>87</v>
      </c>
      <c r="I18" s="20">
        <v>0</v>
      </c>
      <c r="J18" s="21">
        <v>42626</v>
      </c>
      <c r="K18" s="21">
        <v>42989</v>
      </c>
      <c r="L18" s="25">
        <v>0</v>
      </c>
      <c r="M18" s="25">
        <v>0</v>
      </c>
      <c r="N18" s="25"/>
      <c r="O18" s="154"/>
      <c r="P18" s="155"/>
      <c r="Q18" s="156"/>
    </row>
    <row r="19" spans="1:17" ht="102" customHeight="1">
      <c r="A19" s="17" t="s">
        <v>3</v>
      </c>
      <c r="B19" s="18" t="s">
        <v>58</v>
      </c>
      <c r="C19" s="18" t="s">
        <v>84</v>
      </c>
      <c r="D19" s="76" t="s">
        <v>79</v>
      </c>
      <c r="E19" s="22" t="s">
        <v>90</v>
      </c>
      <c r="F19" s="23">
        <v>1</v>
      </c>
      <c r="G19" s="67" t="s">
        <v>86</v>
      </c>
      <c r="H19" s="67" t="s">
        <v>87</v>
      </c>
      <c r="I19" s="20">
        <v>0</v>
      </c>
      <c r="J19" s="21">
        <v>42626</v>
      </c>
      <c r="K19" s="21">
        <v>42989</v>
      </c>
      <c r="L19" s="25">
        <v>0</v>
      </c>
      <c r="M19" s="25">
        <v>0</v>
      </c>
      <c r="N19" s="25"/>
      <c r="O19" s="66" t="s">
        <v>434</v>
      </c>
      <c r="P19" s="69">
        <v>0</v>
      </c>
      <c r="Q19" s="64">
        <f t="shared" ref="Q19:Q47" si="1">IF(P19&lt;=33%,1,IF(P19&lt;76%,3,IF(P19&lt;100%,4,IF(P19&gt;=101%,5))))</f>
        <v>1</v>
      </c>
    </row>
    <row r="20" spans="1:17" ht="120">
      <c r="A20" s="17" t="s">
        <v>3</v>
      </c>
      <c r="B20" s="18" t="s">
        <v>58</v>
      </c>
      <c r="C20" s="18" t="s">
        <v>84</v>
      </c>
      <c r="D20" s="76" t="s">
        <v>79</v>
      </c>
      <c r="E20" s="22" t="s">
        <v>91</v>
      </c>
      <c r="F20" s="23">
        <v>1</v>
      </c>
      <c r="G20" s="67" t="s">
        <v>86</v>
      </c>
      <c r="H20" s="67" t="s">
        <v>87</v>
      </c>
      <c r="I20" s="20">
        <v>0</v>
      </c>
      <c r="J20" s="21">
        <v>42626</v>
      </c>
      <c r="K20" s="21">
        <v>42989</v>
      </c>
      <c r="L20" s="25">
        <v>0</v>
      </c>
      <c r="M20" s="25">
        <v>0</v>
      </c>
      <c r="N20" s="25"/>
      <c r="O20" s="66" t="s">
        <v>70</v>
      </c>
      <c r="P20" s="69">
        <v>0</v>
      </c>
      <c r="Q20" s="64">
        <f t="shared" si="1"/>
        <v>1</v>
      </c>
    </row>
    <row r="21" spans="1:17" ht="120">
      <c r="A21" s="17" t="s">
        <v>3</v>
      </c>
      <c r="B21" s="18" t="s">
        <v>58</v>
      </c>
      <c r="C21" s="18" t="s">
        <v>84</v>
      </c>
      <c r="D21" s="76" t="s">
        <v>79</v>
      </c>
      <c r="E21" s="22" t="s">
        <v>92</v>
      </c>
      <c r="F21" s="23">
        <v>1</v>
      </c>
      <c r="G21" s="67" t="s">
        <v>86</v>
      </c>
      <c r="H21" s="67" t="s">
        <v>87</v>
      </c>
      <c r="I21" s="20">
        <v>0</v>
      </c>
      <c r="J21" s="21">
        <v>42626</v>
      </c>
      <c r="K21" s="21">
        <v>42989</v>
      </c>
      <c r="L21" s="25">
        <v>0</v>
      </c>
      <c r="M21" s="25">
        <v>0</v>
      </c>
      <c r="N21" s="25"/>
      <c r="O21" s="66" t="s">
        <v>435</v>
      </c>
      <c r="P21" s="69">
        <v>0.6</v>
      </c>
      <c r="Q21" s="64">
        <f t="shared" si="1"/>
        <v>3</v>
      </c>
    </row>
    <row r="22" spans="1:17" ht="120">
      <c r="A22" s="17" t="s">
        <v>3</v>
      </c>
      <c r="B22" s="18" t="s">
        <v>58</v>
      </c>
      <c r="C22" s="18" t="s">
        <v>84</v>
      </c>
      <c r="D22" s="76" t="s">
        <v>79</v>
      </c>
      <c r="E22" s="22" t="s">
        <v>93</v>
      </c>
      <c r="F22" s="23">
        <v>1</v>
      </c>
      <c r="G22" s="67" t="s">
        <v>86</v>
      </c>
      <c r="H22" s="67" t="s">
        <v>94</v>
      </c>
      <c r="I22" s="20">
        <v>0</v>
      </c>
      <c r="J22" s="21">
        <v>42668</v>
      </c>
      <c r="K22" s="21">
        <v>42727</v>
      </c>
      <c r="L22" s="25">
        <v>0</v>
      </c>
      <c r="M22" s="25">
        <v>0</v>
      </c>
      <c r="N22" s="25"/>
      <c r="O22" s="66" t="s">
        <v>95</v>
      </c>
      <c r="P22" s="69">
        <v>0.8</v>
      </c>
      <c r="Q22" s="64">
        <f t="shared" si="1"/>
        <v>4</v>
      </c>
    </row>
    <row r="23" spans="1:17" ht="120">
      <c r="A23" s="17" t="s">
        <v>3</v>
      </c>
      <c r="B23" s="18" t="s">
        <v>58</v>
      </c>
      <c r="C23" s="18" t="s">
        <v>84</v>
      </c>
      <c r="D23" s="76" t="s">
        <v>79</v>
      </c>
      <c r="E23" s="22" t="s">
        <v>96</v>
      </c>
      <c r="F23" s="23">
        <v>1</v>
      </c>
      <c r="G23" s="67" t="s">
        <v>86</v>
      </c>
      <c r="H23" s="67" t="s">
        <v>63</v>
      </c>
      <c r="I23" s="20">
        <v>1</v>
      </c>
      <c r="J23" s="21">
        <v>42626</v>
      </c>
      <c r="K23" s="21">
        <v>42989</v>
      </c>
      <c r="L23" s="25">
        <v>0</v>
      </c>
      <c r="M23" s="25"/>
      <c r="N23" s="25"/>
      <c r="O23" s="66" t="s">
        <v>97</v>
      </c>
      <c r="P23" s="69">
        <v>1</v>
      </c>
      <c r="Q23" s="64" t="b">
        <f t="shared" si="1"/>
        <v>0</v>
      </c>
    </row>
    <row r="24" spans="1:17" ht="150">
      <c r="A24" s="17" t="s">
        <v>3</v>
      </c>
      <c r="B24" s="18" t="s">
        <v>4</v>
      </c>
      <c r="C24" s="18" t="s">
        <v>84</v>
      </c>
      <c r="D24" s="26" t="s">
        <v>98</v>
      </c>
      <c r="E24" s="65" t="s">
        <v>99</v>
      </c>
      <c r="F24" s="27">
        <v>1</v>
      </c>
      <c r="G24" s="62" t="s">
        <v>100</v>
      </c>
      <c r="H24" s="62" t="s">
        <v>101</v>
      </c>
      <c r="I24" s="20">
        <v>0</v>
      </c>
      <c r="J24" s="21">
        <v>42705</v>
      </c>
      <c r="K24" s="21">
        <v>42886</v>
      </c>
      <c r="L24" s="28">
        <v>400000000</v>
      </c>
      <c r="M24" s="25"/>
      <c r="N24" s="25" t="s">
        <v>102</v>
      </c>
      <c r="O24" s="66" t="s">
        <v>103</v>
      </c>
      <c r="P24" s="69">
        <v>1</v>
      </c>
      <c r="Q24" s="64" t="b">
        <f t="shared" si="1"/>
        <v>0</v>
      </c>
    </row>
    <row r="25" spans="1:17" ht="135">
      <c r="A25" s="17" t="s">
        <v>3</v>
      </c>
      <c r="B25" s="18" t="s">
        <v>4</v>
      </c>
      <c r="C25" s="18" t="s">
        <v>104</v>
      </c>
      <c r="D25" s="77" t="s">
        <v>105</v>
      </c>
      <c r="E25" s="65" t="s">
        <v>106</v>
      </c>
      <c r="F25" s="29" t="s">
        <v>107</v>
      </c>
      <c r="G25" s="30" t="s">
        <v>108</v>
      </c>
      <c r="H25" s="62" t="s">
        <v>109</v>
      </c>
      <c r="I25" s="20">
        <v>0</v>
      </c>
      <c r="J25" s="21">
        <v>42658</v>
      </c>
      <c r="K25" s="21">
        <v>42989</v>
      </c>
      <c r="L25" s="25">
        <v>0</v>
      </c>
      <c r="M25" s="25">
        <v>0</v>
      </c>
      <c r="N25" s="25"/>
      <c r="O25" s="66" t="s">
        <v>436</v>
      </c>
      <c r="P25" s="69">
        <v>0.76</v>
      </c>
      <c r="Q25" s="64">
        <f t="shared" si="1"/>
        <v>4</v>
      </c>
    </row>
    <row r="26" spans="1:17" ht="60">
      <c r="A26" s="17" t="s">
        <v>3</v>
      </c>
      <c r="B26" s="18" t="s">
        <v>4</v>
      </c>
      <c r="C26" s="18" t="s">
        <v>104</v>
      </c>
      <c r="D26" s="77" t="s">
        <v>105</v>
      </c>
      <c r="E26" s="65" t="s">
        <v>110</v>
      </c>
      <c r="F26" s="30">
        <v>1</v>
      </c>
      <c r="G26" s="62" t="s">
        <v>111</v>
      </c>
      <c r="H26" s="62" t="s">
        <v>112</v>
      </c>
      <c r="I26" s="20">
        <v>0</v>
      </c>
      <c r="J26" s="21">
        <v>42675</v>
      </c>
      <c r="K26" s="21">
        <v>43038</v>
      </c>
      <c r="L26" s="25">
        <v>0</v>
      </c>
      <c r="M26" s="25">
        <v>0</v>
      </c>
      <c r="N26" s="25"/>
      <c r="O26" s="66" t="s">
        <v>437</v>
      </c>
      <c r="P26" s="69">
        <v>0.8</v>
      </c>
      <c r="Q26" s="64">
        <f t="shared" si="1"/>
        <v>4</v>
      </c>
    </row>
    <row r="27" spans="1:17" ht="60">
      <c r="A27" s="17" t="s">
        <v>3</v>
      </c>
      <c r="B27" s="18" t="s">
        <v>4</v>
      </c>
      <c r="C27" s="18" t="s">
        <v>104</v>
      </c>
      <c r="D27" s="77" t="s">
        <v>105</v>
      </c>
      <c r="E27" s="65" t="s">
        <v>113</v>
      </c>
      <c r="F27" s="30">
        <v>1</v>
      </c>
      <c r="G27" s="62" t="s">
        <v>114</v>
      </c>
      <c r="H27" s="62" t="s">
        <v>115</v>
      </c>
      <c r="I27" s="20">
        <v>0</v>
      </c>
      <c r="J27" s="21">
        <v>42704</v>
      </c>
      <c r="K27" s="21">
        <v>42916</v>
      </c>
      <c r="L27" s="28">
        <v>1500000000</v>
      </c>
      <c r="M27" s="25">
        <v>0</v>
      </c>
      <c r="N27" s="25"/>
      <c r="O27" s="66" t="s">
        <v>438</v>
      </c>
      <c r="P27" s="69">
        <v>0.5</v>
      </c>
      <c r="Q27" s="64">
        <f t="shared" si="1"/>
        <v>3</v>
      </c>
    </row>
    <row r="28" spans="1:17" ht="89.25">
      <c r="A28" s="17" t="s">
        <v>3</v>
      </c>
      <c r="B28" s="18" t="s">
        <v>4</v>
      </c>
      <c r="C28" s="18" t="s">
        <v>104</v>
      </c>
      <c r="D28" s="77" t="s">
        <v>105</v>
      </c>
      <c r="E28" s="65" t="s">
        <v>116</v>
      </c>
      <c r="F28" s="29">
        <v>1</v>
      </c>
      <c r="G28" s="62" t="s">
        <v>117</v>
      </c>
      <c r="H28" s="62" t="s">
        <v>109</v>
      </c>
      <c r="I28" s="20">
        <v>0</v>
      </c>
      <c r="J28" s="21">
        <v>42658</v>
      </c>
      <c r="K28" s="21">
        <v>42989</v>
      </c>
      <c r="L28" s="25">
        <v>0</v>
      </c>
      <c r="M28" s="25">
        <v>0</v>
      </c>
      <c r="N28" s="25"/>
      <c r="O28" s="84" t="s">
        <v>439</v>
      </c>
      <c r="P28" s="69">
        <v>0.5</v>
      </c>
      <c r="Q28" s="31">
        <f t="shared" si="1"/>
        <v>3</v>
      </c>
    </row>
    <row r="29" spans="1:17" ht="60">
      <c r="A29" s="17" t="s">
        <v>3</v>
      </c>
      <c r="B29" s="18" t="s">
        <v>4</v>
      </c>
      <c r="C29" s="18" t="s">
        <v>104</v>
      </c>
      <c r="D29" s="77" t="s">
        <v>105</v>
      </c>
      <c r="E29" s="19" t="s">
        <v>118</v>
      </c>
      <c r="F29" s="27">
        <v>1</v>
      </c>
      <c r="G29" s="62" t="s">
        <v>119</v>
      </c>
      <c r="H29" s="62" t="s">
        <v>109</v>
      </c>
      <c r="I29" s="20">
        <v>0</v>
      </c>
      <c r="J29" s="21">
        <v>42658</v>
      </c>
      <c r="K29" s="21">
        <v>42704</v>
      </c>
      <c r="L29" s="25">
        <v>0</v>
      </c>
      <c r="M29" s="25">
        <v>0</v>
      </c>
      <c r="N29" s="25"/>
      <c r="O29" s="66" t="s">
        <v>120</v>
      </c>
      <c r="P29" s="69">
        <v>1</v>
      </c>
      <c r="Q29" s="64" t="b">
        <f t="shared" si="1"/>
        <v>0</v>
      </c>
    </row>
    <row r="30" spans="1:17" ht="225">
      <c r="A30" s="17" t="s">
        <v>3</v>
      </c>
      <c r="B30" s="18" t="s">
        <v>4</v>
      </c>
      <c r="C30" s="18" t="s">
        <v>121</v>
      </c>
      <c r="D30" s="38" t="s">
        <v>122</v>
      </c>
      <c r="E30" s="19" t="s">
        <v>123</v>
      </c>
      <c r="F30" s="62">
        <v>1</v>
      </c>
      <c r="G30" s="62" t="s">
        <v>124</v>
      </c>
      <c r="H30" s="62" t="s">
        <v>125</v>
      </c>
      <c r="I30" s="20">
        <v>0</v>
      </c>
      <c r="J30" s="21">
        <v>42644</v>
      </c>
      <c r="K30" s="21">
        <v>43070</v>
      </c>
      <c r="L30" s="25">
        <v>0</v>
      </c>
      <c r="M30" s="25">
        <v>0</v>
      </c>
      <c r="N30" s="25"/>
      <c r="O30" s="66" t="s">
        <v>441</v>
      </c>
      <c r="P30" s="69">
        <v>0.3</v>
      </c>
      <c r="Q30" s="64">
        <f t="shared" si="1"/>
        <v>1</v>
      </c>
    </row>
    <row r="31" spans="1:17" ht="76.5" customHeight="1">
      <c r="A31" s="17" t="s">
        <v>3</v>
      </c>
      <c r="B31" s="18" t="s">
        <v>4</v>
      </c>
      <c r="C31" s="18" t="s">
        <v>121</v>
      </c>
      <c r="D31" s="73" t="s">
        <v>122</v>
      </c>
      <c r="E31" s="19" t="s">
        <v>126</v>
      </c>
      <c r="F31" s="62">
        <v>1</v>
      </c>
      <c r="G31" s="62" t="s">
        <v>127</v>
      </c>
      <c r="H31" s="62" t="s">
        <v>128</v>
      </c>
      <c r="I31" s="20">
        <v>0</v>
      </c>
      <c r="J31" s="21">
        <v>42644</v>
      </c>
      <c r="K31" s="21">
        <v>43070</v>
      </c>
      <c r="L31" s="25">
        <v>0</v>
      </c>
      <c r="M31" s="25">
        <v>0</v>
      </c>
      <c r="N31" s="25"/>
      <c r="O31" s="66" t="s">
        <v>129</v>
      </c>
      <c r="P31" s="69">
        <v>0.15</v>
      </c>
      <c r="Q31" s="64">
        <f t="shared" si="1"/>
        <v>1</v>
      </c>
    </row>
    <row r="32" spans="1:17" ht="165.75">
      <c r="A32" s="17" t="s">
        <v>3</v>
      </c>
      <c r="B32" s="18" t="s">
        <v>4</v>
      </c>
      <c r="C32" s="18" t="s">
        <v>121</v>
      </c>
      <c r="D32" s="73" t="s">
        <v>122</v>
      </c>
      <c r="E32" s="19" t="s">
        <v>130</v>
      </c>
      <c r="F32" s="62">
        <v>1</v>
      </c>
      <c r="G32" s="62" t="s">
        <v>131</v>
      </c>
      <c r="H32" s="62" t="s">
        <v>132</v>
      </c>
      <c r="I32" s="20">
        <v>0</v>
      </c>
      <c r="J32" s="21">
        <v>42644</v>
      </c>
      <c r="K32" s="21">
        <v>43070</v>
      </c>
      <c r="L32" s="25">
        <v>0</v>
      </c>
      <c r="M32" s="25">
        <v>0</v>
      </c>
      <c r="N32" s="25"/>
      <c r="O32" s="66" t="s">
        <v>129</v>
      </c>
      <c r="P32" s="69">
        <v>0.15</v>
      </c>
      <c r="Q32" s="64">
        <f t="shared" si="1"/>
        <v>1</v>
      </c>
    </row>
    <row r="33" spans="1:22" ht="165.75">
      <c r="A33" s="17" t="s">
        <v>3</v>
      </c>
      <c r="B33" s="18" t="s">
        <v>4</v>
      </c>
      <c r="C33" s="18" t="s">
        <v>121</v>
      </c>
      <c r="D33" s="73" t="s">
        <v>122</v>
      </c>
      <c r="E33" s="19" t="s">
        <v>133</v>
      </c>
      <c r="F33" s="62">
        <v>1</v>
      </c>
      <c r="G33" s="62" t="s">
        <v>134</v>
      </c>
      <c r="H33" s="62" t="s">
        <v>135</v>
      </c>
      <c r="I33" s="20">
        <v>0</v>
      </c>
      <c r="J33" s="21">
        <v>42644</v>
      </c>
      <c r="K33" s="21">
        <v>43070</v>
      </c>
      <c r="L33" s="25">
        <v>0</v>
      </c>
      <c r="M33" s="25">
        <v>0</v>
      </c>
      <c r="N33" s="25"/>
      <c r="O33" s="66" t="s">
        <v>442</v>
      </c>
      <c r="P33" s="69">
        <v>0.9</v>
      </c>
      <c r="Q33" s="64">
        <f t="shared" si="1"/>
        <v>4</v>
      </c>
    </row>
    <row r="34" spans="1:22" ht="165.75">
      <c r="A34" s="17" t="s">
        <v>3</v>
      </c>
      <c r="B34" s="18" t="s">
        <v>4</v>
      </c>
      <c r="C34" s="18" t="s">
        <v>121</v>
      </c>
      <c r="D34" s="73" t="s">
        <v>122</v>
      </c>
      <c r="E34" s="19" t="s">
        <v>136</v>
      </c>
      <c r="F34" s="62">
        <v>3</v>
      </c>
      <c r="G34" s="62" t="s">
        <v>137</v>
      </c>
      <c r="H34" s="62" t="s">
        <v>41</v>
      </c>
      <c r="I34" s="20">
        <v>1</v>
      </c>
      <c r="J34" s="21">
        <v>42644</v>
      </c>
      <c r="K34" s="21">
        <v>43070</v>
      </c>
      <c r="L34" s="25">
        <v>0</v>
      </c>
      <c r="M34" s="25">
        <v>0</v>
      </c>
      <c r="N34" s="25"/>
      <c r="O34" s="66" t="s">
        <v>138</v>
      </c>
      <c r="P34" s="69">
        <v>0.1</v>
      </c>
      <c r="Q34" s="64">
        <f t="shared" si="1"/>
        <v>1</v>
      </c>
    </row>
    <row r="35" spans="1:22" ht="165.75">
      <c r="A35" s="17" t="s">
        <v>3</v>
      </c>
      <c r="B35" s="18" t="s">
        <v>4</v>
      </c>
      <c r="C35" s="18" t="s">
        <v>121</v>
      </c>
      <c r="D35" s="73" t="s">
        <v>122</v>
      </c>
      <c r="E35" s="22" t="s">
        <v>139</v>
      </c>
      <c r="F35" s="23">
        <v>36323</v>
      </c>
      <c r="G35" s="67" t="s">
        <v>140</v>
      </c>
      <c r="H35" s="67" t="s">
        <v>141</v>
      </c>
      <c r="I35" s="20">
        <v>6361</v>
      </c>
      <c r="J35" s="21">
        <v>42626</v>
      </c>
      <c r="K35" s="21">
        <v>42989</v>
      </c>
      <c r="L35" s="25">
        <v>0</v>
      </c>
      <c r="M35" s="25">
        <v>0</v>
      </c>
      <c r="N35" s="25"/>
      <c r="O35" s="66" t="s">
        <v>142</v>
      </c>
      <c r="P35" s="69">
        <v>0.1</v>
      </c>
      <c r="Q35" s="64">
        <f t="shared" si="1"/>
        <v>1</v>
      </c>
    </row>
    <row r="36" spans="1:22" ht="90">
      <c r="A36" s="17" t="s">
        <v>3</v>
      </c>
      <c r="B36" s="18" t="s">
        <v>143</v>
      </c>
      <c r="C36" s="18" t="s">
        <v>121</v>
      </c>
      <c r="D36" s="62" t="s">
        <v>144</v>
      </c>
      <c r="E36" s="19" t="s">
        <v>145</v>
      </c>
      <c r="F36" s="62">
        <v>1</v>
      </c>
      <c r="G36" s="62" t="s">
        <v>146</v>
      </c>
      <c r="H36" s="62" t="s">
        <v>147</v>
      </c>
      <c r="I36" s="20">
        <v>0</v>
      </c>
      <c r="J36" s="21">
        <v>42625</v>
      </c>
      <c r="K36" s="21">
        <v>42990</v>
      </c>
      <c r="L36" s="25">
        <v>0</v>
      </c>
      <c r="M36" s="25">
        <v>0</v>
      </c>
      <c r="N36" s="25"/>
      <c r="O36" s="66" t="s">
        <v>148</v>
      </c>
      <c r="P36" s="69">
        <v>1</v>
      </c>
      <c r="Q36" s="64" t="b">
        <f t="shared" si="1"/>
        <v>0</v>
      </c>
    </row>
    <row r="37" spans="1:22" ht="51" customHeight="1">
      <c r="A37" s="17" t="s">
        <v>3</v>
      </c>
      <c r="B37" s="18" t="s">
        <v>4</v>
      </c>
      <c r="C37" s="18" t="s">
        <v>149</v>
      </c>
      <c r="D37" s="74" t="s">
        <v>150</v>
      </c>
      <c r="E37" s="22" t="s">
        <v>151</v>
      </c>
      <c r="F37" s="23">
        <v>1</v>
      </c>
      <c r="G37" s="67" t="s">
        <v>152</v>
      </c>
      <c r="H37" s="67" t="s">
        <v>57</v>
      </c>
      <c r="I37" s="20">
        <v>0</v>
      </c>
      <c r="J37" s="21">
        <v>42626</v>
      </c>
      <c r="K37" s="21">
        <v>42989</v>
      </c>
      <c r="L37" s="150">
        <v>15370440</v>
      </c>
      <c r="M37" s="150">
        <v>15230442</v>
      </c>
      <c r="N37" s="152" t="s">
        <v>42</v>
      </c>
      <c r="O37" s="66" t="s">
        <v>153</v>
      </c>
      <c r="P37" s="69">
        <v>1</v>
      </c>
      <c r="Q37" s="64" t="b">
        <f t="shared" si="1"/>
        <v>0</v>
      </c>
    </row>
    <row r="38" spans="1:22" ht="90">
      <c r="A38" s="17" t="s">
        <v>3</v>
      </c>
      <c r="B38" s="18" t="s">
        <v>4</v>
      </c>
      <c r="C38" s="18" t="s">
        <v>149</v>
      </c>
      <c r="D38" s="74" t="s">
        <v>150</v>
      </c>
      <c r="E38" s="22" t="s">
        <v>154</v>
      </c>
      <c r="F38" s="23">
        <v>1</v>
      </c>
      <c r="G38" s="67" t="s">
        <v>155</v>
      </c>
      <c r="H38" s="67" t="s">
        <v>156</v>
      </c>
      <c r="I38" s="20">
        <v>1</v>
      </c>
      <c r="J38" s="21">
        <v>42626</v>
      </c>
      <c r="K38" s="21">
        <v>42989</v>
      </c>
      <c r="L38" s="150"/>
      <c r="M38" s="150"/>
      <c r="N38" s="152"/>
      <c r="O38" s="66" t="s">
        <v>157</v>
      </c>
      <c r="P38" s="69">
        <v>1</v>
      </c>
      <c r="Q38" s="64" t="b">
        <f t="shared" si="1"/>
        <v>0</v>
      </c>
    </row>
    <row r="39" spans="1:22" ht="90">
      <c r="A39" s="17" t="s">
        <v>3</v>
      </c>
      <c r="B39" s="18" t="s">
        <v>4</v>
      </c>
      <c r="C39" s="18" t="s">
        <v>149</v>
      </c>
      <c r="D39" s="74" t="s">
        <v>150</v>
      </c>
      <c r="E39" s="22" t="s">
        <v>158</v>
      </c>
      <c r="F39" s="23">
        <v>1</v>
      </c>
      <c r="G39" s="67" t="s">
        <v>155</v>
      </c>
      <c r="H39" s="67" t="s">
        <v>159</v>
      </c>
      <c r="I39" s="20">
        <v>0</v>
      </c>
      <c r="J39" s="21">
        <v>42626</v>
      </c>
      <c r="K39" s="21">
        <v>42989</v>
      </c>
      <c r="L39" s="150"/>
      <c r="M39" s="150"/>
      <c r="N39" s="152"/>
      <c r="O39" s="66" t="s">
        <v>440</v>
      </c>
      <c r="P39" s="69">
        <v>0.5</v>
      </c>
      <c r="Q39" s="64">
        <f t="shared" si="1"/>
        <v>3</v>
      </c>
    </row>
    <row r="40" spans="1:22" ht="102">
      <c r="A40" s="17" t="s">
        <v>3</v>
      </c>
      <c r="B40" s="18" t="s">
        <v>4</v>
      </c>
      <c r="C40" s="18" t="s">
        <v>149</v>
      </c>
      <c r="D40" s="74" t="s">
        <v>150</v>
      </c>
      <c r="E40" s="22" t="s">
        <v>160</v>
      </c>
      <c r="F40" s="23">
        <v>1</v>
      </c>
      <c r="G40" s="67" t="s">
        <v>161</v>
      </c>
      <c r="H40" s="67" t="s">
        <v>162</v>
      </c>
      <c r="I40" s="32">
        <v>0</v>
      </c>
      <c r="J40" s="21">
        <v>42626</v>
      </c>
      <c r="K40" s="21">
        <v>42989</v>
      </c>
      <c r="L40" s="150"/>
      <c r="M40" s="150"/>
      <c r="N40" s="152"/>
      <c r="O40" s="66" t="s">
        <v>440</v>
      </c>
      <c r="P40" s="71">
        <v>0.5</v>
      </c>
      <c r="Q40" s="64">
        <f t="shared" si="1"/>
        <v>3</v>
      </c>
    </row>
    <row r="41" spans="1:22" ht="150">
      <c r="A41" s="17" t="s">
        <v>3</v>
      </c>
      <c r="B41" s="18" t="s">
        <v>4</v>
      </c>
      <c r="C41" s="18" t="s">
        <v>149</v>
      </c>
      <c r="D41" s="74" t="s">
        <v>150</v>
      </c>
      <c r="E41" s="22" t="s">
        <v>163</v>
      </c>
      <c r="F41" s="23">
        <v>1</v>
      </c>
      <c r="G41" s="67" t="s">
        <v>164</v>
      </c>
      <c r="H41" s="67" t="s">
        <v>165</v>
      </c>
      <c r="I41" s="32">
        <v>0</v>
      </c>
      <c r="J41" s="21">
        <v>42626</v>
      </c>
      <c r="K41" s="21">
        <v>42989</v>
      </c>
      <c r="L41" s="150"/>
      <c r="M41" s="150"/>
      <c r="N41" s="152"/>
      <c r="O41" s="66" t="s">
        <v>166</v>
      </c>
      <c r="P41" s="69">
        <v>0.75</v>
      </c>
      <c r="Q41" s="64">
        <f t="shared" si="1"/>
        <v>3</v>
      </c>
    </row>
    <row r="42" spans="1:22" ht="90">
      <c r="A42" s="17" t="s">
        <v>3</v>
      </c>
      <c r="B42" s="18" t="s">
        <v>5</v>
      </c>
      <c r="C42" s="18" t="s">
        <v>167</v>
      </c>
      <c r="D42" s="33" t="s">
        <v>168</v>
      </c>
      <c r="E42" s="19" t="s">
        <v>169</v>
      </c>
      <c r="F42" s="29">
        <v>1</v>
      </c>
      <c r="G42" s="62" t="s">
        <v>170</v>
      </c>
      <c r="H42" s="62" t="s">
        <v>171</v>
      </c>
      <c r="I42" s="32">
        <v>0</v>
      </c>
      <c r="J42" s="21">
        <v>42668</v>
      </c>
      <c r="K42" s="21">
        <v>42766</v>
      </c>
      <c r="L42" s="25">
        <v>0</v>
      </c>
      <c r="M42" s="34"/>
      <c r="N42" s="34"/>
      <c r="O42" s="66" t="s">
        <v>172</v>
      </c>
      <c r="P42" s="69">
        <v>0.3</v>
      </c>
      <c r="Q42" s="64">
        <f t="shared" si="1"/>
        <v>1</v>
      </c>
      <c r="S42" s="60"/>
    </row>
    <row r="43" spans="1:22" ht="140.25">
      <c r="A43" s="17" t="s">
        <v>3</v>
      </c>
      <c r="B43" s="18" t="s">
        <v>5</v>
      </c>
      <c r="C43" s="18" t="s">
        <v>167</v>
      </c>
      <c r="D43" s="76" t="s">
        <v>173</v>
      </c>
      <c r="E43" s="19" t="s">
        <v>174</v>
      </c>
      <c r="F43" s="29">
        <v>1</v>
      </c>
      <c r="G43" s="62" t="s">
        <v>175</v>
      </c>
      <c r="H43" s="62" t="s">
        <v>171</v>
      </c>
      <c r="I43" s="32">
        <v>0</v>
      </c>
      <c r="J43" s="21">
        <v>42668</v>
      </c>
      <c r="K43" s="21">
        <v>42766</v>
      </c>
      <c r="L43" s="25">
        <v>0</v>
      </c>
      <c r="M43" s="34"/>
      <c r="N43" s="34"/>
      <c r="O43" s="66" t="s">
        <v>176</v>
      </c>
      <c r="P43" s="69">
        <v>1</v>
      </c>
      <c r="Q43" s="64" t="b">
        <f t="shared" si="1"/>
        <v>0</v>
      </c>
      <c r="S43" s="60"/>
      <c r="V43" s="60"/>
    </row>
    <row r="44" spans="1:22" ht="75">
      <c r="A44" s="17" t="s">
        <v>3</v>
      </c>
      <c r="B44" s="18" t="s">
        <v>5</v>
      </c>
      <c r="C44" s="18" t="s">
        <v>167</v>
      </c>
      <c r="D44" s="76" t="s">
        <v>173</v>
      </c>
      <c r="E44" s="19" t="s">
        <v>177</v>
      </c>
      <c r="F44" s="27">
        <v>1</v>
      </c>
      <c r="G44" s="62" t="s">
        <v>178</v>
      </c>
      <c r="H44" s="62" t="s">
        <v>171</v>
      </c>
      <c r="I44" s="32">
        <v>0</v>
      </c>
      <c r="J44" s="21">
        <v>42668</v>
      </c>
      <c r="K44" s="21">
        <v>42989</v>
      </c>
      <c r="L44" s="25">
        <v>0</v>
      </c>
      <c r="M44" s="34"/>
      <c r="N44" s="34"/>
      <c r="O44" s="66" t="s">
        <v>179</v>
      </c>
      <c r="P44" s="69">
        <v>1</v>
      </c>
      <c r="Q44" s="64" t="b">
        <f t="shared" si="1"/>
        <v>0</v>
      </c>
    </row>
    <row r="45" spans="1:22" ht="75">
      <c r="A45" s="17" t="s">
        <v>3</v>
      </c>
      <c r="B45" s="18" t="s">
        <v>5</v>
      </c>
      <c r="C45" s="18" t="s">
        <v>167</v>
      </c>
      <c r="D45" s="76" t="s">
        <v>173</v>
      </c>
      <c r="E45" s="19" t="s">
        <v>180</v>
      </c>
      <c r="F45" s="27">
        <v>1</v>
      </c>
      <c r="G45" s="62" t="s">
        <v>181</v>
      </c>
      <c r="H45" s="62" t="s">
        <v>171</v>
      </c>
      <c r="I45" s="32">
        <v>0</v>
      </c>
      <c r="J45" s="21">
        <v>42668</v>
      </c>
      <c r="K45" s="21">
        <v>42704</v>
      </c>
      <c r="L45" s="25">
        <v>0</v>
      </c>
      <c r="M45" s="34"/>
      <c r="N45" s="34"/>
      <c r="O45" s="66" t="s">
        <v>182</v>
      </c>
      <c r="P45" s="69">
        <v>0.9</v>
      </c>
      <c r="Q45" s="64">
        <f t="shared" si="1"/>
        <v>4</v>
      </c>
    </row>
    <row r="46" spans="1:22" ht="165">
      <c r="A46" s="17" t="s">
        <v>3</v>
      </c>
      <c r="B46" s="18" t="s">
        <v>5</v>
      </c>
      <c r="C46" s="18" t="s">
        <v>167</v>
      </c>
      <c r="D46" s="63" t="s">
        <v>183</v>
      </c>
      <c r="E46" s="19" t="s">
        <v>184</v>
      </c>
      <c r="F46" s="27">
        <v>1</v>
      </c>
      <c r="G46" s="62" t="s">
        <v>185</v>
      </c>
      <c r="H46" s="62" t="s">
        <v>171</v>
      </c>
      <c r="I46" s="32">
        <v>0</v>
      </c>
      <c r="J46" s="21">
        <v>42668</v>
      </c>
      <c r="K46" s="21">
        <v>42704</v>
      </c>
      <c r="L46" s="25">
        <v>0</v>
      </c>
      <c r="M46" s="34"/>
      <c r="N46" s="34"/>
      <c r="O46" s="66" t="s">
        <v>186</v>
      </c>
      <c r="P46" s="69">
        <v>0.6</v>
      </c>
      <c r="Q46" s="64">
        <f t="shared" si="1"/>
        <v>3</v>
      </c>
    </row>
    <row r="47" spans="1:22" ht="63.75" customHeight="1">
      <c r="A47" s="17" t="s">
        <v>3</v>
      </c>
      <c r="B47" s="18" t="s">
        <v>6</v>
      </c>
      <c r="C47" s="18" t="s">
        <v>187</v>
      </c>
      <c r="D47" s="75" t="s">
        <v>188</v>
      </c>
      <c r="E47" s="22" t="s">
        <v>189</v>
      </c>
      <c r="F47" s="30" t="s">
        <v>190</v>
      </c>
      <c r="G47" s="68" t="s">
        <v>191</v>
      </c>
      <c r="H47" s="67" t="s">
        <v>53</v>
      </c>
      <c r="I47" s="32">
        <v>0</v>
      </c>
      <c r="J47" s="21">
        <v>42626</v>
      </c>
      <c r="K47" s="21">
        <v>42989</v>
      </c>
      <c r="L47" s="28">
        <v>700000000</v>
      </c>
      <c r="M47" s="34">
        <v>0</v>
      </c>
      <c r="N47" s="34" t="s">
        <v>192</v>
      </c>
      <c r="O47" s="66" t="s">
        <v>193</v>
      </c>
      <c r="P47" s="69">
        <v>0</v>
      </c>
      <c r="Q47" s="64">
        <f t="shared" si="1"/>
        <v>1</v>
      </c>
    </row>
    <row r="48" spans="1:22" ht="191.25">
      <c r="A48" s="17" t="s">
        <v>3</v>
      </c>
      <c r="B48" s="18" t="s">
        <v>6</v>
      </c>
      <c r="C48" s="18" t="s">
        <v>187</v>
      </c>
      <c r="D48" s="75" t="s">
        <v>188</v>
      </c>
      <c r="E48" s="22" t="s">
        <v>194</v>
      </c>
      <c r="F48" s="30" t="s">
        <v>195</v>
      </c>
      <c r="G48" s="68" t="s">
        <v>191</v>
      </c>
      <c r="H48" s="67" t="s">
        <v>53</v>
      </c>
      <c r="I48" s="32">
        <v>0</v>
      </c>
      <c r="J48" s="21">
        <v>42626</v>
      </c>
      <c r="K48" s="21">
        <v>42989</v>
      </c>
      <c r="L48" s="28">
        <v>1610000000</v>
      </c>
      <c r="M48" s="34">
        <v>0</v>
      </c>
      <c r="N48" s="34" t="s">
        <v>192</v>
      </c>
      <c r="O48" s="157" t="s">
        <v>443</v>
      </c>
      <c r="P48" s="155">
        <v>0.33</v>
      </c>
      <c r="Q48" s="156">
        <v>1</v>
      </c>
    </row>
    <row r="49" spans="1:17" ht="191.25">
      <c r="A49" s="17" t="s">
        <v>3</v>
      </c>
      <c r="B49" s="18" t="s">
        <v>6</v>
      </c>
      <c r="C49" s="18" t="s">
        <v>187</v>
      </c>
      <c r="D49" s="75" t="s">
        <v>188</v>
      </c>
      <c r="E49" s="22" t="s">
        <v>196</v>
      </c>
      <c r="F49" s="30" t="s">
        <v>197</v>
      </c>
      <c r="G49" s="68" t="s">
        <v>191</v>
      </c>
      <c r="H49" s="67" t="s">
        <v>53</v>
      </c>
      <c r="I49" s="32">
        <v>0</v>
      </c>
      <c r="J49" s="21">
        <v>42626</v>
      </c>
      <c r="K49" s="21">
        <v>42989</v>
      </c>
      <c r="L49" s="28">
        <v>3986000000</v>
      </c>
      <c r="M49" s="34">
        <v>0</v>
      </c>
      <c r="N49" s="34"/>
      <c r="O49" s="158"/>
      <c r="P49" s="155"/>
      <c r="Q49" s="156"/>
    </row>
    <row r="50" spans="1:17" ht="191.25">
      <c r="A50" s="17" t="s">
        <v>3</v>
      </c>
      <c r="B50" s="18" t="s">
        <v>6</v>
      </c>
      <c r="C50" s="18" t="s">
        <v>187</v>
      </c>
      <c r="D50" s="75" t="s">
        <v>188</v>
      </c>
      <c r="E50" s="22" t="s">
        <v>198</v>
      </c>
      <c r="F50" s="30" t="s">
        <v>199</v>
      </c>
      <c r="G50" s="68" t="s">
        <v>191</v>
      </c>
      <c r="H50" s="67" t="s">
        <v>200</v>
      </c>
      <c r="I50" s="32"/>
      <c r="J50" s="21">
        <v>42626</v>
      </c>
      <c r="K50" s="21">
        <v>42989</v>
      </c>
      <c r="L50" s="28">
        <v>170000000</v>
      </c>
      <c r="M50" s="28"/>
      <c r="N50" s="34" t="s">
        <v>192</v>
      </c>
      <c r="O50" s="66" t="s">
        <v>444</v>
      </c>
      <c r="P50" s="69">
        <v>1</v>
      </c>
      <c r="Q50" s="64" t="b">
        <f t="shared" ref="Q50:Q61" si="2">IF(P50&lt;=33%,1,IF(P50&lt;76%,3,IF(P50&lt;100%,4,IF(P50&gt;=101%,5))))</f>
        <v>0</v>
      </c>
    </row>
    <row r="51" spans="1:17" ht="191.25">
      <c r="A51" s="17" t="s">
        <v>3</v>
      </c>
      <c r="B51" s="18" t="s">
        <v>6</v>
      </c>
      <c r="C51" s="18" t="s">
        <v>187</v>
      </c>
      <c r="D51" s="75" t="s">
        <v>188</v>
      </c>
      <c r="E51" s="35" t="s">
        <v>201</v>
      </c>
      <c r="F51" s="30" t="s">
        <v>202</v>
      </c>
      <c r="G51" s="67" t="s">
        <v>203</v>
      </c>
      <c r="H51" s="67" t="s">
        <v>204</v>
      </c>
      <c r="I51" s="32"/>
      <c r="J51" s="21">
        <v>42626</v>
      </c>
      <c r="K51" s="21">
        <v>42989</v>
      </c>
      <c r="L51" s="28">
        <v>30000000</v>
      </c>
      <c r="M51" s="34">
        <v>0</v>
      </c>
      <c r="N51" s="34" t="s">
        <v>192</v>
      </c>
      <c r="O51" s="66" t="s">
        <v>445</v>
      </c>
      <c r="P51" s="69">
        <v>0.98</v>
      </c>
      <c r="Q51" s="64">
        <f t="shared" si="2"/>
        <v>4</v>
      </c>
    </row>
    <row r="52" spans="1:17" ht="191.25">
      <c r="A52" s="17" t="s">
        <v>3</v>
      </c>
      <c r="B52" s="18" t="s">
        <v>6</v>
      </c>
      <c r="C52" s="18" t="s">
        <v>187</v>
      </c>
      <c r="D52" s="75" t="s">
        <v>188</v>
      </c>
      <c r="E52" s="22" t="s">
        <v>205</v>
      </c>
      <c r="F52" s="30" t="s">
        <v>206</v>
      </c>
      <c r="G52" s="67" t="s">
        <v>207</v>
      </c>
      <c r="H52" s="67" t="s">
        <v>53</v>
      </c>
      <c r="I52" s="32"/>
      <c r="J52" s="21">
        <v>42626</v>
      </c>
      <c r="K52" s="21">
        <v>42989</v>
      </c>
      <c r="L52" s="28">
        <v>322555164</v>
      </c>
      <c r="M52" s="28"/>
      <c r="N52" s="34"/>
      <c r="O52" s="66" t="s">
        <v>208</v>
      </c>
      <c r="P52" s="69">
        <v>0.95</v>
      </c>
      <c r="Q52" s="64">
        <f t="shared" si="2"/>
        <v>4</v>
      </c>
    </row>
    <row r="53" spans="1:17" ht="191.25">
      <c r="A53" s="17" t="s">
        <v>3</v>
      </c>
      <c r="B53" s="18" t="s">
        <v>6</v>
      </c>
      <c r="C53" s="18" t="s">
        <v>187</v>
      </c>
      <c r="D53" s="75" t="s">
        <v>188</v>
      </c>
      <c r="E53" s="22" t="s">
        <v>209</v>
      </c>
      <c r="F53" s="30">
        <v>1</v>
      </c>
      <c r="G53" s="67" t="s">
        <v>210</v>
      </c>
      <c r="H53" s="67" t="s">
        <v>211</v>
      </c>
      <c r="I53" s="32">
        <v>0</v>
      </c>
      <c r="J53" s="21">
        <v>42626</v>
      </c>
      <c r="K53" s="21">
        <v>42989</v>
      </c>
      <c r="L53" s="28">
        <v>75000000</v>
      </c>
      <c r="M53" s="28"/>
      <c r="N53" s="34"/>
      <c r="O53" s="66" t="s">
        <v>446</v>
      </c>
      <c r="P53" s="69">
        <v>0.1</v>
      </c>
      <c r="Q53" s="64">
        <f t="shared" si="2"/>
        <v>1</v>
      </c>
    </row>
    <row r="54" spans="1:17" ht="191.25">
      <c r="A54" s="17" t="s">
        <v>3</v>
      </c>
      <c r="B54" s="18" t="s">
        <v>6</v>
      </c>
      <c r="C54" s="18" t="s">
        <v>187</v>
      </c>
      <c r="D54" s="75" t="s">
        <v>188</v>
      </c>
      <c r="E54" s="22" t="s">
        <v>212</v>
      </c>
      <c r="F54" s="30">
        <v>1</v>
      </c>
      <c r="G54" s="67" t="s">
        <v>213</v>
      </c>
      <c r="H54" s="67" t="s">
        <v>214</v>
      </c>
      <c r="I54" s="32">
        <v>1</v>
      </c>
      <c r="J54" s="21">
        <v>42626</v>
      </c>
      <c r="K54" s="21">
        <v>42989</v>
      </c>
      <c r="L54" s="28"/>
      <c r="M54" s="28"/>
      <c r="N54" s="34"/>
      <c r="O54" s="66" t="s">
        <v>215</v>
      </c>
      <c r="P54" s="69">
        <v>1</v>
      </c>
      <c r="Q54" s="64" t="b">
        <f t="shared" si="2"/>
        <v>0</v>
      </c>
    </row>
    <row r="55" spans="1:17" ht="51" customHeight="1">
      <c r="A55" s="17" t="s">
        <v>3</v>
      </c>
      <c r="B55" s="18" t="s">
        <v>6</v>
      </c>
      <c r="C55" s="18" t="s">
        <v>187</v>
      </c>
      <c r="D55" s="75" t="s">
        <v>188</v>
      </c>
      <c r="E55" s="22" t="s">
        <v>216</v>
      </c>
      <c r="F55" s="30">
        <v>1</v>
      </c>
      <c r="G55" s="67" t="s">
        <v>217</v>
      </c>
      <c r="H55" s="67" t="s">
        <v>57</v>
      </c>
      <c r="I55" s="32">
        <v>0</v>
      </c>
      <c r="J55" s="21">
        <v>42626</v>
      </c>
      <c r="K55" s="21">
        <v>42989</v>
      </c>
      <c r="L55" s="28"/>
      <c r="M55" s="28"/>
      <c r="N55" s="34"/>
      <c r="O55" s="157" t="s">
        <v>447</v>
      </c>
      <c r="P55" s="159">
        <v>0.15</v>
      </c>
      <c r="Q55" s="64">
        <f t="shared" si="2"/>
        <v>1</v>
      </c>
    </row>
    <row r="56" spans="1:17" ht="191.25">
      <c r="A56" s="17" t="s">
        <v>3</v>
      </c>
      <c r="B56" s="18" t="s">
        <v>6</v>
      </c>
      <c r="C56" s="18" t="s">
        <v>187</v>
      </c>
      <c r="D56" s="75" t="s">
        <v>188</v>
      </c>
      <c r="E56" s="22" t="s">
        <v>218</v>
      </c>
      <c r="F56" s="30">
        <v>1</v>
      </c>
      <c r="G56" s="67" t="s">
        <v>219</v>
      </c>
      <c r="H56" s="67" t="s">
        <v>57</v>
      </c>
      <c r="I56" s="32">
        <v>0</v>
      </c>
      <c r="J56" s="21">
        <v>42626</v>
      </c>
      <c r="K56" s="21">
        <v>42989</v>
      </c>
      <c r="L56" s="28"/>
      <c r="M56" s="28"/>
      <c r="N56" s="34"/>
      <c r="O56" s="158"/>
      <c r="P56" s="160"/>
      <c r="Q56" s="64">
        <f t="shared" si="2"/>
        <v>1</v>
      </c>
    </row>
    <row r="57" spans="1:17" ht="63.75" customHeight="1">
      <c r="A57" s="17" t="s">
        <v>3</v>
      </c>
      <c r="B57" s="18" t="s">
        <v>7</v>
      </c>
      <c r="C57" s="18" t="s">
        <v>220</v>
      </c>
      <c r="D57" s="76" t="s">
        <v>221</v>
      </c>
      <c r="E57" s="153" t="s">
        <v>222</v>
      </c>
      <c r="F57" s="36">
        <v>6</v>
      </c>
      <c r="G57" s="62" t="s">
        <v>223</v>
      </c>
      <c r="H57" s="62" t="s">
        <v>224</v>
      </c>
      <c r="I57" s="32">
        <v>6</v>
      </c>
      <c r="J57" s="21">
        <v>42628</v>
      </c>
      <c r="K57" s="21">
        <v>42656</v>
      </c>
      <c r="L57" s="28"/>
      <c r="M57" s="28"/>
      <c r="N57" s="34"/>
      <c r="O57" s="66" t="s">
        <v>225</v>
      </c>
      <c r="P57" s="69">
        <v>1</v>
      </c>
      <c r="Q57" s="64" t="b">
        <f t="shared" si="2"/>
        <v>0</v>
      </c>
    </row>
    <row r="58" spans="1:17" ht="105">
      <c r="A58" s="17" t="s">
        <v>3</v>
      </c>
      <c r="B58" s="18" t="s">
        <v>7</v>
      </c>
      <c r="C58" s="18" t="s">
        <v>220</v>
      </c>
      <c r="D58" s="76" t="s">
        <v>221</v>
      </c>
      <c r="E58" s="153"/>
      <c r="F58" s="30">
        <v>1</v>
      </c>
      <c r="G58" s="62" t="s">
        <v>226</v>
      </c>
      <c r="H58" s="62" t="s">
        <v>227</v>
      </c>
      <c r="I58" s="32">
        <v>1</v>
      </c>
      <c r="J58" s="21">
        <v>42755</v>
      </c>
      <c r="K58" s="21">
        <v>42786</v>
      </c>
      <c r="L58" s="28"/>
      <c r="M58" s="28"/>
      <c r="N58" s="34"/>
      <c r="O58" s="66" t="s">
        <v>228</v>
      </c>
      <c r="P58" s="69">
        <v>1</v>
      </c>
      <c r="Q58" s="64" t="b">
        <f t="shared" si="2"/>
        <v>0</v>
      </c>
    </row>
    <row r="59" spans="1:17" ht="105">
      <c r="A59" s="17" t="s">
        <v>3</v>
      </c>
      <c r="B59" s="18" t="s">
        <v>7</v>
      </c>
      <c r="C59" s="18" t="s">
        <v>220</v>
      </c>
      <c r="D59" s="76" t="s">
        <v>221</v>
      </c>
      <c r="E59" s="19" t="s">
        <v>229</v>
      </c>
      <c r="F59" s="29">
        <v>1</v>
      </c>
      <c r="G59" s="62" t="s">
        <v>230</v>
      </c>
      <c r="H59" s="62" t="s">
        <v>231</v>
      </c>
      <c r="I59" s="37">
        <v>0.25</v>
      </c>
      <c r="J59" s="21">
        <v>42628</v>
      </c>
      <c r="K59" s="21">
        <v>42993</v>
      </c>
      <c r="L59" s="28"/>
      <c r="M59" s="28"/>
      <c r="N59" s="34"/>
      <c r="O59" s="66" t="s">
        <v>448</v>
      </c>
      <c r="P59" s="69">
        <v>0.49</v>
      </c>
      <c r="Q59" s="64">
        <f t="shared" si="2"/>
        <v>3</v>
      </c>
    </row>
    <row r="60" spans="1:17" ht="105">
      <c r="A60" s="17" t="s">
        <v>3</v>
      </c>
      <c r="B60" s="18" t="s">
        <v>7</v>
      </c>
      <c r="C60" s="18" t="s">
        <v>220</v>
      </c>
      <c r="D60" s="76" t="s">
        <v>221</v>
      </c>
      <c r="E60" s="19" t="s">
        <v>232</v>
      </c>
      <c r="F60" s="30">
        <v>3</v>
      </c>
      <c r="G60" s="62" t="s">
        <v>233</v>
      </c>
      <c r="H60" s="62" t="s">
        <v>231</v>
      </c>
      <c r="I60" s="32">
        <v>3</v>
      </c>
      <c r="J60" s="21">
        <v>42650</v>
      </c>
      <c r="K60" s="21">
        <v>42993</v>
      </c>
      <c r="L60" s="28"/>
      <c r="M60" s="28"/>
      <c r="N60" s="34"/>
      <c r="O60" s="66" t="s">
        <v>234</v>
      </c>
      <c r="P60" s="69">
        <v>1</v>
      </c>
      <c r="Q60" s="64" t="b">
        <f t="shared" si="2"/>
        <v>0</v>
      </c>
    </row>
    <row r="61" spans="1:17" ht="165">
      <c r="A61" s="17" t="s">
        <v>3</v>
      </c>
      <c r="B61" s="18" t="s">
        <v>7</v>
      </c>
      <c r="C61" s="18" t="s">
        <v>220</v>
      </c>
      <c r="D61" s="76" t="s">
        <v>221</v>
      </c>
      <c r="E61" s="19" t="s">
        <v>235</v>
      </c>
      <c r="F61" s="29">
        <v>1</v>
      </c>
      <c r="G61" s="62" t="s">
        <v>236</v>
      </c>
      <c r="H61" s="62" t="s">
        <v>231</v>
      </c>
      <c r="I61" s="32">
        <v>0</v>
      </c>
      <c r="J61" s="21">
        <v>42650</v>
      </c>
      <c r="K61" s="21">
        <v>42993</v>
      </c>
      <c r="L61" s="28"/>
      <c r="M61" s="28"/>
      <c r="N61" s="34"/>
      <c r="O61" s="66" t="s">
        <v>449</v>
      </c>
      <c r="P61" s="69">
        <v>0.8</v>
      </c>
      <c r="Q61" s="64">
        <f t="shared" si="2"/>
        <v>4</v>
      </c>
    </row>
    <row r="63" spans="1:17">
      <c r="A63" s="1" t="s">
        <v>477</v>
      </c>
    </row>
    <row r="64" spans="1:17">
      <c r="A64" s="1" t="s">
        <v>478</v>
      </c>
    </row>
  </sheetData>
  <sheetProtection algorithmName="SHA-512" hashValue="E2jHgjW57YTrn3bkR+kZVTmvJ99tYn3V6FLekaEN5Pof4gEfpnjru0rK2yOZ94q8YTq2JL0vu5TjW6xt8b6w9Q==" saltValue="/cmUBjMCx7FYHcGlOaMi6A==" spinCount="100000" sheet="1" objects="1" scenarios="1"/>
  <autoFilter ref="A5:Q61"/>
  <mergeCells count="20">
    <mergeCell ref="E57:E58"/>
    <mergeCell ref="O16:O18"/>
    <mergeCell ref="P16:P18"/>
    <mergeCell ref="Q16:Q18"/>
    <mergeCell ref="L37:L41"/>
    <mergeCell ref="M37:M41"/>
    <mergeCell ref="N37:N41"/>
    <mergeCell ref="O48:O49"/>
    <mergeCell ref="P48:P49"/>
    <mergeCell ref="Q48:Q49"/>
    <mergeCell ref="O55:O56"/>
    <mergeCell ref="P55:P56"/>
    <mergeCell ref="M6:M10"/>
    <mergeCell ref="N6:N10"/>
    <mergeCell ref="A1:A4"/>
    <mergeCell ref="B1:O2"/>
    <mergeCell ref="P1:Q2"/>
    <mergeCell ref="B3:O4"/>
    <mergeCell ref="P3:Q4"/>
    <mergeCell ref="L6:L10"/>
  </mergeCells>
  <conditionalFormatting sqref="Q16 Q12:Q14">
    <cfRule type="cellIs" dxfId="47" priority="52" stopIfTrue="1" operator="between">
      <formula>3</formula>
      <formula>4</formula>
    </cfRule>
  </conditionalFormatting>
  <conditionalFormatting sqref="Q16 Q12:Q14">
    <cfRule type="cellIs" dxfId="46" priority="49" stopIfTrue="1" operator="greaterThan">
      <formula>3</formula>
    </cfRule>
    <cfRule type="cellIs" dxfId="45" priority="50" stopIfTrue="1" operator="between">
      <formula>1</formula>
      <formula>1</formula>
    </cfRule>
    <cfRule type="cellIs" dxfId="44" priority="51" stopIfTrue="1" operator="between">
      <formula>3</formula>
      <formula>3</formula>
    </cfRule>
  </conditionalFormatting>
  <conditionalFormatting sqref="Q48">
    <cfRule type="cellIs" dxfId="43" priority="48" stopIfTrue="1" operator="between">
      <formula>3</formula>
      <formula>4</formula>
    </cfRule>
  </conditionalFormatting>
  <conditionalFormatting sqref="Q48">
    <cfRule type="cellIs" dxfId="42" priority="45" stopIfTrue="1" operator="greaterThan">
      <formula>3</formula>
    </cfRule>
    <cfRule type="cellIs" dxfId="41" priority="46" stopIfTrue="1" operator="between">
      <formula>1</formula>
      <formula>1</formula>
    </cfRule>
    <cfRule type="cellIs" dxfId="40" priority="47" stopIfTrue="1" operator="between">
      <formula>3</formula>
      <formula>3</formula>
    </cfRule>
  </conditionalFormatting>
  <conditionalFormatting sqref="Q16 Q28 Q48 Q12:Q14">
    <cfRule type="cellIs" dxfId="39" priority="41" stopIfTrue="1" operator="greaterThan">
      <formula>3</formula>
    </cfRule>
    <cfRule type="cellIs" dxfId="38" priority="42" stopIfTrue="1" operator="between">
      <formula>1</formula>
      <formula>1</formula>
    </cfRule>
    <cfRule type="cellIs" dxfId="37" priority="43" stopIfTrue="1" operator="between">
      <formula>3</formula>
      <formula>3</formula>
    </cfRule>
    <cfRule type="cellIs" dxfId="36" priority="44" stopIfTrue="1" operator="between">
      <formula>3</formula>
      <formula>4</formula>
    </cfRule>
  </conditionalFormatting>
  <conditionalFormatting sqref="Q6">
    <cfRule type="cellIs" dxfId="35" priority="40" stopIfTrue="1" operator="between">
      <formula>3</formula>
      <formula>4</formula>
    </cfRule>
  </conditionalFormatting>
  <conditionalFormatting sqref="Q6">
    <cfRule type="cellIs" dxfId="34" priority="37" stopIfTrue="1" operator="greaterThan">
      <formula>3</formula>
    </cfRule>
    <cfRule type="cellIs" dxfId="33" priority="38" stopIfTrue="1" operator="between">
      <formula>1</formula>
      <formula>1</formula>
    </cfRule>
    <cfRule type="cellIs" dxfId="32" priority="39" stopIfTrue="1" operator="between">
      <formula>3</formula>
      <formula>3</formula>
    </cfRule>
  </conditionalFormatting>
  <conditionalFormatting sqref="Q7:Q11">
    <cfRule type="cellIs" dxfId="31" priority="36" stopIfTrue="1" operator="between">
      <formula>3</formula>
      <formula>4</formula>
    </cfRule>
  </conditionalFormatting>
  <conditionalFormatting sqref="Q7:Q11">
    <cfRule type="cellIs" dxfId="30" priority="33" stopIfTrue="1" operator="greaterThan">
      <formula>3</formula>
    </cfRule>
    <cfRule type="cellIs" dxfId="29" priority="34" stopIfTrue="1" operator="between">
      <formula>1</formula>
      <formula>1</formula>
    </cfRule>
    <cfRule type="cellIs" dxfId="28" priority="35" stopIfTrue="1" operator="between">
      <formula>3</formula>
      <formula>3</formula>
    </cfRule>
  </conditionalFormatting>
  <conditionalFormatting sqref="Q15">
    <cfRule type="cellIs" dxfId="27" priority="32" stopIfTrue="1" operator="between">
      <formula>3</formula>
      <formula>4</formula>
    </cfRule>
  </conditionalFormatting>
  <conditionalFormatting sqref="Q15">
    <cfRule type="cellIs" dxfId="26" priority="29" stopIfTrue="1" operator="greaterThan">
      <formula>3</formula>
    </cfRule>
    <cfRule type="cellIs" dxfId="25" priority="30" stopIfTrue="1" operator="between">
      <formula>1</formula>
      <formula>1</formula>
    </cfRule>
    <cfRule type="cellIs" dxfId="24" priority="31" stopIfTrue="1" operator="between">
      <formula>3</formula>
      <formula>3</formula>
    </cfRule>
  </conditionalFormatting>
  <conditionalFormatting sqref="Q19:Q22">
    <cfRule type="cellIs" dxfId="23" priority="28" stopIfTrue="1" operator="between">
      <formula>3</formula>
      <formula>4</formula>
    </cfRule>
  </conditionalFormatting>
  <conditionalFormatting sqref="Q19:Q22">
    <cfRule type="cellIs" dxfId="22" priority="25" stopIfTrue="1" operator="greaterThan">
      <formula>3</formula>
    </cfRule>
    <cfRule type="cellIs" dxfId="21" priority="26" stopIfTrue="1" operator="between">
      <formula>1</formula>
      <formula>1</formula>
    </cfRule>
    <cfRule type="cellIs" dxfId="20" priority="27" stopIfTrue="1" operator="between">
      <formula>3</formula>
      <formula>3</formula>
    </cfRule>
  </conditionalFormatting>
  <conditionalFormatting sqref="Q23:Q27">
    <cfRule type="cellIs" dxfId="19" priority="24" stopIfTrue="1" operator="between">
      <formula>3</formula>
      <formula>4</formula>
    </cfRule>
  </conditionalFormatting>
  <conditionalFormatting sqref="Q23:Q27">
    <cfRule type="cellIs" dxfId="18" priority="21" stopIfTrue="1" operator="greaterThan">
      <formula>3</formula>
    </cfRule>
    <cfRule type="cellIs" dxfId="17" priority="22" stopIfTrue="1" operator="between">
      <formula>1</formula>
      <formula>1</formula>
    </cfRule>
    <cfRule type="cellIs" dxfId="16" priority="23" stopIfTrue="1" operator="between">
      <formula>3</formula>
      <formula>3</formula>
    </cfRule>
  </conditionalFormatting>
  <conditionalFormatting sqref="Q29">
    <cfRule type="cellIs" dxfId="15" priority="20" stopIfTrue="1" operator="between">
      <formula>3</formula>
      <formula>4</formula>
    </cfRule>
  </conditionalFormatting>
  <conditionalFormatting sqref="Q29">
    <cfRule type="cellIs" dxfId="14" priority="17" stopIfTrue="1" operator="greaterThan">
      <formula>3</formula>
    </cfRule>
    <cfRule type="cellIs" dxfId="13" priority="18" stopIfTrue="1" operator="between">
      <formula>1</formula>
      <formula>1</formula>
    </cfRule>
    <cfRule type="cellIs" dxfId="12" priority="19" stopIfTrue="1" operator="between">
      <formula>3</formula>
      <formula>3</formula>
    </cfRule>
  </conditionalFormatting>
  <conditionalFormatting sqref="Q30:Q47">
    <cfRule type="cellIs" dxfId="11" priority="16" stopIfTrue="1" operator="between">
      <formula>3</formula>
      <formula>4</formula>
    </cfRule>
  </conditionalFormatting>
  <conditionalFormatting sqref="Q30:Q47">
    <cfRule type="cellIs" dxfId="10" priority="13" stopIfTrue="1" operator="greaterThan">
      <formula>3</formula>
    </cfRule>
    <cfRule type="cellIs" dxfId="9" priority="14" stopIfTrue="1" operator="between">
      <formula>1</formula>
      <formula>1</formula>
    </cfRule>
    <cfRule type="cellIs" dxfId="8" priority="15" stopIfTrue="1" operator="between">
      <formula>3</formula>
      <formula>3</formula>
    </cfRule>
  </conditionalFormatting>
  <conditionalFormatting sqref="Q50">
    <cfRule type="cellIs" dxfId="7" priority="12" stopIfTrue="1" operator="between">
      <formula>3</formula>
      <formula>4</formula>
    </cfRule>
  </conditionalFormatting>
  <conditionalFormatting sqref="Q50">
    <cfRule type="cellIs" dxfId="6" priority="9" stopIfTrue="1" operator="greaterThan">
      <formula>3</formula>
    </cfRule>
    <cfRule type="cellIs" dxfId="5" priority="10" stopIfTrue="1" operator="between">
      <formula>1</formula>
      <formula>1</formula>
    </cfRule>
    <cfRule type="cellIs" dxfId="4" priority="11" stopIfTrue="1" operator="between">
      <formula>3</formula>
      <formula>3</formula>
    </cfRule>
  </conditionalFormatting>
  <conditionalFormatting sqref="Q51:Q61">
    <cfRule type="cellIs" dxfId="3" priority="8" stopIfTrue="1" operator="between">
      <formula>3</formula>
      <formula>4</formula>
    </cfRule>
  </conditionalFormatting>
  <conditionalFormatting sqref="Q51:Q61">
    <cfRule type="cellIs" dxfId="2" priority="5" stopIfTrue="1" operator="greaterThan">
      <formula>3</formula>
    </cfRule>
    <cfRule type="cellIs" dxfId="1" priority="6" stopIfTrue="1" operator="between">
      <formula>1</formula>
      <formula>1</formula>
    </cfRule>
    <cfRule type="cellIs" dxfId="0" priority="7" stopIfTrue="1" operator="between">
      <formula>3</formula>
      <formula>3</formula>
    </cfRule>
  </conditionalFormatting>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GENERAL</vt:lpstr>
      <vt:lpstr>EJE 1</vt:lpstr>
      <vt:lpstr>EJE 2</vt:lpstr>
      <vt:lpstr>EJE 3</vt:lpstr>
      <vt:lpstr>EJE 4</vt:lpstr>
      <vt:lpstr>'EJE 1'!Área_de_impresión</vt:lpstr>
      <vt:lpstr>'EJE 1'!Títulos_a_imprimir</vt:lpstr>
      <vt:lpstr>'EJE 2'!Títulos_a_imprimir</vt:lpstr>
      <vt:lpstr>'EJE 3'!Títulos_a_imprimir</vt:lpstr>
      <vt:lpstr>'EJE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2018-08-13T21:59:18Z</dcterms:modified>
</cp:coreProperties>
</file>