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stadisticas\PLAN MEJORAMIENTO INSTITUCIONAL\2020_2021\SEGUIMIENTO A 14 DE DICIEMBRE 2021\"/>
    </mc:Choice>
  </mc:AlternateContent>
  <bookViews>
    <workbookView xWindow="0" yWindow="0" windowWidth="12465" windowHeight="8085"/>
  </bookViews>
  <sheets>
    <sheet name="GENERAL" sheetId="9" r:id="rId1"/>
    <sheet name="PI-P01-F06" sheetId="8" r:id="rId2"/>
    <sheet name="eje1" sheetId="11" r:id="rId3"/>
    <sheet name="eje2" sheetId="12" r:id="rId4"/>
    <sheet name="eje4" sheetId="14" r:id="rId5"/>
  </sheets>
  <definedNames>
    <definedName name="_xlnm._FilterDatabase" localSheetId="1" hidden="1">'PI-P01-F06'!$A$6:$O$32</definedName>
    <definedName name="_xlnm.Print_Area" localSheetId="0">GENERAL!$A$1:$D$35</definedName>
    <definedName name="_xlnm.Print_Area" localSheetId="1">'PI-P01-F06'!$A$1:$O$32</definedName>
    <definedName name="_xlnm.Print_Titles" localSheetId="1">'PI-P01-F06'!$1:$6</definedName>
  </definedNames>
  <calcPr calcId="152511"/>
</workbook>
</file>

<file path=xl/calcChain.xml><?xml version="1.0" encoding="utf-8"?>
<calcChain xmlns="http://schemas.openxmlformats.org/spreadsheetml/2006/main">
  <c r="F15" i="11" l="1"/>
  <c r="F14" i="11"/>
  <c r="F13" i="11"/>
  <c r="F12" i="11"/>
  <c r="F11" i="11"/>
  <c r="F10" i="11"/>
  <c r="F9" i="11"/>
  <c r="F8" i="11"/>
  <c r="F7" i="11"/>
  <c r="F6" i="11"/>
  <c r="F5" i="11"/>
  <c r="F4" i="11"/>
  <c r="F3" i="11"/>
  <c r="C7" i="9" l="1"/>
  <c r="C6" i="9"/>
  <c r="C5" i="9"/>
  <c r="E16" i="11"/>
  <c r="N22" i="8" l="1"/>
  <c r="E3" i="14" s="1"/>
  <c r="F3" i="14" s="1"/>
  <c r="N17" i="8" l="1"/>
  <c r="E10" i="11" s="1"/>
  <c r="N28" i="8" l="1"/>
  <c r="E5" i="14" s="1"/>
  <c r="F5" i="14" s="1"/>
  <c r="N31" i="8" l="1"/>
  <c r="E8" i="14" s="1"/>
  <c r="F8" i="14" s="1"/>
  <c r="N30" i="8"/>
  <c r="E7" i="14" s="1"/>
  <c r="F7" i="14" s="1"/>
  <c r="N29" i="8"/>
  <c r="E6" i="14" s="1"/>
  <c r="F6" i="14" s="1"/>
  <c r="N27" i="8"/>
  <c r="E5" i="12" s="1"/>
  <c r="F5" i="12" s="1"/>
  <c r="N26" i="8"/>
  <c r="E4" i="14" s="1"/>
  <c r="F4" i="14" s="1"/>
  <c r="N25" i="8"/>
  <c r="E4" i="12" s="1"/>
  <c r="F4" i="12" s="1"/>
  <c r="N24" i="8"/>
  <c r="E3" i="12" s="1"/>
  <c r="F3" i="12" s="1"/>
  <c r="N23" i="8"/>
  <c r="E15" i="11" s="1"/>
  <c r="N21" i="8"/>
  <c r="E14" i="11" s="1"/>
  <c r="N20" i="8"/>
  <c r="E13" i="11" s="1"/>
  <c r="N19" i="8"/>
  <c r="E12" i="11" s="1"/>
  <c r="N18" i="8"/>
  <c r="E11" i="11" s="1"/>
  <c r="N16" i="8"/>
  <c r="E9" i="11" s="1"/>
  <c r="N15" i="8"/>
  <c r="N14" i="8"/>
  <c r="E8" i="11" s="1"/>
  <c r="N13" i="8"/>
  <c r="E7" i="11" s="1"/>
  <c r="N12" i="8"/>
  <c r="E6" i="11" s="1"/>
  <c r="N11" i="8"/>
  <c r="E5" i="11" s="1"/>
  <c r="N10" i="8"/>
  <c r="E2" i="12" s="1"/>
  <c r="N9" i="8"/>
  <c r="E4" i="11" s="1"/>
  <c r="N8" i="8"/>
  <c r="E3" i="11" s="1"/>
  <c r="N7" i="8"/>
  <c r="E2" i="11" s="1"/>
  <c r="F2" i="11" l="1"/>
  <c r="E2" i="14"/>
  <c r="F2" i="12"/>
  <c r="E6" i="12"/>
  <c r="O28" i="8"/>
  <c r="O22" i="8"/>
  <c r="O16" i="8"/>
  <c r="F2" i="14" l="1"/>
  <c r="E9" i="14"/>
  <c r="O27" i="8"/>
  <c r="O20" i="8" l="1"/>
  <c r="O18" i="8"/>
  <c r="O11" i="8"/>
  <c r="O31" i="8" l="1"/>
  <c r="O30" i="8"/>
  <c r="O29" i="8"/>
  <c r="O26" i="8"/>
  <c r="O25" i="8"/>
  <c r="O24" i="8"/>
  <c r="O23" i="8"/>
  <c r="O21" i="8"/>
  <c r="O19" i="8"/>
  <c r="O17" i="8"/>
  <c r="O15" i="8"/>
  <c r="O14" i="8"/>
  <c r="O13" i="8"/>
  <c r="O12" i="8"/>
  <c r="O10" i="8"/>
  <c r="O9" i="8"/>
  <c r="O8" i="8"/>
  <c r="D7" i="9" l="1"/>
  <c r="D6" i="9"/>
  <c r="D5" i="9"/>
  <c r="C8" i="9" l="1"/>
  <c r="D8" i="9" s="1"/>
  <c r="O7" i="8" l="1"/>
  <c r="H32" i="8" l="1"/>
</calcChain>
</file>

<file path=xl/sharedStrings.xml><?xml version="1.0" encoding="utf-8"?>
<sst xmlns="http://schemas.openxmlformats.org/spreadsheetml/2006/main" count="314" uniqueCount="188">
  <si>
    <t>Eje Estratégico</t>
  </si>
  <si>
    <t xml:space="preserve"> Aplicación eficiente de las estrategias de seguimiento a graduados </t>
  </si>
  <si>
    <t>Meta</t>
  </si>
  <si>
    <t>Acción</t>
  </si>
  <si>
    <t xml:space="preserve">Responsable </t>
  </si>
  <si>
    <t>Fecha Inicio</t>
  </si>
  <si>
    <t>Fecha de cierre</t>
  </si>
  <si>
    <t>Recurso</t>
  </si>
  <si>
    <t>Fuente de recurso</t>
  </si>
  <si>
    <t>Oportunidad de mejora</t>
  </si>
  <si>
    <t>Página 1 de 1</t>
  </si>
  <si>
    <t>Código: PI-P01-F06</t>
  </si>
  <si>
    <t>PROCEDIMIENTO SISTEMA DE PLANIFICACIÓN INSTITUCIONAL</t>
  </si>
  <si>
    <t>Excelencia Académica</t>
  </si>
  <si>
    <t>Apreciación  de los estudiantes respecto a la aplicación  de las disposiciones de los estatutos estudiantil y profesoral</t>
  </si>
  <si>
    <t>Resignificación colectiva de la reforma al Estatuto Estudiantil con la comunidad universitaria.</t>
  </si>
  <si>
    <t>Resignificación colectiva de la reforma al Estatuto Profesoral con la comunidad universitaria.</t>
  </si>
  <si>
    <t>Facilitar el ingreso estudiantil</t>
  </si>
  <si>
    <t xml:space="preserve">Formular proyecto para la integración con las Secretarias de Educación y Ministerio de Educación para la transición de la educación media, técnico y tecnológico con la superior. 
</t>
  </si>
  <si>
    <t xml:space="preserve">Fortalecer el programa de permanencia estudiantil </t>
  </si>
  <si>
    <t>Fortalecer las políticas y estrategias curriculares de formación interdisciplinar, flexibilización e internacionalización.</t>
  </si>
  <si>
    <t>Sistematización del procedimiento de la evaluación docente.</t>
  </si>
  <si>
    <t>Fortalecer los programas de desarrollo profesoral.</t>
  </si>
  <si>
    <t>Formular proyecto para el desarrollo profesoral</t>
  </si>
  <si>
    <t xml:space="preserve">Mantener el análisis permanente de los resultados de las pruebas de Estado de los estudiantes y su uso con propósitos de mejoramiento.  </t>
  </si>
  <si>
    <t>Eficiencia y Transparencia Administrativa</t>
  </si>
  <si>
    <t>Mejorar la apreciación de directivos, profesores, estudiantes y personal administrativo sobre la eficacia de los sistemas de información y de los mecanismos de comunicación institucionales.</t>
  </si>
  <si>
    <t>Implementar sistemas de información eficiente difundir y socializar  el Sistema de información y comunicación  integrado de la Institución, mediante mesas de trabajo con la comunidad universitaria.</t>
  </si>
  <si>
    <t>Ampliación del cuerpo profesoral para el cumplimiento de las funciones misionales de la institución.</t>
  </si>
  <si>
    <t>Realización de convocatoria para profesores de planta de la institución en sus diferentes areas y modalidades</t>
  </si>
  <si>
    <t>Actualización de las políticas  académicas</t>
  </si>
  <si>
    <t>Aprobación de la política institucional en segunda lengua.</t>
  </si>
  <si>
    <t>Implementacion de la politica de inclusión y Capacitación permanente para la atención a población diversa</t>
  </si>
  <si>
    <t>Incorporación de las Mediaciones Tecnológicas  en los diferentes programas academicos de la institución como estrategia para el desarrollo de los procesos académicos.</t>
  </si>
  <si>
    <t>Inserción de la institución en contextos académicos nacionales e internacionales</t>
  </si>
  <si>
    <t xml:space="preserve">Realizar un estudio analítico, sistemático y comparativo de la institución con respecto a otras instituciones nacionales e internacionales. </t>
  </si>
  <si>
    <t>Actualización de planes de curso de programas con homólogos internacionales</t>
  </si>
  <si>
    <t>Fortalecer los procesos de Investigación en la institución</t>
  </si>
  <si>
    <t>Remodelación de la infraestructura física para la investigación</t>
  </si>
  <si>
    <t>Institucionalizar un evento de difusión de los premios y distinciones por trabajos de investigación.</t>
  </si>
  <si>
    <t xml:space="preserve">Política de seguimiento a los graduados </t>
  </si>
  <si>
    <t>Cualificación de los graduados a través de educación continuada</t>
  </si>
  <si>
    <t>Fomentar la percepción de politicas de apoyo y promoción del personal administrativo</t>
  </si>
  <si>
    <t>Fortalecimiento del ejercicio de la seguridad en el trabajo y la salud para el funcionario.</t>
  </si>
  <si>
    <t>Garantizar los recursos suficientes para dar cumplimiento al Proyecto Educativo Institucional</t>
  </si>
  <si>
    <t>Adecuación y dotación de las aulas virtuales y aulas de práctica pedagógica y didácticas con equipos  actualizados, pertinentes, aplicaciones específicas,   entre  otros, para el uso eficiente en los procesos  académicos.</t>
  </si>
  <si>
    <t>Generación de recursos para lograr la estabilidad y solidez financiera a mediano plazo, para el cumplimiento de las acciones propuestas en el plan de desarrollo institucional.</t>
  </si>
  <si>
    <t>Realización de programas de inducción a docentes que ingresan a la función administrativa como: decanos, secretarios académicos, directores de programa o como directores de unidad administrativa</t>
  </si>
  <si>
    <t>Creación de un programa de capacitación y actulización permanente en el area financiera a todos los funcionarios del area contable y financiera.</t>
  </si>
  <si>
    <t>Vicerrector de Desarrollo Humano
Vicerrector Académico
Vicerrector Administrativo
Secretaría General
Consejo Académico
Consejo Superior</t>
  </si>
  <si>
    <t>Fondos comunes - UT</t>
  </si>
  <si>
    <t>1 Estatuto aprobado</t>
  </si>
  <si>
    <t>Vicerrector Académico
Director de Proyección Social
Directores de Programas
Vicerrector Académico</t>
  </si>
  <si>
    <t>Recursos de inversión - Estampilla Prounal</t>
  </si>
  <si>
    <t>1 proyecto aprobado</t>
  </si>
  <si>
    <t>1 programa implementado</t>
  </si>
  <si>
    <t>Vicerrectoría Académica
Comité Central de Curriculo
Consejo Académico</t>
  </si>
  <si>
    <t>Fondos comunes</t>
  </si>
  <si>
    <t>12 políticas académicas
Normatividad asociada</t>
  </si>
  <si>
    <t xml:space="preserve">Jedes de Departamentos
Comité de Evaluación y escalafon docente
</t>
  </si>
  <si>
    <t>1  procedimiento actualizado y sistematizado</t>
  </si>
  <si>
    <t>Vicerrectoría Académica
Comité de Desarrollo a la Docencia
Consejo Académico</t>
  </si>
  <si>
    <t>1 Proyecto aprobado</t>
  </si>
  <si>
    <t>Vicerrector Académico 
Vicerrector de Desarrollo Humano</t>
  </si>
  <si>
    <t>1 Proyecto de preparación en las pruebas Saber pro implementado</t>
  </si>
  <si>
    <t xml:space="preserve">Vicerrector Administrativo
Secretaria General 
Grupo de Comunicación e Imagen 
Jefe Oficina de gestión tecnologica 
</t>
  </si>
  <si>
    <t>Sistema Genarl de Regalías</t>
  </si>
  <si>
    <t>1 sistema de información implementado
5 socializacioanes del sistema de información y comunicaciones</t>
  </si>
  <si>
    <t>Inversión y Estampilla Prounal</t>
  </si>
  <si>
    <t>Numero de profesores vinculados como docentes de planta</t>
  </si>
  <si>
    <t>Vicerrectoría Académica
Proyección Social</t>
  </si>
  <si>
    <t xml:space="preserve">Politica aprobada </t>
  </si>
  <si>
    <t>Vicerrectoría de Desarrollo Humano</t>
  </si>
  <si>
    <t xml:space="preserve">Política aprobada e implementada </t>
  </si>
  <si>
    <t>Vicerrector Académico
Comites curriculares de cada programa</t>
  </si>
  <si>
    <t xml:space="preserve">60% Programas académicos de la UT con implementación de medicianos  tecnológicas </t>
  </si>
  <si>
    <t>Vicerrector Académico
Oficina de relaciones internacionales</t>
  </si>
  <si>
    <t>1 estudio realizado</t>
  </si>
  <si>
    <t>Unidades Académicas/Oficina de Relaciones Internacionales</t>
  </si>
  <si>
    <t>100% Programas académicos con planes de estudio y/o microcurriculos actualizados</t>
  </si>
  <si>
    <t>Jefe Oficina Oficina de Desarrollo Institucional
Consejo Superior</t>
  </si>
  <si>
    <t>REGALIAS</t>
  </si>
  <si>
    <t>1 centro de investigaciones</t>
  </si>
  <si>
    <t>Director de Investigaciones y Desarrollo Científico</t>
  </si>
  <si>
    <t>Un evento anual</t>
  </si>
  <si>
    <t xml:space="preserve">Vicerrector Académico
Director de Proyección Social
Directores de Programas
</t>
  </si>
  <si>
    <t xml:space="preserve">Fondos comunes </t>
  </si>
  <si>
    <t>1 política aprobada</t>
  </si>
  <si>
    <t>Oficina de graduados</t>
  </si>
  <si>
    <t>2 cursos de extensión anual en diferentes áreas del conocimiento</t>
  </si>
  <si>
    <t>Vicerrector Administrativo
Jefe División de relaciones laborales y prestacionales</t>
  </si>
  <si>
    <t>3 Jornadas</t>
  </si>
  <si>
    <t xml:space="preserve"> Vicerrectoría de Desarrollo Humano</t>
  </si>
  <si>
    <t>6 jornadas de seguridad en el trabajo y salud para el funcionario</t>
  </si>
  <si>
    <t>Vicerrectoria Académica</t>
  </si>
  <si>
    <t xml:space="preserve">REGALIAS </t>
  </si>
  <si>
    <t>60% de aulas dotadas</t>
  </si>
  <si>
    <t>Vicerrectoria administrativa - División contable</t>
  </si>
  <si>
    <t>Recursos propios</t>
  </si>
  <si>
    <t>Vicerrectoría Administrativa</t>
  </si>
  <si>
    <t>el 100% de los Profesores de planta que asumen los cargos administrativos capacitados.</t>
  </si>
  <si>
    <t>División de relaciones laborales y prestacionales</t>
  </si>
  <si>
    <t>1 capacitación anual</t>
  </si>
  <si>
    <t>PLAN DE MEJORAMIENTO INSTITUCIONAL  AÑO 2019 - 2022</t>
  </si>
  <si>
    <t>SEGUIMIENTO</t>
  </si>
  <si>
    <t>EVIDENCIA</t>
  </si>
  <si>
    <t>OBSERVACIÓN</t>
  </si>
  <si>
    <t>% AVANCE</t>
  </si>
  <si>
    <t>SEMÁFORO</t>
  </si>
  <si>
    <t>Fecha Aprobación:
28-05-2019</t>
  </si>
  <si>
    <t>Versión: 02</t>
  </si>
  <si>
    <t>No.</t>
  </si>
  <si>
    <t>Vicerrector Académico
Vicerrector de Desarrollo Humano
Vicerrector Administrativo
Secretaría General Consejo Académico</t>
  </si>
  <si>
    <t>Establecer un programa que permita atender a los estudiantes de acuerdo a un estudio de necesidades.</t>
  </si>
  <si>
    <t>COMPROMISO SOCIAL</t>
  </si>
  <si>
    <t xml:space="preserve">Formular e implementar un proyecto para mejorar los resultados de las pruebas Saber Pro  </t>
  </si>
  <si>
    <t>Compromiso Social</t>
  </si>
  <si>
    <t>UNIVERSIDAD DEL TOLIMA</t>
  </si>
  <si>
    <t>EJES</t>
  </si>
  <si>
    <t>CONVENCIÓN</t>
  </si>
  <si>
    <t>SEMAFORO</t>
  </si>
  <si>
    <t>EXCELENCIA ACADÉMICA</t>
  </si>
  <si>
    <t>EJE 1</t>
  </si>
  <si>
    <t>EJE 2</t>
  </si>
  <si>
    <t>EFICIENCIA Y TRANSPARENCIA ADMINISTRATIVA</t>
  </si>
  <si>
    <t>EJE 4</t>
  </si>
  <si>
    <t>AVANCE</t>
  </si>
  <si>
    <t>Fuente: Oficina de Desarrollo Institucional</t>
  </si>
  <si>
    <t>ODI/RODRIGUEZ J.C/Nubia B.</t>
  </si>
  <si>
    <t>Incluir en las jornadas de inducción y reinducción las políticas de estímulos y promoción del personal administrativo.</t>
  </si>
  <si>
    <t>CONSOLIDADO  PLAN DE MEJORAMIENTO 2019 - 2022</t>
  </si>
  <si>
    <t>100% de la generación de recursos</t>
  </si>
  <si>
    <t>Actualización de las política  académicas de la UT,  en relación con lineamientos curriculares y la movilidad académica e internacional y generar normatividad asociada.</t>
  </si>
  <si>
    <t>Potenciar criterios y mecanismos de evaluación docente.</t>
  </si>
  <si>
    <t xml:space="preserve">
Vicerrector Académica
 Oficina de Desarrollo Institucional</t>
  </si>
  <si>
    <r>
      <t xml:space="preserve">Reportes de seguimiento del curso
Registros de asistencia que reposan en el IDEAD
</t>
    </r>
    <r>
      <rPr>
        <b/>
        <sz val="10"/>
        <rFont val="Century Gothic"/>
        <family val="2"/>
      </rPr>
      <t>SEGUNDO SEGUIMIENTO</t>
    </r>
    <r>
      <rPr>
        <sz val="10"/>
        <rFont val="Century Gothic"/>
        <family val="2"/>
      </rPr>
      <t xml:space="preserve">
Fecha de radicación del proyecto 6 de octubre de 2020 en el Banco de Proyectos de la UT 
</t>
    </r>
  </si>
  <si>
    <r>
      <t xml:space="preserve">
Se presentó propuesta de  nuevos programas (Química y Pedagogía de la Literatura, Maestría en Derechos Humanos y Ciudadanía y la Mestría en Urbanismo de Tecnologías). 
Se presentaron modificaciones curriculares de los programas de Ing. Sistemas, Maestría en Educación, Maestría en Pedagogía y Mediaciones Tecnologícas. quienes ya realizaron  presentación ante el Consejo Académico. 
Se encuentra pendiente la presentación ante el Consejo Superios la Mestría en Urbanismo , la Maestría en DDHH y Ciudadanía  y el programa de Química  para  creación de programa.
Se encuentra en revisión del Comité Central de Currículo las siguientes modificaciones:
Modificación curricular de la Lic. Educación Artística 
modificación currícular del programa de Ingeniería Forestal.
Modificación del plan de estudios del programa de Historia.
Se tienen en construcción seis (6) documentos de trabajo: Política Editorial; Política de investigación; Politica de Educación Mediada; Politica de Desarrollo Humano; Politica de Graduados; Politica de Regionalización; Politica Ambiental; Politica de Educación a Distancia
SEGUNDO SEGUIMIENTO
Segunda Lengua
Investitación  
Inclusión
Graduados
Internacionalización
</t>
    </r>
    <r>
      <rPr>
        <b/>
        <sz val="10"/>
        <rFont val="Arial"/>
        <family val="2"/>
      </rPr>
      <t xml:space="preserve">
</t>
    </r>
    <r>
      <rPr>
        <sz val="10"/>
        <rFont val="Arial"/>
        <family val="2"/>
      </rPr>
      <t xml:space="preserve">Se presentó agenda programática al señor Rector
</t>
    </r>
    <r>
      <rPr>
        <b/>
        <sz val="10"/>
        <rFont val="Arial"/>
        <family val="2"/>
      </rPr>
      <t>TERCER SEGUIMIENTO (primer trimestre 2021)
-</t>
    </r>
    <r>
      <rPr>
        <sz val="10"/>
        <rFont val="Arial"/>
        <family val="2"/>
      </rPr>
      <t xml:space="preserve">Política curricular: Documento de trabajo con el  Comite Central de Curriculo
-Política de Investigaciones, se ha adelantado:
1. Propuesta de Acuerdo
2. Documento técnico de trabajo 
3. Propuesta líneas de investigación institucionales 
Documentos trabajados en varias sesiones de CCI, específicamente para el 2021 las fechas de las reuniones han sido las siguientes: 20 enero; 3 de febrero; 17 de febrero; 3 de marzo; 24 de marzo, 14 de abril
-Política de Posgrados : Se revisó la normatividad existente y un documento  sobre estímulos a graduados,  socializado con actores. El documentol fue entregado para revisión y corrección en el mes de marzo de 2021 a la Vicerrectoría Académica.
-Política de Internacionalización: Se elaboró un documento borrador de la política de internacionalización y socializado con algunos de los actores pertinentes ORI, FCE y se recibieron observaciones Correos electrónicos
Política de Bienestar Universitario: Revisión documental y estructuración de encuesta. Actas, documento de trabajo e instrumento de encuesta.
Conformación equipo interistitucional y avance en los instrumentos validadores
- Política de Regionalización: Propuesta de documento, diseño y validación de iInstrumento tipo encuesta 
- Política de Ambiental:
</t>
    </r>
    <r>
      <rPr>
        <b/>
        <sz val="10"/>
        <rFont val="Arial"/>
        <family val="2"/>
      </rPr>
      <t/>
    </r>
  </si>
  <si>
    <r>
      <rPr>
        <b/>
        <sz val="11"/>
        <rFont val="Arial"/>
        <family val="2"/>
      </rPr>
      <t>SEGUNDO SEGUIMIENTO</t>
    </r>
    <r>
      <rPr>
        <sz val="11"/>
        <rFont val="Arial"/>
        <family val="2"/>
      </rPr>
      <t xml:space="preserve">
Diplomando en sistemas de gestión de seguridad y salud en el trabajo desde el enfoque de calidad - CAT Medellín</t>
    </r>
  </si>
  <si>
    <r>
      <rPr>
        <b/>
        <sz val="11"/>
        <rFont val="Arial"/>
        <family val="2"/>
      </rPr>
      <t>SEGUNDO SEGUIMIENTO</t>
    </r>
    <r>
      <rPr>
        <sz val="11"/>
        <rFont val="Arial"/>
        <family val="2"/>
      </rPr>
      <t xml:space="preserve">
Se mantiene la oferta de diplomados de años anteriores para los graduados.
Diplomando en sistemas de gestión de seguridad y salud en el trabajo desde el enfoque de calidad - CAT Medellín</t>
    </r>
  </si>
  <si>
    <r>
      <rPr>
        <b/>
        <sz val="11"/>
        <rFont val="Arial"/>
        <family val="2"/>
      </rPr>
      <t>SEGUNDO SEGUIMIENTO</t>
    </r>
    <r>
      <rPr>
        <sz val="11"/>
        <rFont val="Arial"/>
        <family val="2"/>
      </rPr>
      <t xml:space="preserve">
Es de aclarar que se encuentra el presupuesto asignado,  pero no se encuentran los recursos.
Se han desarrollado dos etapas: evaluación y documentación
Se realizaron jornadas de de riegos ergonomicos
12 jornadas de capacitación en sensibilización y autocuidado y en riesgos: ergonómicos, psicosocial y biológico. </t>
    </r>
    <r>
      <rPr>
        <b/>
        <sz val="11"/>
        <rFont val="Arial"/>
        <family val="2"/>
      </rPr>
      <t xml:space="preserve">
TERCER SEGUIMIENTO (primer trimestre 2021)
</t>
    </r>
    <r>
      <rPr>
        <sz val="11"/>
        <rFont val="Arial"/>
        <family val="2"/>
      </rPr>
      <t xml:space="preserve">
Formatos correspondientes al Sistema de Gestión de Seguridad y Salud en el trabajo, ej: formatos de inspección de equipos e instalaciones, formato de entrega de elementos de protección personal y bioseguridad por COVID-19)</t>
    </r>
  </si>
  <si>
    <r>
      <rPr>
        <b/>
        <sz val="10"/>
        <rFont val="Century Gothic"/>
        <family val="2"/>
      </rPr>
      <t xml:space="preserve">
SEGUNDO SEGUIMIENTO</t>
    </r>
    <r>
      <rPr>
        <sz val="10"/>
        <rFont val="Century Gothic"/>
        <family val="2"/>
      </rPr>
      <t xml:space="preserve">
La propuesta fue enviada al Consejo Académico y avalado en una sesión
</t>
    </r>
    <r>
      <rPr>
        <b/>
        <sz val="10"/>
        <rFont val="Century Gothic"/>
        <family val="2"/>
      </rPr>
      <t xml:space="preserve">
TERCER SEGUIMIENTO (primer trimestre 2021)
</t>
    </r>
    <r>
      <rPr>
        <sz val="10"/>
        <rFont val="Century Gothic"/>
        <family val="2"/>
      </rPr>
      <t xml:space="preserve">Documento en primera vuelta en el Consejo Superior
</t>
    </r>
    <r>
      <rPr>
        <b/>
        <sz val="10"/>
        <rFont val="Century Gothic"/>
        <family val="2"/>
      </rPr>
      <t>CUARTO SEGUIMIENTO (segundo trimestre 2021)</t>
    </r>
  </si>
  <si>
    <r>
      <rPr>
        <b/>
        <sz val="10"/>
        <rFont val="Arial"/>
        <family val="2"/>
      </rPr>
      <t>PRIMER SEGUIMIENTO</t>
    </r>
    <r>
      <rPr>
        <sz val="10"/>
        <rFont val="Arial"/>
        <family val="2"/>
      </rPr>
      <t xml:space="preserve">
Documento de trabajo, actas de reunión
</t>
    </r>
    <r>
      <rPr>
        <b/>
        <sz val="10"/>
        <rFont val="Arial"/>
        <family val="2"/>
      </rPr>
      <t>SEGUNDO SEGUIMIENTO</t>
    </r>
    <r>
      <rPr>
        <sz val="10"/>
        <rFont val="Arial"/>
        <family val="2"/>
      </rPr>
      <t xml:space="preserve">
Certificación  del 19 o 26 de octubre , </t>
    </r>
    <r>
      <rPr>
        <sz val="10"/>
        <color rgb="FFFF0000"/>
        <rFont val="Arial"/>
        <family val="2"/>
      </rPr>
      <t xml:space="preserve"> </t>
    </r>
    <r>
      <rPr>
        <sz val="10"/>
        <rFont val="Arial"/>
        <family val="2"/>
      </rPr>
      <t>reposa en la Secretaria General</t>
    </r>
    <r>
      <rPr>
        <b/>
        <sz val="10"/>
        <rFont val="Arial"/>
        <family val="2"/>
      </rPr>
      <t xml:space="preserve">
TERCER SEGUIMIENTO (primer trimestre 2021)
CUARTO SEGUIMIENTO (segundo trimestre 2021)
</t>
    </r>
    <r>
      <rPr>
        <sz val="10"/>
        <rFont val="Arial"/>
        <family val="2"/>
      </rPr>
      <t>Aprobado en sesión del Consejo Superior del 27 de mayo, mediante acuerdo 011 del 21 deabril</t>
    </r>
    <r>
      <rPr>
        <b/>
        <sz val="10"/>
        <rFont val="Arial"/>
        <family val="2"/>
      </rPr>
      <t xml:space="preserve">
</t>
    </r>
  </si>
  <si>
    <r>
      <t xml:space="preserve">
</t>
    </r>
    <r>
      <rPr>
        <b/>
        <sz val="10"/>
        <rFont val="Arial"/>
        <family val="2"/>
      </rPr>
      <t xml:space="preserve">PRIMER SEGUIMIENTO
</t>
    </r>
    <r>
      <rPr>
        <sz val="10"/>
        <rFont val="Arial"/>
        <family val="2"/>
      </rPr>
      <t xml:space="preserve">
Actas de la instancia correspondientes
Actas de reunión
oficio remisorio al CF
Documentos de trabajo que resposan en la Vicerrectoría Académica
</t>
    </r>
    <r>
      <rPr>
        <b/>
        <sz val="10"/>
        <rFont val="Arial"/>
        <family val="2"/>
      </rPr>
      <t>SEGUNDO SEGUIMIENTO</t>
    </r>
    <r>
      <rPr>
        <sz val="10"/>
        <rFont val="Arial"/>
        <family val="2"/>
      </rPr>
      <t xml:space="preserve">
Documento de políticas , actas de reuniones PENDIENTE fechas de actas
</t>
    </r>
    <r>
      <rPr>
        <b/>
        <sz val="10"/>
        <rFont val="Arial"/>
        <family val="2"/>
      </rPr>
      <t xml:space="preserve">TERCER SEGUIMIENTO (primer trimestre 2021)
</t>
    </r>
    <r>
      <rPr>
        <sz val="10"/>
        <rFont val="Arial"/>
        <family val="2"/>
      </rPr>
      <t>-Política curricular: Documento de trabajo con el  Comite Central de Curriculo PENDIENTE EVIDENCIA
-Política de Investigaciones, se ha adelantado:
1. Propuesta de Acuerdo
2. Documento técnico de trabajo 
3. Propuesta líneas de investigación institucionales 
Documentos trabajados en varias sesiones de CCI, específicamente para el 2021 las fechas de las reuniones han sido las siguientes: 20 enero; 3 de febrero; 17 de febrero; 3 de marzo; 24 de marzo, 14 de abril
-Política de Posgrados  PENDIENTE EVIDENCIA
-Política de Internacionalización : PENDIENTE EVIDENCIA</t>
    </r>
    <r>
      <rPr>
        <b/>
        <sz val="10"/>
        <rFont val="Arial"/>
        <family val="2"/>
      </rPr>
      <t xml:space="preserve">
-</t>
    </r>
    <r>
      <rPr>
        <sz val="10"/>
        <rFont val="Arial"/>
        <family val="2"/>
      </rPr>
      <t xml:space="preserve">Política de Bienestar Universitario:Actas No. 001, No. 002 y No. 003 de fechas 10,17 y 24 de marzo/2021. https://drive.google.com/drive/folders/1UgWAM-9cvG4og-C_HQOcwrhMH3reiAiN
</t>
    </r>
    <r>
      <rPr>
        <b/>
        <sz val="10"/>
        <rFont val="Arial"/>
        <family val="2"/>
      </rPr>
      <t>CUARTO SEGUIMIENTO (segundo trimestre 2021)</t>
    </r>
    <r>
      <rPr>
        <sz val="10"/>
        <rFont val="Arial"/>
        <family val="2"/>
      </rPr>
      <t xml:space="preserve">
- Política de Regionalización: </t>
    </r>
    <r>
      <rPr>
        <sz val="10"/>
        <color rgb="FFFF0000"/>
        <rFont val="Arial"/>
        <family val="2"/>
      </rPr>
      <t xml:space="preserve">PENDIENTE EVIDENCIA
</t>
    </r>
    <r>
      <rPr>
        <sz val="10"/>
        <rFont val="Arial"/>
        <family val="2"/>
      </rPr>
      <t xml:space="preserve">- Política de Ambiental: 
1- Actas No. 01 del 5 febrero, No. 02 del 12 de febrero, No. 03 del 19 de febrero, Nº 4 del 25 de febrero, Nº 5 del 04 de marzo, Nº 6 del 17 de marzo 2-Proyecto de Acuerdo modificatorio de la creaciòn del Comité de Gestión y Educación Ambiental -enviado a jurídica- 3- Proyecto de acuerdo para descargue de horas laborales de los docentes que van a participar en la estructuración del plan.
</t>
    </r>
    <r>
      <rPr>
        <b/>
        <sz val="10"/>
        <rFont val="Arial"/>
        <family val="2"/>
      </rPr>
      <t xml:space="preserve">
CUARTO SEGUIMIENTO (segundo trimestre 2021)</t>
    </r>
  </si>
  <si>
    <r>
      <t xml:space="preserve">Se vincula Becario como docente de planta de la Facultad de Ciencias Humanas y Artes MARIA ALEJANDRA ESPINOSA MORENO.
Se vincula Becario como docente de planta de la Facultad de Ciencias Económicas y Administrativas CAMILO ANDRES ARCINIEGAS PRADILLA.
se esta gestionando parte logistica de la convocatoria  
</t>
    </r>
    <r>
      <rPr>
        <b/>
        <sz val="10"/>
        <rFont val="Arial"/>
        <family val="2"/>
      </rPr>
      <t xml:space="preserve">SEGUNDO SEGUIMIENTO
</t>
    </r>
    <r>
      <rPr>
        <sz val="10"/>
        <rFont val="Arial"/>
        <family val="2"/>
      </rPr>
      <t xml:space="preserve">
Se dividió en fases
Se realiza en la presente vigencia el diagnóstico, para la construcción de un informe ejecutivo
Las Unidades Académicas entregaron el diagnóstico
</t>
    </r>
    <r>
      <rPr>
        <b/>
        <sz val="10"/>
        <rFont val="Arial"/>
        <family val="2"/>
      </rPr>
      <t>TERCER SEGUIMIENTO (primer trimestre 2021)</t>
    </r>
    <r>
      <rPr>
        <sz val="10"/>
        <rFont val="Arial"/>
        <family val="2"/>
      </rPr>
      <t xml:space="preserve">
Documento elaborado de diagnóstico consolidado con necesidades de las unidades académicas
Documento "Estrategia de Fortalecimiento planta docente Universidad del Tolima"reposan en la Vicerrectoria Académica 
</t>
    </r>
    <r>
      <rPr>
        <b/>
        <sz val="10"/>
        <rFont val="Arial"/>
        <family val="2"/>
      </rPr>
      <t>CUARTO SEGUIMIENTO (segundo trimestre 2021)</t>
    </r>
  </si>
  <si>
    <r>
      <t xml:space="preserve">Documento en construcción
</t>
    </r>
    <r>
      <rPr>
        <b/>
        <sz val="10"/>
        <rFont val="Century Gothic"/>
        <family val="2"/>
      </rPr>
      <t xml:space="preserve">
TERCER SEGUIMIENTO (primer trimestre 2021)
</t>
    </r>
    <r>
      <rPr>
        <sz val="10"/>
        <rFont val="Century Gothic"/>
        <family val="2"/>
      </rPr>
      <t xml:space="preserve">Proceso que inicia en el segundo trimestre
</t>
    </r>
    <r>
      <rPr>
        <b/>
        <sz val="10"/>
        <rFont val="Century Gothic"/>
        <family val="2"/>
      </rPr>
      <t>CUARTO SEGUIMIENTO (segundo trimestre 2021)</t>
    </r>
    <r>
      <rPr>
        <sz val="10"/>
        <rFont val="Century Gothic"/>
        <family val="2"/>
      </rPr>
      <t xml:space="preserve">
</t>
    </r>
  </si>
  <si>
    <r>
      <rPr>
        <b/>
        <sz val="10"/>
        <rFont val="Century Gothic"/>
        <family val="2"/>
      </rPr>
      <t xml:space="preserve">PRIMER SEGUIMIENTO
</t>
    </r>
    <r>
      <rPr>
        <sz val="10"/>
        <rFont val="Century Gothic"/>
        <family val="2"/>
      </rPr>
      <t>Jornada de inducción y reinducción realizada en el 2019</t>
    </r>
    <r>
      <rPr>
        <b/>
        <sz val="10"/>
        <rFont val="Century Gothic"/>
        <family val="2"/>
      </rPr>
      <t xml:space="preserve">
SEGUNDO SEGUIMIENTO</t>
    </r>
    <r>
      <rPr>
        <sz val="10"/>
        <rFont val="Century Gothic"/>
        <family val="2"/>
      </rPr>
      <t xml:space="preserve">
En el 2020_1, se desarrolló la joranda los día 4 y 5 de marzo.
Se artícula con el Plan pero no se han desarrollado jornadas de inducción y reinducción.
</t>
    </r>
    <r>
      <rPr>
        <b/>
        <sz val="10"/>
        <rFont val="Century Gothic"/>
        <family val="2"/>
      </rPr>
      <t xml:space="preserve">
TERCER SEGUIMIENTO (primer trimestre 2021)
</t>
    </r>
    <r>
      <rPr>
        <sz val="10"/>
        <rFont val="Century Gothic"/>
        <family val="2"/>
      </rPr>
      <t xml:space="preserve">Proceso que inicia en el segundo trimestre
</t>
    </r>
    <r>
      <rPr>
        <b/>
        <sz val="10"/>
        <rFont val="Century Gothic"/>
        <family val="2"/>
      </rPr>
      <t>CUARTO SEGUIMIENTO (segundo trimestre 2021)</t>
    </r>
    <r>
      <rPr>
        <sz val="10"/>
        <rFont val="Century Gothic"/>
        <family val="2"/>
      </rPr>
      <t xml:space="preserve">
</t>
    </r>
  </si>
  <si>
    <r>
      <rPr>
        <b/>
        <sz val="11"/>
        <rFont val="Arial"/>
        <family val="2"/>
      </rPr>
      <t>SEGUNDO SEGUIMIENTO</t>
    </r>
    <r>
      <rPr>
        <sz val="11"/>
        <rFont val="Arial"/>
        <family val="2"/>
      </rPr>
      <t xml:space="preserve">
Registro fotográfico de las 12 jornadas en las unidades académico administrativos.</t>
    </r>
    <r>
      <rPr>
        <sz val="11"/>
        <color rgb="FFFF0000"/>
        <rFont val="Arial"/>
        <family val="2"/>
      </rPr>
      <t xml:space="preserve">
</t>
    </r>
    <r>
      <rPr>
        <b/>
        <sz val="11"/>
        <rFont val="Arial"/>
        <family val="2"/>
      </rPr>
      <t xml:space="preserve">TERCER SEGUIMIENTO (primer trimestre 2021)
</t>
    </r>
    <r>
      <rPr>
        <sz val="11"/>
        <rFont val="Arial"/>
        <family val="2"/>
      </rPr>
      <t xml:space="preserve">- Elaboracion y actualizacion de documentos conforme al sistema de calidad entre ellos procedimientos ,protocolos ,formatos relacionados en el formato GD-P07-F03,publicado ubicado en el linkhttp://administrativos.ut.edu.co/sistemas-gestion-de-la-calidad/gestion-de-desarrollo-humano.html 
- Documento excel Matriz legal actualizada ,incluidas en el formato Código: DH-P14- F01
- Base de datos en formulario Google Drive
-Documentos Protocolo de bioseguridad de medidas preventivas para evitar el contagio del covid- 19 - plan retorno de trabajo seguro, formatos DH-PT02- DH-PT51; actualización documento protocolo general  plan retorno gradual progresivo y seguro, código: DH-PR01 VERSIÓN 2; formatos de entrega de elementos de protección personal e insumos DH-P09-F04, DH-P09-F05.; capacitaciones listado en drive ,imagenes 
-Documento disponibles en fisico de Formatos de entrega de elementos individuales, colectivos e insumos DH-P09-F04, DH-P09-F05
-Acta 001 de la vista del proveedor del Plan Estratégico de Seguridad Vial realizada el día 12 de febrero de 2021. Formato Acta de Reunión código GD-P07-F04.
-Actos NO. 774488 - Universidad del Tolima . fecha de la visita 10 de marzo de 2021
</t>
    </r>
    <r>
      <rPr>
        <b/>
        <sz val="11"/>
        <rFont val="Arial"/>
        <family val="2"/>
      </rPr>
      <t>CUARTO SEGUIMIENTO (segundo trimestre 2021)</t>
    </r>
  </si>
  <si>
    <r>
      <t xml:space="preserve">
Se vienen realizando gestiones y acercamientos con algunas organizaciones de diferentes sectores para establecer  convenios y/o alianzas que permitan la consecución de recursos y la gestión de ahorro para la universidad.
</t>
    </r>
    <r>
      <rPr>
        <b/>
        <sz val="10"/>
        <rFont val="Century Gothic"/>
        <family val="2"/>
      </rPr>
      <t>SEGUNDO SEGUIMIENTO</t>
    </r>
    <r>
      <rPr>
        <sz val="10"/>
        <rFont val="Century Gothic"/>
        <family val="2"/>
      </rPr>
      <t xml:space="preserve">
Así mismo, aunque no son convenios nuevos, si ha sido gestión de recuperación de recursos de la U, ha sido el trabajo de liderazgo para concertar acuerdos de pago con los convenios del IDEAD, por el momento hemos adelantado UniGuajita y Corpotec
Se tienen dos recursos
Los valores que se reciben por matricula cero, se convierten en recursos propios
</t>
    </r>
    <r>
      <rPr>
        <b/>
        <sz val="10"/>
        <rFont val="Century Gothic"/>
        <family val="2"/>
      </rPr>
      <t xml:space="preserve">
TERCER SEGUIMIENTO (primer trimestre 2021)</t>
    </r>
    <r>
      <rPr>
        <sz val="10"/>
        <rFont val="Century Gothic"/>
        <family val="2"/>
      </rPr>
      <t xml:space="preserve">
</t>
    </r>
    <r>
      <rPr>
        <b/>
        <sz val="10"/>
        <rFont val="Century Gothic"/>
        <family val="2"/>
      </rPr>
      <t>CUARTO SEGUIMIENTO (segundo trimestre 2021)</t>
    </r>
  </si>
  <si>
    <r>
      <rPr>
        <b/>
        <sz val="10"/>
        <rFont val="Century Gothic"/>
        <family val="2"/>
      </rPr>
      <t>SEGUNDO SEGUIMIENTO</t>
    </r>
    <r>
      <rPr>
        <sz val="10"/>
        <rFont val="Century Gothic"/>
        <family val="2"/>
      </rPr>
      <t xml:space="preserve">
En el 2020_1, se desarrolló la joranda los día 4 y 5 de marzo.
Se artícula con el Plan pero no se han desarrollado jornadas de inducción y reinducción.
</t>
    </r>
    <r>
      <rPr>
        <b/>
        <sz val="10"/>
        <rFont val="Century Gothic"/>
        <family val="2"/>
      </rPr>
      <t>CUARTO SEGUIMIENTO (segundo trimestre 2021)</t>
    </r>
    <r>
      <rPr>
        <sz val="10"/>
        <color rgb="FFFF0000"/>
        <rFont val="Century Gothic"/>
        <family val="2"/>
      </rPr>
      <t xml:space="preserve">
</t>
    </r>
    <r>
      <rPr>
        <sz val="10"/>
        <rFont val="Century Gothic"/>
        <family val="2"/>
      </rPr>
      <t xml:space="preserve">
</t>
    </r>
  </si>
  <si>
    <r>
      <t xml:space="preserve">Para el desarrollo de la actividad de reforzamiento académicos para estudiantes de primaria y básica secundaria: se vincularon a la biblioteca tres (3), monitores académicos, quienes empezaran a realizar la actvidad a partir del 06 de junio hasta el 18 de julio de 2019.
</t>
    </r>
    <r>
      <rPr>
        <b/>
        <sz val="10"/>
        <rFont val="Century Gothic"/>
        <family val="2"/>
      </rPr>
      <t>SEGUNDO SEGUIMIENTO</t>
    </r>
    <r>
      <rPr>
        <sz val="10"/>
        <rFont val="Century Gothic"/>
        <family val="2"/>
      </rPr>
      <t xml:space="preserve">
 con tres componentes de formación docente así: Programa de Educación Formal Avanzada Nivel III; Ciclos de Formación Continuada: Trabajo Infantil y Fomento de la Ruta de Atención Integral en los componentes de promoción, prevención, atención y seguimiento de la Ley 1620 de 2013 y su decreto reglamentario 1965 de 2013; y la formación y cualificación docente en el fortalecimiento de las herramientas y mediaciones tecnológicas.
</t>
    </r>
    <r>
      <rPr>
        <b/>
        <sz val="10"/>
        <rFont val="Century Gothic"/>
        <family val="2"/>
      </rPr>
      <t xml:space="preserve">
TERCER SEGUIMIENTO (primer trimestre 2021)
</t>
    </r>
    <r>
      <rPr>
        <sz val="10"/>
        <rFont val="Century Gothic"/>
        <family val="2"/>
      </rPr>
      <t xml:space="preserve">Proceso que inicia en el segundo trimestre articulado con el  suproyecto Educación rural (Plan de Acción 2021)
</t>
    </r>
    <r>
      <rPr>
        <b/>
        <sz val="10"/>
        <rFont val="Century Gothic"/>
        <family val="2"/>
      </rPr>
      <t xml:space="preserve">CUARTO SEGUIMIENTO (segundo trimestre 2021)
</t>
    </r>
    <r>
      <rPr>
        <sz val="10"/>
        <rFont val="Century Gothic"/>
        <family val="2"/>
      </rPr>
      <t>Sin avance</t>
    </r>
  </si>
  <si>
    <r>
      <t xml:space="preserve">
La promoción del evento se puede visualizar a través de la página de Facebook de la Vicerrectoría de desarrollo Humano y en el Boletín Institucional.
</t>
    </r>
    <r>
      <rPr>
        <b/>
        <sz val="10"/>
        <rFont val="Century Gothic"/>
        <family val="2"/>
      </rPr>
      <t>SEGUNDO SEGUIMIENTO</t>
    </r>
    <r>
      <rPr>
        <sz val="10"/>
        <rFont val="Century Gothic"/>
        <family val="2"/>
      </rPr>
      <t xml:space="preserve">
Convenio interadministrativo N° 1293/2020: "AUNAR ESFUERZOS ENTRE LA ALCALDÍA MUNICIPAL Y LA UNIVERSIDAD DEL TOLIMA, PARA FORTALECER LA IMPLEMENTACIÓN Y DESARROLLO DE: PROYECTOS, PROCESOS DE FORMACIÓN, EVALUACIÓN E INVESTIGACIÓN Y MEDIACIONES TECNOLÓGICAS EN EL SECTOR EDUCATIVO OFICIAL DEL MUNICIPIO DE IBAGUÉ"..
Convenio 1293 de 2020
</t>
    </r>
    <r>
      <rPr>
        <b/>
        <sz val="10"/>
        <rFont val="Century Gothic"/>
        <family val="2"/>
      </rPr>
      <t xml:space="preserve">TERCER SEGUIMIENTO (primer trimestre 2021)
CUARTO SEGUIMIENTO (segundo trimestre 2021)
</t>
    </r>
    <r>
      <rPr>
        <sz val="10"/>
        <rFont val="Century Gothic"/>
        <family val="2"/>
      </rPr>
      <t>Sin evidencia</t>
    </r>
  </si>
  <si>
    <r>
      <t xml:space="preserve">1581 estudiantes con apoyo de los monitores
 jornada de inducción 
 670 IDEAD
 1062 Presencial
 Es de anotar que éstos no fueron posible desarrollarlos teniendo en cuenta que mediante Resolución Nº 385 del 12 de marzo de 2020, el Ministerio de Salud y Protección Social, declaró la emergencia sanitaria en todo el territorio nacional. Y según lo establecido en el Acuerdo del Consejo Académico el desarrollo de los cursos estaba previstos del 16 al 27 de marzo de 2020.
Se crea el programa de Bienestar Universitario, descuentos de inscripciones y matricula cero.
Se está desarrollando un proceso de evaluación al programa de Bienestar
</t>
    </r>
    <r>
      <rPr>
        <b/>
        <sz val="11"/>
        <rFont val="Arial"/>
        <family val="2"/>
      </rPr>
      <t xml:space="preserve">SEGUNDO SEGUIMIENTO
</t>
    </r>
    <r>
      <rPr>
        <sz val="11"/>
        <rFont val="Arial"/>
        <family val="2"/>
      </rPr>
      <t xml:space="preserve">En cuanto al estudio, se incluyó la parte de conectividad, asignación de los benefeciarios de vulnerabilidad (encuesta), teleorientación realizado a los estudiantes.
</t>
    </r>
    <r>
      <rPr>
        <sz val="11"/>
        <rFont val="Arial"/>
        <family val="2"/>
      </rPr>
      <t xml:space="preserve">
</t>
    </r>
  </si>
  <si>
    <r>
      <t xml:space="preserve">Registros Fotográficos, Formato Control de Asistencia por Programa Semana Inducción A 2020, Flayer Publicitario Programación por Programa
 Acompañamiento Académico:Drive correo permanenciaestudiantil@ut.edu.co; Planilla Control de Horas realizado por cada estudiante asignado en calidad de monitor académico.
 Flayer de Convocatoria y Requisitos, Resolución de Rectoría No. 0344 de marzo 13 de 2020; CDP No. 1308; RP No. 1208; y Resolución de Rectoría No. 0367 de marzo 17 de 2020.
Documento del Consejo Superior del Programa Especial de Bienestar Universitario y Permanencia Estudiantil.
</t>
    </r>
    <r>
      <rPr>
        <b/>
        <sz val="11"/>
        <rFont val="Arial"/>
        <family val="2"/>
      </rPr>
      <t xml:space="preserve">SEGUNDO SEGUIMIENTO
</t>
    </r>
    <r>
      <rPr>
        <sz val="11"/>
        <rFont val="Arial"/>
        <family val="2"/>
      </rPr>
      <t xml:space="preserve">Documento Programa Especial de Bienestar Universitario y Permanencia Estudiantil, aprobado un Acuerdo del Consejo Superior No. 014 de 2020 http://siaad.ut.edu.co:8080/actosadministrativos/publico/documento/buscardocumento.xhtml
</t>
    </r>
    <r>
      <rPr>
        <sz val="11"/>
        <rFont val="Arial"/>
        <family val="2"/>
      </rPr>
      <t xml:space="preserve">
</t>
    </r>
    <r>
      <rPr>
        <b/>
        <sz val="11"/>
        <rFont val="Arial"/>
        <family val="2"/>
      </rPr>
      <t xml:space="preserve">
</t>
    </r>
  </si>
  <si>
    <r>
      <rPr>
        <b/>
        <sz val="10"/>
        <rFont val="Century Gothic"/>
        <family val="2"/>
      </rPr>
      <t>PRIMER SEGUIMIENTO</t>
    </r>
    <r>
      <rPr>
        <sz val="10"/>
        <rFont val="Century Gothic"/>
        <family val="2"/>
      </rPr>
      <t xml:space="preserve">
El proceso se encuentra activo los informes, se generan una vez se realice  la consolidación de los resultados 
</t>
    </r>
    <r>
      <rPr>
        <b/>
        <sz val="10"/>
        <rFont val="Century Gothic"/>
        <family val="2"/>
      </rPr>
      <t xml:space="preserve">SEGUNDO SEGUIMIENTO
</t>
    </r>
    <r>
      <rPr>
        <sz val="10"/>
        <rFont val="Century Gothic"/>
        <family val="2"/>
      </rPr>
      <t xml:space="preserve">
Se realiza socialización de los informes de cada unidad académica
</t>
    </r>
  </si>
  <si>
    <r>
      <t xml:space="preserve">
Procedimiento de Evaluación docente código TH-P09
LINK SGC: http://administrativos.ut.edu.co/sistemas-gestion-de-la-calidad/gestion-del-talento-humano.html
El informe de los coordinadores  evaluación docente de cada Unidad Académica
</t>
    </r>
    <r>
      <rPr>
        <b/>
        <sz val="10"/>
        <rFont val="Century Gothic"/>
        <family val="2"/>
      </rPr>
      <t xml:space="preserve">
SEGUNDO SEGUIMIENTO
</t>
    </r>
    <r>
      <rPr>
        <sz val="10"/>
        <rFont val="Century Gothic"/>
        <family val="2"/>
      </rPr>
      <t xml:space="preserve">Documento de trabajo del informe
Acta del Comité de escalafón docente </t>
    </r>
  </si>
  <si>
    <r>
      <t xml:space="preserve">IDEAD
Diseño del curso de actualización docente, se integró en la plataforma TU AULA como taller virtual de actualización docente como prueba piloto con los Directores de Programa y Coordindores de CAT. DOCENTES BENEFICIADOS 10. Aproximadamenteo 1719
</t>
    </r>
    <r>
      <rPr>
        <b/>
        <sz val="10"/>
        <rFont val="Century Gothic"/>
        <family val="2"/>
      </rPr>
      <t xml:space="preserve">
SEGUNDO SEGUIMIENTO</t>
    </r>
    <r>
      <rPr>
        <sz val="10"/>
        <rFont val="Century Gothic"/>
        <family val="2"/>
      </rPr>
      <t xml:space="preserve">
Escuela de formación 
</t>
    </r>
  </si>
  <si>
    <r>
      <t xml:space="preserve">Listado de asistencia y memorias 
</t>
    </r>
    <r>
      <rPr>
        <b/>
        <sz val="10"/>
        <rFont val="Century Gothic"/>
        <family val="2"/>
      </rPr>
      <t xml:space="preserve">
SEGUNDO SEGUIMIENTO</t>
    </r>
    <r>
      <rPr>
        <sz val="10"/>
        <rFont val="Century Gothic"/>
        <family val="2"/>
      </rPr>
      <t xml:space="preserve">
EL Plan  formato V 1. (https://www.ut.edu.co/transparencia-y-acceso-a-la-informacion-publica.html).  incluso se encuentra colgado en la página de la UT
</t>
    </r>
  </si>
  <si>
    <r>
      <rPr>
        <b/>
        <sz val="10"/>
        <rFont val="Century Gothic"/>
        <family val="2"/>
      </rPr>
      <t>PRIMER SEGUIMIENTO</t>
    </r>
    <r>
      <rPr>
        <sz val="10"/>
        <rFont val="Century Gothic"/>
        <family val="2"/>
      </rPr>
      <t xml:space="preserve">
La oportunidad de mejora está artículada con el Plan de Acción, porque es un proceso que debe desarrolarse para la renovación de registros calificados.
Editar 5 Libros de pruebas saber Pro
Competencia Ciudadanas
Competencias de razonamiento abstracto (profesor Robisson, norma , olga y Carmen Beatriz)
Competencia en una segunda lengua 
Competencias de enceñar, formar y evaluar se van a presentar a convocatoria a la Oficina de Investigaciones 
La Facultad de Ingenieria Forestal realizó un seminario taller sobre "PRUEBAS SABER- PRO PROGRAMAS DE INGENIERIA" los dias 27 y 28 de mayo
Taller desarrollado por el ICFES en el mes de mayo de 2019
</t>
    </r>
    <r>
      <rPr>
        <b/>
        <sz val="10"/>
        <rFont val="Century Gothic"/>
        <family val="2"/>
      </rPr>
      <t>SEGUNDO SEGUIMIENTO</t>
    </r>
    <r>
      <rPr>
        <sz val="10"/>
        <rFont val="Century Gothic"/>
        <family val="2"/>
      </rPr>
      <t xml:space="preserve">
Con el ánimo de aportar y de manera atenta,  desde la OAA consideramos que es necesario que se revise muy bien el tema de los formatos que se están utilizando en el seguimiento del PMI.... al CNA se le entrego .     El PMI que se envió para seguimiento es la V2.   Y en el SGC se tiene aprobado el formato de PMI V3.
Se realizaron 30 talleres de capacitación a los estudiantes para el fortalecimiento en pruebas saber pro.
Se realizo simulacros por cada tipo de competencia 
Listados de asistencia 
evidencia en la pag web de la UT
Dentro del proyecto de la Escuela, está el tema de Saber Pro
</t>
    </r>
  </si>
  <si>
    <r>
      <rPr>
        <b/>
        <sz val="9"/>
        <color theme="1"/>
        <rFont val="Calibri"/>
        <family val="2"/>
        <scheme val="minor"/>
      </rPr>
      <t xml:space="preserve">
SEGUNDO SEGUIMIENTO</t>
    </r>
    <r>
      <rPr>
        <sz val="9"/>
        <color theme="1"/>
        <rFont val="Calibri"/>
        <family val="2"/>
        <scheme val="minor"/>
      </rPr>
      <t xml:space="preserve">
Se encuentra en proceso de diseño y implementación de módulo de software académico - administrativo y financiero
</t>
    </r>
    <r>
      <rPr>
        <b/>
        <sz val="9"/>
        <color theme="1"/>
        <rFont val="Calibri"/>
        <family val="2"/>
        <scheme val="minor"/>
      </rPr>
      <t xml:space="preserve">
TERCER SEGUIMIENTO (primer trimestre 2021)</t>
    </r>
    <r>
      <rPr>
        <sz val="9"/>
        <color theme="1"/>
        <rFont val="Calibri"/>
        <family val="2"/>
        <scheme val="minor"/>
      </rPr>
      <t xml:space="preserve">
Proceso que inicia en el segundo trimestre
</t>
    </r>
    <r>
      <rPr>
        <b/>
        <sz val="9"/>
        <color theme="1"/>
        <rFont val="Calibri"/>
        <family val="2"/>
        <scheme val="minor"/>
      </rPr>
      <t xml:space="preserve">CUARTO SEGUIMIENTO (primer trimestre 2021)
</t>
    </r>
    <r>
      <rPr>
        <sz val="9"/>
        <color theme="1"/>
        <rFont val="Calibri"/>
        <family val="2"/>
        <scheme val="minor"/>
      </rPr>
      <t>Revisión de aplicativo y propuesta de desarrollo.  Utilización inicialmente de la herramienta zppelin como reporteador de datos que están alojados en la base de datos de Academusoft</t>
    </r>
  </si>
  <si>
    <r>
      <rPr>
        <b/>
        <sz val="10"/>
        <rFont val="Century Gothic"/>
        <family val="2"/>
      </rPr>
      <t>SEGUNDO SEGUIMIENTO</t>
    </r>
    <r>
      <rPr>
        <sz val="10"/>
        <rFont val="Century Gothic"/>
        <family val="2"/>
      </rPr>
      <t xml:space="preserve">
La Vicerrectoría de Desarrollo Humano conformó una mesa de trabajo con profesores de la Facultad de Ciencias de la Educación.
El documento fue socializado con las unidades académicas el día 21 de junio de 2019
Pendiente de aprobación
Se elaboró un documento de trabajo de la política de Lengua Extranjera y socializado con la Facultad de Ciencias de la Educación
</t>
    </r>
    <r>
      <rPr>
        <b/>
        <sz val="10"/>
        <rFont val="Century Gothic"/>
        <family val="2"/>
      </rPr>
      <t xml:space="preserve">
TERCER SEGUIMIENTO (primer trimestre 2021)
</t>
    </r>
    <r>
      <rPr>
        <sz val="10"/>
        <rFont val="Century Gothic"/>
        <family val="2"/>
      </rPr>
      <t xml:space="preserve">Se elaboró un documento de trabajo de la política de Lengua Extranjera y socializado con la Facultad de Ciencias de la Educación
</t>
    </r>
    <r>
      <rPr>
        <b/>
        <sz val="10"/>
        <rFont val="Century Gothic"/>
        <family val="2"/>
      </rPr>
      <t xml:space="preserve">CUARTO SEGUIMIENTO (segundo trimestre 2021)
</t>
    </r>
  </si>
  <si>
    <r>
      <t xml:space="preserve">Se encuentra en el subproyecto Cultura ciudadana e inclusión del Plan de Acción 2020
La fundamentación de la propuesta se construyó en conjunto con el profesor Jorge Gantiva Silva, profesor titular adscrito al departamento de ciencias sociales y jurídicas. 
El CERE se encuentra en proceso de diseño de tres documentos maestros para la oferta de programas de educación continuada en cultura ciudadana: una seminario de formación, un curso de profundización y un diplomado
</t>
    </r>
    <r>
      <rPr>
        <b/>
        <sz val="10"/>
        <rFont val="Century Gothic"/>
        <family val="2"/>
      </rPr>
      <t xml:space="preserve">
TERCER SEGUIMIENTO (primer trimestre 2021)
</t>
    </r>
    <r>
      <rPr>
        <sz val="10"/>
        <rFont val="Century Gothic"/>
        <family val="2"/>
      </rPr>
      <t xml:space="preserve">Documento construido
</t>
    </r>
    <r>
      <rPr>
        <b/>
        <sz val="10"/>
        <rFont val="Century Gothic"/>
        <family val="2"/>
      </rPr>
      <t>CUARTO SEGUIMIENTO (segundo trimestre 2021)</t>
    </r>
  </si>
  <si>
    <r>
      <t xml:space="preserve">Documentos de trabajo, actas de reuniones.
Fotos, videos y publicaciones en los medios institucionales.
Documento inicial escrito
(reposan en la Vicerrectroía de Desarrollo Humano
</t>
    </r>
    <r>
      <rPr>
        <b/>
        <sz val="10"/>
        <rFont val="Century Gothic"/>
        <family val="2"/>
      </rPr>
      <t xml:space="preserve">
SEGUNDO SEGUIMIENTO
</t>
    </r>
    <r>
      <rPr>
        <sz val="10"/>
        <rFont val="Century Gothic"/>
        <family val="2"/>
      </rPr>
      <t xml:space="preserve">Documento de trabajo elaborado, con esbozo y política, reposa en la Vicerrectoría de Desarrollo Humano
</t>
    </r>
    <r>
      <rPr>
        <b/>
        <sz val="10"/>
        <rFont val="Century Gothic"/>
        <family val="2"/>
      </rPr>
      <t xml:space="preserve">TERCER SEGUIMIENTO (primer trimestre 2021)
</t>
    </r>
    <r>
      <rPr>
        <sz val="10"/>
        <rFont val="Century Gothic"/>
        <family val="2"/>
      </rPr>
      <t xml:space="preserve">- Certificado de Viabilidad técnica de la Polítca expedida por ODI.
- Correo solicitud de  concepto jurídico a la oficina de Asesoría Jurídica
- Oficio No. 1.1. CA -074  donde se avala el documento de política para presentación del C.A.
</t>
    </r>
    <r>
      <rPr>
        <b/>
        <sz val="10"/>
        <rFont val="Century Gothic"/>
        <family val="2"/>
      </rPr>
      <t xml:space="preserve">CUARTO SEGUIMIENTO (segundo trimestre 2021)
</t>
    </r>
    <r>
      <rPr>
        <sz val="10"/>
        <rFont val="Century Gothic"/>
        <family val="2"/>
      </rPr>
      <t xml:space="preserve">Acuerdo No. 023 de la Política elaborada y aprobada de inclusión y diversidad  en la sesión del Consejo Superior el 31 de mayo de 2021.
</t>
    </r>
  </si>
  <si>
    <r>
      <t xml:space="preserve">68 Documentos de Microcurriculo guías y OVAS
</t>
    </r>
    <r>
      <rPr>
        <b/>
        <sz val="10"/>
        <rFont val="Arial"/>
        <family val="2"/>
      </rPr>
      <t xml:space="preserve">
SEGUNDO SEGUIMIENTO
</t>
    </r>
    <r>
      <rPr>
        <sz val="10"/>
        <rFont val="Arial"/>
        <family val="2"/>
      </rPr>
      <t xml:space="preserve">
Cursos en TU Aula de pregrado y postgrado en las dos modalidades con un total de 55 programas: 38 de presencial y 17 de distancia.</t>
    </r>
    <r>
      <rPr>
        <b/>
        <sz val="10"/>
        <rFont val="Arial"/>
        <family val="2"/>
      </rPr>
      <t xml:space="preserve">
</t>
    </r>
  </si>
  <si>
    <r>
      <t>16 Microcurriculos nuevos integrados a TU AULA.
3 Guías de Aprendizaje integrados a TU AULA.
68 Objetos Virtuales de Aprendizaje integrados a TU AULA par la Modalidad a distancia y presencial</t>
    </r>
    <r>
      <rPr>
        <sz val="10"/>
        <color rgb="FFFF0000"/>
        <rFont val="Arial"/>
        <family val="2"/>
      </rPr>
      <t xml:space="preserve"> 
</t>
    </r>
    <r>
      <rPr>
        <b/>
        <sz val="10"/>
        <rFont val="Arial"/>
        <family val="2"/>
      </rPr>
      <t xml:space="preserve">SEGUNDO SEGUIMIENTO
</t>
    </r>
    <r>
      <rPr>
        <sz val="10"/>
        <rFont val="Arial"/>
        <family val="2"/>
      </rPr>
      <t xml:space="preserve">Ajustes de los microcurriculos
Con la Unidad de Mediaciones Tecnológicas
Los programas integraron las mediaciones tecnológicas
</t>
    </r>
    <r>
      <rPr>
        <sz val="10"/>
        <rFont val="Arial"/>
        <family val="2"/>
      </rPr>
      <t xml:space="preserve">
</t>
    </r>
    <r>
      <rPr>
        <b/>
        <sz val="10"/>
        <rFont val="Arial"/>
        <family val="2"/>
      </rPr>
      <t xml:space="preserve">
</t>
    </r>
  </si>
  <si>
    <r>
      <rPr>
        <b/>
        <sz val="10"/>
        <rFont val="Arial"/>
        <family val="2"/>
      </rPr>
      <t>PRIMER SEGUIMIENTO</t>
    </r>
    <r>
      <rPr>
        <sz val="10"/>
        <rFont val="Arial"/>
        <family val="2"/>
      </rPr>
      <t xml:space="preserve">
Registro de afiliación del programa de Ingeniería Forstal a la plataforma del SENA para realizar pasantías    
</t>
    </r>
    <r>
      <rPr>
        <b/>
        <sz val="10"/>
        <rFont val="Arial"/>
        <family val="2"/>
      </rPr>
      <t xml:space="preserve">
SEGUNDO SEGUIMIENTO
TERCER SEGUIMIENTO (primer trimestre 2021)
CUARTO SEGUIMIENTO (segundo trimestre 2021)
</t>
    </r>
    <r>
      <rPr>
        <sz val="10"/>
        <rFont val="Arial"/>
        <family val="2"/>
      </rPr>
      <t>Sin evidencia</t>
    </r>
  </si>
  <si>
    <r>
      <rPr>
        <b/>
        <sz val="10"/>
        <rFont val="Arial"/>
        <family val="2"/>
      </rPr>
      <t>PRIMER SEGUIMIENTO</t>
    </r>
    <r>
      <rPr>
        <sz val="10"/>
        <rFont val="Arial"/>
        <family val="2"/>
      </rPr>
      <t xml:space="preserve">
Facultad de Ingeniería Forestal, Alianza para parametrizar en el Sistema de Gestión Virtual de Aprendizaje el programa de Ingeniería Forestal para realizar pasantías por contratos de apredizaje.
</t>
    </r>
    <r>
      <rPr>
        <b/>
        <sz val="10"/>
        <rFont val="Arial"/>
        <family val="2"/>
      </rPr>
      <t xml:space="preserve">SEGUNDO SEGUIMIENTO
</t>
    </r>
    <r>
      <rPr>
        <sz val="10"/>
        <rFont val="Arial"/>
        <family val="2"/>
      </rPr>
      <t xml:space="preserve">No se ha avanzado
</t>
    </r>
    <r>
      <rPr>
        <b/>
        <sz val="10"/>
        <rFont val="Arial"/>
        <family val="2"/>
      </rPr>
      <t xml:space="preserve">TERCER SEGUIMIENTO (primer trimestre 2021)
</t>
    </r>
    <r>
      <rPr>
        <sz val="10"/>
        <rFont val="Arial"/>
        <family val="2"/>
      </rPr>
      <t>No se ha avanzado</t>
    </r>
    <r>
      <rPr>
        <b/>
        <sz val="10"/>
        <rFont val="Arial"/>
        <family val="2"/>
      </rPr>
      <t xml:space="preserve">
CUARTO SEGUIMIENTO (segundo trimestre 2021)
</t>
    </r>
    <r>
      <rPr>
        <sz val="10"/>
        <rFont val="Arial"/>
        <family val="2"/>
      </rPr>
      <t>Sin avance</t>
    </r>
  </si>
  <si>
    <r>
      <rPr>
        <b/>
        <sz val="10"/>
        <rFont val="Century Gothic"/>
        <family val="2"/>
      </rPr>
      <t>PRIMER SEGUIMIENTO</t>
    </r>
    <r>
      <rPr>
        <sz val="10"/>
        <rFont val="Century Gothic"/>
        <family val="2"/>
      </rPr>
      <t xml:space="preserve">
Dos programas con acreditación internacional y los microcurriculos actualizacido 
</t>
    </r>
    <r>
      <rPr>
        <b/>
        <sz val="10"/>
        <rFont val="Century Gothic"/>
        <family val="2"/>
      </rPr>
      <t xml:space="preserve">
SEGUNDO SEGUIMIENTO
</t>
    </r>
    <r>
      <rPr>
        <sz val="10"/>
        <rFont val="Century Gothic"/>
        <family val="2"/>
      </rPr>
      <t xml:space="preserve">No se avanzado
</t>
    </r>
    <r>
      <rPr>
        <b/>
        <sz val="10"/>
        <rFont val="Century Gothic"/>
        <family val="2"/>
      </rPr>
      <t xml:space="preserve">TERCER SEGUIMIENTO (primer trimestre 2021)
</t>
    </r>
    <r>
      <rPr>
        <sz val="10"/>
        <rFont val="Century Gothic"/>
        <family val="2"/>
      </rPr>
      <t xml:space="preserve">Proceso que inicia en el segundo trimestre
</t>
    </r>
    <r>
      <rPr>
        <b/>
        <sz val="10"/>
        <rFont val="Century Gothic"/>
        <family val="2"/>
      </rPr>
      <t xml:space="preserve">CUARTO SEGUIMIENTO (segundo trimestre 2021)
</t>
    </r>
    <r>
      <rPr>
        <sz val="10"/>
        <rFont val="Century Gothic"/>
        <family val="2"/>
      </rPr>
      <t xml:space="preserve">Comunicación enviada a la dirección de programa de Economía con la revisión de la propuesta presentada, comentarios, y sugerencias
</t>
    </r>
    <r>
      <rPr>
        <b/>
        <sz val="10"/>
        <rFont val="Century Gothic"/>
        <family val="2"/>
      </rPr>
      <t xml:space="preserve">
</t>
    </r>
  </si>
  <si>
    <r>
      <rPr>
        <b/>
        <sz val="10"/>
        <rFont val="Century Gothic"/>
        <family val="2"/>
      </rPr>
      <t>SEGUNDO SEGUIMIENTO</t>
    </r>
    <r>
      <rPr>
        <sz val="10"/>
        <rFont val="Century Gothic"/>
        <family val="2"/>
      </rPr>
      <t xml:space="preserve">
Se encuentra en estudios y diseños
Elaboración del proyecto para presentar al Sistema General de Regalías
</t>
    </r>
    <r>
      <rPr>
        <b/>
        <sz val="10"/>
        <rFont val="Century Gothic"/>
        <family val="2"/>
      </rPr>
      <t>TERCER SEGUIMIENTO (primer trimestre 2021)</t>
    </r>
    <r>
      <rPr>
        <sz val="10"/>
        <rFont val="Century Gothic"/>
        <family val="2"/>
      </rPr>
      <t xml:space="preserve">
El informe de avance de interventoria refleja un avance del 84,7%
</t>
    </r>
    <r>
      <rPr>
        <b/>
        <sz val="10"/>
        <rFont val="Century Gothic"/>
        <family val="2"/>
      </rPr>
      <t xml:space="preserve">CUARTO SEGUIMIENTO (segundo trimestre 2021)
</t>
    </r>
    <r>
      <rPr>
        <sz val="10"/>
        <rFont val="Century Gothic"/>
        <family val="2"/>
      </rPr>
      <t xml:space="preserve">Adecuación y alistamiento de la infraestructura física del parque interactivo Innovamente. Porcentaje de avance en las obras 97%. </t>
    </r>
  </si>
  <si>
    <r>
      <rPr>
        <b/>
        <sz val="10"/>
        <rFont val="Century Gothic"/>
        <family val="2"/>
      </rPr>
      <t>PRIMER SEGUIMIENTO</t>
    </r>
    <r>
      <rPr>
        <sz val="10"/>
        <rFont val="Century Gothic"/>
        <family val="2"/>
      </rPr>
      <t xml:space="preserve">
La Oficina de Investigaciones esta trabajando  con el Comité Central de Investigaciones para establecer este evento
SEGUNDO SEGUIMIENTO
</t>
    </r>
    <r>
      <rPr>
        <b/>
        <sz val="10"/>
        <rFont val="Century Gothic"/>
        <family val="2"/>
      </rPr>
      <t xml:space="preserve">TERCER SEGUIMIENTO (primer trimestre 2021)
</t>
    </r>
    <r>
      <rPr>
        <sz val="10"/>
        <rFont val="Century Gothic"/>
        <family val="2"/>
      </rPr>
      <t xml:space="preserve">El evento de los reconocimientos ConUTCiencia está programados para el mes de mayo de 2021
</t>
    </r>
    <r>
      <rPr>
        <b/>
        <sz val="10"/>
        <rFont val="Century Gothic"/>
        <family val="2"/>
      </rPr>
      <t xml:space="preserve">CUARTO SEGUIMIENTO (segundo trimestre 2021)
</t>
    </r>
    <r>
      <rPr>
        <sz val="10"/>
        <rFont val="Century Gothic"/>
        <family val="2"/>
      </rPr>
      <t xml:space="preserve">
Oficio solicitud al Consejo Académico para recibir y avalar las postulaciones de grupos e investigadores de los Consejos de Facultad. El evento está programado para el jueves 29 de  julio de 2021 </t>
    </r>
  </si>
  <si>
    <r>
      <rPr>
        <b/>
        <sz val="10"/>
        <rFont val="Century Gothic"/>
        <family val="2"/>
      </rPr>
      <t xml:space="preserve">PRIMER SEGUIMIENTO
</t>
    </r>
    <r>
      <rPr>
        <b/>
        <sz val="10"/>
        <color rgb="FFFF0000"/>
        <rFont val="Century Gothic"/>
        <family val="2"/>
      </rPr>
      <t xml:space="preserve">
</t>
    </r>
    <r>
      <rPr>
        <b/>
        <sz val="10"/>
        <rFont val="Century Gothic"/>
        <family val="2"/>
      </rPr>
      <t xml:space="preserve">
SEGUNDO SEGUIMIENTO</t>
    </r>
    <r>
      <rPr>
        <sz val="10"/>
        <rFont val="Century Gothic"/>
        <family val="2"/>
      </rPr>
      <t xml:space="preserve">
https://mail.google.com/mail/u/0/#search/comunicacioneseimagen%40ut.edu.co/FMfcgxwHMGBGTlZWGhXQchCBlQMjqsWP
</t>
    </r>
    <r>
      <rPr>
        <b/>
        <sz val="10"/>
        <rFont val="Century Gothic"/>
        <family val="2"/>
      </rPr>
      <t xml:space="preserve">TERCER SEGUIMIENTO (primer trimestre 2021)
CUARTO SEGUIMIENTO (segundo trimestre 2021)
</t>
    </r>
    <r>
      <rPr>
        <sz val="10"/>
        <rFont val="Century Gothic"/>
        <family val="2"/>
      </rPr>
      <t>Acta de reunión y Curso Interactivo https://drive.google.com/drive/folders/1xuzinQxqbdK8oqeGAdgdxJn85-c2R9Yd?usp=sharing                                             Otro Enlace https://drlp55.wixsite.com/planeacionins</t>
    </r>
  </si>
  <si>
    <r>
      <t xml:space="preserve">164 equipos en las salas de computo
Construcción de un edificio de aulas ubicadas en el bloque 03 de la Sede Principal de la Universidad del Tolima” BPIN2019004730042, aprobado en el Órgano Colegiado de Administración y Decisión OCAD Región Centro Sur, por valor de $8.010.943.097,85, financiado con recursos del Fondo de Compensación Regional – FCR 60% del Sistema General de Regalías del departamento del Tolima.
</t>
    </r>
    <r>
      <rPr>
        <b/>
        <sz val="11"/>
        <rFont val="Arial"/>
        <family val="2"/>
      </rPr>
      <t xml:space="preserve">SEGUNDO SEGUIMIENTO
</t>
    </r>
    <r>
      <rPr>
        <sz val="11"/>
        <rFont val="Arial"/>
        <family val="2"/>
      </rPr>
      <t xml:space="preserve">13 aulas con una inversión de $300 millones de pesos
</t>
    </r>
    <r>
      <rPr>
        <b/>
        <sz val="11"/>
        <rFont val="Arial"/>
        <family val="2"/>
      </rPr>
      <t xml:space="preserve">TERCER SEGUIMIENTO (primer trimestre 2021)
PRIMER SEGUIMIENTO
</t>
    </r>
    <r>
      <rPr>
        <sz val="11"/>
        <rFont val="Arial"/>
        <family val="2"/>
      </rPr>
      <t xml:space="preserve">La Gobernación del Tolima inicio el proceso precontractual el cual será adjudicado en el mes de junio.
</t>
    </r>
    <r>
      <rPr>
        <b/>
        <sz val="11"/>
        <rFont val="Arial"/>
        <family val="2"/>
      </rPr>
      <t xml:space="preserve">CUARTO SEGUIMIENTO (segundo trimestre 2021)
</t>
    </r>
    <r>
      <rPr>
        <sz val="11"/>
        <rFont val="Arial"/>
        <family val="2"/>
      </rPr>
      <t>Se encuentra en etapa de evaluación</t>
    </r>
    <r>
      <rPr>
        <b/>
        <sz val="11"/>
        <rFont val="Arial"/>
        <family val="2"/>
      </rPr>
      <t xml:space="preserve">
</t>
    </r>
    <r>
      <rPr>
        <sz val="11"/>
        <rFont val="Arial"/>
        <family val="2"/>
        <charset val="1"/>
      </rPr>
      <t xml:space="preserve">
</t>
    </r>
  </si>
  <si>
    <t>LOGRO 2019 -2021</t>
  </si>
  <si>
    <r>
      <rPr>
        <b/>
        <sz val="10"/>
        <rFont val="Century Gothic"/>
        <family val="2"/>
      </rPr>
      <t>SEGUNDO SEGUIMIENTO</t>
    </r>
    <r>
      <rPr>
        <sz val="10"/>
        <rFont val="Century Gothic"/>
        <family val="2"/>
      </rPr>
      <t xml:space="preserve">
Convenios con la Gobernación y Alcandía:
CONVENIO 1573 - Matricula Cero
CONVENIO 1535- CONECTIVIDAD
Plan de Fomento a la Calidad 2020 - Julio
Recursos que el MEN y MINHACIENDA, para tema de funcionamiento - william
ACTAS UniGuajita y Corpotec - Yuli
</t>
    </r>
    <r>
      <rPr>
        <sz val="10"/>
        <color rgb="FFFF0000"/>
        <rFont val="Century Gothic"/>
        <family val="2"/>
      </rPr>
      <t xml:space="preserve">
</t>
    </r>
    <r>
      <rPr>
        <b/>
        <sz val="10"/>
        <rFont val="Century Gothic"/>
        <family val="2"/>
      </rPr>
      <t xml:space="preserve">
TERCER SEGUIMIENTO (primer trimestre 2021)</t>
    </r>
    <r>
      <rPr>
        <sz val="10"/>
        <color rgb="FFFF0000"/>
        <rFont val="Century Gothic"/>
        <family val="2"/>
      </rPr>
      <t xml:space="preserve">
</t>
    </r>
    <r>
      <rPr>
        <b/>
        <sz val="10"/>
        <rFont val="Century Gothic"/>
        <family val="2"/>
      </rPr>
      <t xml:space="preserve">CUARTO SEGUIMIENTO (segundo trimestre 2021)
</t>
    </r>
    <r>
      <rPr>
        <sz val="10"/>
        <rFont val="Century Gothic"/>
        <family val="2"/>
      </rPr>
      <t>Códigos de los Proyectos en ejecución con convenios: 10621, 70621, 80621, 90621 
(Ver Hoja - Anexo "Proyectos y Convenios") DIN</t>
    </r>
    <r>
      <rPr>
        <b/>
        <sz val="10"/>
        <rFont val="Century Gothic"/>
        <family val="2"/>
      </rPr>
      <t xml:space="preserve">
</t>
    </r>
    <r>
      <rPr>
        <sz val="10"/>
        <rFont val="Century Gothic"/>
        <family val="2"/>
      </rPr>
      <t xml:space="preserve"> 12 Convenios https://drive.google.com/drive/folders/1sZXHpB2XfT16nCn-d5YD3io3bU_yBeLc?usp=sharing</t>
    </r>
  </si>
  <si>
    <r>
      <rPr>
        <b/>
        <sz val="10"/>
        <rFont val="Century Gothic"/>
        <family val="2"/>
      </rPr>
      <t>TERCER SEGUIMIENTO (primer trimestre 2021)</t>
    </r>
    <r>
      <rPr>
        <sz val="10"/>
        <color rgb="FFFF0000"/>
        <rFont val="Century Gothic"/>
        <family val="2"/>
      </rPr>
      <t xml:space="preserve">
</t>
    </r>
  </si>
  <si>
    <r>
      <rPr>
        <b/>
        <sz val="10"/>
        <rFont val="Century Gothic"/>
        <family val="2"/>
      </rPr>
      <t>TERCER SEGUIMIENTO (primer trimestre 2021)</t>
    </r>
    <r>
      <rPr>
        <sz val="10"/>
        <rFont val="Century Gothic"/>
        <family val="2"/>
      </rPr>
      <t xml:space="preserve">
</t>
    </r>
    <r>
      <rPr>
        <b/>
        <sz val="10"/>
        <rFont val="Century Gothic"/>
        <family val="2"/>
      </rPr>
      <t xml:space="preserve">CUARTO SEGUIMIENTO (segundo trimestre 2021)
Oficios enviados y certificados obtenidos https://drive.google.com/drive/folders/15-IuitWpAo4wd6yWs7T7b_Z_1fTNY0N7?usp=sharing         </t>
    </r>
  </si>
  <si>
    <t xml:space="preserve">Aplicación eficiente de las estrategias de seguimiento a graduados </t>
  </si>
  <si>
    <r>
      <t>CUARTO SEGUIMIENTO</t>
    </r>
    <r>
      <rPr>
        <b/>
        <sz val="10"/>
        <color rgb="FF00B0F0"/>
        <rFont val="Arial"/>
        <family val="2"/>
      </rPr>
      <t xml:space="preserve">
</t>
    </r>
    <r>
      <rPr>
        <sz val="10"/>
        <rFont val="Arial"/>
        <family val="2"/>
      </rPr>
      <t>Capturas de pantalla, listado de asistencia , actas.
https://drive.google.com/drive/u/0/folders/1K_l7tFpzkj1tcFDthnMn_Y7RKY81pORv</t>
    </r>
    <r>
      <rPr>
        <b/>
        <sz val="10"/>
        <rFont val="Arial"/>
        <family val="2"/>
      </rPr>
      <t xml:space="preserve">
TERCER SEGUIMIENTO: 
</t>
    </r>
    <r>
      <rPr>
        <sz val="10"/>
        <rFont val="Arial"/>
        <family val="2"/>
      </rPr>
      <t xml:space="preserve">
Actas del 12 de agosto y 30 de septiembre.
https://drive.google.com/drive/u/0/folders/1a4BonvwIDOTgCkhbuZGIFCMbxlPf5zZZ</t>
    </r>
    <r>
      <rPr>
        <b/>
        <sz val="10"/>
        <rFont val="Arial"/>
        <family val="2"/>
      </rPr>
      <t xml:space="preserve">
SEGUNDO SEGUIMEINTO: 
</t>
    </r>
    <r>
      <rPr>
        <sz val="10"/>
        <rFont val="Arial"/>
        <family val="2"/>
      </rPr>
      <t xml:space="preserve">Documento propuesta de actualización del estatuto estudiantil  </t>
    </r>
    <r>
      <rPr>
        <b/>
        <sz val="10"/>
        <rFont val="Arial"/>
        <family val="2"/>
      </rPr>
      <t xml:space="preserve">
PRIMER SEGUIMIENTO</t>
    </r>
  </si>
  <si>
    <r>
      <rPr>
        <b/>
        <sz val="10"/>
        <rFont val="Arial"/>
        <family val="2"/>
      </rPr>
      <t xml:space="preserve">SEGUNDO SEGUIMIENTO
</t>
    </r>
    <r>
      <rPr>
        <sz val="10"/>
        <rFont val="Arial"/>
        <family val="2"/>
      </rPr>
      <t xml:space="preserve">
Los insumos presentados en el documento propuesta de actualización del estatuto estudiantil, corresponden a las apreciaciones hechas por los estudiantes miembros de las comunidades de especial protección constitucional, quienes durante más de dos años, leyeron, analizaron, debatieron y propusieron las modificaciones, elementos a suprimir y agregar como la utilización del lenguaje desde una perspectiva de la inclusión y los derechos humanos. 
</t>
    </r>
    <r>
      <rPr>
        <b/>
        <sz val="10"/>
        <rFont val="Arial"/>
        <family val="2"/>
      </rPr>
      <t xml:space="preserve">
PRIMER SEGUIMIENTO</t>
    </r>
    <r>
      <rPr>
        <sz val="10"/>
        <rFont val="Arial"/>
        <family val="2"/>
      </rPr>
      <t xml:space="preserve">
Proceso que inicia en el segundo trimestre</t>
    </r>
  </si>
  <si>
    <r>
      <rPr>
        <b/>
        <sz val="9"/>
        <color theme="1"/>
        <rFont val="Calibri"/>
        <family val="2"/>
        <scheme val="minor"/>
      </rPr>
      <t xml:space="preserve">CUARTO SEGUIMIENTO
</t>
    </r>
    <r>
      <rPr>
        <sz val="9"/>
        <color theme="1"/>
        <rFont val="Calibri"/>
        <family val="2"/>
        <scheme val="minor"/>
      </rPr>
      <t>Documeno de propuesta formulado</t>
    </r>
    <r>
      <rPr>
        <b/>
        <sz val="9"/>
        <color theme="1"/>
        <rFont val="Calibri"/>
        <family val="2"/>
        <scheme val="minor"/>
      </rPr>
      <t xml:space="preserve">
PRIMERS SEGUIMIENTO
</t>
    </r>
    <r>
      <rPr>
        <sz val="9"/>
        <color theme="1"/>
        <rFont val="Calibri"/>
        <family val="2"/>
        <scheme val="minor"/>
      </rPr>
      <t>Contrato No. Contrato de prestación de servicios no 387 suscrito entre la Universidad del Tolima y tecnologías Sinergia SAS del 2 de noviembre de 2018</t>
    </r>
    <r>
      <rPr>
        <b/>
        <sz val="9"/>
        <color theme="1"/>
        <rFont val="Calibri"/>
        <family val="2"/>
        <scheme val="minor"/>
      </rPr>
      <t xml:space="preserve">
SEGUNDO SEGUIMIENTO</t>
    </r>
    <r>
      <rPr>
        <sz val="9"/>
        <color theme="1"/>
        <rFont val="Calibri"/>
        <family val="2"/>
        <scheme val="minor"/>
      </rPr>
      <t xml:space="preserve">
Propuesta del Instituto de Prospectiva de la Universidad del Valle
</t>
    </r>
    <r>
      <rPr>
        <b/>
        <sz val="9"/>
        <color theme="1"/>
        <rFont val="Calibri"/>
        <family val="2"/>
        <scheme val="minor"/>
      </rPr>
      <t xml:space="preserve">
CUARTO SEGUIMIENTO (primer trimestre 2021)
</t>
    </r>
    <r>
      <rPr>
        <sz val="9"/>
        <color theme="1"/>
        <rFont val="Calibri"/>
        <family val="2"/>
        <scheme val="minor"/>
      </rPr>
      <t xml:space="preserve">Acta de reunión
Correo de solicitud de usuario y contraseña
</t>
    </r>
    <r>
      <rPr>
        <b/>
        <sz val="9"/>
        <color theme="1"/>
        <rFont val="Calibri"/>
        <family val="2"/>
        <scheme val="minor"/>
      </rPr>
      <t xml:space="preserve">
</t>
    </r>
  </si>
  <si>
    <r>
      <rPr>
        <b/>
        <sz val="10"/>
        <rFont val="Arial"/>
        <family val="2"/>
      </rPr>
      <t>CUARTO SEGUIMIENTO</t>
    </r>
    <r>
      <rPr>
        <sz val="10"/>
        <rFont val="Arial"/>
        <family val="2"/>
      </rPr>
      <t xml:space="preserve">
4) Publicación de listados de preseleccionados, 5 de octubre de 2021
5) Publicación del listado definitivo de ganadores, 1 de diciembre-21
http://administrativos.ut.edu.co/concurso-profesores-de-planta-2021.html#calendario-de-la-convocatoria-2
Resolución de vinculación No.  1014 del 30 de julio de 2019, 
Resolución de vinculación No. 1801   del 13 de Diciembre de 2019
Archivados en la Oficina de Personal.
Proyección de Cronograma Calendario y Resolución con los  terminos de referencia.
Solicitud de cotizaciones telefonicamente con El Espectador, Republica  y el Tiempo (no cotizan hasta que se les envie el texto de lo que se requiere publicar
Cotizaciones de Hoteles Ecostar, Altamira y Dan.
</t>
    </r>
    <r>
      <rPr>
        <b/>
        <sz val="10"/>
        <rFont val="Arial"/>
        <family val="2"/>
      </rPr>
      <t xml:space="preserve">SEGUNDO SEGUIMIENTO
</t>
    </r>
    <r>
      <rPr>
        <sz val="10"/>
        <rFont val="Arial"/>
        <family val="2"/>
      </rPr>
      <t xml:space="preserve">Documento de diagnóstico, reposa en la Vicerrectoría Académica
</t>
    </r>
    <r>
      <rPr>
        <b/>
        <sz val="10"/>
        <rFont val="Arial"/>
        <family val="2"/>
      </rPr>
      <t xml:space="preserve">TERCER SEGUIMIENTO (primer trimestre 2021)
</t>
    </r>
    <r>
      <rPr>
        <sz val="10"/>
        <rFont val="Arial"/>
        <family val="2"/>
      </rPr>
      <t xml:space="preserve">
Acta de reunión fecha (DIA-MES-AÑO)
</t>
    </r>
    <r>
      <rPr>
        <b/>
        <sz val="10"/>
        <rFont val="Arial"/>
        <family val="2"/>
      </rPr>
      <t xml:space="preserve">CUARTO SEGUIMIENTO (segundo trimestre 2021)
</t>
    </r>
    <r>
      <rPr>
        <sz val="10"/>
        <rFont val="Arial"/>
        <family val="2"/>
      </rPr>
      <t xml:space="preserve">
1) Oficio 1.1 CA-075  del 20-04-2021 
2) VAC 2-0527 INF A LAS UNIDADES PRIOZADAS
3) Consolidado de perfeles priorizado</t>
    </r>
  </si>
  <si>
    <r>
      <rPr>
        <b/>
        <sz val="10"/>
        <rFont val="Century Gothic"/>
        <family val="2"/>
      </rPr>
      <t>CUARTO SEGUIMIENTO</t>
    </r>
    <r>
      <rPr>
        <sz val="10"/>
        <rFont val="Century Gothic"/>
        <family val="2"/>
      </rPr>
      <t xml:space="preserve">
Documento de política y documento de acuerdo
https://drive.google.com/drive/folders/1KyzWcBZxpy-9BftbydaixauFFsZkw4Qq
Documento en construcción denominado "una lengua internacional" que reposa el la Vicerrectoría de Desarrollo Humano
Registros de asistencia para la construcción colectiva de una política en  lengua internacional
ACTAS de reunión
Documento presentado a la Asesoría Jurídica
</t>
    </r>
    <r>
      <rPr>
        <b/>
        <sz val="10"/>
        <rFont val="Century Gothic"/>
        <family val="2"/>
      </rPr>
      <t xml:space="preserve">
SEGUNDO SEGUIMIENTO</t>
    </r>
    <r>
      <rPr>
        <sz val="10"/>
        <rFont val="Century Gothic"/>
        <family val="2"/>
      </rPr>
      <t xml:space="preserve">
</t>
    </r>
    <r>
      <rPr>
        <sz val="10"/>
        <color rgb="FFFF0000"/>
        <rFont val="Century Gothic"/>
        <family val="2"/>
      </rPr>
      <t xml:space="preserve">
</t>
    </r>
    <r>
      <rPr>
        <b/>
        <sz val="10"/>
        <rFont val="Century Gothic"/>
        <family val="2"/>
      </rPr>
      <t xml:space="preserve">
TERCER SEGUIMIENTO (primer trimestre 2021)
CUARTO SEGUIMIENTO (segundo trimestre 2021)
</t>
    </r>
    <r>
      <rPr>
        <sz val="10"/>
        <rFont val="Century Gothic"/>
        <family val="2"/>
      </rPr>
      <t xml:space="preserve">Actas de: 7 de abril, 1 de junio, 12, 14 y 27 de mayo de 2021
Documento de política
Proyección de acuerdo
Proyección de costos
</t>
    </r>
    <r>
      <rPr>
        <b/>
        <sz val="10"/>
        <rFont val="Century Gothic"/>
        <family val="2"/>
      </rPr>
      <t xml:space="preserve">
</t>
    </r>
  </si>
  <si>
    <r>
      <rPr>
        <b/>
        <sz val="10"/>
        <rFont val="Century Gothic"/>
        <family val="2"/>
      </rPr>
      <t xml:space="preserve">CUARTO SEGUIMIENTO
</t>
    </r>
    <r>
      <rPr>
        <sz val="10"/>
        <rFont val="Century Gothic"/>
        <family val="2"/>
      </rPr>
      <t>Programa de Licenciatura en Ciencias Sociales</t>
    </r>
    <r>
      <rPr>
        <b/>
        <sz val="10"/>
        <rFont val="Century Gothic"/>
        <family val="2"/>
      </rPr>
      <t xml:space="preserve">
SEGUNDO SEGUIMIENTO
</t>
    </r>
    <r>
      <rPr>
        <sz val="10"/>
        <rFont val="Century Gothic"/>
        <family val="2"/>
      </rPr>
      <t>Propuesta Plan del programa de Economía</t>
    </r>
    <r>
      <rPr>
        <b/>
        <sz val="10"/>
        <rFont val="Century Gothic"/>
        <family val="2"/>
      </rPr>
      <t xml:space="preserve">
PRIMER SEGUIMIENTO</t>
    </r>
    <r>
      <rPr>
        <sz val="10"/>
        <rFont val="Century Gothic"/>
        <family val="2"/>
      </rPr>
      <t xml:space="preserve">
Certificado de Acreditación de los programas de: Enfermería e Ingeniería Agronómnica
</t>
    </r>
    <r>
      <rPr>
        <b/>
        <sz val="10"/>
        <rFont val="Century Gothic"/>
        <family val="2"/>
      </rPr>
      <t xml:space="preserve">SEGUNDO SEGUIMIENTO
TERCER SEGUIMIENTO (primer trimestre 2021)
CUARTO SEGUIMIENTO (segundo trimestre 2021)
</t>
    </r>
    <r>
      <rPr>
        <sz val="10"/>
        <rFont val="Century Gothic"/>
        <family val="2"/>
      </rPr>
      <t>Propuesta Plan del programa de Economía</t>
    </r>
  </si>
  <si>
    <r>
      <rPr>
        <b/>
        <sz val="10"/>
        <rFont val="Century Gothic"/>
        <family val="2"/>
      </rPr>
      <t xml:space="preserve">TERCER SEGUIMIENTO
</t>
    </r>
    <r>
      <rPr>
        <sz val="10"/>
        <rFont val="Century Gothic"/>
        <family val="2"/>
      </rPr>
      <t>Proyecto innovamente ejecutado y en funcionamiento</t>
    </r>
    <r>
      <rPr>
        <b/>
        <sz val="10"/>
        <rFont val="Century Gothic"/>
        <family val="2"/>
      </rPr>
      <t xml:space="preserve">
</t>
    </r>
    <r>
      <rPr>
        <sz val="10"/>
        <rFont val="Century Gothic"/>
        <family val="2"/>
      </rPr>
      <t>https://drive.google.com/drive/u/1/folders/1uDHqJu1I41frQM1Zck_jiOB6NHegzsCp</t>
    </r>
    <r>
      <rPr>
        <b/>
        <sz val="10"/>
        <rFont val="Century Gothic"/>
        <family val="2"/>
      </rPr>
      <t xml:space="preserve">
PRIMER SEGUIMIENTO</t>
    </r>
    <r>
      <rPr>
        <sz val="10"/>
        <rFont val="Century Gothic"/>
        <family val="2"/>
      </rPr>
      <t xml:space="preserve">
Nuevo parque interactivo “Innovamente” en ibagué
</t>
    </r>
    <r>
      <rPr>
        <b/>
        <sz val="10"/>
        <rFont val="Century Gothic"/>
        <family val="2"/>
      </rPr>
      <t xml:space="preserve">SEGUNDO SEGUIMIENTO
TERCER SEGUIMIENTO (primer trimestre 2021)
</t>
    </r>
    <r>
      <rPr>
        <sz val="10"/>
        <rFont val="Century Gothic"/>
        <family val="2"/>
      </rPr>
      <t xml:space="preserve">Evidencia fotográfica e informe de avance de obra con fecha de corte a 30 de marzo que resposa en los archivos de la ODI
</t>
    </r>
    <r>
      <rPr>
        <b/>
        <sz val="10"/>
        <rFont val="Century Gothic"/>
        <family val="2"/>
      </rPr>
      <t xml:space="preserve">CUARTO SEGUIMIENTO (segundo trimestre 2021)
</t>
    </r>
    <r>
      <rPr>
        <sz val="10"/>
        <rFont val="Century Gothic"/>
        <family val="2"/>
      </rPr>
      <t xml:space="preserve">Anexos. Fotografías exteriores e interiores correspondientes al Comité de Obra del Parque Interactivo Innovamente con fecha del 18 de junio de 2021   
</t>
    </r>
  </si>
  <si>
    <r>
      <rPr>
        <b/>
        <sz val="10"/>
        <rFont val="Century Gothic"/>
        <family val="2"/>
      </rPr>
      <t>TECER SEGUIMIENTO</t>
    </r>
    <r>
      <rPr>
        <sz val="10"/>
        <rFont val="Century Gothic"/>
        <family val="2"/>
      </rPr>
      <t xml:space="preserve">
https://drive.google.com/drive/u/1/folders/1P-q1R6pCWZzG9m3BALoQ3BEj2Ln71wQf
</t>
    </r>
    <r>
      <rPr>
        <b/>
        <sz val="10"/>
        <rFont val="Century Gothic"/>
        <family val="2"/>
      </rPr>
      <t xml:space="preserve">
CUARTO SEGUIMIENTO (segundo trimestre 2021)
</t>
    </r>
    <r>
      <rPr>
        <sz val="10"/>
        <rFont val="Century Gothic"/>
        <family val="2"/>
      </rPr>
      <t>Proyecto de documento y acuerdo</t>
    </r>
    <r>
      <rPr>
        <b/>
        <sz val="10"/>
        <rFont val="Century Gothic"/>
        <family val="2"/>
      </rPr>
      <t xml:space="preserve">
</t>
    </r>
  </si>
  <si>
    <r>
      <t xml:space="preserve">TERCER SEGUIMIENTO
https://drive.google.com/drive/folders/1lJ9I0F4ZkpIfxL4T7OdSvJJLNIjQY75L
</t>
    </r>
    <r>
      <rPr>
        <b/>
        <sz val="11"/>
        <rFont val="Calibri"/>
        <family val="2"/>
        <scheme val="minor"/>
      </rPr>
      <t>SEGUNDO SEGUIMIENTO</t>
    </r>
    <r>
      <rPr>
        <u/>
        <sz val="11"/>
        <color theme="10"/>
        <rFont val="Calibri"/>
        <family val="2"/>
        <scheme val="minor"/>
      </rPr>
      <t xml:space="preserve">
https://mail.google.com/mail/u/0/#search/comunicacioneseimagen%40ut.edu.co/FMfcgxwHMGBGTlZWGhXQchCBlQMjqsWP
CIFRA PENDIENTE - WILLIAM
</t>
    </r>
    <r>
      <rPr>
        <b/>
        <sz val="11"/>
        <rFont val="Calibri"/>
        <family val="2"/>
        <scheme val="minor"/>
      </rPr>
      <t>CUARTO SEGUIMIENTO (segundo trimestre 2021)</t>
    </r>
    <r>
      <rPr>
        <u/>
        <sz val="11"/>
        <color theme="10"/>
        <rFont val="Calibri"/>
        <family val="2"/>
        <scheme val="minor"/>
      </rPr>
      <t xml:space="preserve">
Acta de reunión y Curso Interactivo https://drive.google.com/drive/folders/1xuzinQxqbdK8oqeGAdgdxJn85-c2R9Yd?usp=sharing                                             Otro Enlace https://drlp55.wixsite.com/planeacionins</t>
    </r>
  </si>
  <si>
    <r>
      <rPr>
        <b/>
        <sz val="11"/>
        <rFont val="Arial"/>
        <family val="2"/>
      </rPr>
      <t>CUARTO SEGUIMIENTO</t>
    </r>
    <r>
      <rPr>
        <sz val="11"/>
        <rFont val="Arial"/>
        <family val="2"/>
        <charset val="1"/>
      </rPr>
      <t xml:space="preserve">
Se adecuar on aulas bloque 33, 32, 16 y 17
Registro fotográfico, ordenes de compra de materiales e informes
</t>
    </r>
    <r>
      <rPr>
        <b/>
        <sz val="11"/>
        <rFont val="Arial"/>
        <family val="2"/>
      </rPr>
      <t xml:space="preserve">SEGUNDO SEGUIMIENTO
</t>
    </r>
    <r>
      <rPr>
        <sz val="11"/>
        <rFont val="Arial"/>
        <family val="2"/>
      </rPr>
      <t xml:space="preserve">
Informes de gestión y procesos contractuales que reposan en la Oficina de Contratación del segundo semetres de de 2020</t>
    </r>
    <r>
      <rPr>
        <b/>
        <sz val="11"/>
        <rFont val="Arial"/>
        <family val="2"/>
      </rPr>
      <t xml:space="preserve">
TERCER SEGUIMIENTO (primer trimestre 2021)
</t>
    </r>
    <r>
      <rPr>
        <sz val="11"/>
        <rFont val="Arial"/>
        <family val="2"/>
      </rPr>
      <t xml:space="preserve">Reunión con Gobernación del Tolima con el Secretario del Tolima en el mes de marzo -  boletín UT. Documentos que reposan en la ODI
</t>
    </r>
    <r>
      <rPr>
        <b/>
        <sz val="11"/>
        <rFont val="Arial"/>
        <family val="2"/>
      </rPr>
      <t>CUARTO SEGUIMIENTO (segundo trimestre 2021)</t>
    </r>
    <r>
      <rPr>
        <sz val="11"/>
        <rFont val="Arial"/>
        <family val="2"/>
      </rPr>
      <t xml:space="preserve">
Cronograma del proceso de invitación pública</t>
    </r>
  </si>
  <si>
    <r>
      <t xml:space="preserve">CUARTO SEGUIMIENTO
FACULTAD DE CIENCIAS
</t>
    </r>
    <r>
      <rPr>
        <sz val="10"/>
        <rFont val="Century Gothic"/>
        <family val="2"/>
      </rPr>
      <t>Desarrollo de la XXII Semana de la Facultad de Ciencias, que se llevó a cabo durante los días 30 de noviembre, 1 y 2 de diciembre. además en el marco de este evento se desarrolló el I Encuentro de Química.
https://drive.google.com/drive/folders/1n6BbfqFmtCVbG4AcVNXNXxnfnHJV2_ND?usp=sharing</t>
    </r>
    <r>
      <rPr>
        <b/>
        <sz val="10"/>
        <rFont val="Century Gothic"/>
        <family val="2"/>
      </rPr>
      <t xml:space="preserve">
TERCER SEGUIMIENTO
</t>
    </r>
    <r>
      <rPr>
        <sz val="10"/>
        <rFont val="Century Gothic"/>
        <family val="2"/>
      </rPr>
      <t xml:space="preserve">https://drive.google.com/drive/u/1/folders/1WV4PFbivz7vY9kEVp_teH0WDCBoXUGws
EVENTO 1. 
Documentos: Acuerdo del Consejo Superior 050, por medio del cual se crea el Reconocimiento Anual ConUTCiencia de la Universidad del Tolima
Evidencias de su realización:
El evento se realizó en ceremonia presencial el 6 de agosto a las 4:00 p.m., transmitida en directo por Facebook Live https://fb.watch/8VtDlQ2SSN/. 
Se anexan las Setenta (70) Resoluciones Rectorales y fotografías del evento. </t>
    </r>
    <r>
      <rPr>
        <b/>
        <sz val="10"/>
        <rFont val="Century Gothic"/>
        <family val="2"/>
      </rPr>
      <t xml:space="preserve">
</t>
    </r>
    <r>
      <rPr>
        <sz val="10"/>
        <rFont val="Century Gothic"/>
        <family val="2"/>
      </rPr>
      <t>EVENTO 2: 
En conmemoración al Día Internacional de la Niña, la Jóven y la Mujer en la Ciencia se realizó el Conversatorio "La ciencia en voz de las Niñas y Mujeres", evento que se realizó en modalidad virtual el día 11 de febrero a las 8:00 a.m.y se trasmitió en vivo por Facebook Live https://fb.watch/8VuTczTj7Q/.
Invitación personalizada para la niñas y mujeres de la ciencia en la Institución. 
La Propuesta de Acuerdo para institucionalizar esta conmemoración se encuentra en discusión en el CCI</t>
    </r>
    <r>
      <rPr>
        <b/>
        <sz val="10"/>
        <rFont val="Century Gothic"/>
        <family val="2"/>
      </rPr>
      <t xml:space="preserve">
SEGUNDO SEGUIMIENTO
</t>
    </r>
    <r>
      <rPr>
        <sz val="10"/>
        <rFont val="Century Gothic"/>
        <family val="2"/>
      </rPr>
      <t>Oficios enviados a facultades anexo 4</t>
    </r>
    <r>
      <rPr>
        <b/>
        <sz val="10"/>
        <rFont val="Century Gothic"/>
        <family val="2"/>
      </rPr>
      <t xml:space="preserve">
PRIMER SEGUIMIENTO
</t>
    </r>
    <r>
      <rPr>
        <sz val="10"/>
        <rFont val="Century Gothic"/>
        <family val="2"/>
      </rPr>
      <t xml:space="preserve">Acuerdo del Consejo Superior 050, por medio del cual se crea el Reconocimiento Anual ConUTCiencia de la Universidad del Tolima.  
Circular Informativa No. 1 de la Oficina de Investigaciones y Desarrollo Científico del 19 de febrero de 2021 
Circular Informativo No. 5 de la Oficina de Investigaciones y Desarrollo Científico del 14 de abril de 2021
</t>
    </r>
  </si>
  <si>
    <t>Fecha de corte: 30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</si>
</sst>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32">
    <font>
      <sz val="11"/>
      <color theme="1"/>
      <name val="Calibri"/>
      <family val="2"/>
      <scheme val="minor"/>
    </font>
    <font>
      <sz val="10"/>
      <name val="Century Gothic"/>
      <family val="2"/>
    </font>
    <font>
      <sz val="10"/>
      <name val="Arial"/>
      <family val="2"/>
    </font>
    <font>
      <sz val="11"/>
      <color theme="1"/>
      <name val="Calibri"/>
      <family val="2"/>
      <scheme val="minor"/>
    </font>
    <font>
      <sz val="10"/>
      <color theme="1"/>
      <name val="Century Gothic"/>
      <family val="2"/>
    </font>
    <font>
      <b/>
      <sz val="12"/>
      <color theme="0"/>
      <name val="Century Gothic"/>
      <family val="2"/>
    </font>
    <font>
      <sz val="11"/>
      <color indexed="8"/>
      <name val="Helvetica Neue"/>
      <charset val="1"/>
    </font>
    <font>
      <sz val="12"/>
      <name val="Arial"/>
      <family val="2"/>
      <charset val="1"/>
    </font>
    <font>
      <b/>
      <sz val="14"/>
      <color rgb="FF006600"/>
      <name val="Arial"/>
      <family val="2"/>
    </font>
    <font>
      <b/>
      <sz val="12"/>
      <color rgb="FFFF0000"/>
      <name val="Century Gothic"/>
      <family val="2"/>
    </font>
    <font>
      <sz val="11"/>
      <name val="Arial"/>
      <family val="2"/>
    </font>
    <font>
      <b/>
      <sz val="12"/>
      <name val="Arial"/>
      <family val="2"/>
    </font>
    <font>
      <b/>
      <sz val="11"/>
      <name val="Arial"/>
      <family val="2"/>
    </font>
    <font>
      <b/>
      <sz val="11"/>
      <name val="Arial"/>
      <family val="2"/>
      <charset val="1"/>
    </font>
    <font>
      <sz val="10"/>
      <color rgb="FFFF0000"/>
      <name val="Arial"/>
      <family val="2"/>
    </font>
    <font>
      <sz val="11"/>
      <name val="Arial"/>
      <family val="2"/>
      <charset val="1"/>
    </font>
    <font>
      <b/>
      <sz val="10"/>
      <name val="Arial"/>
      <family val="2"/>
    </font>
    <font>
      <b/>
      <sz val="11"/>
      <color theme="0"/>
      <name val="Arial"/>
      <family val="2"/>
    </font>
    <font>
      <sz val="8"/>
      <name val="Arial"/>
      <family val="2"/>
    </font>
    <font>
      <sz val="9"/>
      <name val="Arial"/>
      <family val="2"/>
    </font>
    <font>
      <sz val="10"/>
      <color rgb="FFFFFF00"/>
      <name val="Arial"/>
      <family val="2"/>
    </font>
    <font>
      <sz val="9"/>
      <color theme="1"/>
      <name val="Calibri"/>
      <family val="2"/>
      <scheme val="minor"/>
    </font>
    <font>
      <sz val="10"/>
      <color rgb="FFFF0000"/>
      <name val="Century Gothic"/>
      <family val="2"/>
    </font>
    <font>
      <b/>
      <sz val="10"/>
      <name val="Century Gothic"/>
      <family val="2"/>
    </font>
    <font>
      <u/>
      <sz val="11"/>
      <color theme="10"/>
      <name val="Calibri"/>
      <family val="2"/>
      <scheme val="minor"/>
    </font>
    <font>
      <sz val="11"/>
      <color rgb="FFFF0000"/>
      <name val="Arial"/>
      <family val="2"/>
    </font>
    <font>
      <b/>
      <sz val="10"/>
      <color rgb="FFFF0000"/>
      <name val="Century Gothic"/>
      <family val="2"/>
    </font>
    <font>
      <b/>
      <sz val="9"/>
      <color theme="1"/>
      <name val="Calibri"/>
      <family val="2"/>
      <scheme val="minor"/>
    </font>
    <font>
      <b/>
      <sz val="11"/>
      <name val="Calibri"/>
      <family val="2"/>
      <scheme val="minor"/>
    </font>
    <font>
      <b/>
      <sz val="12"/>
      <name val="Century Gothic"/>
      <family val="2"/>
    </font>
    <font>
      <b/>
      <sz val="10"/>
      <color rgb="FF00B0F0"/>
      <name val="Arial"/>
      <family val="2"/>
    </font>
    <font>
      <sz val="11"/>
      <color theme="1"/>
      <name val="Arial"/>
      <family val="2"/>
    </font>
  </fonts>
  <fills count="9">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rgb="FF006600"/>
        <bgColor indexed="64"/>
      </patternFill>
    </fill>
    <fill>
      <patternFill patternType="solid">
        <fgColor theme="3" tint="0.39997558519241921"/>
        <bgColor indexed="64"/>
      </patternFill>
    </fill>
    <fill>
      <patternFill patternType="solid">
        <fgColor rgb="FFFFC000"/>
        <bgColor indexed="64"/>
      </patternFill>
    </fill>
    <fill>
      <patternFill patternType="solid">
        <fgColor rgb="FF7030A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44" fontId="3" fillId="0" borderId="0" applyFont="0" applyFill="0" applyBorder="0" applyAlignment="0" applyProtection="0"/>
    <xf numFmtId="0" fontId="6" fillId="0" borderId="0">
      <alignment vertical="top"/>
    </xf>
    <xf numFmtId="0" fontId="2" fillId="0" borderId="0"/>
    <xf numFmtId="9" fontId="2" fillId="0" borderId="0" applyFont="0" applyFill="0" applyBorder="0" applyAlignment="0" applyProtection="0"/>
    <xf numFmtId="9" fontId="3" fillId="0" borderId="0" applyFont="0" applyFill="0" applyBorder="0" applyAlignment="0" applyProtection="0"/>
    <xf numFmtId="0" fontId="24" fillId="0" borderId="0" applyNumberFormat="0" applyFill="0" applyBorder="0" applyAlignment="0" applyProtection="0"/>
  </cellStyleXfs>
  <cellXfs count="118">
    <xf numFmtId="0" fontId="0" fillId="0" borderId="0" xfId="0"/>
    <xf numFmtId="0" fontId="4" fillId="0" borderId="0" xfId="0" applyFont="1"/>
    <xf numFmtId="0" fontId="4" fillId="0" borderId="0" xfId="0" applyFont="1" applyAlignment="1">
      <alignment horizontal="center" vertical="center"/>
    </xf>
    <xf numFmtId="0" fontId="1" fillId="0" borderId="1" xfId="0" applyFont="1" applyFill="1" applyBorder="1" applyAlignment="1">
      <alignment horizontal="justify" vertical="center" wrapText="1"/>
    </xf>
    <xf numFmtId="0" fontId="4" fillId="0" borderId="0" xfId="0" applyFont="1" applyAlignment="1">
      <alignment horizontal="center"/>
    </xf>
    <xf numFmtId="164" fontId="4" fillId="0" borderId="0" xfId="1" applyNumberFormat="1" applyFont="1" applyAlignment="1">
      <alignment horizontal="center" vertical="center"/>
    </xf>
    <xf numFmtId="164" fontId="1" fillId="0" borderId="1" xfId="1" applyNumberFormat="1" applyFont="1" applyFill="1" applyBorder="1" applyAlignment="1">
      <alignment horizontal="center"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horizontal="center" vertical="center" wrapText="1"/>
    </xf>
    <xf numFmtId="164" fontId="1" fillId="0" borderId="1" xfId="1" applyNumberFormat="1" applyFont="1" applyFill="1" applyBorder="1" applyAlignment="1">
      <alignment horizontal="center" vertical="center"/>
    </xf>
    <xf numFmtId="164" fontId="1" fillId="0" borderId="1" xfId="1" applyNumberFormat="1" applyFont="1" applyFill="1" applyBorder="1" applyAlignment="1">
      <alignment vertical="center" wrapText="1"/>
    </xf>
    <xf numFmtId="0" fontId="2" fillId="0" borderId="1" xfId="2"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12" fillId="3" borderId="1" xfId="2"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4" fillId="4" borderId="16"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justify"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9" fontId="13" fillId="0" borderId="1" xfId="2" applyNumberFormat="1" applyFont="1" applyFill="1" applyBorder="1" applyAlignment="1">
      <alignment vertical="center" wrapText="1"/>
    </xf>
    <xf numFmtId="0" fontId="2" fillId="0" borderId="11" xfId="2" applyNumberFormat="1" applyFont="1" applyFill="1" applyBorder="1" applyAlignment="1">
      <alignment vertical="center" wrapText="1"/>
    </xf>
    <xf numFmtId="0" fontId="2" fillId="0" borderId="20" xfId="2" applyNumberFormat="1" applyFont="1" applyFill="1" applyBorder="1" applyAlignment="1">
      <alignment vertical="center" wrapText="1"/>
    </xf>
    <xf numFmtId="0" fontId="10" fillId="0" borderId="1" xfId="2" applyNumberFormat="1" applyFont="1" applyFill="1" applyBorder="1" applyAlignment="1">
      <alignment vertical="center" wrapText="1"/>
    </xf>
    <xf numFmtId="0" fontId="10" fillId="0" borderId="19" xfId="2" applyNumberFormat="1" applyFont="1" applyFill="1" applyBorder="1" applyAlignment="1">
      <alignment horizontal="center" vertical="center" wrapText="1"/>
    </xf>
    <xf numFmtId="0" fontId="15" fillId="0" borderId="1" xfId="2" applyNumberFormat="1" applyFont="1" applyFill="1" applyBorder="1" applyAlignment="1">
      <alignment vertical="center" wrapText="1"/>
    </xf>
    <xf numFmtId="0" fontId="2" fillId="0" borderId="0" xfId="3"/>
    <xf numFmtId="0" fontId="2" fillId="0" borderId="1" xfId="3" applyBorder="1"/>
    <xf numFmtId="0" fontId="2" fillId="0" borderId="1" xfId="3" applyBorder="1" applyAlignment="1">
      <alignment horizontal="center"/>
    </xf>
    <xf numFmtId="9" fontId="2" fillId="0" borderId="1" xfId="3" applyNumberFormat="1" applyBorder="1" applyAlignment="1">
      <alignment horizontal="center"/>
    </xf>
    <xf numFmtId="0" fontId="2" fillId="0" borderId="0" xfId="3" applyBorder="1"/>
    <xf numFmtId="0" fontId="18" fillId="0" borderId="21" xfId="3" applyFont="1" applyFill="1" applyBorder="1"/>
    <xf numFmtId="9" fontId="2" fillId="0" borderId="0" xfId="3" applyNumberFormat="1"/>
    <xf numFmtId="0" fontId="19" fillId="0" borderId="0" xfId="3" applyFont="1"/>
    <xf numFmtId="0" fontId="17" fillId="5" borderId="1" xfId="2" applyNumberFormat="1" applyFont="1" applyFill="1" applyBorder="1" applyAlignment="1">
      <alignment horizontal="center" vertical="center" wrapText="1"/>
    </xf>
    <xf numFmtId="0" fontId="17" fillId="5" borderId="1" xfId="2" applyNumberFormat="1" applyFont="1" applyFill="1" applyBorder="1" applyAlignment="1">
      <alignment horizontal="center"/>
    </xf>
    <xf numFmtId="9" fontId="1" fillId="0" borderId="1" xfId="5" applyFont="1" applyFill="1" applyBorder="1" applyAlignment="1">
      <alignment horizontal="center" vertical="center" wrapText="1"/>
    </xf>
    <xf numFmtId="9" fontId="2" fillId="0" borderId="1" xfId="5"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23" xfId="0" applyFont="1" applyFill="1" applyBorder="1" applyAlignment="1">
      <alignment vertical="center" wrapText="1"/>
    </xf>
    <xf numFmtId="0" fontId="2" fillId="0" borderId="19" xfId="2" applyNumberFormat="1" applyFont="1" applyFill="1" applyBorder="1" applyAlignment="1">
      <alignment horizontal="left" vertical="center" wrapText="1"/>
    </xf>
    <xf numFmtId="0" fontId="10" fillId="0" borderId="19" xfId="2" applyNumberFormat="1" applyFont="1" applyFill="1" applyBorder="1" applyAlignment="1">
      <alignment vertical="center" wrapText="1"/>
    </xf>
    <xf numFmtId="0" fontId="20" fillId="0" borderId="1" xfId="3" applyFont="1" applyBorder="1" applyAlignment="1">
      <alignment horizontal="center" vertical="center" wrapText="1"/>
    </xf>
    <xf numFmtId="9" fontId="4" fillId="0" borderId="0" xfId="0" applyNumberFormat="1" applyFont="1"/>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vertical="center" wrapText="1"/>
    </xf>
    <xf numFmtId="0" fontId="10" fillId="0" borderId="22" xfId="0" applyFont="1" applyFill="1" applyBorder="1" applyAlignment="1">
      <alignment vertical="center" wrapText="1"/>
    </xf>
    <xf numFmtId="0" fontId="1" fillId="0" borderId="1" xfId="0" applyFont="1" applyFill="1" applyBorder="1" applyAlignment="1">
      <alignment horizontal="center" vertical="center"/>
    </xf>
    <xf numFmtId="9" fontId="1" fillId="0" borderId="1" xfId="5" applyFont="1" applyFill="1" applyBorder="1" applyAlignment="1">
      <alignment horizontal="center" vertical="center"/>
    </xf>
    <xf numFmtId="164" fontId="4" fillId="0" borderId="0" xfId="1"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xf>
    <xf numFmtId="0" fontId="24" fillId="0" borderId="1" xfId="6"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29" fillId="6"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5" fillId="8" borderId="1" xfId="0" applyFont="1" applyFill="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left" vertical="center" wrapText="1"/>
    </xf>
    <xf numFmtId="0" fontId="1" fillId="0" borderId="1" xfId="0" applyFont="1" applyFill="1" applyBorder="1" applyAlignment="1">
      <alignment horizontal="center" vertical="center" wrapText="1"/>
    </xf>
    <xf numFmtId="0" fontId="16" fillId="0" borderId="1" xfId="2" applyNumberFormat="1" applyFont="1" applyFill="1" applyBorder="1" applyAlignment="1">
      <alignment vertical="center" wrapText="1"/>
    </xf>
    <xf numFmtId="0" fontId="2" fillId="0" borderId="1" xfId="3" applyFont="1" applyFill="1" applyBorder="1" applyAlignment="1">
      <alignment horizontal="left" vertical="top" wrapText="1"/>
    </xf>
    <xf numFmtId="9" fontId="31" fillId="0" borderId="1" xfId="0" applyNumberFormat="1" applyFont="1" applyFill="1" applyBorder="1" applyAlignment="1">
      <alignment horizontal="center" vertical="center" wrapText="1"/>
    </xf>
    <xf numFmtId="9" fontId="0" fillId="0" borderId="0" xfId="0" applyNumberFormat="1"/>
    <xf numFmtId="0" fontId="0" fillId="0" borderId="1" xfId="0" applyBorder="1" applyAlignment="1">
      <alignment vertical="center" wrapText="1"/>
    </xf>
    <xf numFmtId="0" fontId="23" fillId="0" borderId="1" xfId="0" applyFont="1" applyFill="1" applyBorder="1" applyAlignment="1">
      <alignment horizontal="center" vertical="center" wrapText="1"/>
    </xf>
    <xf numFmtId="9" fontId="0" fillId="0" borderId="1" xfId="0" applyNumberFormat="1" applyBorder="1" applyAlignment="1">
      <alignment horizontal="center" vertical="center"/>
    </xf>
    <xf numFmtId="0" fontId="16" fillId="0" borderId="1" xfId="3" applyFont="1" applyFill="1" applyBorder="1" applyAlignment="1">
      <alignment horizontal="center"/>
    </xf>
    <xf numFmtId="9" fontId="16" fillId="0" borderId="1" xfId="3" applyNumberFormat="1" applyFont="1" applyFill="1" applyBorder="1" applyAlignment="1">
      <alignment horizontal="center"/>
    </xf>
    <xf numFmtId="0" fontId="0" fillId="0" borderId="1" xfId="0" applyBorder="1" applyAlignment="1">
      <alignment vertical="center"/>
    </xf>
    <xf numFmtId="0" fontId="0" fillId="0" borderId="1" xfId="0" applyFill="1" applyBorder="1" applyAlignment="1">
      <alignment vertical="center"/>
    </xf>
    <xf numFmtId="0" fontId="1" fillId="4" borderId="1" xfId="0" applyFont="1" applyFill="1" applyBorder="1" applyAlignment="1">
      <alignment horizontal="left" vertical="justify" wrapText="1" indent="1"/>
    </xf>
    <xf numFmtId="0" fontId="16" fillId="0" borderId="0" xfId="3"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1" fillId="3" borderId="1" xfId="3"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6" xfId="2" applyNumberFormat="1" applyFont="1" applyFill="1" applyBorder="1" applyAlignment="1">
      <alignment horizontal="center" vertical="center"/>
    </xf>
    <xf numFmtId="0" fontId="7" fillId="0" borderId="7" xfId="2" applyNumberFormat="1" applyFont="1" applyFill="1" applyBorder="1" applyAlignment="1">
      <alignment horizontal="center" vertical="center"/>
    </xf>
    <xf numFmtId="0" fontId="7" fillId="0" borderId="8" xfId="3" applyFont="1" applyBorder="1" applyAlignment="1">
      <alignment horizontal="center" vertical="center" wrapText="1"/>
    </xf>
    <xf numFmtId="0" fontId="7" fillId="0" borderId="9"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11" xfId="3" applyFont="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cellXfs>
  <cellStyles count="7">
    <cellStyle name="Excel Built-in Normal" xfId="2"/>
    <cellStyle name="Hipervínculo" xfId="6" builtinId="8"/>
    <cellStyle name="Moneda" xfId="1" builtinId="4"/>
    <cellStyle name="Normal" xfId="0" builtinId="0"/>
    <cellStyle name="Normal 2" xfId="3"/>
    <cellStyle name="Porcentaje" xfId="5" builtinId="5"/>
    <cellStyle name="Porcentaje 2" xfId="4"/>
  </cellStyles>
  <dxfs count="36">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611559182632536"/>
          <c:y val="0.14609009178942217"/>
          <c:w val="0.84057806539364777"/>
          <c:h val="0.64328109586527005"/>
        </c:manualLayout>
      </c:layout>
      <c:bar3DChart>
        <c:barDir val="col"/>
        <c:grouping val="clustered"/>
        <c:varyColors val="0"/>
        <c:ser>
          <c:idx val="0"/>
          <c:order val="0"/>
          <c:spPr>
            <a:solidFill>
              <a:srgbClr val="FFFF00"/>
            </a:solidFill>
          </c:spPr>
          <c:invertIfNegative val="0"/>
          <c:dPt>
            <c:idx val="0"/>
            <c:invertIfNegative val="0"/>
            <c:bubble3D val="0"/>
            <c:spPr>
              <a:solidFill>
                <a:srgbClr val="006600"/>
              </a:solidFill>
            </c:spPr>
            <c:extLst xmlns:c16r2="http://schemas.microsoft.com/office/drawing/2015/06/chart">
              <c:ext xmlns:c16="http://schemas.microsoft.com/office/drawing/2014/chart" uri="{C3380CC4-5D6E-409C-BE32-E72D297353CC}">
                <c16:uniqueId val="{00000001-98AE-4D61-9A9F-F4339B06C054}"/>
              </c:ext>
            </c:extLst>
          </c:dPt>
          <c:dPt>
            <c:idx val="1"/>
            <c:invertIfNegative val="0"/>
            <c:bubble3D val="0"/>
            <c:spPr>
              <a:solidFill>
                <a:srgbClr val="006600"/>
              </a:solidFill>
            </c:spPr>
            <c:extLst xmlns:c16r2="http://schemas.microsoft.com/office/drawing/2015/06/chart">
              <c:ext xmlns:c16="http://schemas.microsoft.com/office/drawing/2014/chart" uri="{C3380CC4-5D6E-409C-BE32-E72D297353CC}">
                <c16:uniqueId val="{00000003-98AE-4D61-9A9F-F4339B06C054}"/>
              </c:ext>
            </c:extLst>
          </c:dPt>
          <c:dPt>
            <c:idx val="2"/>
            <c:invertIfNegative val="0"/>
            <c:bubble3D val="0"/>
            <c:spPr>
              <a:solidFill>
                <a:srgbClr val="006600"/>
              </a:solidFill>
            </c:spPr>
            <c:extLst xmlns:c16r2="http://schemas.microsoft.com/office/drawing/2015/06/chart">
              <c:ext xmlns:c16="http://schemas.microsoft.com/office/drawing/2014/chart" uri="{C3380CC4-5D6E-409C-BE32-E72D297353CC}">
                <c16:uniqueId val="{00000005-98AE-4D61-9A9F-F4339B06C054}"/>
              </c:ext>
            </c:extLst>
          </c:dPt>
          <c:dPt>
            <c:idx val="3"/>
            <c:invertIfNegative val="0"/>
            <c:bubble3D val="0"/>
            <c:extLst xmlns:c16r2="http://schemas.microsoft.com/office/drawing/2015/06/chart">
              <c:ext xmlns:c16="http://schemas.microsoft.com/office/drawing/2014/chart" uri="{C3380CC4-5D6E-409C-BE32-E72D297353CC}">
                <c16:uniqueId val="{00000007-98AE-4D61-9A9F-F4339B06C054}"/>
              </c:ext>
            </c:extLst>
          </c:dPt>
          <c:dLbls>
            <c:dLbl>
              <c:idx val="0"/>
              <c:layout>
                <c:manualLayout>
                  <c:x val="1.619433198380562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AE-4D61-9A9F-F4339B06C054}"/>
                </c:ext>
                <c:ext xmlns:c15="http://schemas.microsoft.com/office/drawing/2012/chart" uri="{CE6537A1-D6FC-4f65-9D91-7224C49458BB}">
                  <c15:layout/>
                </c:ext>
              </c:extLst>
            </c:dLbl>
            <c:dLbl>
              <c:idx val="1"/>
              <c:layout>
                <c:manualLayout>
                  <c:x val="2.1592442645074175E-2"/>
                  <c:y val="-2.4279207057665984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AE-4D61-9A9F-F4339B06C054}"/>
                </c:ext>
                <c:ext xmlns:c15="http://schemas.microsoft.com/office/drawing/2012/chart" uri="{CE6537A1-D6FC-4f65-9D91-7224C49458BB}">
                  <c15:layout/>
                </c:ext>
              </c:extLst>
            </c:dLbl>
            <c:dLbl>
              <c:idx val="2"/>
              <c:layout>
                <c:manualLayout>
                  <c:x val="1.6194331983805668E-2"/>
                  <c:y val="-2.023267254805506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AE-4D61-9A9F-F4339B06C054}"/>
                </c:ext>
                <c:ext xmlns:c15="http://schemas.microsoft.com/office/drawing/2012/chart" uri="{CE6537A1-D6FC-4f65-9D91-7224C49458BB}">
                  <c15:layout/>
                </c:ext>
              </c:extLst>
            </c:dLbl>
            <c:dLbl>
              <c:idx val="3"/>
              <c:layout>
                <c:manualLayout>
                  <c:x val="1.6194331983805568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AE-4D61-9A9F-F4339B06C054}"/>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GENERAL!$B$5:$B$7</c:f>
              <c:strCache>
                <c:ptCount val="3"/>
                <c:pt idx="0">
                  <c:v>EJE 1</c:v>
                </c:pt>
                <c:pt idx="1">
                  <c:v>EJE 2</c:v>
                </c:pt>
                <c:pt idx="2">
                  <c:v>EJE 4</c:v>
                </c:pt>
              </c:strCache>
            </c:strRef>
          </c:cat>
          <c:val>
            <c:numRef>
              <c:f>GENERAL!$C$5:$C$7</c:f>
              <c:numCache>
                <c:formatCode>0%</c:formatCode>
                <c:ptCount val="3"/>
                <c:pt idx="0">
                  <c:v>0.76857142857142857</c:v>
                </c:pt>
                <c:pt idx="1">
                  <c:v>0.85</c:v>
                </c:pt>
                <c:pt idx="2">
                  <c:v>0.84285714285714286</c:v>
                </c:pt>
              </c:numCache>
            </c:numRef>
          </c:val>
          <c:extLst xmlns:c16r2="http://schemas.microsoft.com/office/drawing/2015/06/chart">
            <c:ext xmlns:c16="http://schemas.microsoft.com/office/drawing/2014/chart" uri="{C3380CC4-5D6E-409C-BE32-E72D297353CC}">
              <c16:uniqueId val="{00000008-98AE-4D61-9A9F-F4339B06C054}"/>
            </c:ext>
          </c:extLst>
        </c:ser>
        <c:dLbls>
          <c:showLegendKey val="0"/>
          <c:showVal val="0"/>
          <c:showCatName val="0"/>
          <c:showSerName val="0"/>
          <c:showPercent val="0"/>
          <c:showBubbleSize val="0"/>
        </c:dLbls>
        <c:gapWidth val="150"/>
        <c:shape val="cylinder"/>
        <c:axId val="438886480"/>
        <c:axId val="438888160"/>
        <c:axId val="0"/>
      </c:bar3DChart>
      <c:catAx>
        <c:axId val="438886480"/>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438888160"/>
        <c:crosses val="autoZero"/>
        <c:auto val="1"/>
        <c:lblAlgn val="ctr"/>
        <c:lblOffset val="100"/>
        <c:noMultiLvlLbl val="0"/>
      </c:catAx>
      <c:valAx>
        <c:axId val="438888160"/>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43888648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657225</xdr:colOff>
      <xdr:row>10</xdr:row>
      <xdr:rowOff>52387</xdr:rowOff>
    </xdr:from>
    <xdr:to>
      <xdr:col>3</xdr:col>
      <xdr:colOff>285750</xdr:colOff>
      <xdr:row>29</xdr:row>
      <xdr:rowOff>114300</xdr:rowOff>
    </xdr:to>
    <xdr:graphicFrame macro="">
      <xdr:nvGraphicFramePr>
        <xdr:cNvPr id="2" name="2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234756</xdr:colOff>
      <xdr:row>0</xdr:row>
      <xdr:rowOff>56766</xdr:rowOff>
    </xdr:from>
    <xdr:to>
      <xdr:col>1</xdr:col>
      <xdr:colOff>943839</xdr:colOff>
      <xdr:row>1</xdr:row>
      <xdr:rowOff>435175</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1574" y="56766"/>
          <a:ext cx="709083" cy="592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mail.google.com/mail/u/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view="pageBreakPreview" zoomScale="89" zoomScaleNormal="100" zoomScaleSheetLayoutView="89" workbookViewId="0">
      <selection activeCell="D33" sqref="D33"/>
    </sheetView>
  </sheetViews>
  <sheetFormatPr baseColWidth="10" defaultColWidth="11.42578125" defaultRowHeight="12.75"/>
  <cols>
    <col min="1" max="1" width="45.7109375" style="34" bestFit="1" customWidth="1"/>
    <col min="2" max="2" width="19.140625" style="34" bestFit="1" customWidth="1"/>
    <col min="3" max="3" width="14.28515625" style="34" bestFit="1" customWidth="1"/>
    <col min="4" max="4" width="17.7109375" style="34" customWidth="1"/>
    <col min="5" max="5" width="7.42578125" style="34" customWidth="1"/>
    <col min="6" max="16384" width="11.42578125" style="34"/>
  </cols>
  <sheetData>
    <row r="1" spans="1:4">
      <c r="A1" s="88" t="s">
        <v>117</v>
      </c>
      <c r="B1" s="88"/>
      <c r="C1" s="88"/>
      <c r="D1" s="88"/>
    </row>
    <row r="2" spans="1:4">
      <c r="A2" s="88" t="s">
        <v>130</v>
      </c>
      <c r="B2" s="88"/>
      <c r="C2" s="88"/>
      <c r="D2" s="88"/>
    </row>
    <row r="4" spans="1:4" ht="15">
      <c r="A4" s="42" t="s">
        <v>118</v>
      </c>
      <c r="B4" s="43" t="s">
        <v>119</v>
      </c>
      <c r="C4" s="42" t="s">
        <v>107</v>
      </c>
      <c r="D4" s="42" t="s">
        <v>120</v>
      </c>
    </row>
    <row r="5" spans="1:4">
      <c r="A5" s="35" t="s">
        <v>121</v>
      </c>
      <c r="B5" s="36" t="s">
        <v>122</v>
      </c>
      <c r="C5" s="37">
        <f>AVERAGE('eje1'!E2:E15)</f>
        <v>0.76857142857142857</v>
      </c>
      <c r="D5" s="51">
        <f>IF(C5&lt;=33%,1,IF(C5&lt;76%,3,IF(C5&lt;100%,4,IF(C5=101%,5))))</f>
        <v>4</v>
      </c>
    </row>
    <row r="6" spans="1:4">
      <c r="A6" s="35" t="s">
        <v>114</v>
      </c>
      <c r="B6" s="36" t="s">
        <v>123</v>
      </c>
      <c r="C6" s="37">
        <f>AVERAGE('eje2'!E2:E5)</f>
        <v>0.85</v>
      </c>
      <c r="D6" s="51">
        <f>IF(C6&lt;=33%,1,IF(C6&lt;76%,3,IF(C6&lt;100%,4,)))</f>
        <v>4</v>
      </c>
    </row>
    <row r="7" spans="1:4">
      <c r="A7" s="35" t="s">
        <v>124</v>
      </c>
      <c r="B7" s="36" t="s">
        <v>125</v>
      </c>
      <c r="C7" s="37">
        <f>AVERAGE('eje4'!E2:E8)</f>
        <v>0.84285714285714286</v>
      </c>
      <c r="D7" s="51">
        <f>IF(C7&lt;=33%,1,IF(C7&lt;76%,3,IF(C7&lt;100%,4,IF(C7=101%,5))))</f>
        <v>4</v>
      </c>
    </row>
    <row r="8" spans="1:4">
      <c r="A8" s="38"/>
      <c r="B8" s="83" t="s">
        <v>126</v>
      </c>
      <c r="C8" s="84">
        <f>AVERAGE(C5:C7)</f>
        <v>0.82047619047619047</v>
      </c>
      <c r="D8" s="51">
        <f>IF(C8&lt;=33%,1,IF(C8&lt;76%,3,IF(C8&lt;100%,4,IF(C8=101%,5))))</f>
        <v>4</v>
      </c>
    </row>
    <row r="9" spans="1:4">
      <c r="A9" s="39" t="s">
        <v>127</v>
      </c>
      <c r="B9" s="38"/>
      <c r="C9" s="40"/>
    </row>
    <row r="33" spans="1:1">
      <c r="A33" s="41" t="s">
        <v>187</v>
      </c>
    </row>
    <row r="34" spans="1:1">
      <c r="A34" s="41"/>
    </row>
    <row r="35" spans="1:1">
      <c r="A35" s="41" t="s">
        <v>128</v>
      </c>
    </row>
  </sheetData>
  <mergeCells count="2">
    <mergeCell ref="A1:D1"/>
    <mergeCell ref="A2:D2"/>
  </mergeCells>
  <conditionalFormatting sqref="D7:D8">
    <cfRule type="cellIs" dxfId="35" priority="15" stopIfTrue="1" operator="between">
      <formula>3</formula>
      <formula>4</formula>
    </cfRule>
  </conditionalFormatting>
  <conditionalFormatting sqref="D7:D8">
    <cfRule type="cellIs" dxfId="34" priority="12" stopIfTrue="1" operator="greaterThan">
      <formula>3</formula>
    </cfRule>
    <cfRule type="cellIs" dxfId="33" priority="13" stopIfTrue="1" operator="between">
      <formula>1</formula>
      <formula>1</formula>
    </cfRule>
    <cfRule type="cellIs" dxfId="32" priority="14" stopIfTrue="1" operator="between">
      <formula>3</formula>
      <formula>3</formula>
    </cfRule>
  </conditionalFormatting>
  <conditionalFormatting sqref="D5">
    <cfRule type="cellIs" dxfId="31" priority="11" stopIfTrue="1" operator="between">
      <formula>3</formula>
      <formula>4</formula>
    </cfRule>
  </conditionalFormatting>
  <conditionalFormatting sqref="D5">
    <cfRule type="cellIs" dxfId="30" priority="8" stopIfTrue="1" operator="greaterThan">
      <formula>3</formula>
    </cfRule>
    <cfRule type="cellIs" dxfId="29" priority="9" stopIfTrue="1" operator="between">
      <formula>1</formula>
      <formula>1</formula>
    </cfRule>
    <cfRule type="cellIs" dxfId="28" priority="10" stopIfTrue="1" operator="between">
      <formula>3</formula>
      <formula>3</formula>
    </cfRule>
  </conditionalFormatting>
  <conditionalFormatting sqref="D6">
    <cfRule type="cellIs" dxfId="27" priority="4" stopIfTrue="1" operator="between">
      <formula>3</formula>
      <formula>4</formula>
    </cfRule>
  </conditionalFormatting>
  <conditionalFormatting sqref="D6">
    <cfRule type="cellIs" dxfId="26" priority="1" stopIfTrue="1" operator="greaterThan">
      <formula>3</formula>
    </cfRule>
    <cfRule type="cellIs" dxfId="25" priority="2" stopIfTrue="1" operator="between">
      <formula>1</formula>
      <formula>1</formula>
    </cfRule>
    <cfRule type="cellIs" dxfId="24" priority="3" stopIfTrue="1" operator="between">
      <formula>3</formula>
      <formula>3</formula>
    </cfRule>
  </conditionalFormatting>
  <pageMargins left="0.70866141732283472" right="0.70866141732283472" top="0.74803149606299213" bottom="0.74803149606299213" header="0.31496062992125984" footer="0.31496062992125984"/>
  <pageSetup scale="78" orientation="landscape" r:id="rId1"/>
  <ignoredErrors>
    <ignoredError sqref="D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95" zoomScaleNormal="95" zoomScaleSheetLayoutView="66" workbookViewId="0">
      <pane xSplit="1" ySplit="6" topLeftCell="B34" activePane="bottomRight" state="frozen"/>
      <selection pane="topRight" activeCell="C1" sqref="C1"/>
      <selection pane="bottomLeft" activeCell="A7" sqref="A7"/>
      <selection pane="bottomRight" activeCell="A35" sqref="A35"/>
    </sheetView>
  </sheetViews>
  <sheetFormatPr baseColWidth="10" defaultColWidth="11.42578125" defaultRowHeight="13.5"/>
  <cols>
    <col min="1" max="1" width="5" style="1" bestFit="1" customWidth="1"/>
    <col min="2" max="2" width="18.5703125" style="1" customWidth="1"/>
    <col min="3" max="3" width="33.85546875" style="1" customWidth="1"/>
    <col min="4" max="4" width="40.7109375" style="1" customWidth="1"/>
    <col min="5" max="5" width="25.7109375" style="1" customWidth="1"/>
    <col min="6" max="6" width="13.42578125" style="1" customWidth="1"/>
    <col min="7" max="7" width="14" style="1" customWidth="1"/>
    <col min="8" max="8" width="18" style="5" customWidth="1"/>
    <col min="9" max="9" width="18.5703125" style="2" customWidth="1"/>
    <col min="10" max="10" width="25.7109375" style="4" customWidth="1"/>
    <col min="11" max="11" width="10.7109375" style="4" customWidth="1"/>
    <col min="12" max="12" width="64.42578125" style="4" customWidth="1"/>
    <col min="13" max="13" width="100.7109375" style="4" customWidth="1"/>
    <col min="14" max="14" width="12.7109375" style="1" customWidth="1"/>
    <col min="15" max="15" width="13.7109375" style="1" customWidth="1"/>
    <col min="16" max="16384" width="11.42578125" style="1"/>
  </cols>
  <sheetData>
    <row r="1" spans="1:15" ht="15.75" customHeight="1" thickBot="1">
      <c r="B1" s="89"/>
      <c r="C1" s="99" t="s">
        <v>12</v>
      </c>
      <c r="D1" s="100"/>
      <c r="E1" s="100"/>
      <c r="F1" s="100"/>
      <c r="G1" s="100"/>
      <c r="H1" s="100"/>
      <c r="I1" s="100"/>
      <c r="J1" s="100"/>
      <c r="K1" s="100"/>
      <c r="L1" s="100"/>
      <c r="M1" s="101"/>
      <c r="N1" s="93" t="s">
        <v>10</v>
      </c>
      <c r="O1" s="94"/>
    </row>
    <row r="2" spans="1:15" ht="36.75" customHeight="1" thickBot="1">
      <c r="B2" s="90"/>
      <c r="C2" s="99"/>
      <c r="D2" s="100"/>
      <c r="E2" s="100"/>
      <c r="F2" s="100"/>
      <c r="G2" s="100"/>
      <c r="H2" s="100"/>
      <c r="I2" s="100"/>
      <c r="J2" s="100"/>
      <c r="K2" s="100"/>
      <c r="L2" s="100"/>
      <c r="M2" s="101"/>
      <c r="N2" s="95" t="s">
        <v>11</v>
      </c>
      <c r="O2" s="96"/>
    </row>
    <row r="3" spans="1:15" ht="15.75" thickBot="1">
      <c r="B3" s="90"/>
      <c r="C3" s="102" t="s">
        <v>103</v>
      </c>
      <c r="D3" s="103"/>
      <c r="E3" s="103"/>
      <c r="F3" s="103"/>
      <c r="G3" s="103"/>
      <c r="H3" s="103"/>
      <c r="I3" s="103"/>
      <c r="J3" s="103"/>
      <c r="K3" s="103"/>
      <c r="L3" s="103"/>
      <c r="M3" s="104"/>
      <c r="N3" s="95" t="s">
        <v>110</v>
      </c>
      <c r="O3" s="96"/>
    </row>
    <row r="4" spans="1:15" ht="44.25" customHeight="1">
      <c r="B4" s="90"/>
      <c r="C4" s="105"/>
      <c r="D4" s="106"/>
      <c r="E4" s="106"/>
      <c r="F4" s="106"/>
      <c r="G4" s="106"/>
      <c r="H4" s="106"/>
      <c r="I4" s="106"/>
      <c r="J4" s="106"/>
      <c r="K4" s="106"/>
      <c r="L4" s="106"/>
      <c r="M4" s="107"/>
      <c r="N4" s="97" t="s">
        <v>109</v>
      </c>
      <c r="O4" s="98"/>
    </row>
    <row r="5" spans="1:15" s="2" customFormat="1" ht="15.75" customHeight="1">
      <c r="A5" s="92" t="s">
        <v>111</v>
      </c>
      <c r="B5" s="92" t="s">
        <v>0</v>
      </c>
      <c r="C5" s="115" t="s">
        <v>9</v>
      </c>
      <c r="D5" s="92" t="s">
        <v>3</v>
      </c>
      <c r="E5" s="92" t="s">
        <v>4</v>
      </c>
      <c r="F5" s="92" t="s">
        <v>5</v>
      </c>
      <c r="G5" s="92" t="s">
        <v>6</v>
      </c>
      <c r="H5" s="92" t="s">
        <v>7</v>
      </c>
      <c r="I5" s="92" t="s">
        <v>8</v>
      </c>
      <c r="J5" s="92" t="s">
        <v>2</v>
      </c>
      <c r="K5" s="91" t="s">
        <v>104</v>
      </c>
      <c r="L5" s="91"/>
      <c r="M5" s="91"/>
      <c r="N5" s="91"/>
      <c r="O5" s="91"/>
    </row>
    <row r="6" spans="1:15" s="2" customFormat="1" ht="45">
      <c r="A6" s="114"/>
      <c r="B6" s="92"/>
      <c r="C6" s="115"/>
      <c r="D6" s="92"/>
      <c r="E6" s="92"/>
      <c r="F6" s="92"/>
      <c r="G6" s="92"/>
      <c r="H6" s="92"/>
      <c r="I6" s="92"/>
      <c r="J6" s="92"/>
      <c r="K6" s="13" t="s">
        <v>171</v>
      </c>
      <c r="L6" s="13" t="s">
        <v>105</v>
      </c>
      <c r="M6" s="13" t="s">
        <v>106</v>
      </c>
      <c r="N6" s="13" t="s">
        <v>107</v>
      </c>
      <c r="O6" s="13" t="s">
        <v>108</v>
      </c>
    </row>
    <row r="7" spans="1:15" ht="247.5" customHeight="1">
      <c r="A7" s="17">
        <v>1</v>
      </c>
      <c r="B7" s="15" t="s">
        <v>13</v>
      </c>
      <c r="C7" s="110" t="s">
        <v>14</v>
      </c>
      <c r="D7" s="3" t="s">
        <v>15</v>
      </c>
      <c r="E7" s="16" t="s">
        <v>49</v>
      </c>
      <c r="F7" s="8">
        <v>43297</v>
      </c>
      <c r="G7" s="8">
        <v>44175</v>
      </c>
      <c r="H7" s="10">
        <v>25000000</v>
      </c>
      <c r="I7" s="7" t="s">
        <v>50</v>
      </c>
      <c r="J7" s="62" t="s">
        <v>51</v>
      </c>
      <c r="K7" s="45">
        <v>0.55000000000000004</v>
      </c>
      <c r="L7" s="76" t="s">
        <v>176</v>
      </c>
      <c r="M7" s="77" t="s">
        <v>177</v>
      </c>
      <c r="N7" s="28">
        <f>+K7</f>
        <v>0.55000000000000004</v>
      </c>
      <c r="O7" s="47">
        <f t="shared" ref="O7:O31" si="0">IF(N7&lt;=33%,1,IF(N7&lt;76%,3,IF(N7&lt;100%,4,IF(N7=101%,5))))</f>
        <v>3</v>
      </c>
    </row>
    <row r="8" spans="1:15" ht="138.75" customHeight="1">
      <c r="A8" s="17">
        <v>2</v>
      </c>
      <c r="B8" s="15" t="s">
        <v>13</v>
      </c>
      <c r="C8" s="110"/>
      <c r="D8" s="3" t="s">
        <v>16</v>
      </c>
      <c r="E8" s="16" t="s">
        <v>112</v>
      </c>
      <c r="F8" s="8">
        <v>43297</v>
      </c>
      <c r="G8" s="8">
        <v>44175</v>
      </c>
      <c r="H8" s="10">
        <v>25000000</v>
      </c>
      <c r="I8" s="7" t="s">
        <v>50</v>
      </c>
      <c r="J8" s="62" t="s">
        <v>51</v>
      </c>
      <c r="K8" s="44">
        <v>1</v>
      </c>
      <c r="L8" s="11" t="s">
        <v>141</v>
      </c>
      <c r="M8" s="53" t="s">
        <v>140</v>
      </c>
      <c r="N8" s="28">
        <f t="shared" ref="N8:N31" si="1">+K8</f>
        <v>1</v>
      </c>
      <c r="O8" s="47" t="b">
        <f t="shared" si="0"/>
        <v>0</v>
      </c>
    </row>
    <row r="9" spans="1:15" ht="277.5" customHeight="1">
      <c r="A9" s="19">
        <v>3</v>
      </c>
      <c r="B9" s="20" t="s">
        <v>13</v>
      </c>
      <c r="C9" s="21" t="s">
        <v>17</v>
      </c>
      <c r="D9" s="22" t="s">
        <v>18</v>
      </c>
      <c r="E9" s="23" t="s">
        <v>52</v>
      </c>
      <c r="F9" s="24">
        <v>43550</v>
      </c>
      <c r="G9" s="25">
        <v>44824</v>
      </c>
      <c r="H9" s="54">
        <v>235000000</v>
      </c>
      <c r="I9" s="53" t="s">
        <v>53</v>
      </c>
      <c r="J9" s="62" t="s">
        <v>54</v>
      </c>
      <c r="K9" s="44">
        <v>0.3</v>
      </c>
      <c r="L9" s="53" t="s">
        <v>150</v>
      </c>
      <c r="M9" s="53" t="s">
        <v>149</v>
      </c>
      <c r="N9" s="28">
        <f t="shared" si="1"/>
        <v>0.3</v>
      </c>
      <c r="O9" s="12">
        <f t="shared" si="0"/>
        <v>1</v>
      </c>
    </row>
    <row r="10" spans="1:15" ht="293.25" customHeight="1">
      <c r="A10" s="19">
        <v>4</v>
      </c>
      <c r="B10" s="20" t="s">
        <v>116</v>
      </c>
      <c r="C10" s="21" t="s">
        <v>19</v>
      </c>
      <c r="D10" s="22" t="s">
        <v>113</v>
      </c>
      <c r="E10" s="23" t="s">
        <v>49</v>
      </c>
      <c r="F10" s="24">
        <v>43550</v>
      </c>
      <c r="G10" s="25">
        <v>44824</v>
      </c>
      <c r="H10" s="54">
        <v>235000000</v>
      </c>
      <c r="I10" s="53" t="s">
        <v>53</v>
      </c>
      <c r="J10" s="62" t="s">
        <v>55</v>
      </c>
      <c r="K10" s="44">
        <v>1</v>
      </c>
      <c r="L10" s="63" t="s">
        <v>152</v>
      </c>
      <c r="M10" s="55" t="s">
        <v>151</v>
      </c>
      <c r="N10" s="28">
        <f t="shared" si="1"/>
        <v>1</v>
      </c>
      <c r="O10" s="47" t="b">
        <f t="shared" si="0"/>
        <v>0</v>
      </c>
    </row>
    <row r="11" spans="1:15" ht="409.5" customHeight="1">
      <c r="A11" s="19">
        <v>5</v>
      </c>
      <c r="B11" s="20" t="s">
        <v>13</v>
      </c>
      <c r="C11" s="21" t="s">
        <v>20</v>
      </c>
      <c r="D11" s="22" t="s">
        <v>132</v>
      </c>
      <c r="E11" s="26" t="s">
        <v>56</v>
      </c>
      <c r="F11" s="25">
        <v>43590</v>
      </c>
      <c r="G11" s="25">
        <v>44175</v>
      </c>
      <c r="H11" s="6">
        <v>150000000</v>
      </c>
      <c r="I11" s="53" t="s">
        <v>57</v>
      </c>
      <c r="J11" s="62" t="s">
        <v>58</v>
      </c>
      <c r="K11" s="44">
        <v>0.21</v>
      </c>
      <c r="L11" s="11" t="s">
        <v>142</v>
      </c>
      <c r="M11" s="11" t="s">
        <v>136</v>
      </c>
      <c r="N11" s="28">
        <f t="shared" si="1"/>
        <v>0.21</v>
      </c>
      <c r="O11" s="47">
        <f t="shared" si="0"/>
        <v>1</v>
      </c>
    </row>
    <row r="12" spans="1:15" ht="199.5" customHeight="1">
      <c r="A12" s="19">
        <v>6</v>
      </c>
      <c r="B12" s="20" t="s">
        <v>13</v>
      </c>
      <c r="C12" s="21" t="s">
        <v>133</v>
      </c>
      <c r="D12" s="22" t="s">
        <v>21</v>
      </c>
      <c r="E12" s="26" t="s">
        <v>59</v>
      </c>
      <c r="F12" s="25">
        <v>43743</v>
      </c>
      <c r="G12" s="25">
        <v>44854</v>
      </c>
      <c r="H12" s="6">
        <v>50000000</v>
      </c>
      <c r="I12" s="53" t="s">
        <v>53</v>
      </c>
      <c r="J12" s="62" t="s">
        <v>60</v>
      </c>
      <c r="K12" s="44">
        <v>1</v>
      </c>
      <c r="L12" s="53" t="s">
        <v>154</v>
      </c>
      <c r="M12" s="18" t="s">
        <v>153</v>
      </c>
      <c r="N12" s="28">
        <f t="shared" si="1"/>
        <v>1</v>
      </c>
      <c r="O12" s="47" t="b">
        <f t="shared" si="0"/>
        <v>0</v>
      </c>
    </row>
    <row r="13" spans="1:15" ht="172.5" customHeight="1">
      <c r="A13" s="17">
        <v>7</v>
      </c>
      <c r="B13" s="15" t="s">
        <v>13</v>
      </c>
      <c r="C13" s="7" t="s">
        <v>22</v>
      </c>
      <c r="D13" s="3" t="s">
        <v>23</v>
      </c>
      <c r="E13" s="16" t="s">
        <v>61</v>
      </c>
      <c r="F13" s="8">
        <v>43742</v>
      </c>
      <c r="G13" s="8">
        <v>44824</v>
      </c>
      <c r="H13" s="6">
        <v>1000000000</v>
      </c>
      <c r="I13" s="53" t="s">
        <v>57</v>
      </c>
      <c r="J13" s="62" t="s">
        <v>62</v>
      </c>
      <c r="K13" s="44">
        <v>1</v>
      </c>
      <c r="L13" s="53" t="s">
        <v>135</v>
      </c>
      <c r="M13" s="53" t="s">
        <v>155</v>
      </c>
      <c r="N13" s="28">
        <f t="shared" si="1"/>
        <v>1</v>
      </c>
      <c r="O13" s="47" t="b">
        <f t="shared" si="0"/>
        <v>0</v>
      </c>
    </row>
    <row r="14" spans="1:15" ht="254.25" customHeight="1">
      <c r="A14" s="17">
        <v>8</v>
      </c>
      <c r="B14" s="15" t="s">
        <v>13</v>
      </c>
      <c r="C14" s="7" t="s">
        <v>24</v>
      </c>
      <c r="D14" s="3" t="s">
        <v>115</v>
      </c>
      <c r="E14" s="16" t="s">
        <v>63</v>
      </c>
      <c r="F14" s="8">
        <v>43539</v>
      </c>
      <c r="G14" s="8">
        <v>44824</v>
      </c>
      <c r="H14" s="6">
        <v>100000000</v>
      </c>
      <c r="I14" s="53" t="s">
        <v>57</v>
      </c>
      <c r="J14" s="62" t="s">
        <v>64</v>
      </c>
      <c r="K14" s="44">
        <v>1</v>
      </c>
      <c r="L14" s="53" t="s">
        <v>156</v>
      </c>
      <c r="M14" s="18" t="s">
        <v>157</v>
      </c>
      <c r="N14" s="28">
        <f t="shared" si="1"/>
        <v>1</v>
      </c>
      <c r="O14" s="47" t="b">
        <f t="shared" si="0"/>
        <v>0</v>
      </c>
    </row>
    <row r="15" spans="1:15" ht="111.75" customHeight="1">
      <c r="A15" s="17">
        <v>9</v>
      </c>
      <c r="B15" s="14" t="s">
        <v>25</v>
      </c>
      <c r="C15" s="7" t="s">
        <v>26</v>
      </c>
      <c r="D15" s="7" t="s">
        <v>27</v>
      </c>
      <c r="E15" s="16" t="s">
        <v>65</v>
      </c>
      <c r="F15" s="8">
        <v>43723</v>
      </c>
      <c r="G15" s="8">
        <v>44459</v>
      </c>
      <c r="H15" s="6">
        <v>5000000000</v>
      </c>
      <c r="I15" s="53" t="s">
        <v>66</v>
      </c>
      <c r="J15" s="62" t="s">
        <v>67</v>
      </c>
      <c r="K15" s="44">
        <v>0.5</v>
      </c>
      <c r="L15" s="48" t="s">
        <v>178</v>
      </c>
      <c r="M15" s="48" t="s">
        <v>158</v>
      </c>
      <c r="N15" s="28">
        <f t="shared" si="1"/>
        <v>0.5</v>
      </c>
      <c r="O15" s="47">
        <f t="shared" si="0"/>
        <v>3</v>
      </c>
    </row>
    <row r="16" spans="1:15" ht="409.5">
      <c r="A16" s="17">
        <v>10</v>
      </c>
      <c r="B16" s="14" t="s">
        <v>13</v>
      </c>
      <c r="C16" s="18" t="s">
        <v>28</v>
      </c>
      <c r="D16" s="3" t="s">
        <v>29</v>
      </c>
      <c r="E16" s="16" t="s">
        <v>134</v>
      </c>
      <c r="F16" s="8">
        <v>43653</v>
      </c>
      <c r="G16" s="8">
        <v>44019</v>
      </c>
      <c r="H16" s="6">
        <v>300000000</v>
      </c>
      <c r="I16" s="53" t="s">
        <v>68</v>
      </c>
      <c r="J16" s="62" t="s">
        <v>69</v>
      </c>
      <c r="K16" s="46">
        <v>1</v>
      </c>
      <c r="L16" s="49" t="s">
        <v>179</v>
      </c>
      <c r="M16" s="49" t="s">
        <v>143</v>
      </c>
      <c r="N16" s="28">
        <f t="shared" si="1"/>
        <v>1</v>
      </c>
      <c r="O16" s="47" t="b">
        <f t="shared" si="0"/>
        <v>0</v>
      </c>
    </row>
    <row r="17" spans="1:15" ht="226.5" customHeight="1">
      <c r="A17" s="17">
        <v>11</v>
      </c>
      <c r="B17" s="109" t="s">
        <v>13</v>
      </c>
      <c r="C17" s="110" t="s">
        <v>30</v>
      </c>
      <c r="D17" s="3" t="s">
        <v>31</v>
      </c>
      <c r="E17" s="16" t="s">
        <v>70</v>
      </c>
      <c r="F17" s="8">
        <v>43590</v>
      </c>
      <c r="G17" s="8">
        <v>44124</v>
      </c>
      <c r="H17" s="6">
        <v>100000000</v>
      </c>
      <c r="I17" s="53" t="s">
        <v>57</v>
      </c>
      <c r="J17" s="62" t="s">
        <v>71</v>
      </c>
      <c r="K17" s="44">
        <v>0.85</v>
      </c>
      <c r="L17" s="53" t="s">
        <v>180</v>
      </c>
      <c r="M17" s="53" t="s">
        <v>159</v>
      </c>
      <c r="N17" s="28">
        <f t="shared" si="1"/>
        <v>0.85</v>
      </c>
      <c r="O17" s="47">
        <f t="shared" si="0"/>
        <v>4</v>
      </c>
    </row>
    <row r="18" spans="1:15" ht="168" customHeight="1">
      <c r="A18" s="17">
        <v>12</v>
      </c>
      <c r="B18" s="109"/>
      <c r="C18" s="110"/>
      <c r="D18" s="3" t="s">
        <v>32</v>
      </c>
      <c r="E18" s="16" t="s">
        <v>72</v>
      </c>
      <c r="F18" s="8">
        <v>43590</v>
      </c>
      <c r="G18" s="8">
        <v>44124</v>
      </c>
      <c r="H18" s="6">
        <v>200000000</v>
      </c>
      <c r="I18" s="53" t="s">
        <v>57</v>
      </c>
      <c r="J18" s="62" t="s">
        <v>73</v>
      </c>
      <c r="K18" s="44">
        <v>1</v>
      </c>
      <c r="L18" s="53" t="s">
        <v>161</v>
      </c>
      <c r="M18" s="53" t="s">
        <v>160</v>
      </c>
      <c r="N18" s="28">
        <f t="shared" si="1"/>
        <v>1</v>
      </c>
      <c r="O18" s="47" t="b">
        <f t="shared" si="0"/>
        <v>0</v>
      </c>
    </row>
    <row r="19" spans="1:15" ht="159.75" customHeight="1">
      <c r="A19" s="17">
        <v>13</v>
      </c>
      <c r="B19" s="109"/>
      <c r="C19" s="110"/>
      <c r="D19" s="3" t="s">
        <v>33</v>
      </c>
      <c r="E19" s="16" t="s">
        <v>74</v>
      </c>
      <c r="F19" s="8">
        <v>43590</v>
      </c>
      <c r="G19" s="8">
        <v>44124</v>
      </c>
      <c r="H19" s="9">
        <v>50000000</v>
      </c>
      <c r="I19" s="53" t="s">
        <v>57</v>
      </c>
      <c r="J19" s="62" t="s">
        <v>75</v>
      </c>
      <c r="K19" s="44">
        <v>1</v>
      </c>
      <c r="L19" s="11" t="s">
        <v>162</v>
      </c>
      <c r="M19" s="11" t="s">
        <v>163</v>
      </c>
      <c r="N19" s="28">
        <f t="shared" si="1"/>
        <v>1</v>
      </c>
      <c r="O19" s="47" t="b">
        <f t="shared" si="0"/>
        <v>0</v>
      </c>
    </row>
    <row r="20" spans="1:15" ht="242.25">
      <c r="A20" s="17">
        <v>14</v>
      </c>
      <c r="B20" s="109" t="s">
        <v>13</v>
      </c>
      <c r="C20" s="110" t="s">
        <v>34</v>
      </c>
      <c r="D20" s="3" t="s">
        <v>35</v>
      </c>
      <c r="E20" s="16" t="s">
        <v>76</v>
      </c>
      <c r="F20" s="8">
        <v>43590</v>
      </c>
      <c r="G20" s="8">
        <v>44124</v>
      </c>
      <c r="H20" s="6">
        <v>50000000</v>
      </c>
      <c r="I20" s="53" t="s">
        <v>57</v>
      </c>
      <c r="J20" s="62" t="s">
        <v>77</v>
      </c>
      <c r="K20" s="44">
        <v>0.1</v>
      </c>
      <c r="L20" s="29" t="s">
        <v>164</v>
      </c>
      <c r="M20" s="30" t="s">
        <v>165</v>
      </c>
      <c r="N20" s="28">
        <f t="shared" si="1"/>
        <v>0.1</v>
      </c>
      <c r="O20" s="12">
        <f t="shared" si="0"/>
        <v>1</v>
      </c>
    </row>
    <row r="21" spans="1:15" ht="189" customHeight="1">
      <c r="A21" s="17">
        <v>15</v>
      </c>
      <c r="B21" s="109"/>
      <c r="C21" s="110"/>
      <c r="D21" s="3" t="s">
        <v>36</v>
      </c>
      <c r="E21" s="16" t="s">
        <v>78</v>
      </c>
      <c r="F21" s="8">
        <v>43590</v>
      </c>
      <c r="G21" s="8">
        <v>44124</v>
      </c>
      <c r="H21" s="6">
        <v>200000000</v>
      </c>
      <c r="I21" s="53" t="s">
        <v>68</v>
      </c>
      <c r="J21" s="62" t="s">
        <v>79</v>
      </c>
      <c r="K21" s="44">
        <v>0.75</v>
      </c>
      <c r="L21" s="53" t="s">
        <v>181</v>
      </c>
      <c r="M21" s="18" t="s">
        <v>166</v>
      </c>
      <c r="N21" s="28">
        <f t="shared" si="1"/>
        <v>0.75</v>
      </c>
      <c r="O21" s="47">
        <f t="shared" si="0"/>
        <v>3</v>
      </c>
    </row>
    <row r="22" spans="1:15" ht="328.5">
      <c r="A22" s="17">
        <v>16</v>
      </c>
      <c r="B22" s="27" t="s">
        <v>25</v>
      </c>
      <c r="C22" s="108" t="s">
        <v>37</v>
      </c>
      <c r="D22" s="3" t="s">
        <v>38</v>
      </c>
      <c r="E22" s="16" t="s">
        <v>80</v>
      </c>
      <c r="F22" s="8">
        <v>44321</v>
      </c>
      <c r="G22" s="8">
        <v>44854</v>
      </c>
      <c r="H22" s="6">
        <v>14000000000</v>
      </c>
      <c r="I22" s="53" t="s">
        <v>81</v>
      </c>
      <c r="J22" s="62" t="s">
        <v>82</v>
      </c>
      <c r="K22" s="44">
        <v>1</v>
      </c>
      <c r="L22" s="53" t="s">
        <v>182</v>
      </c>
      <c r="M22" s="53" t="s">
        <v>167</v>
      </c>
      <c r="N22" s="28">
        <f>+K22</f>
        <v>1</v>
      </c>
      <c r="O22" s="47" t="b">
        <f t="shared" si="0"/>
        <v>0</v>
      </c>
    </row>
    <row r="23" spans="1:15" ht="409.5">
      <c r="A23" s="17">
        <v>17</v>
      </c>
      <c r="B23" s="27" t="s">
        <v>13</v>
      </c>
      <c r="C23" s="108"/>
      <c r="D23" s="3" t="s">
        <v>39</v>
      </c>
      <c r="E23" s="16" t="s">
        <v>83</v>
      </c>
      <c r="F23" s="8">
        <v>43956</v>
      </c>
      <c r="G23" s="8">
        <v>44854</v>
      </c>
      <c r="H23" s="6">
        <v>200000000</v>
      </c>
      <c r="I23" s="53" t="s">
        <v>68</v>
      </c>
      <c r="J23" s="62" t="s">
        <v>84</v>
      </c>
      <c r="K23" s="44">
        <v>1</v>
      </c>
      <c r="L23" s="81" t="s">
        <v>186</v>
      </c>
      <c r="M23" s="53" t="s">
        <v>168</v>
      </c>
      <c r="N23" s="28">
        <f t="shared" si="1"/>
        <v>1</v>
      </c>
      <c r="O23" s="47" t="b">
        <f t="shared" si="0"/>
        <v>0</v>
      </c>
    </row>
    <row r="24" spans="1:15" ht="86.25" customHeight="1">
      <c r="A24" s="17">
        <v>18</v>
      </c>
      <c r="B24" s="109" t="s">
        <v>116</v>
      </c>
      <c r="C24" s="108" t="s">
        <v>1</v>
      </c>
      <c r="D24" s="3" t="s">
        <v>40</v>
      </c>
      <c r="E24" s="16" t="s">
        <v>85</v>
      </c>
      <c r="F24" s="8">
        <v>43561</v>
      </c>
      <c r="G24" s="8">
        <v>44657</v>
      </c>
      <c r="H24" s="6">
        <v>5000000</v>
      </c>
      <c r="I24" s="53" t="s">
        <v>86</v>
      </c>
      <c r="J24" s="62" t="s">
        <v>87</v>
      </c>
      <c r="K24" s="44">
        <v>0.4</v>
      </c>
      <c r="L24" s="18" t="s">
        <v>183</v>
      </c>
      <c r="M24" s="18" t="s">
        <v>144</v>
      </c>
      <c r="N24" s="28">
        <f t="shared" si="1"/>
        <v>0.4</v>
      </c>
      <c r="O24" s="47">
        <f t="shared" si="0"/>
        <v>3</v>
      </c>
    </row>
    <row r="25" spans="1:15" ht="81.75" customHeight="1">
      <c r="A25" s="17">
        <v>19</v>
      </c>
      <c r="B25" s="109"/>
      <c r="C25" s="108"/>
      <c r="D25" s="3" t="s">
        <v>41</v>
      </c>
      <c r="E25" s="16" t="s">
        <v>88</v>
      </c>
      <c r="F25" s="8">
        <v>43561</v>
      </c>
      <c r="G25" s="8">
        <v>44657</v>
      </c>
      <c r="H25" s="6">
        <v>20000000</v>
      </c>
      <c r="I25" s="53" t="s">
        <v>68</v>
      </c>
      <c r="J25" s="62" t="s">
        <v>89</v>
      </c>
      <c r="K25" s="44">
        <v>1</v>
      </c>
      <c r="L25" s="31" t="s">
        <v>137</v>
      </c>
      <c r="M25" s="50" t="s">
        <v>138</v>
      </c>
      <c r="N25" s="28">
        <f t="shared" si="1"/>
        <v>1</v>
      </c>
      <c r="O25" s="47" t="b">
        <f t="shared" si="0"/>
        <v>0</v>
      </c>
    </row>
    <row r="26" spans="1:15" ht="113.25" customHeight="1">
      <c r="A26" s="17">
        <v>20</v>
      </c>
      <c r="B26" s="27" t="s">
        <v>25</v>
      </c>
      <c r="C26" s="110" t="s">
        <v>42</v>
      </c>
      <c r="D26" s="3" t="s">
        <v>129</v>
      </c>
      <c r="E26" s="16" t="s">
        <v>90</v>
      </c>
      <c r="F26" s="8">
        <v>43561</v>
      </c>
      <c r="G26" s="8">
        <v>44657</v>
      </c>
      <c r="H26" s="9">
        <v>10000000</v>
      </c>
      <c r="I26" s="53" t="s">
        <v>86</v>
      </c>
      <c r="J26" s="56" t="s">
        <v>91</v>
      </c>
      <c r="K26" s="57">
        <v>0.7</v>
      </c>
      <c r="L26" s="53" t="s">
        <v>169</v>
      </c>
      <c r="M26" s="18" t="s">
        <v>145</v>
      </c>
      <c r="N26" s="28">
        <f t="shared" si="1"/>
        <v>0.7</v>
      </c>
      <c r="O26" s="47">
        <f t="shared" si="0"/>
        <v>3</v>
      </c>
    </row>
    <row r="27" spans="1:15" ht="172.5" customHeight="1">
      <c r="A27" s="17">
        <v>21</v>
      </c>
      <c r="B27" s="27" t="s">
        <v>116</v>
      </c>
      <c r="C27" s="110"/>
      <c r="D27" s="3" t="s">
        <v>43</v>
      </c>
      <c r="E27" s="16" t="s">
        <v>92</v>
      </c>
      <c r="F27" s="8">
        <v>43561</v>
      </c>
      <c r="G27" s="8">
        <v>44657</v>
      </c>
      <c r="H27" s="9">
        <v>200000000</v>
      </c>
      <c r="I27" s="53" t="s">
        <v>86</v>
      </c>
      <c r="J27" s="62" t="s">
        <v>93</v>
      </c>
      <c r="K27" s="44">
        <v>1</v>
      </c>
      <c r="L27" s="31" t="s">
        <v>146</v>
      </c>
      <c r="M27" s="32" t="s">
        <v>139</v>
      </c>
      <c r="N27" s="28">
        <f t="shared" si="1"/>
        <v>1</v>
      </c>
      <c r="O27" s="47" t="b">
        <f t="shared" si="0"/>
        <v>0</v>
      </c>
    </row>
    <row r="28" spans="1:15" ht="278.25" customHeight="1">
      <c r="A28" s="17">
        <v>22</v>
      </c>
      <c r="B28" s="111" t="s">
        <v>25</v>
      </c>
      <c r="C28" s="108" t="s">
        <v>44</v>
      </c>
      <c r="D28" s="3" t="s">
        <v>45</v>
      </c>
      <c r="E28" s="16" t="s">
        <v>94</v>
      </c>
      <c r="F28" s="8">
        <v>43927</v>
      </c>
      <c r="G28" s="8">
        <v>44657</v>
      </c>
      <c r="H28" s="9">
        <v>11000000000</v>
      </c>
      <c r="I28" s="56" t="s">
        <v>95</v>
      </c>
      <c r="J28" s="62" t="s">
        <v>96</v>
      </c>
      <c r="K28" s="44">
        <v>0.8</v>
      </c>
      <c r="L28" s="31" t="s">
        <v>185</v>
      </c>
      <c r="M28" s="33" t="s">
        <v>170</v>
      </c>
      <c r="N28" s="28">
        <f t="shared" si="1"/>
        <v>0.8</v>
      </c>
      <c r="O28" s="12">
        <f t="shared" si="0"/>
        <v>4</v>
      </c>
    </row>
    <row r="29" spans="1:15" ht="348.75">
      <c r="A29" s="17">
        <v>23</v>
      </c>
      <c r="B29" s="112"/>
      <c r="C29" s="108"/>
      <c r="D29" s="3" t="s">
        <v>46</v>
      </c>
      <c r="E29" s="16" t="s">
        <v>97</v>
      </c>
      <c r="F29" s="8">
        <v>43561</v>
      </c>
      <c r="G29" s="8">
        <v>44657</v>
      </c>
      <c r="H29" s="6">
        <v>16000000000</v>
      </c>
      <c r="I29" s="53" t="s">
        <v>98</v>
      </c>
      <c r="J29" s="62" t="s">
        <v>131</v>
      </c>
      <c r="K29" s="44">
        <v>1</v>
      </c>
      <c r="L29" s="53" t="s">
        <v>172</v>
      </c>
      <c r="M29" s="18" t="s">
        <v>147</v>
      </c>
      <c r="N29" s="28">
        <f t="shared" si="1"/>
        <v>1</v>
      </c>
      <c r="O29" s="12" t="b">
        <f t="shared" si="0"/>
        <v>0</v>
      </c>
    </row>
    <row r="30" spans="1:15" ht="255">
      <c r="A30" s="17">
        <v>24</v>
      </c>
      <c r="B30" s="112"/>
      <c r="C30" s="108"/>
      <c r="D30" s="3" t="s">
        <v>47</v>
      </c>
      <c r="E30" s="16" t="s">
        <v>99</v>
      </c>
      <c r="F30" s="8">
        <v>43561</v>
      </c>
      <c r="G30" s="8">
        <v>44657</v>
      </c>
      <c r="H30" s="6">
        <v>10000000</v>
      </c>
      <c r="I30" s="53" t="s">
        <v>86</v>
      </c>
      <c r="J30" s="62" t="s">
        <v>100</v>
      </c>
      <c r="K30" s="57">
        <v>0.9</v>
      </c>
      <c r="L30" s="61" t="s">
        <v>184</v>
      </c>
      <c r="M30" s="18" t="s">
        <v>148</v>
      </c>
      <c r="N30" s="28">
        <f t="shared" si="1"/>
        <v>0.9</v>
      </c>
      <c r="O30" s="12">
        <f t="shared" si="0"/>
        <v>4</v>
      </c>
    </row>
    <row r="31" spans="1:15" ht="77.25">
      <c r="A31" s="17">
        <v>25</v>
      </c>
      <c r="B31" s="113"/>
      <c r="C31" s="108"/>
      <c r="D31" s="3" t="s">
        <v>48</v>
      </c>
      <c r="E31" s="16" t="s">
        <v>101</v>
      </c>
      <c r="F31" s="8">
        <v>43561</v>
      </c>
      <c r="G31" s="8">
        <v>44657</v>
      </c>
      <c r="H31" s="9">
        <v>20000000</v>
      </c>
      <c r="I31" s="53" t="s">
        <v>86</v>
      </c>
      <c r="J31" s="56" t="s">
        <v>102</v>
      </c>
      <c r="K31" s="57">
        <v>1</v>
      </c>
      <c r="L31" s="65" t="s">
        <v>174</v>
      </c>
      <c r="M31" s="64" t="s">
        <v>173</v>
      </c>
      <c r="N31" s="28">
        <f t="shared" si="1"/>
        <v>1</v>
      </c>
      <c r="O31" s="12" t="b">
        <f t="shared" si="0"/>
        <v>0</v>
      </c>
    </row>
    <row r="32" spans="1:15">
      <c r="H32" s="58">
        <f>SUM(H7:H31)</f>
        <v>49185000000</v>
      </c>
      <c r="I32" s="59"/>
      <c r="J32" s="60"/>
      <c r="K32" s="60"/>
      <c r="L32" s="60"/>
      <c r="M32" s="60"/>
      <c r="N32" s="52"/>
    </row>
    <row r="33" spans="1:13">
      <c r="H33" s="58"/>
      <c r="I33" s="59"/>
      <c r="J33" s="60"/>
      <c r="K33" s="60"/>
      <c r="L33" s="60"/>
      <c r="M33" s="60"/>
    </row>
    <row r="34" spans="1:13">
      <c r="H34" s="58"/>
      <c r="I34" s="59"/>
      <c r="J34" s="60"/>
      <c r="K34" s="60"/>
      <c r="L34" s="60"/>
      <c r="M34" s="60"/>
    </row>
    <row r="35" spans="1:13">
      <c r="A35" s="41" t="s">
        <v>187</v>
      </c>
      <c r="H35" s="58"/>
      <c r="I35" s="59"/>
      <c r="J35" s="60"/>
      <c r="K35" s="60"/>
      <c r="L35" s="60"/>
      <c r="M35" s="60"/>
    </row>
    <row r="36" spans="1:13">
      <c r="A36" s="41"/>
    </row>
    <row r="37" spans="1:13">
      <c r="A37" s="41" t="s">
        <v>128</v>
      </c>
    </row>
  </sheetData>
  <autoFilter ref="A6:O32"/>
  <mergeCells count="29">
    <mergeCell ref="A5:A6"/>
    <mergeCell ref="C26:C27"/>
    <mergeCell ref="C7:C8"/>
    <mergeCell ref="B17:B19"/>
    <mergeCell ref="C17:C19"/>
    <mergeCell ref="B5:B6"/>
    <mergeCell ref="C5:C6"/>
    <mergeCell ref="C28:C31"/>
    <mergeCell ref="B20:B21"/>
    <mergeCell ref="C20:C21"/>
    <mergeCell ref="C22:C23"/>
    <mergeCell ref="B24:B25"/>
    <mergeCell ref="C24:C25"/>
    <mergeCell ref="B28:B31"/>
    <mergeCell ref="B1:B4"/>
    <mergeCell ref="K5:O5"/>
    <mergeCell ref="D5:D6"/>
    <mergeCell ref="E5:E6"/>
    <mergeCell ref="F5:F6"/>
    <mergeCell ref="G5:G6"/>
    <mergeCell ref="H5:H6"/>
    <mergeCell ref="I5:I6"/>
    <mergeCell ref="J5:J6"/>
    <mergeCell ref="N1:O1"/>
    <mergeCell ref="N2:O2"/>
    <mergeCell ref="N3:O3"/>
    <mergeCell ref="N4:O4"/>
    <mergeCell ref="C1:M2"/>
    <mergeCell ref="C3:M4"/>
  </mergeCells>
  <conditionalFormatting sqref="O7">
    <cfRule type="cellIs" dxfId="23" priority="9" stopIfTrue="1" operator="greaterThan">
      <formula>3</formula>
    </cfRule>
    <cfRule type="cellIs" dxfId="22" priority="10" stopIfTrue="1" operator="between">
      <formula>1</formula>
      <formula>1</formula>
    </cfRule>
    <cfRule type="cellIs" dxfId="21" priority="11" stopIfTrue="1" operator="between">
      <formula>3</formula>
      <formula>3</formula>
    </cfRule>
  </conditionalFormatting>
  <conditionalFormatting sqref="O7">
    <cfRule type="cellIs" dxfId="20" priority="12" stopIfTrue="1" operator="between">
      <formula>3</formula>
      <formula>4</formula>
    </cfRule>
  </conditionalFormatting>
  <conditionalFormatting sqref="O8:O31">
    <cfRule type="cellIs" dxfId="19" priority="1" stopIfTrue="1" operator="greaterThan">
      <formula>3</formula>
    </cfRule>
    <cfRule type="cellIs" dxfId="18" priority="2" stopIfTrue="1" operator="between">
      <formula>1</formula>
      <formula>1</formula>
    </cfRule>
    <cfRule type="cellIs" dxfId="17" priority="3" stopIfTrue="1" operator="between">
      <formula>3</formula>
      <formula>3</formula>
    </cfRule>
  </conditionalFormatting>
  <conditionalFormatting sqref="O8:O31">
    <cfRule type="cellIs" dxfId="16" priority="4" stopIfTrue="1" operator="between">
      <formula>3</formula>
      <formula>4</formula>
    </cfRule>
  </conditionalFormatting>
  <hyperlinks>
    <hyperlink ref="L30" r:id="rId1" location="search/comunicacioneseimagen%40ut.edu.co/FMfcgxwHMGBGTlZWGhXQchCBlQMjqsWP_x000a__x000a_CIFRA PENDIENTE - WILLIAM" display="https://mail.google.com/mail/u/0/#search/comunicacioneseimagen%40ut.edu.co/FMfcgxwHMGBGTlZWGhXQchCBlQMjqsWP_x000a__x000a_CIFRA PENDIENTE - WILLIAM"/>
  </hyperlinks>
  <printOptions horizontalCentered="1"/>
  <pageMargins left="0.31496062992125984" right="0.31496062992125984" top="0.35433070866141736" bottom="0.35433070866141736" header="0.31496062992125984" footer="0.31496062992125984"/>
  <pageSetup paperSize="14" scale="4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7" workbookViewId="0">
      <selection activeCell="A18" sqref="A18:A20"/>
    </sheetView>
  </sheetViews>
  <sheetFormatPr baseColWidth="10" defaultRowHeight="15"/>
  <cols>
    <col min="1" max="1" width="5.7109375" customWidth="1"/>
    <col min="2" max="2" width="40.7109375" customWidth="1"/>
    <col min="3" max="3" width="50.28515625" customWidth="1"/>
    <col min="4" max="4" width="25.7109375" customWidth="1"/>
    <col min="5" max="5" width="12.42578125" customWidth="1"/>
    <col min="6" max="6" width="13.28515625" customWidth="1"/>
  </cols>
  <sheetData>
    <row r="1" spans="1:6" ht="30">
      <c r="A1" s="66" t="s">
        <v>111</v>
      </c>
      <c r="B1" s="66" t="s">
        <v>9</v>
      </c>
      <c r="C1" s="66" t="s">
        <v>3</v>
      </c>
      <c r="D1" s="66" t="s">
        <v>2</v>
      </c>
      <c r="E1" s="66" t="s">
        <v>107</v>
      </c>
      <c r="F1" s="66" t="s">
        <v>108</v>
      </c>
    </row>
    <row r="2" spans="1:6" ht="27">
      <c r="A2" s="85">
        <v>1</v>
      </c>
      <c r="B2" s="116" t="s">
        <v>14</v>
      </c>
      <c r="C2" s="67" t="s">
        <v>15</v>
      </c>
      <c r="D2" s="68" t="s">
        <v>51</v>
      </c>
      <c r="E2" s="78">
        <f>+'PI-P01-F06'!N7</f>
        <v>0.55000000000000004</v>
      </c>
      <c r="F2" s="47">
        <f t="shared" ref="F2:F15" si="0">IF(E2&lt;=33%,1,IF(E2&lt;76%,3,IF(E2&lt;100%,4,IF(E2=101%,5))))</f>
        <v>3</v>
      </c>
    </row>
    <row r="3" spans="1:6" ht="27">
      <c r="A3" s="85">
        <v>2</v>
      </c>
      <c r="B3" s="116"/>
      <c r="C3" s="67" t="s">
        <v>16</v>
      </c>
      <c r="D3" s="68" t="s">
        <v>51</v>
      </c>
      <c r="E3" s="78">
        <f>+'PI-P01-F06'!N8</f>
        <v>1</v>
      </c>
      <c r="F3" s="47" t="b">
        <f t="shared" si="0"/>
        <v>0</v>
      </c>
    </row>
    <row r="4" spans="1:6" ht="69" customHeight="1">
      <c r="A4" s="85">
        <v>3</v>
      </c>
      <c r="B4" s="21" t="s">
        <v>17</v>
      </c>
      <c r="C4" s="87" t="s">
        <v>18</v>
      </c>
      <c r="D4" s="65" t="s">
        <v>54</v>
      </c>
      <c r="E4" s="44">
        <f>+'PI-P01-F06'!N9</f>
        <v>0.3</v>
      </c>
      <c r="F4" s="12">
        <f t="shared" si="0"/>
        <v>1</v>
      </c>
    </row>
    <row r="5" spans="1:6" ht="54">
      <c r="A5" s="85">
        <v>4</v>
      </c>
      <c r="B5" s="21" t="s">
        <v>20</v>
      </c>
      <c r="C5" s="22" t="s">
        <v>132</v>
      </c>
      <c r="D5" s="65" t="s">
        <v>58</v>
      </c>
      <c r="E5" s="44">
        <f>+'PI-P01-F06'!N11</f>
        <v>0.21</v>
      </c>
      <c r="F5" s="12">
        <f t="shared" si="0"/>
        <v>1</v>
      </c>
    </row>
    <row r="6" spans="1:6" ht="40.5">
      <c r="A6" s="85">
        <v>5</v>
      </c>
      <c r="B6" s="21" t="s">
        <v>133</v>
      </c>
      <c r="C6" s="22" t="s">
        <v>21</v>
      </c>
      <c r="D6" s="65" t="s">
        <v>60</v>
      </c>
      <c r="E6" s="44">
        <f>+'PI-P01-F06'!N12</f>
        <v>1</v>
      </c>
      <c r="F6" s="47" t="b">
        <f t="shared" si="0"/>
        <v>0</v>
      </c>
    </row>
    <row r="7" spans="1:6" ht="27">
      <c r="A7" s="85">
        <v>6</v>
      </c>
      <c r="B7" s="7" t="s">
        <v>22</v>
      </c>
      <c r="C7" s="3" t="s">
        <v>23</v>
      </c>
      <c r="D7" s="65" t="s">
        <v>62</v>
      </c>
      <c r="E7" s="44">
        <f>+'PI-P01-F06'!N13</f>
        <v>1</v>
      </c>
      <c r="F7" s="47" t="b">
        <f t="shared" si="0"/>
        <v>0</v>
      </c>
    </row>
    <row r="8" spans="1:6" ht="38.25" customHeight="1">
      <c r="A8" s="85">
        <v>7</v>
      </c>
      <c r="B8" s="7" t="s">
        <v>24</v>
      </c>
      <c r="C8" s="3" t="s">
        <v>115</v>
      </c>
      <c r="D8" s="65" t="s">
        <v>64</v>
      </c>
      <c r="E8" s="44">
        <f>+'PI-P01-F06'!N14</f>
        <v>1</v>
      </c>
      <c r="F8" s="47" t="b">
        <f t="shared" si="0"/>
        <v>0</v>
      </c>
    </row>
    <row r="9" spans="1:6" ht="40.5">
      <c r="A9" s="85">
        <v>8</v>
      </c>
      <c r="B9" s="18" t="s">
        <v>28</v>
      </c>
      <c r="C9" s="3" t="s">
        <v>29</v>
      </c>
      <c r="D9" s="65" t="s">
        <v>69</v>
      </c>
      <c r="E9" s="46">
        <f>+'PI-P01-F06'!N16</f>
        <v>1</v>
      </c>
      <c r="F9" s="47" t="b">
        <f t="shared" si="0"/>
        <v>0</v>
      </c>
    </row>
    <row r="10" spans="1:6" ht="27">
      <c r="A10" s="85">
        <v>9</v>
      </c>
      <c r="B10" s="110" t="s">
        <v>30</v>
      </c>
      <c r="C10" s="3" t="s">
        <v>31</v>
      </c>
      <c r="D10" s="65" t="s">
        <v>71</v>
      </c>
      <c r="E10" s="44">
        <f>+'PI-P01-F06'!N17</f>
        <v>0.85</v>
      </c>
      <c r="F10" s="47">
        <f t="shared" si="0"/>
        <v>4</v>
      </c>
    </row>
    <row r="11" spans="1:6" ht="40.5">
      <c r="A11" s="85">
        <v>10</v>
      </c>
      <c r="B11" s="110"/>
      <c r="C11" s="3" t="s">
        <v>32</v>
      </c>
      <c r="D11" s="65" t="s">
        <v>73</v>
      </c>
      <c r="E11" s="44">
        <f>+'PI-P01-F06'!N18</f>
        <v>1</v>
      </c>
      <c r="F11" s="47" t="b">
        <f t="shared" si="0"/>
        <v>0</v>
      </c>
    </row>
    <row r="12" spans="1:6" ht="54">
      <c r="A12" s="85">
        <v>11</v>
      </c>
      <c r="B12" s="110"/>
      <c r="C12" s="3" t="s">
        <v>33</v>
      </c>
      <c r="D12" s="65" t="s">
        <v>75</v>
      </c>
      <c r="E12" s="44">
        <f>+'PI-P01-F06'!N19</f>
        <v>1</v>
      </c>
      <c r="F12" s="47" t="b">
        <f t="shared" si="0"/>
        <v>0</v>
      </c>
    </row>
    <row r="13" spans="1:6" ht="40.5">
      <c r="A13" s="85">
        <v>12</v>
      </c>
      <c r="B13" s="110" t="s">
        <v>34</v>
      </c>
      <c r="C13" s="3" t="s">
        <v>35</v>
      </c>
      <c r="D13" s="65" t="s">
        <v>77</v>
      </c>
      <c r="E13" s="44">
        <f>+'PI-P01-F06'!N20</f>
        <v>0.1</v>
      </c>
      <c r="F13" s="12">
        <f t="shared" si="0"/>
        <v>1</v>
      </c>
    </row>
    <row r="14" spans="1:6" ht="37.5" customHeight="1">
      <c r="A14" s="85">
        <v>13</v>
      </c>
      <c r="B14" s="110"/>
      <c r="C14" s="3" t="s">
        <v>36</v>
      </c>
      <c r="D14" s="75" t="s">
        <v>79</v>
      </c>
      <c r="E14" s="44">
        <f>+'PI-P01-F06'!N21</f>
        <v>0.75</v>
      </c>
      <c r="F14" s="47">
        <f t="shared" si="0"/>
        <v>3</v>
      </c>
    </row>
    <row r="15" spans="1:6" ht="42.75" customHeight="1">
      <c r="A15" s="86">
        <v>14</v>
      </c>
      <c r="B15" s="74" t="s">
        <v>37</v>
      </c>
      <c r="C15" s="3" t="s">
        <v>39</v>
      </c>
      <c r="D15" s="70" t="s">
        <v>84</v>
      </c>
      <c r="E15" s="82">
        <f>+'PI-P01-F06'!N23</f>
        <v>1</v>
      </c>
      <c r="F15" s="47" t="b">
        <f t="shared" si="0"/>
        <v>0</v>
      </c>
    </row>
    <row r="16" spans="1:6">
      <c r="E16" s="79">
        <f>AVERAGE(E2:E15)</f>
        <v>0.76857142857142857</v>
      </c>
    </row>
    <row r="18" spans="1:1">
      <c r="A18" s="41" t="s">
        <v>187</v>
      </c>
    </row>
    <row r="19" spans="1:1">
      <c r="A19" s="41"/>
    </row>
    <row r="20" spans="1:1">
      <c r="A20" s="41" t="s">
        <v>128</v>
      </c>
    </row>
  </sheetData>
  <mergeCells count="3">
    <mergeCell ref="B2:B3"/>
    <mergeCell ref="B10:B12"/>
    <mergeCell ref="B13:B14"/>
  </mergeCells>
  <conditionalFormatting sqref="F2">
    <cfRule type="cellIs" dxfId="15" priority="5" stopIfTrue="1" operator="greaterThan">
      <formula>3</formula>
    </cfRule>
    <cfRule type="cellIs" dxfId="14" priority="6" stopIfTrue="1" operator="between">
      <formula>1</formula>
      <formula>1</formula>
    </cfRule>
    <cfRule type="cellIs" dxfId="13" priority="7" stopIfTrue="1" operator="between">
      <formula>3</formula>
      <formula>3</formula>
    </cfRule>
  </conditionalFormatting>
  <conditionalFormatting sqref="F2">
    <cfRule type="cellIs" dxfId="12" priority="8" stopIfTrue="1" operator="between">
      <formula>3</formula>
      <formula>4</formula>
    </cfRule>
  </conditionalFormatting>
  <conditionalFormatting sqref="F3:F15">
    <cfRule type="cellIs" dxfId="11" priority="1" stopIfTrue="1" operator="greaterThan">
      <formula>3</formula>
    </cfRule>
    <cfRule type="cellIs" dxfId="10" priority="2" stopIfTrue="1" operator="between">
      <formula>1</formula>
      <formula>1</formula>
    </cfRule>
    <cfRule type="cellIs" dxfId="9" priority="3" stopIfTrue="1" operator="between">
      <formula>3</formula>
      <formula>3</formula>
    </cfRule>
  </conditionalFormatting>
  <conditionalFormatting sqref="F3:F15">
    <cfRule type="cellIs" dxfId="8" priority="4" stopIfTrue="1" operator="between">
      <formula>3</formula>
      <formula>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8" sqref="A8:A10"/>
    </sheetView>
  </sheetViews>
  <sheetFormatPr baseColWidth="10" defaultRowHeight="15"/>
  <cols>
    <col min="1" max="1" width="5" bestFit="1" customWidth="1"/>
    <col min="2" max="2" width="29.28515625" customWidth="1"/>
    <col min="3" max="3" width="39.140625" customWidth="1"/>
    <col min="4" max="4" width="25.7109375" customWidth="1"/>
    <col min="6" max="6" width="14" customWidth="1"/>
  </cols>
  <sheetData>
    <row r="1" spans="1:6" ht="30">
      <c r="A1" s="69" t="s">
        <v>111</v>
      </c>
      <c r="B1" s="69" t="s">
        <v>9</v>
      </c>
      <c r="C1" s="69" t="s">
        <v>3</v>
      </c>
      <c r="D1" s="69" t="s">
        <v>2</v>
      </c>
      <c r="E1" s="69" t="s">
        <v>107</v>
      </c>
      <c r="F1" s="69" t="s">
        <v>108</v>
      </c>
    </row>
    <row r="2" spans="1:6" ht="40.5">
      <c r="A2" s="70">
        <v>1</v>
      </c>
      <c r="B2" s="21" t="s">
        <v>19</v>
      </c>
      <c r="C2" s="22" t="s">
        <v>113</v>
      </c>
      <c r="D2" s="65" t="s">
        <v>55</v>
      </c>
      <c r="E2" s="44">
        <f>+'PI-P01-F06'!N10</f>
        <v>1</v>
      </c>
      <c r="F2" s="47" t="b">
        <f t="shared" ref="F2:F5" si="0">IF(E2&lt;=33%,1,IF(E2&lt;76%,3,IF(E2&lt;100%,4,IF(E2=101%,5))))</f>
        <v>0</v>
      </c>
    </row>
    <row r="3" spans="1:6">
      <c r="A3" s="70">
        <v>2</v>
      </c>
      <c r="B3" s="117" t="s">
        <v>175</v>
      </c>
      <c r="C3" s="3" t="s">
        <v>40</v>
      </c>
      <c r="D3" s="65" t="s">
        <v>87</v>
      </c>
      <c r="E3" s="44">
        <f>+'PI-P01-F06'!N24</f>
        <v>0.4</v>
      </c>
      <c r="F3" s="47">
        <f t="shared" si="0"/>
        <v>3</v>
      </c>
    </row>
    <row r="4" spans="1:6" ht="40.5">
      <c r="A4" s="70">
        <v>3</v>
      </c>
      <c r="B4" s="117"/>
      <c r="C4" s="3" t="s">
        <v>41</v>
      </c>
      <c r="D4" s="65" t="s">
        <v>89</v>
      </c>
      <c r="E4" s="44">
        <f>+'PI-P01-F06'!N25</f>
        <v>1</v>
      </c>
      <c r="F4" s="47" t="b">
        <f t="shared" si="0"/>
        <v>0</v>
      </c>
    </row>
    <row r="5" spans="1:6" ht="45">
      <c r="A5" s="70">
        <v>4</v>
      </c>
      <c r="B5" s="80" t="s">
        <v>42</v>
      </c>
      <c r="C5" s="3" t="s">
        <v>43</v>
      </c>
      <c r="D5" s="75" t="s">
        <v>93</v>
      </c>
      <c r="E5" s="44">
        <f>+'PI-P01-F06'!N27</f>
        <v>1</v>
      </c>
      <c r="F5" s="47" t="b">
        <f t="shared" si="0"/>
        <v>0</v>
      </c>
    </row>
    <row r="6" spans="1:6">
      <c r="E6" s="79">
        <f>AVERAGE(E2:E5)</f>
        <v>0.85</v>
      </c>
    </row>
    <row r="8" spans="1:6">
      <c r="A8" s="41" t="s">
        <v>187</v>
      </c>
    </row>
    <row r="9" spans="1:6">
      <c r="A9" s="41"/>
    </row>
    <row r="10" spans="1:6">
      <c r="A10" s="41" t="s">
        <v>128</v>
      </c>
    </row>
  </sheetData>
  <mergeCells count="1">
    <mergeCell ref="B3:B4"/>
  </mergeCells>
  <conditionalFormatting sqref="F2:F5">
    <cfRule type="cellIs" dxfId="7" priority="1" stopIfTrue="1" operator="greaterThan">
      <formula>3</formula>
    </cfRule>
    <cfRule type="cellIs" dxfId="6" priority="2" stopIfTrue="1" operator="between">
      <formula>1</formula>
      <formula>1</formula>
    </cfRule>
    <cfRule type="cellIs" dxfId="5" priority="3" stopIfTrue="1" operator="between">
      <formula>3</formula>
      <formula>3</formula>
    </cfRule>
  </conditionalFormatting>
  <conditionalFormatting sqref="F2:F5">
    <cfRule type="cellIs" dxfId="4" priority="4" stopIfTrue="1" operator="between">
      <formula>3</formula>
      <formula>4</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D11" sqref="D11"/>
    </sheetView>
  </sheetViews>
  <sheetFormatPr baseColWidth="10" defaultRowHeight="15"/>
  <cols>
    <col min="1" max="1" width="5" bestFit="1" customWidth="1"/>
    <col min="2" max="2" width="40.7109375" hidden="1" customWidth="1"/>
    <col min="3" max="3" width="47.140625" customWidth="1"/>
    <col min="4" max="4" width="25.7109375" customWidth="1"/>
    <col min="6" max="6" width="14" customWidth="1"/>
  </cols>
  <sheetData>
    <row r="1" spans="1:6" ht="30">
      <c r="A1" s="72" t="s">
        <v>111</v>
      </c>
      <c r="B1" s="72" t="s">
        <v>9</v>
      </c>
      <c r="C1" s="72" t="s">
        <v>3</v>
      </c>
      <c r="D1" s="72" t="s">
        <v>2</v>
      </c>
      <c r="E1" s="72" t="s">
        <v>107</v>
      </c>
      <c r="F1" s="69" t="s">
        <v>108</v>
      </c>
    </row>
    <row r="2" spans="1:6" ht="81">
      <c r="A2" s="71">
        <v>1</v>
      </c>
      <c r="B2" s="7" t="s">
        <v>26</v>
      </c>
      <c r="C2" s="7" t="s">
        <v>27</v>
      </c>
      <c r="D2" s="65" t="s">
        <v>67</v>
      </c>
      <c r="E2" s="44">
        <f>+'PI-P01-F06'!N15</f>
        <v>0.5</v>
      </c>
      <c r="F2" s="47">
        <f t="shared" ref="F2:F8" si="0">IF(E2&lt;=33%,1,IF(E2&lt;76%,3,IF(E2&lt;100%,4,IF(E2=101%,5))))</f>
        <v>3</v>
      </c>
    </row>
    <row r="3" spans="1:6" ht="27" customHeight="1">
      <c r="A3" s="71">
        <v>2</v>
      </c>
      <c r="B3" s="73" t="s">
        <v>37</v>
      </c>
      <c r="C3" s="3" t="s">
        <v>38</v>
      </c>
      <c r="D3" s="65" t="s">
        <v>82</v>
      </c>
      <c r="E3" s="44">
        <f>+'PI-P01-F06'!N22</f>
        <v>1</v>
      </c>
      <c r="F3" s="47" t="b">
        <f t="shared" si="0"/>
        <v>0</v>
      </c>
    </row>
    <row r="4" spans="1:6" ht="45" customHeight="1">
      <c r="A4" s="71">
        <v>3</v>
      </c>
      <c r="B4" s="74" t="s">
        <v>42</v>
      </c>
      <c r="C4" s="3" t="s">
        <v>129</v>
      </c>
      <c r="D4" s="56" t="s">
        <v>91</v>
      </c>
      <c r="E4" s="57">
        <f>+'PI-P01-F06'!N26</f>
        <v>0.7</v>
      </c>
      <c r="F4" s="47">
        <f t="shared" si="0"/>
        <v>3</v>
      </c>
    </row>
    <row r="5" spans="1:6" ht="67.5">
      <c r="A5" s="71">
        <v>4</v>
      </c>
      <c r="B5" s="108" t="s">
        <v>44</v>
      </c>
      <c r="C5" s="3" t="s">
        <v>45</v>
      </c>
      <c r="D5" s="65" t="s">
        <v>96</v>
      </c>
      <c r="E5" s="44">
        <f>+'PI-P01-F06'!N28</f>
        <v>0.8</v>
      </c>
      <c r="F5" s="47">
        <f t="shared" si="0"/>
        <v>4</v>
      </c>
    </row>
    <row r="6" spans="1:6" ht="54">
      <c r="A6" s="71">
        <v>5</v>
      </c>
      <c r="B6" s="108"/>
      <c r="C6" s="3" t="s">
        <v>46</v>
      </c>
      <c r="D6" s="65" t="s">
        <v>131</v>
      </c>
      <c r="E6" s="44">
        <f>+'PI-P01-F06'!N29</f>
        <v>1</v>
      </c>
      <c r="F6" s="47" t="b">
        <f t="shared" si="0"/>
        <v>0</v>
      </c>
    </row>
    <row r="7" spans="1:6" ht="67.5">
      <c r="A7" s="71">
        <v>6</v>
      </c>
      <c r="B7" s="108"/>
      <c r="C7" s="3" t="s">
        <v>47</v>
      </c>
      <c r="D7" s="65" t="s">
        <v>100</v>
      </c>
      <c r="E7" s="57">
        <f>+'PI-P01-F06'!N30</f>
        <v>0.9</v>
      </c>
      <c r="F7" s="47">
        <f t="shared" si="0"/>
        <v>4</v>
      </c>
    </row>
    <row r="8" spans="1:6" ht="54">
      <c r="A8" s="71">
        <v>7</v>
      </c>
      <c r="B8" s="108"/>
      <c r="C8" s="3" t="s">
        <v>48</v>
      </c>
      <c r="D8" s="56" t="s">
        <v>102</v>
      </c>
      <c r="E8" s="57">
        <f>+'PI-P01-F06'!N31</f>
        <v>1</v>
      </c>
      <c r="F8" s="47" t="b">
        <f t="shared" si="0"/>
        <v>0</v>
      </c>
    </row>
    <row r="9" spans="1:6">
      <c r="E9" s="79">
        <f>AVERAGE(E2:E8)</f>
        <v>0.84285714285714286</v>
      </c>
    </row>
    <row r="11" spans="1:6">
      <c r="A11" s="41" t="s">
        <v>187</v>
      </c>
    </row>
    <row r="12" spans="1:6">
      <c r="A12" s="41"/>
    </row>
    <row r="13" spans="1:6">
      <c r="A13" s="41" t="s">
        <v>128</v>
      </c>
    </row>
  </sheetData>
  <mergeCells count="1">
    <mergeCell ref="B5:B8"/>
  </mergeCells>
  <conditionalFormatting sqref="F2:F8">
    <cfRule type="cellIs" dxfId="3" priority="1" stopIfTrue="1" operator="greaterThan">
      <formula>3</formula>
    </cfRule>
    <cfRule type="cellIs" dxfId="2" priority="2" stopIfTrue="1" operator="between">
      <formula>1</formula>
      <formula>1</formula>
    </cfRule>
    <cfRule type="cellIs" dxfId="1" priority="3" stopIfTrue="1" operator="between">
      <formula>3</formula>
      <formula>3</formula>
    </cfRule>
  </conditionalFormatting>
  <conditionalFormatting sqref="F2:F8">
    <cfRule type="cellIs" dxfId="0" priority="4" stopIfTrue="1" operator="between">
      <formula>3</formula>
      <formula>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GENERAL</vt:lpstr>
      <vt:lpstr>PI-P01-F06</vt:lpstr>
      <vt:lpstr>eje1</vt:lpstr>
      <vt:lpstr>eje2</vt:lpstr>
      <vt:lpstr>eje4</vt:lpstr>
      <vt:lpstr>GENERAL!Área_de_impresión</vt:lpstr>
      <vt:lpstr>'PI-P01-F06'!Área_de_impresión</vt:lpstr>
      <vt:lpstr>'PI-P01-F06'!Títulos_a_imprimir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UT</cp:lastModifiedBy>
  <cp:lastPrinted>2019-09-05T22:59:20Z</cp:lastPrinted>
  <dcterms:created xsi:type="dcterms:W3CDTF">2013-07-29T22:38:46Z</dcterms:created>
  <dcterms:modified xsi:type="dcterms:W3CDTF">2022-06-01T19:44:43Z</dcterms:modified>
</cp:coreProperties>
</file>