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tadisticas\PLAN ACCION\2018\SEGUIMIENTOS PA\DICIEMBRE 2018\"/>
    </mc:Choice>
  </mc:AlternateContent>
  <bookViews>
    <workbookView xWindow="0" yWindow="0" windowWidth="9600" windowHeight="3645" activeTab="1"/>
  </bookViews>
  <sheets>
    <sheet name="GENERAL" sheetId="8" r:id="rId1"/>
    <sheet name="EXCELENCIA ACADÉMICA" sheetId="1" r:id="rId2"/>
    <sheet name="COMPROMISO SOCIAL" sheetId="4" r:id="rId3"/>
    <sheet name="COMPROMISO AMBIENTAL" sheetId="5" r:id="rId4"/>
    <sheet name="EFIC Y TANSPARENCIA ADTIVA" sheetId="7" r:id="rId5"/>
  </sheets>
  <definedNames>
    <definedName name="_xlnm._FilterDatabase" localSheetId="3" hidden="1">'COMPROMISO AMBIENTAL'!$A$6:$S$12</definedName>
    <definedName name="_xlnm._FilterDatabase" localSheetId="2" hidden="1">'COMPROMISO SOCIAL'!$C$1:$C$47</definedName>
    <definedName name="_xlnm._FilterDatabase" localSheetId="4" hidden="1">'EFIC Y TANSPARENCIA ADTIVA'!$A$6:$T$33</definedName>
    <definedName name="_xlnm._FilterDatabase" localSheetId="1" hidden="1">'EXCELENCIA ACADÉMICA'!$A$6:$S$56</definedName>
    <definedName name="_xlnm.Print_Area" localSheetId="2">'COMPROMISO SOCIAL'!$A$1:$T$47</definedName>
    <definedName name="_xlnm.Print_Area" localSheetId="4">'EFIC Y TANSPARENCIA ADTIVA'!$A$1:$T$39</definedName>
    <definedName name="_xlnm.Print_Area" localSheetId="1">'EXCELENCIA ACADÉMICA'!$A$1:$T$59</definedName>
    <definedName name="_xlnm.Print_Titles" localSheetId="2">'COMPROMISO SOCIAL'!$1:$6</definedName>
    <definedName name="_xlnm.Print_Titles" localSheetId="4">'EFIC Y TANSPARENCIA ADTIVA'!$1:$6</definedName>
    <definedName name="_xlnm.Print_Titles" localSheetId="1">'EXCELENCIA ACADÉMICA'!$1:$6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5" i="7" l="1"/>
  <c r="R10" i="5"/>
  <c r="R8" i="5"/>
  <c r="R7" i="5"/>
  <c r="R22" i="4"/>
  <c r="R21" i="4"/>
  <c r="R20" i="4"/>
  <c r="R19" i="4"/>
  <c r="R18" i="4"/>
  <c r="R17" i="4"/>
  <c r="R16" i="4"/>
  <c r="R15" i="4"/>
  <c r="R14" i="4"/>
  <c r="R11" i="4"/>
  <c r="R10" i="4"/>
  <c r="R41" i="4"/>
  <c r="R11" i="1"/>
  <c r="R12" i="1"/>
  <c r="R13" i="1"/>
  <c r="R14" i="1"/>
  <c r="R15" i="1"/>
  <c r="R16" i="1"/>
  <c r="R17" i="1"/>
  <c r="R18" i="1"/>
  <c r="R19" i="1"/>
  <c r="R20" i="1"/>
  <c r="R21" i="1"/>
  <c r="R22" i="1"/>
  <c r="R23" i="1"/>
  <c r="R24" i="1"/>
  <c r="R25" i="1"/>
  <c r="R26" i="1"/>
  <c r="R27" i="1"/>
  <c r="R28" i="1"/>
  <c r="R29" i="1"/>
  <c r="R31" i="1"/>
  <c r="R32" i="1"/>
  <c r="R33" i="1"/>
  <c r="R35" i="1"/>
  <c r="R36" i="1"/>
  <c r="R37" i="1"/>
  <c r="R40" i="1"/>
  <c r="R41" i="1"/>
  <c r="R42" i="1"/>
  <c r="R43" i="1"/>
  <c r="R45" i="1"/>
  <c r="R46" i="1"/>
  <c r="R50" i="1"/>
  <c r="R53" i="1"/>
  <c r="R13" i="5" l="1"/>
  <c r="R25" i="4"/>
  <c r="R39" i="4"/>
  <c r="R37" i="4"/>
  <c r="R36" i="4"/>
  <c r="R35" i="4"/>
  <c r="R34" i="4"/>
  <c r="R33" i="4"/>
  <c r="R32" i="4"/>
  <c r="R31" i="4"/>
  <c r="R30" i="4"/>
  <c r="R29" i="4"/>
  <c r="R28" i="4"/>
  <c r="R27" i="4"/>
  <c r="R26" i="4"/>
  <c r="O39" i="1" l="1"/>
  <c r="R39" i="1" s="1"/>
  <c r="O48" i="1"/>
  <c r="R48" i="1" s="1"/>
  <c r="O47" i="1"/>
  <c r="R47" i="1" s="1"/>
  <c r="O30" i="1" l="1"/>
  <c r="R30" i="1" s="1"/>
  <c r="R7" i="4" l="1"/>
  <c r="R42" i="4" l="1"/>
  <c r="H8" i="8"/>
  <c r="G8" i="8"/>
  <c r="S27" i="7" l="1"/>
  <c r="S28" i="7"/>
  <c r="S29" i="7"/>
  <c r="S30" i="7"/>
  <c r="S31" i="7"/>
  <c r="S32" i="7"/>
  <c r="S33" i="7" l="1"/>
  <c r="S26" i="7"/>
  <c r="S25" i="7"/>
  <c r="S24" i="7"/>
  <c r="S23" i="7"/>
  <c r="S22" i="7"/>
  <c r="S21" i="7"/>
  <c r="S20" i="7"/>
  <c r="S19" i="7"/>
  <c r="S18" i="7"/>
  <c r="S17" i="7"/>
  <c r="S16" i="7"/>
  <c r="S15" i="7"/>
  <c r="S14" i="7"/>
  <c r="S13" i="7"/>
  <c r="S12" i="7"/>
  <c r="S11" i="7"/>
  <c r="S10" i="7"/>
  <c r="S9" i="7"/>
  <c r="S8" i="7"/>
  <c r="S7" i="7"/>
  <c r="S41" i="4" l="1"/>
  <c r="S40" i="4"/>
  <c r="S39" i="4"/>
  <c r="S38" i="4"/>
  <c r="S37" i="4"/>
  <c r="S36" i="4"/>
  <c r="S35" i="4"/>
  <c r="S34" i="4"/>
  <c r="S33" i="4"/>
  <c r="S32" i="4"/>
  <c r="S31" i="4"/>
  <c r="S30" i="4"/>
  <c r="S29" i="4"/>
  <c r="S28" i="4"/>
  <c r="S27" i="4"/>
  <c r="S26" i="4"/>
  <c r="S25" i="4"/>
  <c r="S24" i="4"/>
  <c r="S23" i="4"/>
  <c r="S22" i="4"/>
  <c r="S21" i="4"/>
  <c r="S20" i="4"/>
  <c r="S19" i="4"/>
  <c r="S17" i="4"/>
  <c r="S16" i="4"/>
  <c r="S15" i="4"/>
  <c r="S14" i="4"/>
  <c r="S18" i="4"/>
  <c r="S13" i="4"/>
  <c r="S12" i="4"/>
  <c r="S11" i="4"/>
  <c r="S10" i="4"/>
  <c r="S9" i="4"/>
  <c r="S8" i="4"/>
  <c r="S50" i="1" l="1"/>
  <c r="S49" i="1"/>
  <c r="S53" i="1"/>
  <c r="S52" i="1"/>
  <c r="S51"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12" i="5"/>
  <c r="S11" i="5"/>
  <c r="S10" i="5"/>
  <c r="S9" i="5"/>
  <c r="S8" i="5"/>
  <c r="S7" i="5"/>
  <c r="S7" i="4"/>
</calcChain>
</file>

<file path=xl/comments1.xml><?xml version="1.0" encoding="utf-8"?>
<comments xmlns="http://schemas.openxmlformats.org/spreadsheetml/2006/main">
  <authors>
    <author>LINA</author>
  </authors>
  <commentList>
    <comment ref="Q11" authorId="0" shapeId="0">
      <text>
        <r>
          <rPr>
            <b/>
            <sz val="9"/>
            <color indexed="81"/>
            <rFont val="Tahoma"/>
            <family val="2"/>
          </rPr>
          <t>LINA:</t>
        </r>
        <r>
          <rPr>
            <sz val="9"/>
            <color indexed="81"/>
            <rFont val="Tahoma"/>
            <family val="2"/>
          </rPr>
          <t xml:space="preserve">
Esta información corresponde a presencial y la acción es solo del IDEAD. CORREGIR</t>
        </r>
      </text>
    </comment>
  </commentList>
</comments>
</file>

<file path=xl/sharedStrings.xml><?xml version="1.0" encoding="utf-8"?>
<sst xmlns="http://schemas.openxmlformats.org/spreadsheetml/2006/main" count="1271" uniqueCount="771">
  <si>
    <t>PROCEDIMIENTO SISTEMA DE PLANIFICACIÓN INSTITUCIONAL</t>
  </si>
  <si>
    <t>Página 1 de 1</t>
  </si>
  <si>
    <t>Código: PI-P01-F01</t>
  </si>
  <si>
    <t>Versión: 09</t>
  </si>
  <si>
    <t>Fecha Aprobación:
20-02-2018</t>
  </si>
  <si>
    <t>EJE DE POLÍTICA</t>
  </si>
  <si>
    <t>PROGRAMA</t>
  </si>
  <si>
    <t>PROYECTO</t>
  </si>
  <si>
    <t xml:space="preserve">SUBPROYECTO </t>
  </si>
  <si>
    <t>OBJETIVO</t>
  </si>
  <si>
    <t>ACCIONES</t>
  </si>
  <si>
    <t>META PD</t>
  </si>
  <si>
    <t>INDICADOR DE PRODUCTO</t>
  </si>
  <si>
    <t>META PA (año)</t>
  </si>
  <si>
    <t>RESPONSABLE</t>
  </si>
  <si>
    <t>FECHA DE INICIACIÓN</t>
  </si>
  <si>
    <t>FECHA DE FINALIZACIÓN</t>
  </si>
  <si>
    <t>PRESUPUESTO ASIGNADO</t>
  </si>
  <si>
    <t>PRESUPUESTO EJECUTADO</t>
  </si>
  <si>
    <t>FUENTE DEL RECURSO</t>
  </si>
  <si>
    <t>LOGRO (AÑO)</t>
  </si>
  <si>
    <t>EVIDENCIA</t>
  </si>
  <si>
    <t>OBSERVACIÓN</t>
  </si>
  <si>
    <t>% AVANCE</t>
  </si>
  <si>
    <t>SEMAFORO</t>
  </si>
  <si>
    <t>EXCELENCIA ACADÉMICA</t>
  </si>
  <si>
    <t>FORTALECIMIENTO DE LA FORMACIÓN DOCENTE</t>
  </si>
  <si>
    <t>AMPLIACIÓN PLANTA DOCENTE</t>
  </si>
  <si>
    <t>MODERNIZACIÓN CURRICULAR</t>
  </si>
  <si>
    <t>ESTRUCTURACIÓN CURRICULAR</t>
  </si>
  <si>
    <t>Innovación y modernización  curricular</t>
  </si>
  <si>
    <t xml:space="preserve">Actualizar los currículos de los programas académicos de acuerdo con los lineamientos institucionales y las políticas educativas    </t>
  </si>
  <si>
    <t>Ajustes de currículos de los programa académicos de la modalidad a distancia</t>
  </si>
  <si>
    <t>Número de programas actualizados</t>
  </si>
  <si>
    <t>ACREDITACIÓN DE ALTA CALIDAD DE PROGRAMAS ACADÉMICOS</t>
  </si>
  <si>
    <t>Gestión de  los procesos requeridos para cumplir con los lineamientosde acreditación de alta calidad de los programas seleccionados</t>
  </si>
  <si>
    <t>Número de nuevo programas acreditados</t>
  </si>
  <si>
    <t>FORTALECIMIENTO DE LA EDUCACIÓN A DISTANCIA</t>
  </si>
  <si>
    <t>AUTOFORMACIÓN PARA LA MODALIDAD A DISTANCIA</t>
  </si>
  <si>
    <t>Fortalecer el proyecto de autoformación del IDEAD</t>
  </si>
  <si>
    <t>Actualización de los lineamiento del modelo de formación del IDEAD.</t>
  </si>
  <si>
    <t>Número de Proyectos Educativos de Programa - PEP actualizados</t>
  </si>
  <si>
    <t>PROPUESTA CURRICULAR</t>
  </si>
  <si>
    <t xml:space="preserve">Crear nuevos programas académicos                </t>
  </si>
  <si>
    <t>Aprobación de nuevos programas de pregrado</t>
  </si>
  <si>
    <t xml:space="preserve">Ofertar nuevos programas de educación continuada  </t>
  </si>
  <si>
    <t xml:space="preserve">Creación de nuevos programas de educación continuada </t>
  </si>
  <si>
    <t>Número de nuevos diplomados</t>
  </si>
  <si>
    <t>DINAMIZACIÓN DE LA INVESTIGACIÓN</t>
  </si>
  <si>
    <t>Impulsar el desarrollo investigativo del IDEAD</t>
  </si>
  <si>
    <t>Fomentar el desarrollo de la investigación en el IDEAD</t>
  </si>
  <si>
    <t>Creación y fortalecimiento de semilleros de investigación</t>
  </si>
  <si>
    <t xml:space="preserve">Comité de Investigaciones del IDEAD 
</t>
  </si>
  <si>
    <t>Incremento de la financiación externa de proyectos de investigación.</t>
  </si>
  <si>
    <t xml:space="preserve">Número de proyectos de investigación financiados </t>
  </si>
  <si>
    <t>Producción resultante de los grupos de investigación</t>
  </si>
  <si>
    <t xml:space="preserve">Número de productos resultado de  los grupos de investigación                               </t>
  </si>
  <si>
    <t>Coordinadores de grupos de investigacón,  Comité de Investigaciones del IDEAD</t>
  </si>
  <si>
    <t>Meta del Plan de Desarrollo Institucional</t>
  </si>
  <si>
    <t>Meta del Plan de Acción Institucional</t>
  </si>
  <si>
    <t>COMPROMISO SOCIAL</t>
  </si>
  <si>
    <t>DESARROLLO HUMANO</t>
  </si>
  <si>
    <t>BIENESTAR UNIVERSITARIO</t>
  </si>
  <si>
    <t>Fomentar actividades que contribuyan a la paticipación de actividades recreativas y deportivas para el desarrollo integral comunitario.</t>
  </si>
  <si>
    <t>Ejecución de las actividades culturales y recreativas en cada centro regional.</t>
  </si>
  <si>
    <t>Número de población beneficiada</t>
  </si>
  <si>
    <t xml:space="preserve">Director del IDEAD
Coordinadores Centros Regionales </t>
  </si>
  <si>
    <t>DESARROLLO CULTURAL</t>
  </si>
  <si>
    <t>Actividades lúdico deportivas “Vivamos el IDEAD"</t>
  </si>
  <si>
    <t>Integración cultural con la región</t>
  </si>
  <si>
    <t>REGIONALIZACIÓN</t>
  </si>
  <si>
    <t>PROYECCIÓN SOCIAL</t>
  </si>
  <si>
    <t xml:space="preserve">Presencia institucional en los Centros Regionales </t>
  </si>
  <si>
    <t>Brindar educación continuada  de la comunidad universitaria  IDEAD (Docentes, funcionarios) en Contexto Regional</t>
  </si>
  <si>
    <t>Ejecución de cursos y eventos de intervención con el entorno regional</t>
  </si>
  <si>
    <t>Literatura, experiencia y formación</t>
  </si>
  <si>
    <t>Promover experiencias de lecturas y escrituras del mundo a través de la literatura</t>
  </si>
  <si>
    <t>Ejecución de talleres con poblacion universitaria, recitales, lecturas, homenajes</t>
  </si>
  <si>
    <t>UNIVERSIDAD DE LOS NIÑOS</t>
  </si>
  <si>
    <t>Establecer la oferta diplomados articulados a los postgrados</t>
  </si>
  <si>
    <t xml:space="preserve">Número de talleres y eventos ejecutados </t>
  </si>
  <si>
    <t>Número de diplomados desarrollados</t>
  </si>
  <si>
    <t>UT EN TU COMUNIDAD</t>
  </si>
  <si>
    <t>FORMACIÓN CONTINUADA</t>
  </si>
  <si>
    <t>GRADUADOS</t>
  </si>
  <si>
    <t>Mejorar el nivel de satisfacción de los graduados</t>
  </si>
  <si>
    <t xml:space="preserve">Brindar talleres de acogida para los niños en los Centros Regionales
</t>
  </si>
  <si>
    <t>Número de nuevos programas nuevos aprobados de pregrado</t>
  </si>
  <si>
    <t>Participación en la convocatoria para la financiación de la publicación de libros de autores universitarios.</t>
  </si>
  <si>
    <t xml:space="preserve">Número de libros publicados </t>
  </si>
  <si>
    <t xml:space="preserve">Publicación  de revistas académicas  </t>
  </si>
  <si>
    <t>Fortalecer la producción académica y científica del IDEAD</t>
  </si>
  <si>
    <t>Número de revistas publicadas</t>
  </si>
  <si>
    <t>Vinculación de profesores de planta</t>
  </si>
  <si>
    <t>Reponer las plazas docentes de los profesores jubilados y las generadas por convocatorias declaradas desiertas</t>
  </si>
  <si>
    <t>Aprobación y realización de la convocatoria docente</t>
  </si>
  <si>
    <t>Número de profesores vinculados</t>
  </si>
  <si>
    <t>ESTIMULOS A LA FORMACIÓN</t>
  </si>
  <si>
    <t>Formación doctoral para profesores de planta</t>
  </si>
  <si>
    <t>Actualización Pedagógica</t>
  </si>
  <si>
    <t>Promover los procesos de actualización pedagógica en los docentes de las unidades académicas</t>
  </si>
  <si>
    <t>Realización de actividades formativas</t>
  </si>
  <si>
    <t>Culminación de estudios de doctorado</t>
  </si>
  <si>
    <t>Número de docentes graduados</t>
  </si>
  <si>
    <t>Número de profesor vinculados</t>
  </si>
  <si>
    <t>PROYECTOS EDUCATIVOS POR PROGRAMA - PEP</t>
  </si>
  <si>
    <t>ACTUALIZACIÓN DE PROGRAMAS</t>
  </si>
  <si>
    <t>Número de PEP aprobados</t>
  </si>
  <si>
    <t>Investigación Formativa</t>
  </si>
  <si>
    <t>Incluir la investigación formativa en los procesos curriculares</t>
  </si>
  <si>
    <t>Integración de la investigación formativa en los lineamientos curriculares de la información en el Comité Central de Curriculo</t>
  </si>
  <si>
    <t>Ajustar los programas a los requerimientos legales e institucionales</t>
  </si>
  <si>
    <t>Estructuración de los programas con base en los lineamientos Institucionales y de Ley</t>
  </si>
  <si>
    <t>Número de Proyectos Educativos por Programa - PEP que integren la investigación formativa</t>
  </si>
  <si>
    <t>Número de programas actualizados y aprobados</t>
  </si>
  <si>
    <t>ACREDITACIÓN DE ALTA CALIDAD INSTITUCIONAL</t>
  </si>
  <si>
    <t xml:space="preserve">
Aseguramiento de la calidad en Educación Superior</t>
  </si>
  <si>
    <t xml:space="preserve">Adelantar ante el CNA,  el proceso requerido para la acreditación institucional </t>
  </si>
  <si>
    <t xml:space="preserve">Presentación al CNA el documento maestro de autoevaluación para la acreditación institucional </t>
  </si>
  <si>
    <t>EDUCACIÓN MEDIADA POR TIC</t>
  </si>
  <si>
    <t>Fortalecimiento de las TIC</t>
  </si>
  <si>
    <t>Construcción de ambientes de aprendizaje bajo el uso de TIC</t>
  </si>
  <si>
    <t>Número de OVA</t>
  </si>
  <si>
    <t>Capacitar a los docentes en la construcción de objetos virtuales de aprendizaje - OVA</t>
  </si>
  <si>
    <t>INVESTIGACIÓN</t>
  </si>
  <si>
    <t>PROMOCIÓN DE PATENTES PRODUCTO DE INVESTIGACIÓN</t>
  </si>
  <si>
    <t>PROMOCIÓN DEL DESARROLLO DE PROYECTOS DE INVESTIGACIÓN CON PERTINENCIA REGIONAL</t>
  </si>
  <si>
    <t>Banco de patentes</t>
  </si>
  <si>
    <t>Semilleros y grupos de investigación</t>
  </si>
  <si>
    <t xml:space="preserve">Gestión de proyectos de Ciencia Tecnología e Innovación </t>
  </si>
  <si>
    <t>Identificar productos de investigación con viabilidad para la obtención  de patentes en la UT</t>
  </si>
  <si>
    <t>Fortalecer los grupos y semilleros de investigación</t>
  </si>
  <si>
    <t>Formular, gestionar y administrar  proyectos de Ciencias, Tecnología e Innovación</t>
  </si>
  <si>
    <t>Radicación solicitudes de patentes de producto de investigación</t>
  </si>
  <si>
    <t>Financiación de proyectos de investigación avalados y aprobados por el Comité Central de Investigaciones</t>
  </si>
  <si>
    <t>Vinculación de profesores a grupos de investigación.</t>
  </si>
  <si>
    <t>Vinculación de estudiantes a los semilleros de investigación existentes</t>
  </si>
  <si>
    <t>Formulación y aprobación de proyectos de Ciencias, Tecnología e Innovación</t>
  </si>
  <si>
    <t>N° Patentes radicadas</t>
  </si>
  <si>
    <t>No. de proyectos financiados</t>
  </si>
  <si>
    <t>N° Profesores vinculados en grupos deinvestigación</t>
  </si>
  <si>
    <t>N° Estudiantes vinculados en semilleros de investigación</t>
  </si>
  <si>
    <t>N° de proyectos de investigación de ciencia, tecnología e innovación aprobados</t>
  </si>
  <si>
    <t>Cultura investigativa</t>
  </si>
  <si>
    <t>Fortalecer la cultura investigativa en la UT</t>
  </si>
  <si>
    <t>Elaboración de una estrategia para el fortalecimiento de la cultura investigativa en la UT</t>
  </si>
  <si>
    <t>Número proyectos de aula por programa</t>
  </si>
  <si>
    <t>MODERNIZACIÓN Y VISIBILIZACIÓN DE FUENTES DOCUMENTALES Y COLECCIONES MUSEOLÓGICAS DE LA UNIVERSIDAD</t>
  </si>
  <si>
    <t>BIBLIOTECA</t>
  </si>
  <si>
    <t>Recursos bibliográficos</t>
  </si>
  <si>
    <t>Producción Académica e investigativa de la UT</t>
  </si>
  <si>
    <t>Biblio-UT en la escuela</t>
  </si>
  <si>
    <t>Facilitar las actividades propias de los procesos de investigación, docencia y proyección social de la institución.</t>
  </si>
  <si>
    <t>Permitir el acceso abierto de toda la producción de la actividad científica y académica de nuestra Universidad.</t>
  </si>
  <si>
    <t>Mejorar  el  rendimiento  académico  a  través  del refuerzo  académico,  en  estudiantes de primaria y básica secundaria.</t>
  </si>
  <si>
    <t>Concurso UT de minicuento y poesía</t>
  </si>
  <si>
    <t xml:space="preserve">Abrir espacios institucionales, para  el desarrollo de la escritura creativa y su promoción. </t>
  </si>
  <si>
    <t>Identificación del material bibliográfico por áreas de conocimiento en medio físico (700) y digital (10)</t>
  </si>
  <si>
    <t>Digitalización y publicacón la producción intelectual en el repositorio institucional.</t>
  </si>
  <si>
    <t>Gestión a través de los programas académicos el apoyo y acompañamiento con estudiantes de la Universidad de niveles avanzados.</t>
  </si>
  <si>
    <t>Difusión de la convocatoria para el concurso de minicuento y poesia</t>
  </si>
  <si>
    <t>Número de adquisiciones en medio físico
Número de adquisiciones en medio digital</t>
  </si>
  <si>
    <t>Número de trabajos disponibles en el respositorio Institucional</t>
  </si>
  <si>
    <t>Número de estudiantes atendidos</t>
  </si>
  <si>
    <t>Número de ganadores en minicuentos 
Número de ganadores en  poesía</t>
  </si>
  <si>
    <t>COLECCIONES Y MUSEOS</t>
  </si>
  <si>
    <t>Difusión y extensión de Museos y Colecciones</t>
  </si>
  <si>
    <t>Fortalecer las colecciones y museos de la institución para constituirlas en importantes herramientas de apoyo a los procesos misionales</t>
  </si>
  <si>
    <t>Promoción del museo itinerante en  instituciones educativas en la región</t>
  </si>
  <si>
    <t>Adecuación de los espacios para la exposición de las piezas del museo</t>
  </si>
  <si>
    <t>Número de visitas del museo a instituciones educativas</t>
  </si>
  <si>
    <t>Número de espacio adeacuados</t>
  </si>
  <si>
    <t>Construcción del proyecto del museo de suelos de la UT</t>
  </si>
  <si>
    <t xml:space="preserve">Promoción de la participación en la conformación de grupos de investigación relacionados con los museos y las colecciones de la Institución. </t>
  </si>
  <si>
    <t>Número de grupos de investigación creados</t>
  </si>
  <si>
    <t>Proyecto aprobado</t>
  </si>
  <si>
    <t>PUBLICACIONES</t>
  </si>
  <si>
    <t>FONDO EDITORIAL</t>
  </si>
  <si>
    <t>Visibilizar el Sello Editorial de la Universidad del Tolima</t>
  </si>
  <si>
    <t xml:space="preserve">Publicación de producto de investigación en platarformas virtuales o en medio fisico </t>
  </si>
  <si>
    <t>Sello Editorial</t>
  </si>
  <si>
    <t>Participación en ferias de libros</t>
  </si>
  <si>
    <t>Número de participación en ferias de libros</t>
  </si>
  <si>
    <t>Número de  libros y revistas publicados</t>
  </si>
  <si>
    <t>PROMOCIÓN DE LAS PUBLICACIONES UNIVERSITARIAS</t>
  </si>
  <si>
    <t>Producción académica y científica</t>
  </si>
  <si>
    <t>Consolidar la  producción académica y científica por áreas de conocimiento</t>
  </si>
  <si>
    <t xml:space="preserve">Publicación de revistas  indexadas </t>
  </si>
  <si>
    <t>Número de revistas indenxadas</t>
  </si>
  <si>
    <t>Aumentar la publicación de la producción académica y científica de la comunidad académica</t>
  </si>
  <si>
    <t xml:space="preserve">Publicación de artículos en revistas científicas indexadas </t>
  </si>
  <si>
    <t>Indexación de artículos</t>
  </si>
  <si>
    <t xml:space="preserve">Número de nuevos artículos publicados </t>
  </si>
  <si>
    <t>Centro de documentación en regionalización</t>
  </si>
  <si>
    <t>Consolidar  las publicaciones de regionalización en un centro de documentación</t>
  </si>
  <si>
    <t>Organización y visibilización el centro de documentación del CERE.</t>
  </si>
  <si>
    <t>Centro documental constituido</t>
  </si>
  <si>
    <t>POSTGRADOS</t>
  </si>
  <si>
    <t>AMPLIACIÓN DE LA OFERTA DE PROGRAMAS DE POSTGRADO</t>
  </si>
  <si>
    <t>GENERACIÓN DE ESTÍMULOS PARA EL ACCESO A LA FORMACIÓN POSGRADUADA</t>
  </si>
  <si>
    <t>Pertinencia de postgrados</t>
  </si>
  <si>
    <t>Estimulos a graduados</t>
  </si>
  <si>
    <t>Ampliar la oferta de programas de postgrado mediante la generación de nuevas opciones articuladas a las necesidad regionales, nacionales e internacionales</t>
  </si>
  <si>
    <t xml:space="preserve">Número de programas propios de postgrado </t>
  </si>
  <si>
    <t>INTERNACIONALIZACIÓN</t>
  </si>
  <si>
    <t>MOVILIDAD ACADÉMICA E INVESTIGATIVA</t>
  </si>
  <si>
    <t>Movilidad de profesores</t>
  </si>
  <si>
    <t>Movilidad de estudiantes</t>
  </si>
  <si>
    <t>Mejorar la presencia internacional de la Universidad y promover la vinculación de los docentes a redes académicas</t>
  </si>
  <si>
    <t>Asistencia a eventos académicos internacionales en calidad de ponentes</t>
  </si>
  <si>
    <t>Mejorar la presencia internacional de la Universidad</t>
  </si>
  <si>
    <t>Realización de pasantias y ponencias internacionales</t>
  </si>
  <si>
    <t>Oferta nuevos programas de posgrados a nivel de maestría o especializaciòn</t>
  </si>
  <si>
    <t>Número de graduados apoyados</t>
  </si>
  <si>
    <t xml:space="preserve">Número de ponencias </t>
  </si>
  <si>
    <t>Número de pasantes
Número de ponentes</t>
  </si>
  <si>
    <t>Fortalecer la movilidad académica  e investigativa de la comunidad universitaria</t>
  </si>
  <si>
    <t>Promoción de la movilidad académica investigativa de estudiantes con las instituciones en convenio</t>
  </si>
  <si>
    <t>Número de estudiantes en intercambio internacional</t>
  </si>
  <si>
    <t>FORMACIÓN EN LENGUA EXTRANJERA</t>
  </si>
  <si>
    <t>Formación en una segunda lengua</t>
  </si>
  <si>
    <t xml:space="preserve"> Elevar la competencia de
docente y estudiantes de la institución en una segunda lengua</t>
  </si>
  <si>
    <t>Consolidación y certificación del Centro de Idiomas de la UT</t>
  </si>
  <si>
    <t>Oferta de seminarios y cursos en una segunda lengua</t>
  </si>
  <si>
    <t>Certificación obenida</t>
  </si>
  <si>
    <t>Número de estudiantes formados en una segunda lengua
Número de docentes formados en una segunda lengua</t>
  </si>
  <si>
    <t>Graduados de la UT</t>
  </si>
  <si>
    <t>Fortalecer el proceso de seguimiento a  graduados</t>
  </si>
  <si>
    <t>FORTALECIMIENTO DE VÍNCULOS CON LOS GRADUADOS</t>
  </si>
  <si>
    <t xml:space="preserve">Oferta de talleres de formación integral  para niños y adolecentes  </t>
  </si>
  <si>
    <t xml:space="preserve">Número de talleres ejecutados </t>
  </si>
  <si>
    <t xml:space="preserve">Elaboración de documento de análisis de empleabilidad e impacto de graduados-OLE </t>
  </si>
  <si>
    <t>Documento aprobado</t>
  </si>
  <si>
    <t>Creación de programas de educación continuada accesibles a los graduados</t>
  </si>
  <si>
    <t>Contexto regional</t>
  </si>
  <si>
    <t>Formar a la comunidad universitaria en temas de contexto regional</t>
  </si>
  <si>
    <t>Fortalecer la presencia de la Universidad del Tolima en los territorios en que ofrece sus programas académicos.</t>
  </si>
  <si>
    <t xml:space="preserve">Contribuir al desarrollo local y regional  a partir de la articulación de las funciones misionales universitarias con los requerimientos de los territorios </t>
  </si>
  <si>
    <t>Articular la Universidad a las dinámicas locales, regionales y nacionales.</t>
  </si>
  <si>
    <t xml:space="preserve">Desarrollo de talleres y actividades relacionadas con el tema de  regionalización </t>
  </si>
  <si>
    <t>Desarrollo de actividades académicas en regionalización en los Centros de Atención Tutorial - CAT</t>
  </si>
  <si>
    <t>Gestión de alianzas estratégicas con organizaciones publico privadas para el fomento de las prácticas universitarias.</t>
  </si>
  <si>
    <t>Formulación de una propuesta de Política de Regionalización para la Universidad del Tolima</t>
  </si>
  <si>
    <t xml:space="preserve">Número de CAT beneficiados con las actividades </t>
  </si>
  <si>
    <t>Proyecto aprobado por el Consejo Académico</t>
  </si>
  <si>
    <t>Integración sociedad-estado</t>
  </si>
  <si>
    <t>Fortalecer la relación Universidad-Sociedad-Estado, alianzas estratégicas en diversas áreas de  desarrollo.</t>
  </si>
  <si>
    <t>Consolidación de estratégicas con organizaciones de diferentes sectores para la ejecución, seguimiento y evaluación de proyectos</t>
  </si>
  <si>
    <t>Número de alianzas suscritas</t>
  </si>
  <si>
    <t>UNIVERSIDAD ABIERTA</t>
  </si>
  <si>
    <t>UNIVERSIDAD TERRITORIO DE PAZ</t>
  </si>
  <si>
    <t>La UT en el postconflicto</t>
  </si>
  <si>
    <t>Implementar de la política de Paz de la UT</t>
  </si>
  <si>
    <t>Formulación e implementación de la Política de Paz de a UT</t>
  </si>
  <si>
    <t>Número de proyectos de la Política de Paz de la UT aprobados</t>
  </si>
  <si>
    <t>SEGUIMIENTO</t>
  </si>
  <si>
    <t>Visibilización y Posicionamiento nacional e internacional de la UT</t>
  </si>
  <si>
    <t>Visibilizar la Universidad del Tolima en el ámbito nacional e internacional</t>
  </si>
  <si>
    <t>Constitución de alianzas académicas estratégicas nacionales e internacionales</t>
  </si>
  <si>
    <t>Número de convenios nacionales e internacionales nuevos firmados y actualización de los existentes</t>
  </si>
  <si>
    <t xml:space="preserve">Participación en redes y eventos en temas de internacionalización </t>
  </si>
  <si>
    <t xml:space="preserve">Vincular la UT en redes y organizaciones académicas que permitan dinamizar los procesos de internacionalización </t>
  </si>
  <si>
    <t>Vinculación a redes y organizaciones de cooperación académica e investigativa</t>
  </si>
  <si>
    <t>Número nuevas vinculaciones a redes y organizaciones académicas internacionales</t>
  </si>
  <si>
    <t xml:space="preserve">Motivar el aprendizaje, perfeccionamiento y certificación de una lengua extranjera, a través de cursos de formación en lengua y cultura extranjera </t>
  </si>
  <si>
    <t xml:space="preserve">Participación de estudiantes de pregrado y postgrado en el programa de formacion en lengua extranjera y certificación </t>
  </si>
  <si>
    <t>Número de estudiantes con certificación internacional de una segunda lengua en nivel B2</t>
  </si>
  <si>
    <t>Residencias estuantiles</t>
  </si>
  <si>
    <t>Reglamento aprobado</t>
  </si>
  <si>
    <t xml:space="preserve">Elaboración y presentación del reglamento para residencias </t>
  </si>
  <si>
    <t>Acompañamiento psicosocial a estudiantes beneficiados por pago de matricula</t>
  </si>
  <si>
    <t xml:space="preserve">Implementar estrategias de permanencia a estudiantes </t>
  </si>
  <si>
    <t>Realización de brigadas psicosocial en los Centros de Atención Tutorial - CAT</t>
  </si>
  <si>
    <t>Número de estudiantes beneficiados en las brigadas psicosociales por año</t>
  </si>
  <si>
    <t>Sistema de gestión de seguridad y salud en el trabajo</t>
  </si>
  <si>
    <t>Implementar el  sistema de gestión de  seguridad y salud en el trabajo</t>
  </si>
  <si>
    <t xml:space="preserve">Desarrollo de actividades correspondientes a lasestablecidas en el el  sistema de gestión de  seguridad y salud en el trabajo </t>
  </si>
  <si>
    <t>Número de actividades implementadas</t>
  </si>
  <si>
    <t>Apoyos socieconómicos</t>
  </si>
  <si>
    <t>Garantizar las condiciones para el acceso, permanencia, motivación y desempeño académico de los estudiantes de la Universidad del Tolima.</t>
  </si>
  <si>
    <t>Actualizar la normatividad que regula los apoyos socieconómicos</t>
  </si>
  <si>
    <t>Actualización de reglamentos</t>
  </si>
  <si>
    <t>Cumplimiento de la normatividad vigente</t>
  </si>
  <si>
    <t>Número de estudiantes beneficiados por año becas + fondo legados + asistencias administrativas +convenciones colectivas</t>
  </si>
  <si>
    <t>Programa integral de abordaje al consumo de sustancias psicoactivas</t>
  </si>
  <si>
    <t>Aunar esfuerzos para realizar acciones de prevención y mitigación del consumo de sustancias psicoactivas dirigidas a comunidad universitaria a través de la estrategia de Zona de Orientación Universitaria - ZOU</t>
  </si>
  <si>
    <t xml:space="preserve">Aprobación e implementación de la Política para el Abordaje de los Consumos Adictivos en la Universidad del Tolima. </t>
  </si>
  <si>
    <t>Rector
Vicerrector de Desarrollo Humano
Vicerrector Académico
Vicerrrector Adminsitrativo</t>
  </si>
  <si>
    <t>Deporte competitivo</t>
  </si>
  <si>
    <t>Recreación y uso racional del tiempo libre</t>
  </si>
  <si>
    <t xml:space="preserve">Participar en los Juegos Nacionales Universitarios 2018 </t>
  </si>
  <si>
    <t>Realizar torneos internos en las diferentes disciplinas deportivas  utilizacion de los escenarios deportivos</t>
  </si>
  <si>
    <t xml:space="preserve">
Implementación de estrategias para mejorar el desempeño de los seleccionados en las fases de los Juegos Universitarios Nacionales 2018</t>
  </si>
  <si>
    <t xml:space="preserve">
Desarrollo actividades que involucren a la comunidad universitaria y desarrollen conciencia, sobre la practica de la cultura fisica en beneficio propio</t>
  </si>
  <si>
    <t>Numero de participantes en juegos universitarios nacionales</t>
  </si>
  <si>
    <t xml:space="preserve">número de participantes en las actividades deportivas recreativas y ludicas </t>
  </si>
  <si>
    <t>Actividades de formación y desarrollo cultural.</t>
  </si>
  <si>
    <t>Promover la dimensión estética  en la comunidad universitaria</t>
  </si>
  <si>
    <t>Promoción de actividades culturales a la Comunidad Universitaria</t>
  </si>
  <si>
    <t>Oferta de actividades formativas a la Comunidad Universitaria</t>
  </si>
  <si>
    <t xml:space="preserve">Numero de actividades </t>
  </si>
  <si>
    <t xml:space="preserve">Número de talleres  </t>
  </si>
  <si>
    <t>Director Centro Cultural</t>
  </si>
  <si>
    <t>PERMANENCIA Y GRADUACIÓN ESTUDIANTIL</t>
  </si>
  <si>
    <t xml:space="preserve">PERMANENCIA Y GRADUACIÓN </t>
  </si>
  <si>
    <t xml:space="preserve">Contribuir en la reducción de la deserción de los estudiantes de la UT </t>
  </si>
  <si>
    <t>Realización de actividades de monitorias académicas, cursos nivelatorios y semana de inducción</t>
  </si>
  <si>
    <t>Número de estudiantes participantes</t>
  </si>
  <si>
    <t>Monitorías académicas</t>
  </si>
  <si>
    <t xml:space="preserve">FORMACION POLITICA Y CIUDADANIA </t>
  </si>
  <si>
    <t>Cultura ciudadana</t>
  </si>
  <si>
    <t>Fortalecer la cultura política y de ciudadanía de la comunidad universidad</t>
  </si>
  <si>
    <t>Articulación con las unidades académicas en la formación en ciudandía</t>
  </si>
  <si>
    <t xml:space="preserve">Articulación de los programas de formación artisticos y culturales </t>
  </si>
  <si>
    <t>Construcción de la política de inclusión</t>
  </si>
  <si>
    <t>Número de programas artículados</t>
  </si>
  <si>
    <t>Política aprobada</t>
  </si>
  <si>
    <t>Número de unidades académicas articuladas</t>
  </si>
  <si>
    <t>Garantizar las condiciones higienico sanitarias para el expendio de alimentos</t>
  </si>
  <si>
    <t>Control de calidad de alimentos y buenas practícas de manejo de alimentos en las sedes (curdn y sede central)</t>
  </si>
  <si>
    <t>Programa de saneamiento básico</t>
  </si>
  <si>
    <t>Programa aprobado e implementado</t>
  </si>
  <si>
    <t>Actualizar y legalizar mediante acto administrativo el reglamento de las Mini  tiendas UT</t>
  </si>
  <si>
    <t>Minitiendas UT</t>
  </si>
  <si>
    <t>Legalización de las Minitiendas existentes dentro del campus universitario</t>
  </si>
  <si>
    <t>Implementación y seguimiento a los PGIRS</t>
  </si>
  <si>
    <t>Implementación y seguimiento al Sistema Globalmente Armonizado de clasificación y etiquetado de sustancias químicas.</t>
  </si>
  <si>
    <t xml:space="preserve">Garantizar el cumplimiento de la normatividad ambiental vigente </t>
  </si>
  <si>
    <t xml:space="preserve">Asesorias y actualización de los PGIRHS Construcción de PGIRHS  de : Facultad de Humanidades y Artes. Laboratorio de Gestión AMbiental -Facultad de Ing. Forestal. </t>
  </si>
  <si>
    <t xml:space="preserve">Acciones de acompañamiento dentro de la implementación  del S.G.A </t>
  </si>
  <si>
    <t>No. De laboratorio implementado con SGA</t>
  </si>
  <si>
    <t>CÁTEDRA AMBIENTAL</t>
  </si>
  <si>
    <t>UNIVERSIDAD TERRITORIO VERDE</t>
  </si>
  <si>
    <t>COMPROMISO AMBIENTAL</t>
  </si>
  <si>
    <t>Electiva institucional</t>
  </si>
  <si>
    <t>Incluir  en los bancos de electivas de los programas de pregrado de las modalidades presencial y a distancia</t>
  </si>
  <si>
    <t>Formar a la ciudadanía en general en temas ambientales</t>
  </si>
  <si>
    <t>Acompañar procesos de formación ciudadana en la región</t>
  </si>
  <si>
    <t>Generar documentos académicos de apoyo al desarrollo de la Cátedra Ambiental</t>
  </si>
  <si>
    <t>Formación permanente y proyección social</t>
  </si>
  <si>
    <t>Vinculación a procesos de formación ciudadana</t>
  </si>
  <si>
    <t>Investigación y producción académica</t>
  </si>
  <si>
    <t>Vinculación con el diplomado ambiental del Comité Ambiental del Tolima</t>
  </si>
  <si>
    <t>Aprobación de acuerdos en los programas académicos</t>
  </si>
  <si>
    <t>Número de ciudadanos que se certificación en el diplomado de la región</t>
  </si>
  <si>
    <t>Número Documentos académicos de soporte para el desarrollo de la catédra ambiental en el aula</t>
  </si>
  <si>
    <t>PLANIFICACIÓN Y GESTIÓN SUSTENTABLE DEL CAMPUS UNIVERSITARIO</t>
  </si>
  <si>
    <t>Número de integrantes de la comunidad universitaria formado en tema de regionalización</t>
  </si>
  <si>
    <t>Espacios de Desarrollo Infantil</t>
  </si>
  <si>
    <t>Fomentar una cultura emprendedora y de innovación  en la Comunidad</t>
  </si>
  <si>
    <t>Número de ciudadanos con orientación en actividades de cultura emprendedora</t>
  </si>
  <si>
    <t>Interactuar con la comunidad para contribuir al mejoramiento de las condiciones de vida.</t>
  </si>
  <si>
    <t>Desarrollo de proyectos y actividades de intervención social con el apoyo de las unidades académicas y administrativas</t>
  </si>
  <si>
    <t>Desarrollo de las escuelas populares de arte, cuerpo y movimiento</t>
  </si>
  <si>
    <t>Intervención social</t>
  </si>
  <si>
    <t xml:space="preserve">Número de estudiantes participantes en las actividades de ut en tu comunidad
</t>
  </si>
  <si>
    <t xml:space="preserve">Número de población beneficiada en proyectos y actividades de proyección social.  
</t>
  </si>
  <si>
    <t xml:space="preserve">Contribuir al mejoramiento de la calidad de la educación básica y media y a la inclusión, ampliación,  acceso de jóvenes al sistema de educación superior </t>
  </si>
  <si>
    <t>Número de Instituciones educativas beneficiadas</t>
  </si>
  <si>
    <t>Pruebas saber del estado</t>
  </si>
  <si>
    <t>Ofrecer espacios de formación integral  para niños</t>
  </si>
  <si>
    <t>Número de niños y jóvenes beneficiadas por las actividades universidad</t>
  </si>
  <si>
    <t>Fortalecer la democracia y la construcción de la paz en el territorio   bajo escenarios de orden académico, social y político</t>
  </si>
  <si>
    <t>Acompañamiento y generacíon de  iniciativas en torno a la construcción de paz involucrando la población inmersa en el postacuerdo</t>
  </si>
  <si>
    <t>Número de participantes en los escenarios convocados</t>
  </si>
  <si>
    <t>Generar actividades formativas y de extensión en el área cultural</t>
  </si>
  <si>
    <t>Ejecución e insercion de los Centros Regionales para el desarrollo del plan de actividades culturales definido en los CAT</t>
  </si>
  <si>
    <t>Número de CAT vinculados a actividades culturales</t>
  </si>
  <si>
    <t xml:space="preserve">Director del IDEAD
Director Centro Cultural 
Coordinadores Centros Regionales </t>
  </si>
  <si>
    <t xml:space="preserve">Generar actividades formativas en el área cultural universitaria, </t>
  </si>
  <si>
    <t>Actualizar la normatividad que regula el servicio de residencias masculinas y subsido de alojamiento femenino</t>
  </si>
  <si>
    <t>Reglamentos aprobados</t>
  </si>
  <si>
    <t xml:space="preserve">Actualización de PGIRHS </t>
  </si>
  <si>
    <t>Realización del diplomado en pensamiento ambiental "Cátedra Gonzalo Palomino Ortiz" (60) y seminario permanente en educación ambiental (400)  en la UT</t>
  </si>
  <si>
    <t>Consolidación de una comunidad académica permanente de estudiantes, docentes de planta y catédra de la UT en catedra ambiental</t>
  </si>
  <si>
    <t>Número de cursos y eventos ejecutados</t>
  </si>
  <si>
    <t>Cultura emprendedora e innovadora</t>
  </si>
  <si>
    <t>Capacitación, actualización y asesoria  en temas de emprendimiento e innovación a los integrantes de las Unidades académicas.</t>
  </si>
  <si>
    <t xml:space="preserve">Desarrollo de actividades que aporten al mejoramiento de los resultados de las pruebas de estado. 
</t>
  </si>
  <si>
    <t xml:space="preserve">Número de estudiantes vinculados en prácticas académicas y servicio  social universitario en la región. </t>
  </si>
  <si>
    <t>PLAN DE ACCIÓN (2018)</t>
  </si>
  <si>
    <t>Vicerrector de Desarrollo Humano</t>
  </si>
  <si>
    <t>Vicerrector Académico</t>
  </si>
  <si>
    <t>Directores de Programa y Comités Curriculares de programas académico del IDEAD</t>
  </si>
  <si>
    <t xml:space="preserve">Elaborar y actualizar  los PEP de los programas de la institución </t>
  </si>
  <si>
    <t>Vicerrector Académico
Dirección del IDEAD y Directores de programas</t>
  </si>
  <si>
    <t xml:space="preserve"> Obtener acreditación de alta calidad para programas académicos</t>
  </si>
  <si>
    <t>ODI/RODRIGUEZ J.C/Nubia B.V.</t>
  </si>
  <si>
    <t>Vicerrector Académico /
Jefe  Autoevaluación y Acreditación</t>
  </si>
  <si>
    <t>Directores de Departamentos IDEAD                   Directores de programa IDEAD</t>
  </si>
  <si>
    <t>Vicerrector Académico
Directores de Departamento del IDEAD</t>
  </si>
  <si>
    <t>Director
Departamento de Pedagogía y Mediaciones Tecnológicas IDEAD</t>
  </si>
  <si>
    <t>Directores de Departamento
Directores de Programa
Coordinador de Investigaciones - IDEAD</t>
  </si>
  <si>
    <t>Director de Investigaciones y Desarrollo Científico</t>
  </si>
  <si>
    <t>Vicerrector Académico
Vicerrector de Desarrollo Humano</t>
  </si>
  <si>
    <t>Vicerrector Académico
Director  Investigaciones y Desarrollo Científico
Decanos, Director del IDEAD</t>
  </si>
  <si>
    <t xml:space="preserve">Vicerrector Académica
Vicerrector de Desarrollo Humano
Jefe Desarrollo Institucional </t>
  </si>
  <si>
    <t>Vicerrector Académico / Decanos, Director IDEAD
Director de Investigaciones y Desarrollo Científico</t>
  </si>
  <si>
    <t>Vicerrector Académico /Director de Biblioteca / Director CERE</t>
  </si>
  <si>
    <t xml:space="preserve">Vicerrector Académico / Decanos, Director IDEAD
</t>
  </si>
  <si>
    <t>Vicerrector Académico
Vicerrector de Desarrollo Humano
Vicerrector Administrativo</t>
  </si>
  <si>
    <t xml:space="preserve">Vicerrector Académico
Vicerrector de Desarrollo Humano
 / Decanos, Director IDEAD
</t>
  </si>
  <si>
    <t>Profesional de Relaciones Internacionales
Profesional de Contratación
Asesora Jurídica</t>
  </si>
  <si>
    <t>Profesional de Relaciones Internacionales</t>
  </si>
  <si>
    <t>Profesional de Relaciones Internacionales. 
Decnao de la Facultad de Educación, Profesional del Centro de Recursos de Idiomas</t>
  </si>
  <si>
    <t>Vicerrector Académico /Director de Investigaciones y Desarrollo Científico</t>
  </si>
  <si>
    <t>Apoyar el acceso a la formación postgraduada mediante acciones orientadas a los graduados y la población en general</t>
  </si>
  <si>
    <t>Promoción de estímulos para acceso a programas de postgrado.</t>
  </si>
  <si>
    <t>Fecha: 3 de marzo de 2018</t>
  </si>
  <si>
    <t>Vicerrector de Desarrollo Humano
Director de Bienestar, Profesional de la Sección Asistencial</t>
  </si>
  <si>
    <t xml:space="preserve">Vicerrector de Desarrollo Humano
Vicerrector Administrativo
</t>
  </si>
  <si>
    <t>Vicerrector de Desarrollo Humano
Director de Bienestar Universitario</t>
  </si>
  <si>
    <t>Vicerrectoria de Desarrollo Humano Director de Bienestar Universitario, Profesional   Seccion Deportes</t>
  </si>
  <si>
    <t>Vicerrectoria de Desarrollo Humano Director de Bienestar Universitario</t>
  </si>
  <si>
    <t>Vicerrectoria de Desarrollo Humano Director de Bienestar Universitario, Profesional   Seccion Asistencial</t>
  </si>
  <si>
    <t>Vicerrector de Desarrollo Humano
Director de Centro Cultural</t>
  </si>
  <si>
    <t>Vicerrector Académico
Director de Proyección Social</t>
  </si>
  <si>
    <t>Vicerrector Académico
Director de Proyección Social, Direcgtor del CERE</t>
  </si>
  <si>
    <t>Vicerrector Académico - Director del CERE</t>
  </si>
  <si>
    <t>Comité de paz de la UT - Director del CERE</t>
  </si>
  <si>
    <t>Vicerrector Académico
Profesional Oficina de Graduados</t>
  </si>
  <si>
    <t>Vicerrector de Desarrollo Humano
Coordinador de Gestión y Educación Ambiental</t>
  </si>
  <si>
    <t>Vicerrector de Desarrollo Humano
Coordinador de Gestión y Educación Ambiental
Decanos</t>
  </si>
  <si>
    <t>Garantizar el manejo adecuado de las sustancias quimicas bajo el Sistema Globalmente Armonizdo - S.G.A</t>
  </si>
  <si>
    <t>Vicerrector Académico / Decanos, Director IDEAD</t>
  </si>
  <si>
    <t>Vicerrector de Desarrollo Humano
Director de Biblioteca</t>
  </si>
  <si>
    <t>Informes asistentes por CAT</t>
  </si>
  <si>
    <t>Planillas y fotos</t>
  </si>
  <si>
    <t>Se ha logrado superar la cantidad de actividades según la meta.</t>
  </si>
  <si>
    <t>Planillas.</t>
  </si>
  <si>
    <t xml:space="preserve">Planillas de inscripcion, resultados oficiales </t>
  </si>
  <si>
    <t>Plan de saneamiento básico (programa de residuos solidos, control integrado de plagas, abastecimiento de agua, limpieza y desinfección).</t>
  </si>
  <si>
    <t>Se realiza seguimiento a la ejecución del plan por medio de formatos de registro y listas de chequeo para realizar las observaciones  y detectar las oportunidades de mejora.</t>
  </si>
  <si>
    <t xml:space="preserve">Por necesidad de dar cumplimiento a las visitas realizadas por los Entes de control se priorizaron la UNIDADES GENERADORAS DE:  PRESTADORA DE SERVICIOS DE SALUD  y  FACULTAD DE CIENCIAS DE LA SALUD ( PGIRHS Y DOCUMENTOS HABILITACION )   </t>
  </si>
  <si>
    <t>RECURSOS CREE</t>
  </si>
  <si>
    <t>Matricula la electiva en Academusoft</t>
  </si>
  <si>
    <t>Acuerdo de Consejo de Facultad mediante el cual se aprueba el diplomado, fichas de inscripción y asistencia</t>
  </si>
  <si>
    <t>Dos artículos en espera de publicación y tres documentos en construcción</t>
  </si>
  <si>
    <t xml:space="preserve">Propuesta documento FCS- HABILITACION PSS - </t>
  </si>
  <si>
    <t xml:space="preserve">Documento de trabajo del proceso del Sistema Globalmente Armonizado </t>
  </si>
  <si>
    <t>TRANSPARENCIA Y EFICIENCIA ADMINISTRATIVA</t>
  </si>
  <si>
    <t>MODELO INTEGRADO DE PLANEACIÓN Y GESTIÓN</t>
  </si>
  <si>
    <t>SISTEMA DE PLANIFICACIÓN INSTITUCIONAL</t>
  </si>
  <si>
    <t>Identificación de fuentes de financiación</t>
  </si>
  <si>
    <t xml:space="preserve">Establecer estrategias que dinamicen la consecución de recursos </t>
  </si>
  <si>
    <t>Gestión para la suscripción de convenios interadministrativos con el IDEAD</t>
  </si>
  <si>
    <t xml:space="preserve">Número de convenios </t>
  </si>
  <si>
    <t>Director IDEAD
Secretaría Académica
Jefes de Departamento</t>
  </si>
  <si>
    <t>Soporte jurídico</t>
  </si>
  <si>
    <t>Controlar los procesos judiciales, para minizar el riego juridico</t>
  </si>
  <si>
    <t>Asesoraría de procesos institucionales</t>
  </si>
  <si>
    <t>Número de procesos</t>
  </si>
  <si>
    <t>Asesor Jurídico</t>
  </si>
  <si>
    <t>MODERNIZACIÓN INSTITUCIONAL</t>
  </si>
  <si>
    <t>Normatividad Institucional</t>
  </si>
  <si>
    <t xml:space="preserve">Reestructurar la normatividad interna de la UT </t>
  </si>
  <si>
    <t>Formulación de los proyectos de acuerdo de los estutos profesoral, general, administrativo y estudiantil</t>
  </si>
  <si>
    <t>Estatutos aprobados</t>
  </si>
  <si>
    <t xml:space="preserve">Rector
Vicerrector Académico
Vicerrector de Desarrollo Humano
Vicerrector Administrativo
Vicerrector Administrativo
Secretaria General
Asesor Jurídico
</t>
  </si>
  <si>
    <t>Generar una estructura organizacional que refleje los nuevos desarrollos académicos y administrativos de la institución</t>
  </si>
  <si>
    <t>Presentación de la reglamentación de jornada laboral, periodo sabático, becarios, comisiones académicas y de estudios, evaluación docente</t>
  </si>
  <si>
    <t>Reglamentación aprobada</t>
  </si>
  <si>
    <t xml:space="preserve">Vicerrector Académico
Secretaria General
Asesor Jurídico
</t>
  </si>
  <si>
    <t>Actualizar normatividad interna de la UT</t>
  </si>
  <si>
    <t xml:space="preserve">Actualización de Reglamentación  procesos  contraactuales </t>
  </si>
  <si>
    <t>Reglamento de Contratación aprobado</t>
  </si>
  <si>
    <t>Construcción manual de supervisión e interventoría</t>
  </si>
  <si>
    <t>Manual aprobado</t>
  </si>
  <si>
    <t>Procesos sindicales</t>
  </si>
  <si>
    <t>Ajuste a los acuerdos con los sindicatos en conformidad con la situación financiera de la Universidad</t>
  </si>
  <si>
    <t>Acuerdos concertados</t>
  </si>
  <si>
    <t>Vicerrector Administrativo
Jefe de Relaciones Laborales y Prestacionales
Asesor Jurídico</t>
  </si>
  <si>
    <t>Las NIIF en la UT</t>
  </si>
  <si>
    <t xml:space="preserve">Responder apropiadamente a las principales exigencias que plantea la adecuada aplicación de las normas internacionales de información financiera a todos sus usuarios  .
</t>
  </si>
  <si>
    <t xml:space="preserve">Implementación de  Normas de información contable para entidades públicas-Universidad del Tolima </t>
  </si>
  <si>
    <t>Norma implementada</t>
  </si>
  <si>
    <t>Vicerrector administrativo / Jefe División Contable y Financiera</t>
  </si>
  <si>
    <t xml:space="preserve">Políticas del Proyecto Eductivo Institucional - PEI </t>
  </si>
  <si>
    <t xml:space="preserve">Adoptar e implementar las Políticas del Proyecto Eductivo Institucional - PEI </t>
  </si>
  <si>
    <t xml:space="preserve">Construcción de los documentos de política del PEI </t>
  </si>
  <si>
    <t>Documentos adoptados e implementados</t>
  </si>
  <si>
    <t>Vicerrector Académico,Vicerrector de Desarrollo Humano, Director del IDEAD,  Director del CERE,  Director de Investigaciones y Desarrollo Científico Coordinador de Gestión y Educación Ambiental, Profesional de la Oficina de Graduados de la UT</t>
  </si>
  <si>
    <t>Estructura organizacional de la UT</t>
  </si>
  <si>
    <t>Implementación de  la estructura organizacional de la Universidad Tolima.</t>
  </si>
  <si>
    <t>Estructura organizacional aprobada</t>
  </si>
  <si>
    <t>Vicerrector administrativo / Jefe División de Relaciones Laborales y Prestacionales / Jefe Oficina de Desarrollo Institucional</t>
  </si>
  <si>
    <t>Estabilidad financiera de la UT</t>
  </si>
  <si>
    <t>Recuperar financieramente la Universidad del Tolima</t>
  </si>
  <si>
    <t>Racionalización del gasto de la Universidad</t>
  </si>
  <si>
    <t>Deficit reducido</t>
  </si>
  <si>
    <t>4,350 millones</t>
  </si>
  <si>
    <t>Vicerrector administrativo  / Jefe División Contable y Financiera</t>
  </si>
  <si>
    <t>Estabilidd financiera de la UT</t>
  </si>
  <si>
    <t>Promover los servicios institucionales</t>
  </si>
  <si>
    <t xml:space="preserve">Obtención de recursos </t>
  </si>
  <si>
    <t>Recursos obtenidos</t>
  </si>
  <si>
    <t>Vicerrector administrativo 
Decanos, Director del IDEAD, Director de Investigaciones y Desarrollo Científico 
Director de Proyección Social                      
Jefe Oficina de Desarrollo Institucional</t>
  </si>
  <si>
    <t>GESTIÓN DOCUMENTAL</t>
  </si>
  <si>
    <t>Nuevas herramientas tecnológicas</t>
  </si>
  <si>
    <t xml:space="preserve">Administrar la documentación institucional cumpliendo con la normatividad vigente, mediante la recepción, registro, distribución, conservación y consulta de la información, para la prestación de servicios oportunos. </t>
  </si>
  <si>
    <t>Implementación de un sistema de información que permita realizar el proceso de elecciones con voto electrónico</t>
  </si>
  <si>
    <t xml:space="preserve">Sistema implementado de voto electrónico </t>
  </si>
  <si>
    <t>Vicerrector Administrativo
Secretaria General y Profesional de Oficina de Gestión Tecnológica</t>
  </si>
  <si>
    <t xml:space="preserve">Actualización la base de datos de los profesores, estudiantes y egresados </t>
  </si>
  <si>
    <t>Base de datos completa</t>
  </si>
  <si>
    <t>Vicerrector administrativo 
Jefe Oficina de Relaciones Laborales y Prestacionales, Jefe de Admisiones, Registro y Control Académico, Secretaria General</t>
  </si>
  <si>
    <t>SISTEMA DE GESTIÓN INTEGRADA</t>
  </si>
  <si>
    <t>Modelo Integrado de Planeación y Gestión -MIPG</t>
  </si>
  <si>
    <t>Implementar las dimensiones del MIPG en la UT</t>
  </si>
  <si>
    <t>Implementación de la dimensiones de: Telento Humano, direccionamiento estatégico y plenación, gestión con valores para resultados, evaluación de resultados, información y comunicación, gestión del conocimiento y la innovación y control interno</t>
  </si>
  <si>
    <t>Dimensiones implementadas</t>
  </si>
  <si>
    <t>Vicerrector Académico
Vicerrector de Desarrollo Humano
Vicerrector Administrativo
Jefe Oficina de Relaciones Laborales y Prestacionales
Secretaria General 
Jefe Oficina de Desarrollo Institucional</t>
  </si>
  <si>
    <t>Planes institucionales</t>
  </si>
  <si>
    <t>Integrar los planes institucionales al plan de acción de cada vigencia</t>
  </si>
  <si>
    <t>Integración de los planes, según Decreto 612 de 2018</t>
  </si>
  <si>
    <t>Planes institucionales implementados</t>
  </si>
  <si>
    <t>ORDENACIÓN, PROYECCIÓN Y GESTIÓN DEL CAMPUS</t>
  </si>
  <si>
    <t>PLAN DE DESARROLLO FÍSICO DEL CAMPUS UNIVERSITARIO</t>
  </si>
  <si>
    <t>Planificación y gestión ambiental del campus</t>
  </si>
  <si>
    <t>Adecuar y dotar con kit antiderrames el cuarto biosanitario de la UT</t>
  </si>
  <si>
    <t>Manejo adecuado de condiciones higienico sanitarias para almacenamiento y manejo de residuos y sustancias peligrosas en las activiades academico - investigativas</t>
  </si>
  <si>
    <t xml:space="preserve">Número de adecuaciones
Número de kit </t>
  </si>
  <si>
    <t>Vicerrector de Desarrollo Humano
Vicerrector Administrativo
Jefe Oficina de Desarrollo Instituiconal</t>
  </si>
  <si>
    <t>Se encuentra en trámite de compra</t>
  </si>
  <si>
    <t>Cuarto frio de la Facultad de Medicina Veterinaria y Zootecnía</t>
  </si>
  <si>
    <t>Garantizar la adecuada conservación de residuos que generen descomposición almacenados en el cuarto frio</t>
  </si>
  <si>
    <t>Adecuación del cuarto frio de la Facultad de Medicina Veterinaria y Zootecnía</t>
  </si>
  <si>
    <t>Número de adecuaciones</t>
  </si>
  <si>
    <t>Infraestructura Prestadora de Servicio de Salud - PSS</t>
  </si>
  <si>
    <t>Entrega de los diseño de planos del centro médico PSS y tramitar ante la Curaduría</t>
  </si>
  <si>
    <t>Presentación de diseños ante la Curaduría Urbana</t>
  </si>
  <si>
    <t>Licencia de Construcción</t>
  </si>
  <si>
    <t>Asignar los recursos para la Construcción de la nueva planta física de la PSS –UT</t>
  </si>
  <si>
    <t>Asignación de presupuesto para la construcción de la PSS</t>
  </si>
  <si>
    <t>Contratación para Construcción de la PSS</t>
  </si>
  <si>
    <t>Adecuación biobanco y registro poblacional de cáncer GCFEP</t>
  </si>
  <si>
    <t>Adecuación del espacio físico para centralizar la información del banco de muestras de cáncer y los datos epidemiológicos y genéticos</t>
  </si>
  <si>
    <t>Espacio adecuado</t>
  </si>
  <si>
    <t>Vicerrector Académico
Jefe Oficina de Desarrollo Institucional</t>
  </si>
  <si>
    <t>Escenario deportivo</t>
  </si>
  <si>
    <t xml:space="preserve">Contar con un espacio deportivo para la comunidad universitaria </t>
  </si>
  <si>
    <t>Reparación y mejoramiento del escenario Deportivo de la sede central de la UT</t>
  </si>
  <si>
    <t>Área intervenida</t>
  </si>
  <si>
    <t xml:space="preserve">
Jefe Oficina de Desarrollo Institucional</t>
  </si>
  <si>
    <t>Edificio de aulas</t>
  </si>
  <si>
    <t>Incrementar el número de aulas de clase en el campus universitario</t>
  </si>
  <si>
    <t>Diseño y construcción del bloque de aulas en la UT</t>
  </si>
  <si>
    <t>Aulas construidas</t>
  </si>
  <si>
    <t>Actualización de inventario</t>
  </si>
  <si>
    <t>Detallar, ordenar y valorar la información de la infraestructura física de los predios de la UT</t>
  </si>
  <si>
    <t xml:space="preserve">Actualizacíon  del Inventario arquitectónico de la infraestructura de la Universidad </t>
  </si>
  <si>
    <t>Iinventario actualizado</t>
  </si>
  <si>
    <t>Actualización de predios</t>
  </si>
  <si>
    <t>Detallar, ordenar y valorar la información de los predios de la UT</t>
  </si>
  <si>
    <t>Consolidación la información de los predios propiedad de la UT</t>
  </si>
  <si>
    <t>Perfilación del campus unversitario  de la UT</t>
  </si>
  <si>
    <t>Formular y elaborar el proyecto con su respectiva prefactibilidad del campus de la UT</t>
  </si>
  <si>
    <t>Perfilacion del proyecto para la elaboración del plan de ordenamiento del campus de la UT</t>
  </si>
  <si>
    <t>Perfilación aprobada</t>
  </si>
  <si>
    <t>ESTATUTO PRESUPUESTAL Y FINANCIERO</t>
  </si>
  <si>
    <t>Optimización de recursos</t>
  </si>
  <si>
    <t>Elaborar el proyecto de estatuto presupuestal y financiero</t>
  </si>
  <si>
    <t>Construicción del estatuto presupuestal</t>
  </si>
  <si>
    <t>Estatuto aprobado</t>
  </si>
  <si>
    <t>Vicerrector Administrativo, Jefe División Contable y Financiera</t>
  </si>
  <si>
    <t>Proyecto, CDP y solicitud de compra</t>
  </si>
  <si>
    <t xml:space="preserve">LISTADO MAESTRO DE DOCUMENTOS </t>
  </si>
  <si>
    <t>Res 0101, 0105, 0173, 0193, 0251, 0291, 0306, 0307, 0485, 0438, 0479, 0583 de 2018, Acta Comité de Becas, informe fondo de donaciones y constancia,  Oficio remisorio de aprobación</t>
  </si>
  <si>
    <t>Documento elaborado con los respectivos Oficio remisorio y correo electrónico.</t>
  </si>
  <si>
    <t xml:space="preserve">Planillas de asistencia a las actividades, informe parcial de los tecnicos, planillas de inscripcion, </t>
  </si>
  <si>
    <t>Acta</t>
  </si>
  <si>
    <t>Fotos</t>
  </si>
  <si>
    <t>Las actividades se articuló la formación de ciudadanía con la cultura</t>
  </si>
  <si>
    <t xml:space="preserve">Se realizado articulación con el Observatorio de Paz y Derechos Humanos de la Facultad de Ciencias Humanas y Artes, con los afrodescendientes y </t>
  </si>
  <si>
    <t xml:space="preserve">Actas de reunión </t>
  </si>
  <si>
    <t>A la fecha  la Universidad  tiene  71 procesos activos  y  terminados y archivados  3 ( Acción de cumplimiento, Ejecutivo  Isaac Godoy González, Prima Técnica).  No obstante mensualmente se presenta ante el Consejo Superior un informe del estado  de los procesos</t>
  </si>
  <si>
    <t>El 6 de marzo la Oficina Jurídica  entrego el proyecto de Estatuto de Contratación, y el 4 de abril devolvió  el Proyecto para corrección, actualmente se esta trabajando en ello, el cual será presentado  en el mes de Juio de  2018.</t>
  </si>
  <si>
    <t xml:space="preserve">Asesor Jurídico y contratación </t>
  </si>
  <si>
    <t>publicación  del  Manual de Interventoria  y supervisión delntro del SGC apartir del día 19 de junio de  2018</t>
  </si>
  <si>
    <t xml:space="preserve">Manual de Interventoria  y supervisión </t>
  </si>
  <si>
    <t>Planillas de asistencia, fotos del los eventos</t>
  </si>
  <si>
    <t>Registro fotográfico, Planillas.</t>
  </si>
  <si>
    <t>Purificación,Honda, Mariquita, Prado, Melgar,Falan, Ambalema, Espinal, Guamo Planadas, Rioblanco,Ibagué proyecto innovación turismo naturaleza.</t>
  </si>
  <si>
    <t>Resoluciones- proyectos- convenio</t>
  </si>
  <si>
    <t>Se entregaron todos los estudios realizados desde Proyección social  al CERE</t>
  </si>
  <si>
    <t xml:space="preserve"> Copia de los  convenios.</t>
  </si>
  <si>
    <t>Listados de asistencia talleres, charlas, conversatorios sobre cultura emprendedora</t>
  </si>
  <si>
    <t>116 estudiantes  de 10 y 11.-398 Bitcoin</t>
  </si>
  <si>
    <t>Programa DPS Jovenes en Acción 2456, 90 niños escuelas populares
6 niños ACJ</t>
  </si>
  <si>
    <t>Celmira Huertas, Simón Bolivar, Sagrada Familia, Dario echandia, Miguel de Cervantes, Alberto Castilla, Normal Superior, Institución Educativa  Laureles.</t>
  </si>
  <si>
    <t xml:space="preserve">58 asistentes en el lanzamiento del programa de paz y 85 participantes en el  foro Memoria  Historica
10 asistentes reunión en Planadas
43 asistentes al conversatorio Educación rural y el futuro de los jovenes de Rioblanco 
</t>
  </si>
  <si>
    <t>ACercamiento con el DAFP</t>
  </si>
  <si>
    <t>Acompañamiento DAFP, sensibilización a los lideres de los procesos</t>
  </si>
  <si>
    <t>Autodiagnóstico, proyecto de resolución de Comité de desempeño Institucional</t>
  </si>
  <si>
    <t>Se deben articular los resultados de los autodiagnóticos con los planes de acción insticional</t>
  </si>
  <si>
    <t>Se han construido ocho planes los cuales etán publicados</t>
  </si>
  <si>
    <t>Se encuentran en proceso de elaboración cuatro planes: Plan de incentivos insitutucionales, PETI, Plan de tratamiento de riegos de seguridad y privacidad de la información y el Plan de seguridad y privacidad de la información</t>
  </si>
  <si>
    <t>Actas de reunión con la Secretaría de Salud Municipal</t>
  </si>
  <si>
    <t>La Secretaria de Salud  no autorizó la construcción en el predio asignado, debido a que estaba cerca a la IPS, lo que implica cambiar de adecuación por construcción</t>
  </si>
  <si>
    <t>Oficio 18-1-0114 ODI a Curaduría Urbana No.1
Estudios de: suelos, memorias de calculo estructural, hidrosanitarios y electrícos; planos arquitectónicos, planos estructurales, planos hidrosanitarios, planos de redes de voz y datos, electricos e iluminación y realidades virtuales del proyectos</t>
  </si>
  <si>
    <t>El proceso de diseño y obtención de los estudios se ha demorado más de los planeado debido a la intervención de entidades externas a la UT, como es la Secretaría de Salud Departamental y la Curaduría Urbana</t>
  </si>
  <si>
    <t>Plan de inversión</t>
  </si>
  <si>
    <t>Proyecto elaborado con su respectivo presupuesto y diseños que reposan en la ODI</t>
  </si>
  <si>
    <t>Pendiente por asignación de recursos</t>
  </si>
  <si>
    <t>Se encuentra en estapa precontractual</t>
  </si>
  <si>
    <t>Se contará con vinculación de los estudiantes que pro de su proceso de formación</t>
  </si>
  <si>
    <t>Proyecto formulado Soporte que reposa en la ODI</t>
  </si>
  <si>
    <t>La ejecución del proyecto se realizará con los estudiantes del programa de Dibujo Arquitectónico y de Ingeniería al inicio del proximo semestre</t>
  </si>
  <si>
    <t>Proyecto formulado y levantamiento topográfico de un predio. Soporte que reposa en la ODI</t>
  </si>
  <si>
    <t>La ejecución del proyecto se realizará con los estudiantes del programa de Topografía al inicio del proximo semestre</t>
  </si>
  <si>
    <t xml:space="preserve">Propuesta de proyecto </t>
  </si>
  <si>
    <t>Pendiente de aprobación y asignación de recursos</t>
  </si>
  <si>
    <t>UNIVERSIDAD DEL TOLIMA</t>
  </si>
  <si>
    <t>EJES</t>
  </si>
  <si>
    <t>CONVENCIÓN</t>
  </si>
  <si>
    <t>EJE 1</t>
  </si>
  <si>
    <t>EJE 2</t>
  </si>
  <si>
    <t>EJE 3</t>
  </si>
  <si>
    <t>EFICIENCIA Y TRANSPARENCIA ADMINISTRATIVA</t>
  </si>
  <si>
    <t>EJE 4</t>
  </si>
  <si>
    <t>Fuente: Oficina de Desarrollo Institucional</t>
  </si>
  <si>
    <t>Acuerdos de Reestructuración curricular, acuerdos de registro calificado</t>
  </si>
  <si>
    <t>Actas de comites curricular, acta comité de autoevluación</t>
  </si>
  <si>
    <t>Tu aula estan registrados y publicados</t>
  </si>
  <si>
    <t>Documento, actas del consejo directivo</t>
  </si>
  <si>
    <t xml:space="preserve">Documento </t>
  </si>
  <si>
    <t>Documento proyecto, acuerdo consejo directivo</t>
  </si>
  <si>
    <t>2 documentos de trabajo, actas de consejo directivo, PEP</t>
  </si>
  <si>
    <t>Registro fotográfico, planillas de registro</t>
  </si>
  <si>
    <t>Campeonatos deportivos, zumba, cardiorumba</t>
  </si>
  <si>
    <t>Planillas y fotos
Registro fotográfico, planillas de registro</t>
  </si>
  <si>
    <t>Convenio colegio</t>
  </si>
  <si>
    <t>Registro y planilla Eventos sobre lectura, cuentos y día del idioma</t>
  </si>
  <si>
    <t>Eventos en CAT Cali e Ibagué</t>
  </si>
  <si>
    <t>No hay evidencia</t>
  </si>
  <si>
    <t>Para el semestre A del 2018 se realiza actualizacion permanente de la informacion de los estudiantes</t>
  </si>
  <si>
    <t>CONSOLIDADO  PLAN DE ACCIÓN VIGENCIA 2018</t>
  </si>
  <si>
    <t>Oficio de radicación ante el MEN.    - Oficio de aceptación por parte del MEN, para iniciar el proceso de autoevaluación con fines de acreditación institucional</t>
  </si>
  <si>
    <t>Página web de la UT en el link de investigaciones - convocatoria</t>
  </si>
  <si>
    <t>GRUPLAC COLCIENCIAS</t>
  </si>
  <si>
    <t>Se avalarón cuatro nuevos grupos de investigación con 8 profesores</t>
  </si>
  <si>
    <t>Acta Comité Central de Investigaciones</t>
  </si>
  <si>
    <t>No se ha avanzado</t>
  </si>
  <si>
    <t>Documentos maestros, acuerdos, matriz de investigacion formativa, informes de tutores, evidencia de foros y microforos
10 documentos</t>
  </si>
  <si>
    <t xml:space="preserve">Circular No. 5 y la publicación en la página web link de investigaciones - convocatoria </t>
  </si>
  <si>
    <t>El Comité Central de Investigaciones, asignó para cada semillero de investigación avalado la partida de 3,500 millones para la actividad propia del semillero de investigación y abrio la convocatoria para 20 semilleros de investigación del IDEAD</t>
  </si>
  <si>
    <t>Página web de la UT en el link de investigaciones - convocatoria
Libros publicados.
Profesores del IDEAD publicaron dos libros los cuales reposan en la Dirección</t>
  </si>
  <si>
    <t>Actualmente existe el grupo de investigación GRAPA.
Proyecto con Banco de la Republica denominado la Maleta Tolima.
Proyecto Tolima milenario un viaje por la diversidad versión pendonces</t>
  </si>
  <si>
    <t>Fotográfica</t>
  </si>
  <si>
    <t>Existe colección digitalizada y reposa en el CERE</t>
  </si>
  <si>
    <t>Se encuentra ubicada en la sala dispuesta para la colección</t>
  </si>
  <si>
    <t>Registro en CIARP de la Vicerrectoría Académica</t>
  </si>
  <si>
    <t>Acta de reunión se encuentra en programa de Paz de la UT</t>
  </si>
  <si>
    <t>Se encuentran construidos tres documentos: mediaciones tecnológcia, Desarrollo Humano-Bienestar y regionalización</t>
  </si>
  <si>
    <t>Se encuentran en archivo digital en la Oficina de Deasarrollo Institucional</t>
  </si>
  <si>
    <t>Informes y certificados finales de pasantías, evidencias que reposan en la ORI y Direcciones de programa académico</t>
  </si>
  <si>
    <t>Certificados finales de calificaciones que reposan en la ORI y Dirección de Progra.  Los acuerdos de matricula de movilidad académica que resposan en ORCA
Carta aceptacion universidades, proceso ORI, acta comité curricular avalando</t>
  </si>
  <si>
    <t>Convenio de adhesión que reposa en la ORI</t>
  </si>
  <si>
    <t>Vinculación de la Universidad al programa MARCA</t>
  </si>
  <si>
    <t>*El  Proyecto de acuerdo de  Estatuto Administrativo   fue elaborado  por la Vicerrectoria Administrativa, se dio traslado a la Jefe de Relaciones laborales y Prestacionales para su revisión y se encuentra en revisión de los diferentes sindicatos  
Es un proceso en cabeza de  las Vicerrectorías  y Secretaria General. La Oficina  Jurídica  brinda apoyo en el momento  de  la revisión  de los actos administrativos que  se presenten ante el Consejo Superior.</t>
  </si>
  <si>
    <t xml:space="preserve">La  realización de diferentes  mesas de negociación con las agremiaciones sindicales, para posterior socialización con comité de rectoria y comité directivo </t>
  </si>
  <si>
    <t xml:space="preserve">1. El Diagnóstico  de la información contable de la universidad a 31-12-2017.                          2) La Capacitación al personal  sobre las NICSP.            3)La Identificación de las secciones de la norma que aplican a la Ut.                           4) La Depuración Contable de cifras a 31-12-2017.                     5) La  Elaboración ESFA.                                           6) El Análisis  del impacto en  el patrimonio  por elaboración del ESFA .                                                           7) La Elaboración del borrador del Manual de Politicas contables  </t>
  </si>
  <si>
    <t>Se mantienen la politica de  austeridad del gasto y de igual forma  se siguen realizando gestiones ante  Gobernación del Tolima y el MEN, para incremento de las trasferencias .</t>
  </si>
  <si>
    <t xml:space="preserve">A través del Plan de  Publicidad que ha venido desarrollando la Universidad, se está presentando un  portafolio de servicios con el cual se quiere dar una mayor visibilidad a nivel nacional de la Universida del Tolima   </t>
  </si>
  <si>
    <t xml:space="preserve">La elaboración del Proyecto de  Estatuto Presupuestal y Financiera por parte de la Vicerrectoria Administrativa en apoyo de la División contable y financiera.                              2) Ajustes al estatuto  conforme a las consideraciones  presentadas por la  Asesora Financiera externa  de la UT ,  los Consejeros y la Representante del Ministerio de Educación.                 </t>
  </si>
  <si>
    <t>PROGRAMAS</t>
  </si>
  <si>
    <t>PROYECTOS</t>
  </si>
  <si>
    <t xml:space="preserve">EJES </t>
  </si>
  <si>
    <t>TOTAL</t>
  </si>
  <si>
    <t xml:space="preserve">Se tienen el documento de trabajo, frente a la reforma de estatuos, proyecto de acuerdo de estructura, mapa de procesos.
Propuesta de Acuerdo de Estructura - Actas de aprobación de Consejo Académico- y Actas de estudio y análisis del Consejo Supeior </t>
  </si>
  <si>
    <t>Consulta en plataforma de las hojas de vida.
Base de SIGEP - DAFP 
Pendiente subir la información a la base de acuerdo a la instrucción del SIGEP</t>
  </si>
  <si>
    <t>Documentos publicados en la página web
Plan anual de vacantes
Previsión RRHH
Estrategico de TH
PIC 
Incentivos
Gestion y Seguridad en el Trabajo</t>
  </si>
  <si>
    <t>Fecha actualización: 8 de julio de 2018</t>
  </si>
  <si>
    <r>
      <t>Escuelas Populares 2 estudiantes). 1 Licenciatura en Ciencias Sociales.</t>
    </r>
    <r>
      <rPr>
        <sz val="11"/>
        <color rgb="FFFF0000"/>
        <rFont val="Arial"/>
        <family val="2"/>
      </rPr>
      <t xml:space="preserve">  </t>
    </r>
    <r>
      <rPr>
        <sz val="11"/>
        <rFont val="Arial"/>
        <family val="2"/>
      </rPr>
      <t xml:space="preserve">Olimpiadas 7, Juegos  Matemáticos 27, Jornadas recreativas 60- Medio ambiente 7. 
ACJ  1-
programa para la paz 1- </t>
    </r>
  </si>
  <si>
    <t>AVANCE</t>
  </si>
  <si>
    <t>Se participó en los zonales de Futbol Sala, Taekwondo, ajedrez, Voleibol, Rugby, Ultimate, Baloncesto, Karate Do, Tenis de Campo, Baloncesto 3x3 clasificando 106 deportistas a JUN 2018</t>
  </si>
  <si>
    <t>Actividades  en la practica deportiva recreativa y de tiempo libre 2489</t>
  </si>
  <si>
    <t>Resolución 1215 del 21/09/2018. Por el cual se reglamenta el proyecto Tiendas Universitarias</t>
  </si>
  <si>
    <t>El cronograma de este subproyecto no se cumplió con rigurosidad por falta de interés de los estudiante de las minitiendas. Sin embargo se logro finalizar y aprobar el reglamento el 21 de septiembre/2018</t>
  </si>
  <si>
    <t>acta 30 de Mayo, acta 7 junio 2018, acta 29 Agosto 2018, acta 19 Sept 2018</t>
  </si>
  <si>
    <t>Propuesta de proyectos, resolución 0783 Cronograma de publicación becas</t>
  </si>
  <si>
    <t>Se inicia primer debate en comité de becas el martes 26/06/2018, aplicación resolución Cronograma</t>
  </si>
  <si>
    <t>Se creó el Comité de inclusión, trabajo en indice de inclusión, caracterización población, se participó en la encuesta Indice de Inclusión</t>
  </si>
  <si>
    <t>Ordenes de Compra
Contratos Bases de Datos</t>
  </si>
  <si>
    <t>Producción intelectual publicada en el RIUT 
http://repository.ut.edu.co/</t>
  </si>
  <si>
    <t xml:space="preserve">Entre los meses de enero y marzo se actualizo el documento de trabajo de la politica. En el mes de marzo se entregó el documento en físico y en magnetico  al Vicerrector de Desarrollo Humano de la política para el abordaje integral del consumo de sustancias legales e ilegales y la última viabilidad jurídica definida por la Oficina de Asesoría Jurídica. El documento no se ha aprobado porque esta supeditado a la actualización del Estatuto Estudiantil, Estatuto General de la UT, el de funcionarios y profesores. </t>
  </si>
  <si>
    <t>Se ha logrado intervenir solo en el CAT de Ibague, en razon a que no contamos con el presupuesto necesario, para desplazamientos y demas gastos, que se requiere para la ejecucion de los talleres.
Acividades cultiurales en Cali, Sibaté, Kennedy, Tunal, Medelli, Neiva, Chaparral, Pereira, Popayán, Honda, Purificación. para el semestre B-2018 solo se intervino en el CAT ibague, se espera que el IDEAD evidencia sus actividades.</t>
  </si>
  <si>
    <t>Se logro la apertura de dos nuevos talleres para este semestre B - 2018 de mostacilla y de narracion literaria, tambien se dio continuidad al taller de tela aerea.</t>
  </si>
  <si>
    <t>Resoluciones de Rectoría No. 0036; 0074; 0106; 0219; 0220; 0221;0292; 0359; 0413; 0483; 0486; 0495; 0592; 0617; 0653;0686; 0912;0913;1000;1023;1083; 1158. CDP 138,139, 860; 1765; 2445; 2790; 2667;2668 Y 2910</t>
  </si>
  <si>
    <t>Monitores que realizan acompañamiento académico a los estudiantes de I hasta IX nivel, y Monitores Nivelatorios que apoyan a su vez en la semana de inducción - Material Didáctico y Pedagógico.  273 beneficiados</t>
  </si>
  <si>
    <t>se realizaron en el sem A en los CAT Ibagué 114, Chaparral 107, Cajamarca 40, Melgar 65, Honda 95 y Purificación 164 = 585 se realizaron en el Sem B a los CAT Ibagué 308, Chaparral 88 , Cajamarca 36, Melgar 67, Honda 111 y Purificación 312 = 922  total año= 1507</t>
  </si>
  <si>
    <t>Se puede consultar los 500 trabajos de grado en el repositorio institucional en la pagina web de la Biblioteca.</t>
  </si>
  <si>
    <t xml:space="preserve">Se puede evidenciar que la actividad de BIBLIOUT en la escuela, iniciara el día miércoles 03 de octubre de 2018, con refuerzo en el área de matemáticas.
Culminó el 28 de Noviembre
</t>
  </si>
  <si>
    <t>Se puede evidenciar que se ha realizado la gestión para la realización de los concursos. Quedando pendiente la asignación de los recursos que financieros para la respectivas premiaciones. No se realizó el concurso por falta de presupuesto para la premiación</t>
  </si>
  <si>
    <t>Actualmente la Sección SST se encuentra finalizando el proceso de elaboración documental del Sistema de Gestion de SST que a la fecha tiene un avance del 95%, el 100% se debe lograr a cierre del año 2018.</t>
  </si>
  <si>
    <t>Se realizó socialización con beneficiarias femeninas, no han realizado aportes, poco interes y residencias masculinas, primer borrador propuesta, Se tiene proyecto reglamentacion subsidio femenino</t>
  </si>
  <si>
    <t>En el semestre A/2018 se han dado 1273 becas+ fondo legados 8+ asistencias administrativas 214+ convenciones colectivas30= 1525 En el semestre B/2018 se han dado 1250 becas+ fondo legados 0 + asistencias administrativas 238 + convenciones colectivas 49 =  1537  TOTAL= 3062</t>
  </si>
  <si>
    <t>Elaboración de acuerdos por parte de los comités curriculares de cada programa para incluir la catedra ambiental en el banco de electivas de los programas</t>
  </si>
  <si>
    <t>Lista de asistencia y fotografias</t>
  </si>
  <si>
    <t>24 estudiantes</t>
  </si>
  <si>
    <t>Se firmaron  convenios con:  alcaldia de Ibagué y  Ministerio de defensa- Ejercito Nacional.</t>
  </si>
  <si>
    <t xml:space="preserve">22 programas de pregrado incluyen la cátedra en los bancos electiva. </t>
  </si>
  <si>
    <t>El seminario de formación permanente, se realizo en su totalidad 1100 personas en los dos semetres en el marco del diplomado de formación ambiental ciudadana con el Comité Ambiental del Tolima.</t>
  </si>
  <si>
    <t>La Alianza se realizo con Grupo Semillas, Comité Ambiental del Tolima, Fundación SOS Ambiental y Biblioteca Dario Echandía y la Catedra Ambiental UT. Además la Universidad Ferderal del Rio de Janeiro.</t>
  </si>
  <si>
    <t>Instituciones que hacen parte de la alianza</t>
  </si>
  <si>
    <t>Graduación de los asistentes.</t>
  </si>
  <si>
    <t>Culminar los estudios doctorales de los profesores de planta.</t>
  </si>
  <si>
    <t>Listados de Asistencia</t>
  </si>
  <si>
    <t>Renovación acreditación de alta calidad para los programas de Biología y Enfermería.</t>
  </si>
  <si>
    <t xml:space="preserve">En semestre B de 2018 se adelanta el proceso de autoevaluación institucional y se tiene previsto radicar el documento maestro en el mes de noviembre de 2018.
El 09 de noviembre de 2018 se readicó ante el MEN el documento de autoevaluación con fines de acreditación institucional. </t>
  </si>
  <si>
    <t xml:space="preserve">Convocatoria PUBLICADA EN LA  pagina UT - Resultados convocatoria 004 de 2018 </t>
  </si>
  <si>
    <t>Número de nuevos semilleros de investigación</t>
  </si>
  <si>
    <t>Revista Digital 
Cartilla</t>
  </si>
  <si>
    <t xml:space="preserve">Poster del primer festival de poster de investigación. Poster Foros de Investigación y compendio digital  
</t>
  </si>
  <si>
    <t>Estudiantes con beneficios como:
Estudiantes egresados de la UT
Acuerdos colectivos
Grado de honor</t>
  </si>
  <si>
    <t>Se publicaron 18 libros y 5 revistas publicaron nuevos números.</t>
  </si>
  <si>
    <t>* Convocatoria 001 de 2018 (1 proyecto)
* Convocatoria 002 de 2018 (3 proyectos)</t>
  </si>
  <si>
    <t>* Filbo Bogotá 2018
* Feria Internacional del Libro en Cali
* Feria de Manizalez
* Feria de Medellin 
* Salón Iberoamericano del libro
* Feria de Antioquia
* Feria de Guadalajara</t>
  </si>
  <si>
    <t>Biblioteca intinerante barrio picaleña. Talleres de artistica en el CAT Siabte. Escuelas populares de arte en CAT Ibagué</t>
  </si>
  <si>
    <t>Talleres en CAT Cali e Ibagué
Taller de lectura y escritura aadémica programas lic. En pedagogía y Castellanos</t>
  </si>
  <si>
    <t>Registro y planilla Eventos sobre lectura, cuentos y día del idioma.</t>
  </si>
  <si>
    <t xml:space="preserve">Diplomado en Seguridad y salud en le trabajo </t>
  </si>
  <si>
    <t xml:space="preserve">Proyecto estatuto de contratación aprobado en la sesión del Consejo Superior del  30 </t>
  </si>
  <si>
    <t xml:space="preserve">Licencia de construccion aprobada y recursos asignados </t>
  </si>
  <si>
    <t>Jornadas recreativas, olimpiadas de matematicas, visita municipio de coello, grupo scout, olimpiada internacional de matematicas(Costa Rica) , Ejecucion Proyecto de maletas didacticas museo del oro</t>
  </si>
  <si>
    <t xml:space="preserve">La propuesta de la politica de paz esta en proceso de discusion en las unidades academicas </t>
  </si>
  <si>
    <t>Se contrato los estudios y diseños de las aulas y esta en ejecucion este proceso</t>
  </si>
  <si>
    <t>Polideportivo Terminado</t>
  </si>
  <si>
    <t>Se entrego a la comunidad universitaria</t>
  </si>
  <si>
    <t>Documeto radicado en el CNA</t>
  </si>
  <si>
    <t>Se realizó el pago a los catedráticos y proyecto de acuerdo presentado al Consejo Superior de organización y reglamentación del Centro de Idiomas</t>
  </si>
  <si>
    <t>Es un proceso el cual esta a cargo de la  Vicerrectoría Académica y Secretaría General, con acompañamiento de la Oficina Jurídica en el momento de  la expedición de los actos administrativos  para su aprobación ante el Consejo Superior
En el mes de diciembre de 2018 el Equipo Directivo proyecto una propuesta de acuerdo que organiza la jornada laboral para se presentada al Consejo Académica, la cual debe ser socializada previamente con las unidades académicas.
Se está trabajando en el Comité de Desarrollo de la docencia en cuanto a becarios, comisiones de estudio y evaluación docentes (actas de los Comité de Desarrollo de la Docencia y de Escalafón Docente)</t>
  </si>
  <si>
    <r>
      <rPr>
        <b/>
        <sz val="10"/>
        <rFont val="Arial"/>
        <family val="2"/>
      </rPr>
      <t>IDEAD</t>
    </r>
    <r>
      <rPr>
        <sz val="10"/>
        <rFont val="Arial"/>
        <family val="2"/>
      </rPr>
      <t xml:space="preserve">
El programa de Ing. Agroecologica se le otrogo el Registro Calificado en el mes de octubre.</t>
    </r>
  </si>
  <si>
    <r>
      <rPr>
        <b/>
        <sz val="10"/>
        <rFont val="Arial"/>
        <family val="2"/>
      </rPr>
      <t>IDEAD</t>
    </r>
    <r>
      <rPr>
        <sz val="10"/>
        <rFont val="Arial"/>
        <family val="2"/>
      </rPr>
      <t xml:space="preserve">
Se presentaron 31 propuestas en el marco de la convocatoria No. 004 - 20018  y fueron aprobadas 17 propuestas para nuevos semilleros de investigación Distribuidos en varios CAT del País</t>
    </r>
  </si>
  <si>
    <r>
      <t xml:space="preserve">Se inicio la convocatoria para la publicación de libros, 50 libros de texto y 30 libros de investigación la cual cerró el 3 de spetiembre, se ganó la publicación de 4 libros adicionales que estan en proceso de elaboración.
</t>
    </r>
    <r>
      <rPr>
        <b/>
        <sz val="10"/>
        <rFont val="Arial"/>
        <family val="2"/>
      </rPr>
      <t>IDEAD</t>
    </r>
    <r>
      <rPr>
        <sz val="10"/>
        <rFont val="Arial"/>
        <family val="2"/>
      </rPr>
      <t xml:space="preserve">
* Ingenieria de Requisitos  Metodología  TCC- IR de elicitación - Jenny Carolina Ramirez Leal.
* El Preescolar: Un momento ideal para fortalecer el Desarrollo de las Funciones ejecutivas  -  Carolina Robledo, Paula Mendoza, Edi Perdomo, Diana Pesca.  
* EN CLAVE INFANCIA: Contribuciones de los semilleros de investigación a la comprensión de la educación Infantil en Colombia -  Gimena Rocio Ramirez.
* Libro Caricatura de la catedrática Stella Rivera. 
* Además se publicaron los libros de los Profesores Aldemar Segura  denominado Miradas, Bosquejos y Alucinaciones y el libro Una poética de la irreverencia Jorge Villanueva Parreles Obra Completa, de los profesores Helmer Hernandez, Carlos Gamboa, Nelson Romero y Varios</t>
    </r>
  </si>
  <si>
    <r>
      <rPr>
        <b/>
        <sz val="10"/>
        <rFont val="Arial"/>
        <family val="2"/>
      </rPr>
      <t>IDEAD</t>
    </r>
    <r>
      <rPr>
        <sz val="10"/>
        <rFont val="Arial"/>
        <family val="2"/>
      </rPr>
      <t xml:space="preserve">
* Cuadernos de Educación y Aprendizaje - Carolina Robledo
* Gaceta 2 - Dirección del IDEAD 
* Gaceta 3 - Dirección del IDEAD 
* Cartilla de Deficit de Atención e Hiperactividad Publicación de las revistas IDEADLES, ERGOLETRIAS y ENTRELINEAS</t>
    </r>
  </si>
  <si>
    <r>
      <rPr>
        <b/>
        <sz val="10"/>
        <rFont val="Arial"/>
        <family val="2"/>
      </rPr>
      <t xml:space="preserve">IDEAD </t>
    </r>
    <r>
      <rPr>
        <sz val="10"/>
        <rFont val="Arial"/>
        <family val="2"/>
      </rPr>
      <t xml:space="preserve">
Proceso producto del proceso desarrolado por los seminarios de investigación de salud ocupacional  y seguridad en el trabajo, Lic. Pedagogía Infantil y Lic. Ciencias Naturales. Igualmente se presentó un compendio digital del proceso de Investigación Formativo en el Programa de Licenciatura en Ciencias Naturales y educación Ambiental.</t>
    </r>
  </si>
  <si>
    <t>1. Reestructuración de la malla curricular del programa de Licenciatura en Inglés. 
2. Reestructuración del plan de estudios del programa de Licenciatura en Educación Básica con Énfasis en Ciencias Naturales y Educación Ambiental.
3.Reestructuración de la malla curricular de la Licenciatura en Ciencias Sociales.
4. Reestructuración y modificación de la malla curricular y el plan de estudios de la Licenciatura en Matemáticas. 
5. Reestructuración de la malla curricular de la Licenciatura en Educación Física Deporte y Recreación.
6. Reestructuración Curricular de la Maestría en Ciencias Agroalimentarias.
7. Proyecto de acuerdo por el cual se modifica  los art. 6to y 7mo del acuerdo 30 del 20 de abril de 2006 respecto al número de horas  por créditos académicos de cada asignatura, el desarrollo del componente flexible y el número total de créditos del programas de Medicina.
8. Modificación del plan de estudios del programa de Maestría en Clínica Médica y Quirúrgica en Pequeños Animales, Facultad de Medicina Veterinaria y Zootecnia. 
9. Modificación plan de estudios de la Maestría en Desarrollo Rural.
10. Modificación plan de estudios del programa de Medicina Veterinaria y Zootecnia. 
11. Modificación plan de estudios del programa de Comunicación Social - Periodismo. 
12. Modificación del plan de estudios del programa de Derecho.
13. Modificación del plan de estudios del programa de Matemáticas con Énfasis en Estadística.
14. Modificación del plan de estudios del programa de Tecnología en Levantamientos Topográficos (anteriormente Tecnología en Topografía).
15. Cambio de la denominación del programa de Tecnología en Topografía por Tecnología en Levantamientos Topográficos. 
16. Ajuste del plan de estudios de la Especialización en Derechos Humanos y Competencias Ciudadanas, Facultad de Ciencias Humanas y Artes.
17. Modificación del documento maestro y Proyecto Educativo del Programa (PEP) del programa de Dibujo Arquitectónico y de Ingeniería de la Facultad de Tecnologías.
Dos programas estan aplicando los nuevos lineamientos curriculares de Ley y las normativas del orden nacional</t>
  </si>
  <si>
    <t xml:space="preserve">* Se presentó el documento de modelo de formación de la Modalidad a Distancia y está pendiente de aprobación una vez revisado el impacto económico que genera el cambio de cuantificación por créditos.
* Se aprobó el PEP programa de Ingeniería de Agroecología, el cual iniciará oferta en el semestre A 2019. </t>
  </si>
  <si>
    <t xml:space="preserve">* Las patentes ya están radicadas,   publicadas y en proceso de revisión por parte de la Superintendencia de Industria y Comerdio.
* Patente "Sistema de panal musical para creación e interpretación musical para discapacitados" del profesor JAIRO ALONSO TUNJANO.
* Patente "Sistema para la evaluación de la memoria procedimental y asimetría motora en un modelo experimental de Parkinson en ratas" de la profesora LILIANA FRANCIS TURNER. </t>
  </si>
  <si>
    <t>Estudiantes vinculados a los semilleros:
Semestre A de 2018: 158 nuevos estudiantes.
Semestre B de 2018:131 nuevos integrantes</t>
  </si>
  <si>
    <t>Vicerrector Académico /
Director de Investigaciones y Desarrollo Científico</t>
  </si>
  <si>
    <r>
      <t xml:space="preserve"> </t>
    </r>
    <r>
      <rPr>
        <b/>
        <sz val="10"/>
        <rFont val="Arial"/>
        <family val="2"/>
      </rPr>
      <t>IDEAD</t>
    </r>
    <r>
      <rPr>
        <sz val="10"/>
        <rFont val="Arial"/>
        <family val="2"/>
      </rPr>
      <t xml:space="preserve">
Se encuentran en construcción Cuatro Propuestas para  programas de posgrados así: 
1. Especializacion en Educación para y desde la diversidad en la niñez, presentada a la plataforma SACES. 
2. Maestria  en Pedagogía de la literatura. En construcción documento maestro
3. Especialización en Pedagogía para la Paz, Construcción documento maestro 
4. Especialización virtual en pedagogía en mediaciones en construcción de documento
* El 10 de enero de 2019, se radicó el documento para la obtención del registro calificado de la  Especializacion en Educación para y desde la diversidad en la niñez, presentada a la plataforma SACES. 
* La Especialización en Derecho Adminsitrativo de la Facultad de Ciencias Humanas y Artes, está en la espera de registro calificado al igual que la Especialización en extensión Rural de la Facultad de Ingeniería Agronómica.</t>
    </r>
  </si>
  <si>
    <t>Todos los programa del IDEAD, tienen estipulado dentro de los Proyectos Educativos del Programa la Investigación Formativa. Igualmente, mediante Acuerdo 033 del 30 de mayo de 2018, el Consejo Directivo del IDEAD, estableció un nuevo Sistema de Investigación para los programas de pregrado de la modalidad a distancia. 
El proyecto lo presento el IDEAD y esta para ser tratado en el comite central de curriculo.</t>
  </si>
  <si>
    <t>Los resultados de dos articulos publicados:
* Experiencias locales de formación ciudadana desde la infancia en las escuelas de Ibagué - Luz Amanda Ruiz, Julian Ñañez y Javier Capera.
* Políticas públicas y políticas educativas para la primera infancia: Desafios de la función del educador infantil - Carolina Robledo, Julián Ñañez y Luis Hernando Amador.</t>
  </si>
  <si>
    <t>Patente</t>
  </si>
  <si>
    <t>Listado estudiantes beneficiados</t>
  </si>
  <si>
    <t>Listado docentes y ponencias</t>
  </si>
  <si>
    <t xml:space="preserve">Docentes de planta y catedráticos han asistido como ponentes a eventos nacionales e internacionales. </t>
  </si>
  <si>
    <t>Se han recibido 8 estudiantes extranjeros que han realizado pasantías. Igualmente, se ha permito la movilidad de 88 estudiantes de la Universidad del Tolima para realizar pasantías o estancia de investigación.</t>
  </si>
  <si>
    <t>Se han recibido 25 estudiantes extranjeros que han realizado intercambios o estancia de investigación . Igualmente, se ha permito la movilidad de 55 estudiantes de la Universidad del Tolima para realizar intercambio, estancia de investigación, asistir a ponencias, realizar semestres académicos.</t>
  </si>
  <si>
    <r>
      <t xml:space="preserve">Para el proceso de compra de material bibliográfico en físico, se inició el trámite interno con la Oficina de Compras por valor de $ 47.811.790, en una primera etapa se gestionó la compra de 221 ejemplares. 
En una segunda etapa se invirtió $ 53.038.267, se gestionó la compra de 617 ejemplares. De las primera y seguna etapa ya se encuentra en la totalidad 838 ejemplares en la Biblioteca.
Se realizó una tercera etapa por valor de $ 12.153.394, donde se gestionó 120 ejemplares, de los cuales estan pendientes de ser entregados a la Biblioteca.
De esta inversión queda un excedente de $$ 19.996.549 para continuar el proceso de compra. 
En referencia al proceso de adquisición y/o renovación de material digital, en el mes de Diciembre 2017 se realizó el proceso de renovación de 11 bases de datos, el cual tiene un periodo de 12 meses contratado (Dic 2017-Dic 2018). Se tienen un acuerdo entre COLCIENCIAS y la UT de la base de datos Science Direct, la cual se encuentra activa hasta el mes de diciembre de 2018. 
</t>
    </r>
    <r>
      <rPr>
        <b/>
        <sz val="10"/>
        <color theme="1"/>
        <rFont val="Arial"/>
        <family val="2"/>
      </rPr>
      <t>NOTA:</t>
    </r>
    <r>
      <rPr>
        <sz val="10"/>
        <color theme="1"/>
        <rFont val="Arial"/>
        <family val="2"/>
      </rPr>
      <t xml:space="preserve"> La Biblioteca se encuentra a la espera de la asignación de recursos para iniciar el proceso de contratación de las bases de datos.</t>
    </r>
  </si>
  <si>
    <t>Se presentó ante los departamentos del IDEAD para reforma curricular los siguientes programas: 
1. Ingeniería en Sistemas
2. Administración Turística y Hotelera
Esta pendiente de presentación ante los departamentos del IDEAD para reforma curricular:
1. Licienciatura en Educación Artística
2. Tecnología en Protección y Recuperación de Ecosistemas Forestales</t>
  </si>
  <si>
    <r>
      <rPr>
        <b/>
        <sz val="10"/>
        <rFont val="Arial"/>
        <family val="2"/>
      </rPr>
      <t>IDEAD - 70 Cursos OVA</t>
    </r>
    <r>
      <rPr>
        <sz val="10"/>
        <rFont val="Arial"/>
        <family val="2"/>
      </rPr>
      <t xml:space="preserve">
Corresponden a los programas de Agroecología,  Maestría en Pedagogía y  mediaciones, Licenciatura en Educación Infantil, Licenciatura en Literatura y Castellana y Administración Financiera.
En la plataforma tu Aula se encuentran creados 2328 cursos de apoyo virtual, sin poder definir su estado. </t>
    </r>
  </si>
  <si>
    <r>
      <rPr>
        <b/>
        <sz val="10"/>
        <rFont val="Arial"/>
        <family val="2"/>
      </rPr>
      <t xml:space="preserve">IDEAD
</t>
    </r>
    <r>
      <rPr>
        <sz val="10"/>
        <rFont val="Arial"/>
        <family val="2"/>
      </rPr>
      <t>Se aprobó en comité curricular un diplomado en Administración Financiera.</t>
    </r>
  </si>
  <si>
    <t xml:space="preserve">Durante el 2018 la exposición ha itinerado en las siguientes instituciones:
* Institución Educativa Ambiental - Sede Olaya Herrera Ibagué
* Colegio Tolimense
* Área cultural del Banco de la República sede Neiva - Huila
* Área cultural del Banco de la República sede Florencia - Caquetá
* Institución Educativa General Roberto Leyva - Saldaña  
* Biblioteca municipal - Cajamarca 
* Casa de la cultura - Alvarado </t>
  </si>
  <si>
    <t>* Convenio que reposa en la Oficina Jurídica  
* Actas de aprobación Consejo Superior</t>
  </si>
  <si>
    <t>El proyecto de acuerdo en revisión en las dependencias correspondientes</t>
  </si>
  <si>
    <t xml:space="preserve">1. Aunar esfuerzos entre el gobierno departamental del Tolima para brindar apoyo pedagógico y formación de los directivos docentes, docentes y estudiantes focalizados, en el marco del emprendimiento, cooperativismo, proyectos pedagógicos transversales y la atención integral de la primera infancia, para contribuir al mejoramiento de la calidad educativa
2. Unir esfuerzos técnicos, administrativos, operativos y financieros para la formulación del plan de ordenamiento del recurso hídrico del rio Roble y la definición de objetivos de calidad de las fuentes hídricas del departamento del Quindío, en cumplimiento del proyecto 1. Planificación para la gestión integral del recurso hídrico, metas 3 y 6 del plan de acción institucional 2016 – 2019 “Quindío verde, un plan ambiental para la paz”. 
3. Cortolima y la Universidad del Tolima, aúnan esfuerzos, técnicos, humanos y económicos para la formulación del plan de manejo ambiental de cuatro (4) humedales del departamento del Tolima fase v; ubicados en los municipios de Villarica, Melgar e Ibagué, así como ajustar y reformular el plan de manejo del humedal localizado en Armero-Guayabal.
4. Aunar esfuerzos técnicos, administrativos y financieros para la ejecución de los trabajos necesarios para desarrollar los programas de monitoreo limnológico en las áreas de influencia de la central hidroelectrica miel I, trasvases manso y guarinó y la central amoyá. 
5. Ejecutar el proyecto denominado "identificación de biotipo bovino, mediante biotecnología molecular adaptable al cambio climático en el departamento del Córdoba, Caribe" con código BPIN 2016000100026 del sistema general de regalías 
6. Aunar esfuerzos, técnicos, humanos y económicos para la realización de la caracterización de la palma de cera ceroxylon quindiuense y de su flora y fauna asociada de tres áreas definidas, cuenca del rio Coello municipios de Ibagué (alto toche), Cajamarca (Anaime) y Roncesvalles - Tolima </t>
  </si>
  <si>
    <t>Adecuación aula biblioteca CD/RAM para exposiciones temporales (2 exposiciones, una en cada semestre) y el laboratorio de Zoologia</t>
  </si>
  <si>
    <t>Proyecto de adecuación del Herbario Toli</t>
  </si>
  <si>
    <t xml:space="preserve">* Convenio realizado con la Universidad Carolina del Norte Estados Unidos
* Hay Actas de aprobación del Consejo Superior de la suscripción de 6 convenios nacionales y 4 internacionales
</t>
  </si>
  <si>
    <r>
      <t xml:space="preserve">* PEP del doctorado en Planificación y Manejo de Cunecas Hidrográficas   de la Facultad de Ingeniería Forestal. 
* PEP de la Maestría en Gestión Ambiental y Evaluación del Impacto Ambiental 
* PEP de la Licenciatura en Ciencias Sociales de la Facultad de Ciencias de la Educación. 
* PEP del nuevo programa de Ingeniería y Agroecología
* PEP del programa de Dibujo Arquitectónico y de Ingeniería
* PEP del Doctorado en Educación.  
</t>
    </r>
    <r>
      <rPr>
        <b/>
        <sz val="10"/>
        <rFont val="Arial"/>
        <family val="2"/>
      </rPr>
      <t xml:space="preserve"> A LA FECHA SE HAN APROBADO 38 PEP TERMINADOS PRSENTADOS Y APROBADOS POR EL  COMITÉ CENTRAL DE CURRÍCULO.</t>
    </r>
  </si>
  <si>
    <r>
      <t xml:space="preserve">En la vigencia 2018, se realizó actualizaciones y nuevos documentos de análisis de empleabilidad e impacto de graduados a 9 programas:
</t>
    </r>
    <r>
      <rPr>
        <b/>
        <sz val="11"/>
        <rFont val="Arial"/>
        <family val="2"/>
      </rPr>
      <t>NUEVOS</t>
    </r>
    <r>
      <rPr>
        <sz val="11"/>
        <rFont val="Arial"/>
        <family val="2"/>
      </rPr>
      <t xml:space="preserve">
1. Medicina 
2. Medicina Veterinaria y Zootecnia
3. Matemáticas con Énfasis en Estadística 
</t>
    </r>
    <r>
      <rPr>
        <b/>
        <sz val="11"/>
        <rFont val="Arial"/>
        <family val="2"/>
      </rPr>
      <t>ACTUALIZADOS</t>
    </r>
    <r>
      <rPr>
        <sz val="11"/>
        <rFont val="Arial"/>
        <family val="2"/>
      </rPr>
      <t xml:space="preserve">
1. Licenciatura en Ciencias Sociales
</t>
    </r>
    <r>
      <rPr>
        <sz val="11"/>
        <color theme="1"/>
        <rFont val="Arial"/>
        <family val="2"/>
      </rPr>
      <t>2. Licenciatura en Lengua Castellana</t>
    </r>
    <r>
      <rPr>
        <sz val="11"/>
        <rFont val="Arial"/>
        <family val="2"/>
      </rPr>
      <t xml:space="preserve">
3</t>
    </r>
    <r>
      <rPr>
        <sz val="11"/>
        <color theme="1"/>
        <rFont val="Arial"/>
        <family val="2"/>
      </rPr>
      <t xml:space="preserve">. Tecnología en protección y recopiración en ecosistemas forestales
4. Especialización en Dirección de Organizaciones
5. Especiliazación en Gerencia de Mercadeo
6. Especialización en Finanzas
</t>
    </r>
  </si>
  <si>
    <r>
      <t xml:space="preserve">* A diciembre de 2018 se vincularon cuatro becarios como docentes de planta tiempo completo de la UT: Maria Cristina Ovalle, Albeiro Arias, Ana María Castro y David Felipe Álvarez. 
* Se realizó un ajuste a la meta teniendo en consideración las posibilidades financieras reales de la UT.
</t>
    </r>
    <r>
      <rPr>
        <b/>
        <sz val="10"/>
        <rFont val="Arial"/>
        <family val="2"/>
      </rPr>
      <t>A largo plazo (cinco años) se ha propuesto una meta de 25, la cual para el año 2018, se logro cumplir con 4 de los 5, para  este año. Para los años 2019 hasta 2022 se propone  la vinculación de 5 para cada una de estas vigencias y así llegar a los 25 en los cinco años</t>
    </r>
    <r>
      <rPr>
        <b/>
        <sz val="10"/>
        <color rgb="FFFF0000"/>
        <rFont val="Arial"/>
        <family val="2"/>
      </rPr>
      <t>.</t>
    </r>
    <r>
      <rPr>
        <sz val="10"/>
        <rFont val="Arial"/>
        <family val="2"/>
      </rPr>
      <t xml:space="preserve">
</t>
    </r>
  </si>
  <si>
    <t>Se graduaron diez docentes: Deisy Acosta rubiano, Madeleine Cecilia Olivella, Mario Enrique Uribe Macias, Jose Julian Ñañes, Cesar Augusto Jaramillo Paez, Miguel Angonio Espinosa Rico, Iang Rondon Barragan, Elvia Constanza Palomino, Indirea Orfa Tatiana Rojas y Robinson Ruiz Lozano.</t>
  </si>
  <si>
    <t>3 propuestas: diplomado en derecho ambiental, diplomado e formacion pedagogica (saber pro), diplomado en investigaciones
IDEAD
Espacios de Formación de: 
Portafolios pedagógiccos (25),
Talleres de formacion en los CAT de: 
Pereira:  Curso: Ambientes Educativos (21 Asistentes)
Uraba: Temas  investigación formativa, semilleros de investigación y en general sobre modelo educativo del IDEAD  (12 asistentes)
Chaparral:
Cali: Modelo pedagógico, la evaluación en el modelo de educación a distancia, el rol del maestro del IDEAD (32)
Medellín: Pendiente
Tunal: Pendiente
Charlas reunión de tutores:
Semestre A- 2018 : Las funciones Ejecutivas en la Formación Universitaria  - Carolina Robledo (304 Asistentes)
Semestre B- 2018:  Proceso de Construcción de la Política de Inclusión, Diversidad y Género de la Universidad del Tolima  - Robinson Ruiz (269 Asistentes)</t>
  </si>
  <si>
    <t>Revisión y aprobación de los PEP de  los programas académicos de la Universidad del Tolima</t>
  </si>
  <si>
    <t>Fecha de corte: 31 diciembre de 2018</t>
  </si>
  <si>
    <t>ODI/RODRIGUEZ J.C</t>
  </si>
  <si>
    <t xml:space="preserve">El proceso lo estan desrrollando las unidades generadoras: LASEREX y LABORATORIOS BLOQUE 33-ALMACEN, APLICACIÓN DE PICTOGRAMA -ESTANTES ACORDE NORMA.  MATRIZ ELABORADA  Y SE ENCUENTRA EN  REVISIÓN POR LA ARL COLMENA - EN ESPERA DE OBSERVACIONES.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</si>
</sst>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0"/>
      <name val="Arial"/>
      <family val="2"/>
    </font>
    <font>
      <b/>
      <sz val="14"/>
      <color indexed="17"/>
      <name val="Arial"/>
      <family val="2"/>
    </font>
    <font>
      <sz val="11"/>
      <color indexed="8"/>
      <name val="Helvetica Neue"/>
      <charset val="1"/>
    </font>
    <font>
      <sz val="12"/>
      <name val="Arial"/>
      <family val="2"/>
      <charset val="1"/>
    </font>
    <font>
      <b/>
      <sz val="12"/>
      <color indexed="10"/>
      <name val="Arial"/>
      <family val="2"/>
    </font>
    <font>
      <b/>
      <sz val="12"/>
      <color rgb="FF00B050"/>
      <name val="Arial"/>
      <family val="2"/>
    </font>
    <font>
      <b/>
      <sz val="11"/>
      <name val="Arial"/>
      <family val="2"/>
      <charset val="1"/>
    </font>
    <font>
      <b/>
      <sz val="11"/>
      <color indexed="8"/>
      <name val="Arial"/>
      <family val="2"/>
      <charset val="1"/>
    </font>
    <font>
      <b/>
      <sz val="11"/>
      <name val="Arial"/>
      <family val="2"/>
    </font>
    <font>
      <sz val="11"/>
      <name val="Arial"/>
      <family val="2"/>
    </font>
    <font>
      <sz val="10"/>
      <color rgb="FFFF0000"/>
      <name val="Arial"/>
      <family val="2"/>
    </font>
    <font>
      <sz val="11"/>
      <color indexed="8"/>
      <name val="Arial"/>
      <family val="2"/>
      <charset val="1"/>
    </font>
    <font>
      <sz val="11"/>
      <name val="Arial"/>
      <family val="2"/>
      <charset val="1"/>
    </font>
    <font>
      <sz val="10"/>
      <color rgb="FF000000"/>
      <name val="Arial"/>
      <family val="2"/>
    </font>
    <font>
      <sz val="9"/>
      <name val="Arial"/>
      <family val="2"/>
    </font>
    <font>
      <sz val="11"/>
      <color theme="1"/>
      <name val="Arial"/>
      <family val="2"/>
    </font>
    <font>
      <sz val="12"/>
      <color theme="1"/>
      <name val="Calibri"/>
      <family val="2"/>
      <scheme val="minor"/>
    </font>
    <font>
      <sz val="11"/>
      <color rgb="FF222222"/>
      <name val="Arial"/>
      <family val="2"/>
    </font>
    <font>
      <b/>
      <sz val="11"/>
      <color indexed="8"/>
      <name val="Arial"/>
      <family val="2"/>
    </font>
    <font>
      <sz val="11"/>
      <color rgb="FFFF0000"/>
      <name val="Arial"/>
      <family val="2"/>
    </font>
    <font>
      <b/>
      <sz val="10"/>
      <name val="Arial"/>
      <family val="2"/>
    </font>
    <font>
      <sz val="11"/>
      <color theme="1"/>
      <name val="Calibri"/>
      <family val="2"/>
      <scheme val="minor"/>
    </font>
    <font>
      <sz val="10"/>
      <color rgb="FFFFFF00"/>
      <name val="Arial"/>
      <family val="2"/>
    </font>
    <font>
      <sz val="8"/>
      <name val="Arial"/>
      <family val="2"/>
    </font>
    <font>
      <b/>
      <sz val="10"/>
      <color rgb="FFFF0000"/>
      <name val="Arial"/>
      <family val="2"/>
    </font>
    <font>
      <b/>
      <sz val="12"/>
      <color rgb="FFFFFFFF"/>
      <name val="Calibri"/>
      <family val="2"/>
    </font>
    <font>
      <b/>
      <sz val="12"/>
      <color rgb="FF000000"/>
      <name val="Calibri"/>
      <family val="2"/>
    </font>
    <font>
      <sz val="12"/>
      <color rgb="FF000000"/>
      <name val="Calibri"/>
      <family val="2"/>
    </font>
    <font>
      <sz val="10"/>
      <color rgb="FF00B050"/>
      <name val="Arial"/>
      <family val="2"/>
    </font>
    <font>
      <b/>
      <sz val="9"/>
      <color indexed="81"/>
      <name val="Tahoma"/>
      <family val="2"/>
    </font>
    <font>
      <sz val="9"/>
      <color indexed="81"/>
      <name val="Tahoma"/>
      <family val="2"/>
    </font>
    <font>
      <sz val="10"/>
      <color theme="1"/>
      <name val="Arial"/>
      <family val="2"/>
    </font>
    <font>
      <b/>
      <sz val="10"/>
      <color theme="1"/>
      <name val="Arial"/>
      <family val="2"/>
    </font>
    <font>
      <sz val="10"/>
      <color theme="1"/>
      <name val="Calibri"/>
      <family val="2"/>
      <scheme val="minor"/>
    </font>
    <font>
      <sz val="10"/>
      <color indexed="8"/>
      <name val="Arial"/>
      <family val="2"/>
      <charset val="1"/>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0000FF"/>
        <bgColor indexed="64"/>
      </patternFill>
    </fill>
    <fill>
      <patternFill patternType="solid">
        <fgColor rgb="FF5B9BD5"/>
        <bgColor indexed="64"/>
      </patternFill>
    </fill>
    <fill>
      <patternFill patternType="solid">
        <fgColor rgb="FFD2DEEF"/>
        <bgColor indexed="64"/>
      </patternFill>
    </fill>
    <fill>
      <patternFill patternType="solid">
        <fgColor rgb="FFEAEFF7"/>
        <bgColor indexed="64"/>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3" fillId="0" borderId="0">
      <alignment vertical="top"/>
    </xf>
    <xf numFmtId="0" fontId="14" fillId="0" borderId="0"/>
    <xf numFmtId="9" fontId="22"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5" fillId="0" borderId="0" xfId="1" applyFont="1" applyBorder="1" applyAlignment="1">
      <alignment horizontal="center" vertical="center" wrapText="1"/>
    </xf>
    <xf numFmtId="0" fontId="10" fillId="0" borderId="17" xfId="2" applyNumberFormat="1" applyFont="1" applyFill="1" applyBorder="1" applyAlignment="1">
      <alignment vertical="center" wrapText="1"/>
    </xf>
    <xf numFmtId="0" fontId="10" fillId="0" borderId="17" xfId="2" applyNumberFormat="1" applyFont="1" applyFill="1" applyBorder="1" applyAlignment="1">
      <alignment horizontal="center" vertical="center" wrapText="1"/>
    </xf>
    <xf numFmtId="14" fontId="10" fillId="0" borderId="17" xfId="2" applyNumberFormat="1" applyFont="1" applyFill="1" applyBorder="1" applyAlignment="1">
      <alignment vertical="center" wrapText="1"/>
    </xf>
    <xf numFmtId="0" fontId="9" fillId="0" borderId="17" xfId="2" applyNumberFormat="1" applyFont="1" applyFill="1" applyBorder="1" applyAlignment="1">
      <alignment vertical="center" wrapText="1"/>
    </xf>
    <xf numFmtId="0" fontId="11" fillId="0" borderId="17" xfId="0" applyFont="1" applyBorder="1" applyAlignment="1">
      <alignment horizontal="center" vertical="center" wrapText="1"/>
    </xf>
    <xf numFmtId="0" fontId="12" fillId="0" borderId="0" xfId="2" applyNumberFormat="1" applyFont="1" applyFill="1" applyAlignment="1"/>
    <xf numFmtId="0" fontId="8" fillId="0" borderId="0" xfId="2" applyNumberFormat="1" applyFont="1" applyFill="1" applyAlignment="1">
      <alignment horizontal="center" vertical="center"/>
    </xf>
    <xf numFmtId="0" fontId="12" fillId="0" borderId="0" xfId="2" applyNumberFormat="1" applyFont="1" applyFill="1" applyAlignment="1">
      <alignment horizontal="center" vertical="center"/>
    </xf>
    <xf numFmtId="0" fontId="8" fillId="0" borderId="0" xfId="2" applyNumberFormat="1" applyFont="1" applyFill="1" applyAlignment="1">
      <alignment horizontal="left" vertical="center"/>
    </xf>
    <xf numFmtId="0" fontId="13" fillId="0" borderId="0" xfId="2" applyNumberFormat="1" applyFont="1" applyFill="1" applyAlignment="1"/>
    <xf numFmtId="0" fontId="1" fillId="0" borderId="8" xfId="1" applyBorder="1" applyAlignment="1">
      <alignment horizontal="center"/>
    </xf>
    <xf numFmtId="0" fontId="7" fillId="0" borderId="17" xfId="2" applyNumberFormat="1" applyFont="1" applyFill="1" applyBorder="1" applyAlignment="1">
      <alignment horizontal="center" vertical="center" wrapText="1"/>
    </xf>
    <xf numFmtId="0" fontId="8" fillId="0" borderId="17"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wrapText="1"/>
    </xf>
    <xf numFmtId="0" fontId="9" fillId="0" borderId="17" xfId="2" applyNumberFormat="1" applyFont="1" applyFill="1" applyBorder="1" applyAlignment="1">
      <alignment horizontal="center" vertical="center" wrapText="1"/>
    </xf>
    <xf numFmtId="0" fontId="15" fillId="0" borderId="0" xfId="2" applyNumberFormat="1" applyFont="1" applyFill="1" applyBorder="1" applyAlignment="1">
      <alignment vertical="center" wrapText="1"/>
    </xf>
    <xf numFmtId="0" fontId="10" fillId="0" borderId="21" xfId="2" applyNumberFormat="1" applyFont="1" applyFill="1" applyBorder="1" applyAlignment="1">
      <alignment horizontal="center" vertical="center" wrapText="1"/>
    </xf>
    <xf numFmtId="0" fontId="10" fillId="0" borderId="21" xfId="2" applyNumberFormat="1" applyFont="1" applyFill="1" applyBorder="1" applyAlignment="1">
      <alignment vertical="center" wrapText="1"/>
    </xf>
    <xf numFmtId="0" fontId="10" fillId="0" borderId="21" xfId="2" applyNumberFormat="1" applyFont="1" applyFill="1" applyBorder="1" applyAlignment="1">
      <alignment vertical="top" wrapText="1"/>
    </xf>
    <xf numFmtId="0" fontId="19" fillId="0" borderId="0" xfId="2" applyNumberFormat="1" applyFont="1" applyFill="1" applyAlignment="1">
      <alignment horizontal="center"/>
    </xf>
    <xf numFmtId="0" fontId="5" fillId="0" borderId="0" xfId="1" applyFont="1" applyBorder="1" applyAlignment="1">
      <alignment horizontal="center" vertical="center" wrapText="1"/>
    </xf>
    <xf numFmtId="0" fontId="7" fillId="0" borderId="21" xfId="2" applyNumberFormat="1" applyFont="1" applyFill="1" applyBorder="1" applyAlignment="1">
      <alignment horizontal="center" vertical="center" wrapText="1"/>
    </xf>
    <xf numFmtId="0" fontId="8" fillId="0" borderId="21" xfId="2" applyNumberFormat="1" applyFont="1" applyFill="1" applyBorder="1" applyAlignment="1">
      <alignment horizontal="center" vertical="center"/>
    </xf>
    <xf numFmtId="0" fontId="8" fillId="0" borderId="21" xfId="2" applyNumberFormat="1" applyFont="1" applyFill="1" applyBorder="1" applyAlignment="1">
      <alignment horizontal="center" vertical="center" wrapText="1"/>
    </xf>
    <xf numFmtId="0" fontId="9" fillId="0" borderId="21" xfId="2" applyNumberFormat="1" applyFont="1" applyFill="1" applyBorder="1" applyAlignment="1">
      <alignment horizontal="center" vertical="center" wrapText="1"/>
    </xf>
    <xf numFmtId="14" fontId="10" fillId="0" borderId="21" xfId="2" applyNumberFormat="1" applyFont="1" applyFill="1" applyBorder="1" applyAlignment="1">
      <alignment vertical="center" wrapText="1"/>
    </xf>
    <xf numFmtId="0" fontId="9" fillId="0" borderId="21" xfId="2" applyNumberFormat="1" applyFont="1" applyFill="1" applyBorder="1" applyAlignment="1">
      <alignment vertical="center" wrapText="1"/>
    </xf>
    <xf numFmtId="0" fontId="11" fillId="0" borderId="21" xfId="0" applyFont="1" applyBorder="1" applyAlignment="1">
      <alignment horizontal="center" vertical="center" wrapText="1"/>
    </xf>
    <xf numFmtId="0" fontId="10" fillId="0" borderId="22" xfId="2" applyNumberFormat="1" applyFont="1" applyFill="1" applyBorder="1" applyAlignment="1">
      <alignment vertical="center" wrapText="1"/>
    </xf>
    <xf numFmtId="0" fontId="9" fillId="0" borderId="22" xfId="2" applyNumberFormat="1" applyFont="1" applyFill="1" applyBorder="1" applyAlignment="1">
      <alignment vertical="center" wrapText="1"/>
    </xf>
    <xf numFmtId="0" fontId="20" fillId="0" borderId="17" xfId="2" applyNumberFormat="1" applyFont="1" applyFill="1" applyBorder="1" applyAlignment="1">
      <alignment horizontal="center" vertical="center" wrapText="1"/>
    </xf>
    <xf numFmtId="0" fontId="10" fillId="0" borderId="22" xfId="2" applyNumberFormat="1" applyFont="1" applyFill="1" applyBorder="1" applyAlignment="1">
      <alignment horizontal="center" vertical="center" wrapText="1"/>
    </xf>
    <xf numFmtId="14" fontId="10" fillId="0" borderId="22" xfId="2" applyNumberFormat="1" applyFont="1" applyFill="1" applyBorder="1" applyAlignment="1">
      <alignment vertical="center" wrapText="1"/>
    </xf>
    <xf numFmtId="9" fontId="9" fillId="0" borderId="22" xfId="2" applyNumberFormat="1" applyFont="1" applyFill="1" applyBorder="1" applyAlignment="1">
      <alignment horizontal="center" vertical="center" wrapText="1"/>
    </xf>
    <xf numFmtId="0" fontId="1" fillId="0" borderId="0" xfId="1"/>
    <xf numFmtId="9" fontId="1" fillId="0" borderId="0" xfId="1" applyNumberFormat="1"/>
    <xf numFmtId="0" fontId="15" fillId="0" borderId="0" xfId="1" applyFont="1"/>
    <xf numFmtId="0" fontId="23" fillId="0" borderId="17" xfId="0" applyFont="1" applyBorder="1" applyAlignment="1">
      <alignment horizontal="center" vertical="center" wrapText="1"/>
    </xf>
    <xf numFmtId="0" fontId="10" fillId="4" borderId="22" xfId="2" applyNumberFormat="1" applyFont="1" applyFill="1" applyBorder="1" applyAlignment="1">
      <alignment vertical="center" wrapText="1"/>
    </xf>
    <xf numFmtId="0" fontId="23" fillId="0" borderId="21" xfId="0" applyFont="1" applyFill="1" applyBorder="1" applyAlignment="1">
      <alignment horizontal="center" vertical="center" wrapText="1"/>
    </xf>
    <xf numFmtId="0" fontId="23" fillId="0" borderId="21" xfId="0" applyFont="1" applyBorder="1" applyAlignment="1">
      <alignment horizontal="center" vertical="center" wrapText="1"/>
    </xf>
    <xf numFmtId="0" fontId="19" fillId="3" borderId="22" xfId="2" applyNumberFormat="1" applyFont="1" applyFill="1" applyBorder="1" applyAlignment="1">
      <alignment horizontal="center"/>
    </xf>
    <xf numFmtId="0" fontId="9" fillId="3" borderId="22" xfId="2" applyNumberFormat="1" applyFont="1" applyFill="1" applyBorder="1" applyAlignment="1">
      <alignment horizontal="center" vertical="center" wrapText="1"/>
    </xf>
    <xf numFmtId="0" fontId="23" fillId="0" borderId="22" xfId="1" applyFont="1" applyBorder="1" applyAlignment="1">
      <alignment horizontal="center" vertical="center" wrapText="1"/>
    </xf>
    <xf numFmtId="9" fontId="12" fillId="0" borderId="0" xfId="2" applyNumberFormat="1" applyFont="1" applyFill="1" applyAlignment="1"/>
    <xf numFmtId="0" fontId="12" fillId="0" borderId="0" xfId="2" applyNumberFormat="1" applyFont="1" applyFill="1" applyAlignment="1">
      <alignment horizontal="center"/>
    </xf>
    <xf numFmtId="0" fontId="1" fillId="0" borderId="22" xfId="1" applyBorder="1"/>
    <xf numFmtId="0" fontId="26" fillId="6" borderId="24" xfId="0" applyFont="1" applyFill="1" applyBorder="1" applyAlignment="1">
      <alignment horizontal="center" vertical="center" wrapText="1" readingOrder="1"/>
    </xf>
    <xf numFmtId="0" fontId="27" fillId="7" borderId="25" xfId="0" applyFont="1" applyFill="1" applyBorder="1" applyAlignment="1">
      <alignment horizontal="center" vertical="center" wrapText="1" readingOrder="1"/>
    </xf>
    <xf numFmtId="0" fontId="28" fillId="7" borderId="25" xfId="0" applyFont="1" applyFill="1" applyBorder="1" applyAlignment="1">
      <alignment horizontal="center" vertical="center" wrapText="1" readingOrder="1"/>
    </xf>
    <xf numFmtId="0" fontId="27" fillId="8" borderId="26" xfId="0" applyFont="1" applyFill="1" applyBorder="1" applyAlignment="1">
      <alignment horizontal="center" vertical="center" wrapText="1" readingOrder="1"/>
    </xf>
    <xf numFmtId="0" fontId="28" fillId="8" borderId="26" xfId="0" applyFont="1" applyFill="1" applyBorder="1" applyAlignment="1">
      <alignment horizontal="center" vertical="center" wrapText="1" readingOrder="1"/>
    </xf>
    <xf numFmtId="0" fontId="27" fillId="7" borderId="26" xfId="0" applyFont="1" applyFill="1" applyBorder="1" applyAlignment="1">
      <alignment horizontal="center" vertical="center" wrapText="1" readingOrder="1"/>
    </xf>
    <xf numFmtId="0" fontId="28" fillId="7" borderId="26" xfId="0" applyFont="1" applyFill="1" applyBorder="1" applyAlignment="1">
      <alignment horizontal="center" vertical="center" wrapText="1" readingOrder="1"/>
    </xf>
    <xf numFmtId="0" fontId="1" fillId="0" borderId="22" xfId="2" applyNumberFormat="1" applyFont="1" applyFill="1" applyBorder="1" applyAlignment="1">
      <alignment vertical="center" wrapText="1"/>
    </xf>
    <xf numFmtId="9" fontId="10" fillId="0" borderId="17" xfId="4" applyFont="1" applyFill="1" applyBorder="1" applyAlignment="1">
      <alignment horizontal="center" vertical="center" wrapText="1"/>
    </xf>
    <xf numFmtId="9" fontId="10" fillId="0" borderId="17" xfId="2" applyNumberFormat="1" applyFont="1" applyFill="1" applyBorder="1" applyAlignment="1">
      <alignment horizontal="center" vertical="center" wrapText="1"/>
    </xf>
    <xf numFmtId="9" fontId="10" fillId="0" borderId="21" xfId="2" applyNumberFormat="1" applyFont="1" applyFill="1" applyBorder="1" applyAlignment="1">
      <alignment horizontal="center" vertical="center" wrapText="1"/>
    </xf>
    <xf numFmtId="9" fontId="10" fillId="0" borderId="22" xfId="2" applyNumberFormat="1" applyFont="1" applyFill="1" applyBorder="1" applyAlignment="1">
      <alignment horizontal="center" vertical="center" wrapText="1"/>
    </xf>
    <xf numFmtId="0" fontId="1" fillId="0" borderId="0" xfId="1" applyBorder="1"/>
    <xf numFmtId="0" fontId="27" fillId="7" borderId="0" xfId="0" applyFont="1" applyFill="1" applyBorder="1" applyAlignment="1">
      <alignment horizontal="center" vertical="center" wrapText="1" readingOrder="1"/>
    </xf>
    <xf numFmtId="0" fontId="1" fillId="0" borderId="22" xfId="1" applyBorder="1" applyAlignment="1">
      <alignment horizontal="center"/>
    </xf>
    <xf numFmtId="9" fontId="1" fillId="0" borderId="22" xfId="1" applyNumberFormat="1" applyBorder="1" applyAlignment="1">
      <alignment horizontal="center"/>
    </xf>
    <xf numFmtId="9" fontId="0" fillId="0" borderId="22" xfId="5" applyFont="1" applyBorder="1" applyAlignment="1">
      <alignment horizontal="center"/>
    </xf>
    <xf numFmtId="0" fontId="24" fillId="0" borderId="23" xfId="1" applyFont="1" applyFill="1" applyBorder="1"/>
    <xf numFmtId="0" fontId="23" fillId="2" borderId="22" xfId="1" applyFont="1" applyFill="1" applyBorder="1" applyAlignment="1">
      <alignment horizontal="center" vertical="center" wrapText="1"/>
    </xf>
    <xf numFmtId="0" fontId="21" fillId="0" borderId="22" xfId="1" applyFont="1" applyBorder="1" applyAlignment="1">
      <alignment horizontal="center"/>
    </xf>
    <xf numFmtId="9" fontId="21" fillId="0" borderId="22" xfId="1" applyNumberFormat="1" applyFont="1" applyBorder="1" applyAlignment="1">
      <alignment horizontal="center"/>
    </xf>
    <xf numFmtId="0" fontId="29" fillId="0" borderId="17" xfId="0" applyFont="1" applyBorder="1" applyAlignment="1">
      <alignment horizontal="center" vertical="center" wrapText="1"/>
    </xf>
    <xf numFmtId="0" fontId="10" fillId="2" borderId="21" xfId="2" applyNumberFormat="1" applyFont="1" applyFill="1" applyBorder="1" applyAlignment="1">
      <alignment horizontal="center" vertical="center" wrapText="1"/>
    </xf>
    <xf numFmtId="9" fontId="10" fillId="0" borderId="22" xfId="4" applyFont="1" applyFill="1" applyBorder="1" applyAlignment="1">
      <alignment horizontal="center" vertical="center" wrapText="1"/>
    </xf>
    <xf numFmtId="0" fontId="10" fillId="0" borderId="27" xfId="2" applyNumberFormat="1" applyFont="1" applyFill="1" applyBorder="1" applyAlignment="1">
      <alignment vertical="center" wrapText="1"/>
    </xf>
    <xf numFmtId="0" fontId="10" fillId="0" borderId="27" xfId="2" applyNumberFormat="1" applyFont="1" applyFill="1" applyBorder="1" applyAlignment="1">
      <alignment horizontal="center" vertical="center" wrapText="1"/>
    </xf>
    <xf numFmtId="0" fontId="15" fillId="0" borderId="17" xfId="2" applyNumberFormat="1" applyFont="1" applyFill="1" applyBorder="1" applyAlignment="1">
      <alignment vertical="center" wrapText="1"/>
    </xf>
    <xf numFmtId="0" fontId="5" fillId="0" borderId="0" xfId="1" applyFont="1" applyBorder="1" applyAlignment="1">
      <alignment horizontal="center" vertical="center" wrapText="1"/>
    </xf>
    <xf numFmtId="0" fontId="0" fillId="0" borderId="0" xfId="0" applyAlignment="1">
      <alignment vertical="center"/>
    </xf>
    <xf numFmtId="0" fontId="0" fillId="0" borderId="22" xfId="0" applyBorder="1" applyAlignment="1">
      <alignment vertical="center"/>
    </xf>
    <xf numFmtId="0" fontId="10" fillId="0" borderId="28" xfId="2" applyNumberFormat="1" applyFont="1" applyFill="1" applyBorder="1" applyAlignment="1">
      <alignment horizontal="center" vertical="center" wrapText="1"/>
    </xf>
    <xf numFmtId="14" fontId="10" fillId="0" borderId="28" xfId="2" applyNumberFormat="1" applyFont="1" applyFill="1" applyBorder="1" applyAlignment="1">
      <alignment vertical="center" wrapText="1"/>
    </xf>
    <xf numFmtId="0" fontId="9" fillId="0" borderId="28" xfId="2" applyNumberFormat="1" applyFont="1" applyFill="1" applyBorder="1" applyAlignment="1">
      <alignment vertical="center" wrapText="1"/>
    </xf>
    <xf numFmtId="14" fontId="10" fillId="0" borderId="27" xfId="2" applyNumberFormat="1" applyFont="1" applyFill="1" applyBorder="1" applyAlignment="1">
      <alignment vertical="center" wrapText="1"/>
    </xf>
    <xf numFmtId="0" fontId="9" fillId="0" borderId="27" xfId="2" applyNumberFormat="1" applyFont="1" applyFill="1" applyBorder="1" applyAlignment="1">
      <alignment vertical="center" wrapText="1"/>
    </xf>
    <xf numFmtId="9" fontId="10" fillId="0" borderId="27" xfId="4" applyFont="1" applyFill="1" applyBorder="1" applyAlignment="1">
      <alignment horizontal="center" vertical="center" wrapText="1"/>
    </xf>
    <xf numFmtId="0" fontId="5" fillId="0" borderId="0" xfId="1" applyFont="1" applyFill="1" applyBorder="1" applyAlignment="1">
      <alignment horizontal="center" vertical="center" wrapText="1"/>
    </xf>
    <xf numFmtId="0" fontId="0" fillId="0" borderId="22" xfId="0" applyBorder="1" applyAlignment="1">
      <alignment horizontal="center" vertical="center"/>
    </xf>
    <xf numFmtId="9" fontId="9" fillId="0" borderId="21" xfId="2" applyNumberFormat="1" applyFont="1" applyFill="1" applyBorder="1" applyAlignment="1">
      <alignment horizontal="center" vertical="center" wrapText="1"/>
    </xf>
    <xf numFmtId="0" fontId="15" fillId="0" borderId="22" xfId="2" applyNumberFormat="1" applyFont="1" applyFill="1" applyBorder="1" applyAlignment="1">
      <alignment horizontal="center" vertical="center" wrapText="1"/>
    </xf>
    <xf numFmtId="0" fontId="10" fillId="5" borderId="22" xfId="2" applyNumberFormat="1" applyFont="1" applyFill="1" applyBorder="1" applyAlignment="1">
      <alignment vertical="center" wrapText="1"/>
    </xf>
    <xf numFmtId="9" fontId="19" fillId="0" borderId="0" xfId="2" applyNumberFormat="1" applyFont="1" applyFill="1" applyAlignment="1">
      <alignment horizontal="center"/>
    </xf>
    <xf numFmtId="10" fontId="10" fillId="0" borderId="22" xfId="4" applyNumberFormat="1" applyFont="1" applyFill="1" applyBorder="1" applyAlignment="1">
      <alignment horizontal="center" vertical="center" wrapText="1"/>
    </xf>
    <xf numFmtId="0" fontId="10" fillId="5" borderId="21" xfId="2" applyNumberFormat="1" applyFont="1" applyFill="1" applyBorder="1" applyAlignment="1">
      <alignment vertical="center" wrapText="1"/>
    </xf>
    <xf numFmtId="0" fontId="1" fillId="0" borderId="27" xfId="2" applyNumberFormat="1" applyFont="1" applyFill="1" applyBorder="1" applyAlignment="1">
      <alignment vertical="center" wrapText="1"/>
    </xf>
    <xf numFmtId="0" fontId="1" fillId="0" borderId="28" xfId="2" applyNumberFormat="1" applyFont="1" applyFill="1" applyBorder="1" applyAlignment="1">
      <alignment vertical="center" wrapText="1"/>
    </xf>
    <xf numFmtId="0" fontId="1" fillId="0" borderId="27" xfId="2" applyNumberFormat="1" applyFont="1" applyFill="1" applyBorder="1" applyAlignment="1">
      <alignment horizontal="left" vertical="center" wrapText="1"/>
    </xf>
    <xf numFmtId="0" fontId="11" fillId="0" borderId="17" xfId="0" applyFont="1" applyFill="1" applyBorder="1" applyAlignment="1">
      <alignment horizontal="center" vertical="center" wrapText="1"/>
    </xf>
    <xf numFmtId="0" fontId="0" fillId="0" borderId="22" xfId="0" applyFill="1" applyBorder="1" applyAlignment="1">
      <alignment vertical="center"/>
    </xf>
    <xf numFmtId="0" fontId="0" fillId="0" borderId="0" xfId="0" applyFill="1"/>
    <xf numFmtId="0" fontId="1" fillId="0" borderId="22" xfId="2" applyNumberFormat="1" applyFont="1" applyFill="1" applyBorder="1" applyAlignment="1">
      <alignment horizontal="left" vertical="center" wrapText="1"/>
    </xf>
    <xf numFmtId="0" fontId="1" fillId="0" borderId="28" xfId="2" applyNumberFormat="1" applyFont="1" applyFill="1" applyBorder="1" applyAlignment="1">
      <alignment horizontal="left" vertical="center" wrapText="1"/>
    </xf>
    <xf numFmtId="0" fontId="1" fillId="0" borderId="17" xfId="2" applyNumberFormat="1" applyFont="1" applyFill="1" applyBorder="1" applyAlignment="1">
      <alignment horizontal="left" vertical="center" wrapText="1"/>
    </xf>
    <xf numFmtId="0" fontId="35" fillId="0" borderId="0" xfId="2" applyNumberFormat="1" applyFont="1" applyFill="1" applyAlignment="1">
      <alignment horizontal="left"/>
    </xf>
    <xf numFmtId="0" fontId="21" fillId="0" borderId="0" xfId="1" applyFont="1" applyAlignment="1">
      <alignment horizontal="center"/>
    </xf>
    <xf numFmtId="0" fontId="6" fillId="0" borderId="19"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20" xfId="1" applyFont="1" applyBorder="1" applyAlignment="1">
      <alignment horizontal="center" vertical="center" wrapText="1"/>
    </xf>
    <xf numFmtId="0" fontId="1" fillId="0" borderId="1" xfId="1" applyBorder="1" applyAlignment="1">
      <alignment horizontal="center"/>
    </xf>
    <xf numFmtId="0" fontId="1" fillId="0" borderId="7" xfId="1" applyBorder="1" applyAlignment="1">
      <alignment horizontal="center"/>
    </xf>
    <xf numFmtId="0" fontId="1" fillId="0" borderId="12" xfId="1" applyBorder="1" applyAlignment="1">
      <alignment horizont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4" fillId="0" borderId="5" xfId="2" applyNumberFormat="1" applyFont="1" applyFill="1" applyBorder="1" applyAlignment="1">
      <alignment horizontal="center" vertical="center"/>
    </xf>
    <xf numFmtId="0" fontId="4" fillId="0" borderId="6" xfId="2" applyNumberFormat="1" applyFont="1" applyFill="1" applyBorder="1" applyAlignment="1">
      <alignment horizontal="center" vertical="center"/>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18" fillId="0" borderId="0" xfId="0" applyFont="1" applyFill="1" applyAlignment="1">
      <alignment vertical="top" wrapText="1"/>
    </xf>
    <xf numFmtId="0" fontId="18" fillId="0" borderId="0" xfId="0" applyFont="1" applyFill="1" applyAlignment="1">
      <alignment wrapText="1"/>
    </xf>
    <xf numFmtId="0" fontId="16" fillId="0" borderId="27" xfId="0" applyFont="1" applyFill="1" applyBorder="1" applyAlignment="1">
      <alignment vertical="center" wrapText="1"/>
    </xf>
    <xf numFmtId="0" fontId="17" fillId="0" borderId="27" xfId="0" applyFont="1" applyFill="1" applyBorder="1" applyAlignment="1">
      <alignment vertical="center" wrapText="1"/>
    </xf>
    <xf numFmtId="0" fontId="16" fillId="0" borderId="22" xfId="2" applyNumberFormat="1" applyFont="1" applyFill="1" applyBorder="1" applyAlignment="1">
      <alignment horizontal="center" vertical="center" wrapText="1"/>
    </xf>
    <xf numFmtId="0" fontId="32" fillId="0" borderId="27" xfId="0" applyFont="1" applyFill="1" applyBorder="1" applyAlignment="1">
      <alignment horizontal="left" vertical="center" wrapText="1"/>
    </xf>
    <xf numFmtId="0" fontId="32" fillId="0" borderId="27" xfId="0" applyFont="1" applyFill="1" applyBorder="1" applyAlignment="1">
      <alignment vertical="center" wrapText="1"/>
    </xf>
    <xf numFmtId="0" fontId="32" fillId="0" borderId="27" xfId="0" applyFont="1" applyFill="1" applyBorder="1" applyAlignment="1">
      <alignment horizontal="center" vertical="center" wrapText="1"/>
    </xf>
    <xf numFmtId="0" fontId="34" fillId="0" borderId="27" xfId="0" applyFont="1" applyFill="1" applyBorder="1" applyAlignment="1">
      <alignment horizontal="left" vertical="center" wrapText="1"/>
    </xf>
    <xf numFmtId="9" fontId="10" fillId="0" borderId="27" xfId="2" applyNumberFormat="1" applyFont="1" applyFill="1" applyBorder="1" applyAlignment="1">
      <alignment horizontal="center" vertical="center" wrapText="1"/>
    </xf>
  </cellXfs>
  <cellStyles count="6">
    <cellStyle name="Excel Built-in Normal" xfId="2"/>
    <cellStyle name="Normal" xfId="0" builtinId="0"/>
    <cellStyle name="Normal 2" xfId="1"/>
    <cellStyle name="Normal 4" xfId="3"/>
    <cellStyle name="Porcentaje" xfId="4" builtinId="5"/>
    <cellStyle name="Porcentaje 2" xfId="5"/>
  </cellStyles>
  <dxfs count="31">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8000"/>
      <color rgb="FF4BAE46"/>
      <color rgb="FF006600"/>
      <color rgb="FF0000FF"/>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5906062227658435"/>
          <c:y val="0.15822969531825515"/>
          <c:w val="0.84057806539364777"/>
          <c:h val="0.64328109586527005"/>
        </c:manualLayout>
      </c:layout>
      <c:bar3DChart>
        <c:barDir val="col"/>
        <c:grouping val="clustered"/>
        <c:varyColors val="0"/>
        <c:ser>
          <c:idx val="0"/>
          <c:order val="0"/>
          <c:invertIfNegative val="0"/>
          <c:dPt>
            <c:idx val="0"/>
            <c:invertIfNegative val="0"/>
            <c:bubble3D val="0"/>
            <c:spPr>
              <a:solidFill>
                <a:srgbClr val="008000"/>
              </a:solidFill>
            </c:spPr>
            <c:extLst xmlns:c16r2="http://schemas.microsoft.com/office/drawing/2015/06/chart">
              <c:ext xmlns:c16="http://schemas.microsoft.com/office/drawing/2014/chart" uri="{C3380CC4-5D6E-409C-BE32-E72D297353CC}">
                <c16:uniqueId val="{00000001-98AE-4D61-9A9F-F4339B06C054}"/>
              </c:ext>
            </c:extLst>
          </c:dPt>
          <c:dPt>
            <c:idx val="1"/>
            <c:invertIfNegative val="0"/>
            <c:bubble3D val="0"/>
            <c:spPr>
              <a:solidFill>
                <a:srgbClr val="008000"/>
              </a:solidFill>
            </c:spPr>
            <c:extLst xmlns:c16r2="http://schemas.microsoft.com/office/drawing/2015/06/chart">
              <c:ext xmlns:c16="http://schemas.microsoft.com/office/drawing/2014/chart" uri="{C3380CC4-5D6E-409C-BE32-E72D297353CC}">
                <c16:uniqueId val="{00000003-98AE-4D61-9A9F-F4339B06C054}"/>
              </c:ext>
            </c:extLst>
          </c:dPt>
          <c:dPt>
            <c:idx val="2"/>
            <c:invertIfNegative val="0"/>
            <c:bubble3D val="0"/>
            <c:spPr>
              <a:solidFill>
                <a:srgbClr val="008000"/>
              </a:solidFill>
            </c:spPr>
            <c:extLst xmlns:c16r2="http://schemas.microsoft.com/office/drawing/2015/06/chart">
              <c:ext xmlns:c16="http://schemas.microsoft.com/office/drawing/2014/chart" uri="{C3380CC4-5D6E-409C-BE32-E72D297353CC}">
                <c16:uniqueId val="{00000005-98AE-4D61-9A9F-F4339B06C054}"/>
              </c:ext>
            </c:extLst>
          </c:dPt>
          <c:dPt>
            <c:idx val="3"/>
            <c:invertIfNegative val="0"/>
            <c:bubble3D val="0"/>
            <c:spPr>
              <a:solidFill>
                <a:srgbClr val="FFFF00"/>
              </a:solidFill>
            </c:spPr>
            <c:extLst xmlns:c16r2="http://schemas.microsoft.com/office/drawing/2015/06/chart">
              <c:ext xmlns:c16="http://schemas.microsoft.com/office/drawing/2014/chart" uri="{C3380CC4-5D6E-409C-BE32-E72D297353CC}">
                <c16:uniqueId val="{00000007-98AE-4D61-9A9F-F4339B06C054}"/>
              </c:ext>
            </c:extLst>
          </c:dPt>
          <c:dLbls>
            <c:dLbl>
              <c:idx val="0"/>
              <c:layout>
                <c:manualLayout>
                  <c:x val="1.619433198380562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AE-4D61-9A9F-F4339B06C054}"/>
                </c:ext>
                <c:ext xmlns:c15="http://schemas.microsoft.com/office/drawing/2012/chart" uri="{CE6537A1-D6FC-4f65-9D91-7224C49458BB}">
                  <c15:layout/>
                </c:ext>
              </c:extLst>
            </c:dLbl>
            <c:dLbl>
              <c:idx val="1"/>
              <c:layout>
                <c:manualLayout>
                  <c:x val="2.1592442645074175E-2"/>
                  <c:y val="-2.4279207057665984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AE-4D61-9A9F-F4339B06C054}"/>
                </c:ext>
                <c:ext xmlns:c15="http://schemas.microsoft.com/office/drawing/2012/chart" uri="{CE6537A1-D6FC-4f65-9D91-7224C49458BB}">
                  <c15:layout/>
                </c:ext>
              </c:extLst>
            </c:dLbl>
            <c:dLbl>
              <c:idx val="2"/>
              <c:layout>
                <c:manualLayout>
                  <c:x val="1.6194331983805668E-2"/>
                  <c:y val="-2.023267254805506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AE-4D61-9A9F-F4339B06C054}"/>
                </c:ext>
                <c:ext xmlns:c15="http://schemas.microsoft.com/office/drawing/2012/chart" uri="{CE6537A1-D6FC-4f65-9D91-7224C49458BB}">
                  <c15:layout/>
                </c:ext>
              </c:extLst>
            </c:dLbl>
            <c:dLbl>
              <c:idx val="3"/>
              <c:layout>
                <c:manualLayout>
                  <c:x val="1.6194331983805568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AE-4D61-9A9F-F4339B06C054}"/>
                </c:ex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0.90042553191489361</c:v>
                </c:pt>
                <c:pt idx="1">
                  <c:v>0.79165279958137125</c:v>
                </c:pt>
                <c:pt idx="2">
                  <c:v>0.85609756097560974</c:v>
                </c:pt>
                <c:pt idx="3">
                  <c:v>0.50481481481481483</c:v>
                </c:pt>
              </c:numCache>
            </c:numRef>
          </c:val>
          <c:extLst xmlns:c16r2="http://schemas.microsoft.com/office/drawing/2015/06/chart">
            <c:ext xmlns:c16="http://schemas.microsoft.com/office/drawing/2014/chart" uri="{C3380CC4-5D6E-409C-BE32-E72D297353CC}">
              <c16:uniqueId val="{00000008-98AE-4D61-9A9F-F4339B06C054}"/>
            </c:ext>
          </c:extLst>
        </c:ser>
        <c:dLbls>
          <c:showLegendKey val="0"/>
          <c:showVal val="0"/>
          <c:showCatName val="0"/>
          <c:showSerName val="0"/>
          <c:showPercent val="0"/>
          <c:showBubbleSize val="0"/>
        </c:dLbls>
        <c:gapWidth val="150"/>
        <c:shape val="cylinder"/>
        <c:axId val="288779568"/>
        <c:axId val="288778448"/>
        <c:axId val="0"/>
      </c:bar3DChart>
      <c:catAx>
        <c:axId val="288779568"/>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288778448"/>
        <c:crosses val="autoZero"/>
        <c:auto val="1"/>
        <c:lblAlgn val="ctr"/>
        <c:lblOffset val="100"/>
        <c:noMultiLvlLbl val="0"/>
      </c:catAx>
      <c:valAx>
        <c:axId val="288778448"/>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887795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657225</xdr:colOff>
      <xdr:row>11</xdr:row>
      <xdr:rowOff>52387</xdr:rowOff>
    </xdr:from>
    <xdr:to>
      <xdr:col>3</xdr:col>
      <xdr:colOff>285750</xdr:colOff>
      <xdr:row>30</xdr:row>
      <xdr:rowOff>114300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1</xdr:col>
      <xdr:colOff>7144</xdr:colOff>
      <xdr:row>3</xdr:row>
      <xdr:rowOff>158206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757237" cy="682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923925</xdr:colOff>
      <xdr:row>3</xdr:row>
      <xdr:rowOff>169092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757237" cy="6820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923925</xdr:colOff>
      <xdr:row>3</xdr:row>
      <xdr:rowOff>158206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757237" cy="6820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923925</xdr:colOff>
      <xdr:row>3</xdr:row>
      <xdr:rowOff>158206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757237" cy="6820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F25" sqref="F25"/>
    </sheetView>
  </sheetViews>
  <sheetFormatPr baseColWidth="10" defaultColWidth="11.42578125" defaultRowHeight="12.75"/>
  <cols>
    <col min="1" max="1" width="45.7109375" style="36" bestFit="1" customWidth="1"/>
    <col min="2" max="2" width="19.140625" style="36" bestFit="1" customWidth="1"/>
    <col min="3" max="3" width="14.28515625" style="36" bestFit="1" customWidth="1"/>
    <col min="4" max="4" width="17.7109375" style="36" customWidth="1"/>
    <col min="5" max="5" width="7.42578125" style="36" customWidth="1"/>
    <col min="6" max="6" width="7.28515625" style="36" bestFit="1" customWidth="1"/>
    <col min="7" max="7" width="20.140625" style="36" bestFit="1" customWidth="1"/>
    <col min="8" max="8" width="20.5703125" style="36" customWidth="1"/>
    <col min="9" max="16384" width="11.42578125" style="36"/>
  </cols>
  <sheetData>
    <row r="1" spans="1:8">
      <c r="A1" s="103" t="s">
        <v>612</v>
      </c>
      <c r="B1" s="103"/>
      <c r="C1" s="103"/>
      <c r="D1" s="103"/>
    </row>
    <row r="2" spans="1:8" ht="13.5" thickBot="1">
      <c r="A2" s="103" t="s">
        <v>636</v>
      </c>
      <c r="B2" s="103"/>
      <c r="C2" s="103"/>
      <c r="D2" s="103"/>
    </row>
    <row r="3" spans="1:8" ht="16.5" thickBot="1">
      <c r="F3" s="49" t="s">
        <v>667</v>
      </c>
      <c r="G3" s="49" t="s">
        <v>665</v>
      </c>
      <c r="H3" s="49" t="s">
        <v>666</v>
      </c>
    </row>
    <row r="4" spans="1:8" ht="17.25" thickTop="1" thickBot="1">
      <c r="A4" s="44" t="s">
        <v>613</v>
      </c>
      <c r="B4" s="43" t="s">
        <v>614</v>
      </c>
      <c r="C4" s="44" t="s">
        <v>23</v>
      </c>
      <c r="D4" s="44" t="s">
        <v>24</v>
      </c>
      <c r="F4" s="50">
        <v>1</v>
      </c>
      <c r="G4" s="51">
        <v>8</v>
      </c>
      <c r="H4" s="51">
        <v>20</v>
      </c>
    </row>
    <row r="5" spans="1:8" ht="16.5" thickBot="1">
      <c r="A5" s="48" t="s">
        <v>25</v>
      </c>
      <c r="B5" s="63" t="s">
        <v>615</v>
      </c>
      <c r="C5" s="64">
        <v>0.90042553191489361</v>
      </c>
      <c r="D5" s="45">
        <v>4</v>
      </c>
      <c r="F5" s="52">
        <v>2</v>
      </c>
      <c r="G5" s="53">
        <v>4</v>
      </c>
      <c r="H5" s="53">
        <v>11</v>
      </c>
    </row>
    <row r="6" spans="1:8" ht="16.5" thickBot="1">
      <c r="A6" s="48" t="s">
        <v>60</v>
      </c>
      <c r="B6" s="63" t="s">
        <v>616</v>
      </c>
      <c r="C6" s="64">
        <v>0.79165279958137125</v>
      </c>
      <c r="D6" s="45">
        <v>4</v>
      </c>
      <c r="F6" s="54">
        <v>3</v>
      </c>
      <c r="G6" s="55">
        <v>1</v>
      </c>
      <c r="H6" s="55">
        <v>2</v>
      </c>
    </row>
    <row r="7" spans="1:8" ht="16.5" thickBot="1">
      <c r="A7" s="48" t="s">
        <v>333</v>
      </c>
      <c r="B7" s="63" t="s">
        <v>617</v>
      </c>
      <c r="C7" s="65">
        <v>0.85609756097560974</v>
      </c>
      <c r="D7" s="67">
        <v>4</v>
      </c>
      <c r="F7" s="52">
        <v>4</v>
      </c>
      <c r="G7" s="53">
        <v>2</v>
      </c>
      <c r="H7" s="53">
        <v>6</v>
      </c>
    </row>
    <row r="8" spans="1:8" ht="16.5" thickBot="1">
      <c r="A8" s="48" t="s">
        <v>618</v>
      </c>
      <c r="B8" s="63" t="s">
        <v>619</v>
      </c>
      <c r="C8" s="64">
        <v>0.50481481481481483</v>
      </c>
      <c r="D8" s="45">
        <v>3</v>
      </c>
      <c r="F8" s="54" t="s">
        <v>668</v>
      </c>
      <c r="G8" s="54">
        <f>SUM(G4:G7)</f>
        <v>15</v>
      </c>
      <c r="H8" s="54">
        <f>SUM(H4:H7)</f>
        <v>39</v>
      </c>
    </row>
    <row r="9" spans="1:8" ht="15.75">
      <c r="A9" s="61"/>
      <c r="B9" s="68" t="s">
        <v>674</v>
      </c>
      <c r="C9" s="69">
        <v>0.76324767682167238</v>
      </c>
      <c r="D9" s="45">
        <v>4</v>
      </c>
      <c r="F9" s="62"/>
      <c r="G9" s="62"/>
      <c r="H9" s="62"/>
    </row>
    <row r="10" spans="1:8">
      <c r="A10" s="66" t="s">
        <v>620</v>
      </c>
      <c r="B10" s="61"/>
      <c r="C10" s="37"/>
    </row>
    <row r="34" spans="1:1">
      <c r="A34" s="38" t="s">
        <v>768</v>
      </c>
    </row>
    <row r="35" spans="1:1">
      <c r="A35" s="38"/>
    </row>
    <row r="36" spans="1:1">
      <c r="A36" s="38" t="s">
        <v>769</v>
      </c>
    </row>
  </sheetData>
  <sheetProtection algorithmName="SHA-512" hashValue="NQEQ5uXgBbVhVoa2oPnmP6EhdTzlmTTByddwJy2xpj8dr0iOxFArxDNDGuvGlCqTRFXfvU3AcgfgXW4DhK86Kg==" saltValue="Yh3esa7Phgz90rNNg2oSAg==" spinCount="100000" sheet="1" objects="1" scenarios="1"/>
  <mergeCells count="2">
    <mergeCell ref="A1:D1"/>
    <mergeCell ref="A2:D2"/>
  </mergeCells>
  <conditionalFormatting sqref="D7:D9">
    <cfRule type="cellIs" dxfId="30" priority="15" stopIfTrue="1" operator="between">
      <formula>3</formula>
      <formula>4</formula>
    </cfRule>
  </conditionalFormatting>
  <conditionalFormatting sqref="D7:D9">
    <cfRule type="cellIs" dxfId="29" priority="12" stopIfTrue="1" operator="greaterThan">
      <formula>3</formula>
    </cfRule>
    <cfRule type="cellIs" dxfId="28" priority="13" stopIfTrue="1" operator="between">
      <formula>1</formula>
      <formula>1</formula>
    </cfRule>
    <cfRule type="cellIs" dxfId="27" priority="14" stopIfTrue="1" operator="between">
      <formula>3</formula>
      <formula>3</formula>
    </cfRule>
  </conditionalFormatting>
  <conditionalFormatting sqref="D5">
    <cfRule type="cellIs" dxfId="26" priority="11" stopIfTrue="1" operator="between">
      <formula>3</formula>
      <formula>4</formula>
    </cfRule>
  </conditionalFormatting>
  <conditionalFormatting sqref="D5">
    <cfRule type="cellIs" dxfId="25" priority="8" stopIfTrue="1" operator="greaterThan">
      <formula>3</formula>
    </cfRule>
    <cfRule type="cellIs" dxfId="24" priority="9" stopIfTrue="1" operator="between">
      <formula>1</formula>
      <formula>1</formula>
    </cfRule>
    <cfRule type="cellIs" dxfId="23" priority="10" stopIfTrue="1" operator="between">
      <formula>3</formula>
      <formula>3</formula>
    </cfRule>
  </conditionalFormatting>
  <conditionalFormatting sqref="D6">
    <cfRule type="cellIs" dxfId="19" priority="4" stopIfTrue="1" operator="between">
      <formula>3</formula>
      <formula>4</formula>
    </cfRule>
  </conditionalFormatting>
  <conditionalFormatting sqref="D6">
    <cfRule type="cellIs" dxfId="18" priority="1" stopIfTrue="1" operator="greaterThan">
      <formula>3</formula>
    </cfRule>
    <cfRule type="cellIs" dxfId="17" priority="2" stopIfTrue="1" operator="between">
      <formula>1</formula>
      <formula>1</formula>
    </cfRule>
    <cfRule type="cellIs" dxfId="16" priority="3" stopIfTrue="1" operator="between">
      <formula>3</formula>
      <formula>3</formula>
    </cfRule>
  </conditionalFormatting>
  <pageMargins left="0.70866141732283472" right="0.70866141732283472" top="0.74803149606299213" bottom="0.74803149606299213" header="0.31496062992125984" footer="0.31496062992125984"/>
  <pageSetup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1"/>
  <sheetViews>
    <sheetView tabSelected="1" zoomScale="64" zoomScaleNormal="64" zoomScaleSheetLayoutView="64" workbookViewId="0">
      <selection activeCell="G9" sqref="G9"/>
    </sheetView>
  </sheetViews>
  <sheetFormatPr baseColWidth="10" defaultRowHeight="15"/>
  <cols>
    <col min="1" max="1" width="13.7109375" style="7" customWidth="1"/>
    <col min="2" max="2" width="18.140625" style="7" customWidth="1"/>
    <col min="3" max="3" width="19" style="8" customWidth="1"/>
    <col min="4" max="4" width="17.42578125" style="8" customWidth="1"/>
    <col min="5" max="5" width="27" style="9" customWidth="1"/>
    <col min="6" max="6" width="19" style="9" customWidth="1"/>
    <col min="7" max="7" width="32" style="9" bestFit="1" customWidth="1"/>
    <col min="8" max="8" width="14.140625" style="9" customWidth="1"/>
    <col min="9" max="9" width="21.42578125" style="7" customWidth="1"/>
    <col min="10" max="10" width="26.28515625" style="7" hidden="1" customWidth="1"/>
    <col min="11" max="11" width="17" style="7" hidden="1" customWidth="1"/>
    <col min="12" max="14" width="18" style="7" hidden="1" customWidth="1"/>
    <col min="15" max="15" width="13.7109375" style="47" customWidth="1"/>
    <col min="16" max="16" width="16" style="102" customWidth="1"/>
    <col min="17" max="17" width="80.28515625" style="7" customWidth="1"/>
    <col min="18" max="18" width="14.42578125" style="47" customWidth="1"/>
    <col min="19" max="19" width="16" style="7" customWidth="1"/>
    <col min="20" max="20" width="3.7109375" style="77" bestFit="1" customWidth="1"/>
  </cols>
  <sheetData>
    <row r="1" spans="1:20">
      <c r="A1" s="107"/>
      <c r="B1" s="110" t="s">
        <v>0</v>
      </c>
      <c r="C1" s="111"/>
      <c r="D1" s="111"/>
      <c r="E1" s="111"/>
      <c r="F1" s="111"/>
      <c r="G1" s="111"/>
      <c r="H1" s="111"/>
      <c r="I1" s="111"/>
      <c r="J1" s="111"/>
      <c r="K1" s="111"/>
      <c r="L1" s="111"/>
      <c r="M1" s="111"/>
      <c r="N1" s="111"/>
      <c r="O1" s="111"/>
      <c r="P1" s="111"/>
      <c r="Q1" s="112"/>
      <c r="R1" s="116" t="s">
        <v>1</v>
      </c>
      <c r="S1" s="117"/>
    </row>
    <row r="2" spans="1:20">
      <c r="A2" s="108"/>
      <c r="B2" s="113"/>
      <c r="C2" s="114"/>
      <c r="D2" s="114"/>
      <c r="E2" s="114"/>
      <c r="F2" s="114"/>
      <c r="G2" s="114"/>
      <c r="H2" s="114"/>
      <c r="I2" s="114"/>
      <c r="J2" s="114"/>
      <c r="K2" s="114"/>
      <c r="L2" s="114"/>
      <c r="M2" s="114"/>
      <c r="N2" s="114"/>
      <c r="O2" s="114"/>
      <c r="P2" s="114"/>
      <c r="Q2" s="115"/>
      <c r="R2" s="118" t="s">
        <v>2</v>
      </c>
      <c r="S2" s="119"/>
    </row>
    <row r="3" spans="1:20">
      <c r="A3" s="108"/>
      <c r="B3" s="120" t="s">
        <v>380</v>
      </c>
      <c r="C3" s="121"/>
      <c r="D3" s="121"/>
      <c r="E3" s="121"/>
      <c r="F3" s="121"/>
      <c r="G3" s="121"/>
      <c r="H3" s="121"/>
      <c r="I3" s="121"/>
      <c r="J3" s="121"/>
      <c r="K3" s="121"/>
      <c r="L3" s="121"/>
      <c r="M3" s="121"/>
      <c r="N3" s="121"/>
      <c r="O3" s="121"/>
      <c r="P3" s="121"/>
      <c r="Q3" s="122"/>
      <c r="R3" s="118" t="s">
        <v>3</v>
      </c>
      <c r="S3" s="119"/>
    </row>
    <row r="4" spans="1:20" ht="15.75" thickBot="1">
      <c r="A4" s="109"/>
      <c r="B4" s="123"/>
      <c r="C4" s="124"/>
      <c r="D4" s="124"/>
      <c r="E4" s="124"/>
      <c r="F4" s="124"/>
      <c r="G4" s="124"/>
      <c r="H4" s="124"/>
      <c r="I4" s="124"/>
      <c r="J4" s="124"/>
      <c r="K4" s="124"/>
      <c r="L4" s="124"/>
      <c r="M4" s="124"/>
      <c r="N4" s="124"/>
      <c r="O4" s="121"/>
      <c r="P4" s="121"/>
      <c r="Q4" s="122"/>
      <c r="R4" s="125" t="s">
        <v>4</v>
      </c>
      <c r="S4" s="126"/>
    </row>
    <row r="5" spans="1:20" ht="15.75">
      <c r="A5" s="12"/>
      <c r="B5" s="1"/>
      <c r="C5" s="1"/>
      <c r="D5" s="1"/>
      <c r="E5" s="1"/>
      <c r="F5" s="1"/>
      <c r="G5" s="85"/>
      <c r="H5" s="76"/>
      <c r="I5" s="1"/>
      <c r="J5" s="1"/>
      <c r="K5" s="1"/>
      <c r="L5" s="1"/>
      <c r="M5" s="1"/>
      <c r="N5" s="1"/>
      <c r="O5" s="104" t="s">
        <v>255</v>
      </c>
      <c r="P5" s="105"/>
      <c r="Q5" s="105"/>
      <c r="R5" s="105"/>
      <c r="S5" s="106"/>
    </row>
    <row r="6" spans="1:20" ht="30">
      <c r="A6" s="13" t="s">
        <v>5</v>
      </c>
      <c r="B6" s="13" t="s">
        <v>6</v>
      </c>
      <c r="C6" s="13" t="s">
        <v>7</v>
      </c>
      <c r="D6" s="13" t="s">
        <v>8</v>
      </c>
      <c r="E6" s="13" t="s">
        <v>9</v>
      </c>
      <c r="F6" s="13" t="s">
        <v>10</v>
      </c>
      <c r="G6" s="13" t="s">
        <v>12</v>
      </c>
      <c r="H6" s="13" t="s">
        <v>13</v>
      </c>
      <c r="I6" s="14" t="s">
        <v>14</v>
      </c>
      <c r="J6" s="15" t="s">
        <v>15</v>
      </c>
      <c r="K6" s="15" t="s">
        <v>16</v>
      </c>
      <c r="L6" s="15" t="s">
        <v>17</v>
      </c>
      <c r="M6" s="15" t="s">
        <v>18</v>
      </c>
      <c r="N6" s="15" t="s">
        <v>19</v>
      </c>
      <c r="O6" s="16" t="s">
        <v>20</v>
      </c>
      <c r="P6" s="16" t="s">
        <v>21</v>
      </c>
      <c r="Q6" s="16" t="s">
        <v>22</v>
      </c>
      <c r="R6" s="16" t="s">
        <v>23</v>
      </c>
      <c r="S6" s="16" t="s">
        <v>24</v>
      </c>
    </row>
    <row r="7" spans="1:20" ht="168" customHeight="1">
      <c r="A7" s="3" t="s">
        <v>25</v>
      </c>
      <c r="B7" s="3" t="s">
        <v>26</v>
      </c>
      <c r="C7" s="3" t="s">
        <v>27</v>
      </c>
      <c r="D7" s="3" t="s">
        <v>93</v>
      </c>
      <c r="E7" s="2" t="s">
        <v>94</v>
      </c>
      <c r="F7" s="2" t="s">
        <v>95</v>
      </c>
      <c r="G7" s="3" t="s">
        <v>96</v>
      </c>
      <c r="H7" s="3">
        <v>25</v>
      </c>
      <c r="I7" s="3" t="s">
        <v>424</v>
      </c>
      <c r="J7" s="4">
        <v>43101</v>
      </c>
      <c r="K7" s="4">
        <v>43464</v>
      </c>
      <c r="L7" s="5"/>
      <c r="M7" s="5"/>
      <c r="N7" s="5"/>
      <c r="O7" s="33">
        <v>4</v>
      </c>
      <c r="P7" s="99"/>
      <c r="Q7" s="56" t="s">
        <v>764</v>
      </c>
      <c r="R7" s="60">
        <v>0.34</v>
      </c>
      <c r="S7" s="39">
        <f t="shared" ref="S7:S53" si="0">IF(R7&lt;=33%,1,IF(R7&lt;76%,3,IF(R7&lt;100%,4,IF(R7=101%,5))))</f>
        <v>3</v>
      </c>
      <c r="T7" s="78">
        <v>1</v>
      </c>
    </row>
    <row r="8" spans="1:20" ht="66.75" customHeight="1">
      <c r="A8" s="3" t="s">
        <v>25</v>
      </c>
      <c r="B8" s="3" t="s">
        <v>26</v>
      </c>
      <c r="C8" s="3" t="s">
        <v>97</v>
      </c>
      <c r="D8" s="3" t="s">
        <v>98</v>
      </c>
      <c r="E8" s="2" t="s">
        <v>706</v>
      </c>
      <c r="F8" s="2" t="s">
        <v>102</v>
      </c>
      <c r="G8" s="3" t="s">
        <v>103</v>
      </c>
      <c r="H8" s="3">
        <v>5</v>
      </c>
      <c r="I8" s="3" t="s">
        <v>382</v>
      </c>
      <c r="J8" s="4">
        <v>43101</v>
      </c>
      <c r="K8" s="4">
        <v>43464</v>
      </c>
      <c r="L8" s="5"/>
      <c r="M8" s="5"/>
      <c r="N8" s="5"/>
      <c r="O8" s="33">
        <v>10</v>
      </c>
      <c r="P8" s="99"/>
      <c r="Q8" s="56" t="s">
        <v>765</v>
      </c>
      <c r="R8" s="60">
        <v>0.34</v>
      </c>
      <c r="S8" s="39">
        <f t="shared" si="0"/>
        <v>3</v>
      </c>
      <c r="T8" s="78">
        <v>2</v>
      </c>
    </row>
    <row r="9" spans="1:20" ht="285.75" customHeight="1">
      <c r="A9" s="3" t="s">
        <v>25</v>
      </c>
      <c r="B9" s="3" t="s">
        <v>26</v>
      </c>
      <c r="C9" s="3" t="s">
        <v>97</v>
      </c>
      <c r="D9" s="3" t="s">
        <v>99</v>
      </c>
      <c r="E9" s="2" t="s">
        <v>100</v>
      </c>
      <c r="F9" s="2" t="s">
        <v>101</v>
      </c>
      <c r="G9" s="3" t="s">
        <v>104</v>
      </c>
      <c r="H9" s="3">
        <v>500</v>
      </c>
      <c r="I9" s="3" t="s">
        <v>424</v>
      </c>
      <c r="J9" s="4">
        <v>43101</v>
      </c>
      <c r="K9" s="4">
        <v>43464</v>
      </c>
      <c r="L9" s="5"/>
      <c r="M9" s="5"/>
      <c r="N9" s="5"/>
      <c r="O9" s="33">
        <v>638</v>
      </c>
      <c r="P9" s="99" t="s">
        <v>707</v>
      </c>
      <c r="Q9" s="56" t="s">
        <v>766</v>
      </c>
      <c r="R9" s="60">
        <v>0.34</v>
      </c>
      <c r="S9" s="39">
        <f t="shared" si="0"/>
        <v>3</v>
      </c>
      <c r="T9" s="78">
        <v>3</v>
      </c>
    </row>
    <row r="10" spans="1:20" ht="123" customHeight="1">
      <c r="A10" s="3" t="s">
        <v>25</v>
      </c>
      <c r="B10" s="3" t="s">
        <v>28</v>
      </c>
      <c r="C10" s="3" t="s">
        <v>105</v>
      </c>
      <c r="D10" s="3" t="s">
        <v>106</v>
      </c>
      <c r="E10" s="2" t="s">
        <v>384</v>
      </c>
      <c r="F10" s="2" t="s">
        <v>767</v>
      </c>
      <c r="G10" s="3" t="s">
        <v>107</v>
      </c>
      <c r="H10" s="3">
        <v>20</v>
      </c>
      <c r="I10" s="3" t="s">
        <v>424</v>
      </c>
      <c r="J10" s="4">
        <v>43101</v>
      </c>
      <c r="K10" s="4">
        <v>43464</v>
      </c>
      <c r="L10" s="5"/>
      <c r="M10" s="5"/>
      <c r="N10" s="5"/>
      <c r="O10" s="33">
        <v>6</v>
      </c>
      <c r="P10" s="99"/>
      <c r="Q10" s="56" t="s">
        <v>762</v>
      </c>
      <c r="R10" s="60">
        <v>0.34</v>
      </c>
      <c r="S10" s="39">
        <f t="shared" si="0"/>
        <v>3</v>
      </c>
      <c r="T10" s="78">
        <v>4</v>
      </c>
    </row>
    <row r="11" spans="1:20" ht="116.25" customHeight="1">
      <c r="A11" s="3" t="s">
        <v>25</v>
      </c>
      <c r="B11" s="3" t="s">
        <v>28</v>
      </c>
      <c r="C11" s="3" t="s">
        <v>29</v>
      </c>
      <c r="D11" s="3" t="s">
        <v>30</v>
      </c>
      <c r="E11" s="2" t="s">
        <v>31</v>
      </c>
      <c r="F11" s="2" t="s">
        <v>32</v>
      </c>
      <c r="G11" s="3" t="s">
        <v>33</v>
      </c>
      <c r="H11" s="3">
        <v>10</v>
      </c>
      <c r="I11" s="3" t="s">
        <v>383</v>
      </c>
      <c r="J11" s="4">
        <v>43101</v>
      </c>
      <c r="K11" s="4">
        <v>43464</v>
      </c>
      <c r="L11" s="5"/>
      <c r="M11" s="5"/>
      <c r="N11" s="5"/>
      <c r="O11" s="33">
        <v>4</v>
      </c>
      <c r="P11" s="99"/>
      <c r="Q11" s="56" t="s">
        <v>752</v>
      </c>
      <c r="R11" s="60">
        <f t="shared" ref="R11:R53" si="1">O11/H11</f>
        <v>0.4</v>
      </c>
      <c r="S11" s="39">
        <f t="shared" si="0"/>
        <v>3</v>
      </c>
      <c r="T11" s="78">
        <v>5</v>
      </c>
    </row>
    <row r="12" spans="1:20" ht="119.25" customHeight="1">
      <c r="A12" s="3" t="s">
        <v>25</v>
      </c>
      <c r="B12" s="3" t="s">
        <v>28</v>
      </c>
      <c r="C12" s="3" t="s">
        <v>29</v>
      </c>
      <c r="D12" s="3" t="s">
        <v>108</v>
      </c>
      <c r="E12" s="2" t="s">
        <v>109</v>
      </c>
      <c r="F12" s="2" t="s">
        <v>110</v>
      </c>
      <c r="G12" s="3" t="s">
        <v>113</v>
      </c>
      <c r="H12" s="3">
        <v>10</v>
      </c>
      <c r="I12" s="3" t="s">
        <v>424</v>
      </c>
      <c r="J12" s="4">
        <v>43101</v>
      </c>
      <c r="K12" s="4">
        <v>43464</v>
      </c>
      <c r="L12" s="5"/>
      <c r="M12" s="5"/>
      <c r="N12" s="5"/>
      <c r="O12" s="33">
        <v>12</v>
      </c>
      <c r="P12" s="99" t="s">
        <v>643</v>
      </c>
      <c r="Q12" s="56" t="s">
        <v>743</v>
      </c>
      <c r="R12" s="60">
        <f t="shared" si="1"/>
        <v>1.2</v>
      </c>
      <c r="S12" s="39" t="b">
        <f t="shared" si="0"/>
        <v>0</v>
      </c>
      <c r="T12" s="78">
        <v>6</v>
      </c>
    </row>
    <row r="13" spans="1:20" s="98" customFormat="1" ht="409.6" customHeight="1">
      <c r="A13" s="3" t="s">
        <v>25</v>
      </c>
      <c r="B13" s="3" t="s">
        <v>28</v>
      </c>
      <c r="C13" s="3" t="s">
        <v>29</v>
      </c>
      <c r="D13" s="3" t="s">
        <v>108</v>
      </c>
      <c r="E13" s="2" t="s">
        <v>111</v>
      </c>
      <c r="F13" s="2" t="s">
        <v>112</v>
      </c>
      <c r="G13" s="3" t="s">
        <v>114</v>
      </c>
      <c r="H13" s="3">
        <v>20</v>
      </c>
      <c r="I13" s="3" t="s">
        <v>424</v>
      </c>
      <c r="J13" s="4">
        <v>43101</v>
      </c>
      <c r="K13" s="4">
        <v>43464</v>
      </c>
      <c r="L13" s="5"/>
      <c r="M13" s="5"/>
      <c r="N13" s="5"/>
      <c r="O13" s="33">
        <v>17</v>
      </c>
      <c r="P13" s="99" t="s">
        <v>621</v>
      </c>
      <c r="Q13" s="56" t="s">
        <v>737</v>
      </c>
      <c r="R13" s="60">
        <f t="shared" si="1"/>
        <v>0.85</v>
      </c>
      <c r="S13" s="96">
        <f t="shared" si="0"/>
        <v>4</v>
      </c>
      <c r="T13" s="97">
        <v>7</v>
      </c>
    </row>
    <row r="14" spans="1:20" ht="128.25">
      <c r="A14" s="3" t="s">
        <v>25</v>
      </c>
      <c r="B14" s="3" t="s">
        <v>28</v>
      </c>
      <c r="C14" s="3" t="s">
        <v>34</v>
      </c>
      <c r="D14" s="3" t="s">
        <v>30</v>
      </c>
      <c r="E14" s="2" t="s">
        <v>386</v>
      </c>
      <c r="F14" s="2" t="s">
        <v>35</v>
      </c>
      <c r="G14" s="3" t="s">
        <v>36</v>
      </c>
      <c r="H14" s="3">
        <v>2</v>
      </c>
      <c r="I14" s="3" t="s">
        <v>385</v>
      </c>
      <c r="J14" s="4">
        <v>43101</v>
      </c>
      <c r="K14" s="4">
        <v>43464</v>
      </c>
      <c r="L14" s="5"/>
      <c r="M14" s="5"/>
      <c r="N14" s="5"/>
      <c r="O14" s="33">
        <v>2</v>
      </c>
      <c r="P14" s="99" t="s">
        <v>622</v>
      </c>
      <c r="Q14" s="56" t="s">
        <v>708</v>
      </c>
      <c r="R14" s="60">
        <f t="shared" si="1"/>
        <v>1</v>
      </c>
      <c r="S14" s="39" t="b">
        <f t="shared" si="0"/>
        <v>0</v>
      </c>
      <c r="T14" s="78">
        <v>8</v>
      </c>
    </row>
    <row r="15" spans="1:20" ht="245.25" customHeight="1">
      <c r="A15" s="3" t="s">
        <v>25</v>
      </c>
      <c r="B15" s="3" t="s">
        <v>28</v>
      </c>
      <c r="C15" s="3" t="s">
        <v>115</v>
      </c>
      <c r="D15" s="3" t="s">
        <v>116</v>
      </c>
      <c r="E15" s="2" t="s">
        <v>117</v>
      </c>
      <c r="F15" s="2" t="s">
        <v>118</v>
      </c>
      <c r="G15" s="3" t="s">
        <v>729</v>
      </c>
      <c r="H15" s="3">
        <v>1</v>
      </c>
      <c r="I15" s="3" t="s">
        <v>388</v>
      </c>
      <c r="J15" s="4">
        <v>43101</v>
      </c>
      <c r="K15" s="4">
        <v>43464</v>
      </c>
      <c r="L15" s="5"/>
      <c r="M15" s="5"/>
      <c r="N15" s="5"/>
      <c r="O15" s="33">
        <v>1</v>
      </c>
      <c r="P15" s="99" t="s">
        <v>637</v>
      </c>
      <c r="Q15" s="56" t="s">
        <v>709</v>
      </c>
      <c r="R15" s="60">
        <f t="shared" si="1"/>
        <v>1</v>
      </c>
      <c r="S15" s="39" t="b">
        <f t="shared" si="0"/>
        <v>0</v>
      </c>
      <c r="T15" s="78">
        <v>9</v>
      </c>
    </row>
    <row r="16" spans="1:20" ht="153" customHeight="1">
      <c r="A16" s="3" t="s">
        <v>25</v>
      </c>
      <c r="B16" s="3" t="s">
        <v>28</v>
      </c>
      <c r="C16" s="3" t="s">
        <v>119</v>
      </c>
      <c r="D16" s="3" t="s">
        <v>120</v>
      </c>
      <c r="E16" s="2" t="s">
        <v>123</v>
      </c>
      <c r="F16" s="2" t="s">
        <v>121</v>
      </c>
      <c r="G16" s="3" t="s">
        <v>122</v>
      </c>
      <c r="H16" s="3">
        <v>200</v>
      </c>
      <c r="I16" s="3" t="s">
        <v>424</v>
      </c>
      <c r="J16" s="4">
        <v>43101</v>
      </c>
      <c r="K16" s="4">
        <v>43464</v>
      </c>
      <c r="L16" s="5"/>
      <c r="M16" s="5"/>
      <c r="N16" s="5"/>
      <c r="O16" s="33">
        <v>70</v>
      </c>
      <c r="P16" s="99" t="s">
        <v>623</v>
      </c>
      <c r="Q16" s="56" t="s">
        <v>753</v>
      </c>
      <c r="R16" s="60">
        <f t="shared" si="1"/>
        <v>0.35</v>
      </c>
      <c r="S16" s="39">
        <f t="shared" si="0"/>
        <v>3</v>
      </c>
      <c r="T16" s="78">
        <v>10</v>
      </c>
    </row>
    <row r="17" spans="1:20" ht="71.25">
      <c r="A17" s="3" t="s">
        <v>25</v>
      </c>
      <c r="B17" s="3" t="s">
        <v>37</v>
      </c>
      <c r="C17" s="3" t="s">
        <v>38</v>
      </c>
      <c r="D17" s="3" t="s">
        <v>30</v>
      </c>
      <c r="E17" s="2" t="s">
        <v>39</v>
      </c>
      <c r="F17" s="2" t="s">
        <v>40</v>
      </c>
      <c r="G17" s="3" t="s">
        <v>41</v>
      </c>
      <c r="H17" s="3">
        <v>2</v>
      </c>
      <c r="I17" s="3" t="s">
        <v>389</v>
      </c>
      <c r="J17" s="4">
        <v>43101</v>
      </c>
      <c r="K17" s="4">
        <v>43464</v>
      </c>
      <c r="L17" s="5"/>
      <c r="M17" s="5"/>
      <c r="N17" s="5"/>
      <c r="O17" s="33">
        <v>1</v>
      </c>
      <c r="P17" s="99" t="s">
        <v>624</v>
      </c>
      <c r="Q17" s="56" t="s">
        <v>738</v>
      </c>
      <c r="R17" s="60">
        <f t="shared" si="1"/>
        <v>0.5</v>
      </c>
      <c r="S17" s="39">
        <f t="shared" si="0"/>
        <v>3</v>
      </c>
      <c r="T17" s="78">
        <v>11</v>
      </c>
    </row>
    <row r="18" spans="1:20" ht="71.25">
      <c r="A18" s="3" t="s">
        <v>25</v>
      </c>
      <c r="B18" s="3" t="s">
        <v>37</v>
      </c>
      <c r="C18" s="3" t="s">
        <v>42</v>
      </c>
      <c r="D18" s="3" t="s">
        <v>30</v>
      </c>
      <c r="E18" s="2" t="s">
        <v>43</v>
      </c>
      <c r="F18" s="2" t="s">
        <v>44</v>
      </c>
      <c r="G18" s="3" t="s">
        <v>87</v>
      </c>
      <c r="H18" s="3">
        <v>1</v>
      </c>
      <c r="I18" s="3" t="s">
        <v>390</v>
      </c>
      <c r="J18" s="4">
        <v>43101</v>
      </c>
      <c r="K18" s="4">
        <v>43464</v>
      </c>
      <c r="L18" s="5"/>
      <c r="M18" s="5"/>
      <c r="N18" s="5"/>
      <c r="O18" s="33">
        <v>1</v>
      </c>
      <c r="P18" s="99" t="s">
        <v>625</v>
      </c>
      <c r="Q18" s="93" t="s">
        <v>732</v>
      </c>
      <c r="R18" s="60">
        <f t="shared" si="1"/>
        <v>1</v>
      </c>
      <c r="S18" s="39" t="b">
        <f t="shared" si="0"/>
        <v>0</v>
      </c>
      <c r="T18" s="78">
        <v>12</v>
      </c>
    </row>
    <row r="19" spans="1:20" ht="71.25">
      <c r="A19" s="3" t="s">
        <v>25</v>
      </c>
      <c r="B19" s="3" t="s">
        <v>37</v>
      </c>
      <c r="C19" s="3" t="s">
        <v>42</v>
      </c>
      <c r="D19" s="3" t="s">
        <v>30</v>
      </c>
      <c r="E19" s="2" t="s">
        <v>45</v>
      </c>
      <c r="F19" s="2" t="s">
        <v>46</v>
      </c>
      <c r="G19" s="3" t="s">
        <v>47</v>
      </c>
      <c r="H19" s="3">
        <v>2</v>
      </c>
      <c r="I19" s="3" t="s">
        <v>391</v>
      </c>
      <c r="J19" s="4">
        <v>43101</v>
      </c>
      <c r="K19" s="4">
        <v>43464</v>
      </c>
      <c r="L19" s="5"/>
      <c r="M19" s="5"/>
      <c r="N19" s="5"/>
      <c r="O19" s="33">
        <v>1</v>
      </c>
      <c r="P19" s="99" t="s">
        <v>626</v>
      </c>
      <c r="Q19" s="93" t="s">
        <v>754</v>
      </c>
      <c r="R19" s="60">
        <f t="shared" si="1"/>
        <v>0.5</v>
      </c>
      <c r="S19" s="39">
        <f t="shared" si="0"/>
        <v>3</v>
      </c>
      <c r="T19" s="78">
        <v>13</v>
      </c>
    </row>
    <row r="20" spans="1:20" ht="76.5">
      <c r="A20" s="3" t="s">
        <v>25</v>
      </c>
      <c r="B20" s="3" t="s">
        <v>37</v>
      </c>
      <c r="C20" s="3" t="s">
        <v>48</v>
      </c>
      <c r="D20" s="3" t="s">
        <v>49</v>
      </c>
      <c r="E20" s="2" t="s">
        <v>50</v>
      </c>
      <c r="F20" s="2" t="s">
        <v>51</v>
      </c>
      <c r="G20" s="3" t="s">
        <v>711</v>
      </c>
      <c r="H20" s="3">
        <v>5</v>
      </c>
      <c r="I20" s="3" t="s">
        <v>52</v>
      </c>
      <c r="J20" s="4">
        <v>43101</v>
      </c>
      <c r="K20" s="4">
        <v>43464</v>
      </c>
      <c r="L20" s="5"/>
      <c r="M20" s="5"/>
      <c r="N20" s="5"/>
      <c r="O20" s="74">
        <v>17</v>
      </c>
      <c r="P20" s="95" t="s">
        <v>710</v>
      </c>
      <c r="Q20" s="93" t="s">
        <v>733</v>
      </c>
      <c r="R20" s="60">
        <f t="shared" si="1"/>
        <v>3.4</v>
      </c>
      <c r="S20" s="6" t="b">
        <f t="shared" si="0"/>
        <v>0</v>
      </c>
      <c r="T20" s="78">
        <v>14</v>
      </c>
    </row>
    <row r="21" spans="1:20" ht="99.75">
      <c r="A21" s="3" t="s">
        <v>25</v>
      </c>
      <c r="B21" s="3" t="s">
        <v>37</v>
      </c>
      <c r="C21" s="3" t="s">
        <v>48</v>
      </c>
      <c r="D21" s="3" t="s">
        <v>49</v>
      </c>
      <c r="E21" s="2" t="s">
        <v>50</v>
      </c>
      <c r="F21" s="2" t="s">
        <v>53</v>
      </c>
      <c r="G21" s="3" t="s">
        <v>54</v>
      </c>
      <c r="H21" s="3">
        <v>5</v>
      </c>
      <c r="I21" s="3" t="s">
        <v>392</v>
      </c>
      <c r="J21" s="4">
        <v>43101</v>
      </c>
      <c r="K21" s="4">
        <v>43464</v>
      </c>
      <c r="L21" s="5"/>
      <c r="M21" s="5"/>
      <c r="N21" s="5"/>
      <c r="O21" s="33">
        <v>4</v>
      </c>
      <c r="P21" s="99" t="s">
        <v>638</v>
      </c>
      <c r="Q21" s="56" t="s">
        <v>716</v>
      </c>
      <c r="R21" s="60">
        <f t="shared" si="1"/>
        <v>0.8</v>
      </c>
      <c r="S21" s="39">
        <f t="shared" si="0"/>
        <v>4</v>
      </c>
      <c r="T21" s="78">
        <v>15</v>
      </c>
    </row>
    <row r="22" spans="1:20" ht="87" customHeight="1">
      <c r="A22" s="3" t="s">
        <v>25</v>
      </c>
      <c r="B22" s="3" t="s">
        <v>37</v>
      </c>
      <c r="C22" s="3" t="s">
        <v>48</v>
      </c>
      <c r="D22" s="3" t="s">
        <v>49</v>
      </c>
      <c r="E22" s="2" t="s">
        <v>50</v>
      </c>
      <c r="F22" s="2" t="s">
        <v>55</v>
      </c>
      <c r="G22" s="3" t="s">
        <v>56</v>
      </c>
      <c r="H22" s="3">
        <v>2</v>
      </c>
      <c r="I22" s="3" t="s">
        <v>57</v>
      </c>
      <c r="J22" s="4">
        <v>43101</v>
      </c>
      <c r="K22" s="4">
        <v>43464</v>
      </c>
      <c r="L22" s="5"/>
      <c r="M22" s="5"/>
      <c r="N22" s="5"/>
      <c r="O22" s="33">
        <v>2</v>
      </c>
      <c r="P22" s="99"/>
      <c r="Q22" s="93" t="s">
        <v>744</v>
      </c>
      <c r="R22" s="60">
        <f t="shared" si="1"/>
        <v>1</v>
      </c>
      <c r="S22" s="70" t="b">
        <f t="shared" si="0"/>
        <v>0</v>
      </c>
      <c r="T22" s="78">
        <v>16</v>
      </c>
    </row>
    <row r="23" spans="1:20" ht="204">
      <c r="A23" s="3" t="s">
        <v>25</v>
      </c>
      <c r="B23" s="3" t="s">
        <v>37</v>
      </c>
      <c r="C23" s="3" t="s">
        <v>48</v>
      </c>
      <c r="D23" s="3" t="s">
        <v>49</v>
      </c>
      <c r="E23" s="2" t="s">
        <v>50</v>
      </c>
      <c r="F23" s="2" t="s">
        <v>88</v>
      </c>
      <c r="G23" s="3" t="s">
        <v>89</v>
      </c>
      <c r="H23" s="3">
        <v>5</v>
      </c>
      <c r="I23" s="3" t="s">
        <v>57</v>
      </c>
      <c r="J23" s="4">
        <v>43101</v>
      </c>
      <c r="K23" s="4">
        <v>43464</v>
      </c>
      <c r="L23" s="5"/>
      <c r="M23" s="5"/>
      <c r="N23" s="5"/>
      <c r="O23" s="74">
        <v>5</v>
      </c>
      <c r="P23" s="95" t="s">
        <v>646</v>
      </c>
      <c r="Q23" s="93" t="s">
        <v>734</v>
      </c>
      <c r="R23" s="60">
        <f t="shared" si="1"/>
        <v>1</v>
      </c>
      <c r="S23" s="6" t="b">
        <f t="shared" si="0"/>
        <v>0</v>
      </c>
      <c r="T23" s="78">
        <v>17</v>
      </c>
    </row>
    <row r="24" spans="1:20" ht="76.5">
      <c r="A24" s="3" t="s">
        <v>25</v>
      </c>
      <c r="B24" s="3" t="s">
        <v>37</v>
      </c>
      <c r="C24" s="3" t="s">
        <v>48</v>
      </c>
      <c r="D24" s="3" t="s">
        <v>49</v>
      </c>
      <c r="E24" s="2" t="s">
        <v>91</v>
      </c>
      <c r="F24" s="2" t="s">
        <v>90</v>
      </c>
      <c r="G24" s="3" t="s">
        <v>92</v>
      </c>
      <c r="H24" s="3">
        <v>4</v>
      </c>
      <c r="I24" s="3" t="s">
        <v>57</v>
      </c>
      <c r="J24" s="4">
        <v>43101</v>
      </c>
      <c r="K24" s="4">
        <v>43464</v>
      </c>
      <c r="L24" s="5"/>
      <c r="M24" s="5"/>
      <c r="N24" s="5"/>
      <c r="O24" s="74">
        <v>4</v>
      </c>
      <c r="P24" s="95" t="s">
        <v>712</v>
      </c>
      <c r="Q24" s="93" t="s">
        <v>735</v>
      </c>
      <c r="R24" s="60">
        <f t="shared" si="1"/>
        <v>1</v>
      </c>
      <c r="S24" s="6" t="b">
        <f t="shared" si="0"/>
        <v>0</v>
      </c>
      <c r="T24" s="78">
        <v>18</v>
      </c>
    </row>
    <row r="25" spans="1:20" ht="91.5" customHeight="1">
      <c r="A25" s="3" t="s">
        <v>25</v>
      </c>
      <c r="B25" s="3" t="s">
        <v>124</v>
      </c>
      <c r="C25" s="3" t="s">
        <v>125</v>
      </c>
      <c r="D25" s="3" t="s">
        <v>127</v>
      </c>
      <c r="E25" s="2" t="s">
        <v>130</v>
      </c>
      <c r="F25" s="2" t="s">
        <v>133</v>
      </c>
      <c r="G25" s="3" t="s">
        <v>138</v>
      </c>
      <c r="H25" s="3">
        <v>2</v>
      </c>
      <c r="I25" s="3" t="s">
        <v>393</v>
      </c>
      <c r="J25" s="4">
        <v>43101</v>
      </c>
      <c r="K25" s="4">
        <v>43464</v>
      </c>
      <c r="L25" s="5"/>
      <c r="M25" s="5"/>
      <c r="N25" s="5"/>
      <c r="O25" s="33">
        <v>2</v>
      </c>
      <c r="P25" s="99" t="s">
        <v>745</v>
      </c>
      <c r="Q25" s="56" t="s">
        <v>739</v>
      </c>
      <c r="R25" s="60">
        <f t="shared" si="1"/>
        <v>1</v>
      </c>
      <c r="S25" s="39" t="b">
        <f t="shared" si="0"/>
        <v>0</v>
      </c>
      <c r="T25" s="78">
        <v>19</v>
      </c>
    </row>
    <row r="26" spans="1:20" ht="128.25">
      <c r="A26" s="3" t="s">
        <v>25</v>
      </c>
      <c r="B26" s="3" t="s">
        <v>124</v>
      </c>
      <c r="C26" s="3" t="s">
        <v>126</v>
      </c>
      <c r="D26" s="3" t="s">
        <v>128</v>
      </c>
      <c r="E26" s="2" t="s">
        <v>131</v>
      </c>
      <c r="F26" s="2" t="s">
        <v>134</v>
      </c>
      <c r="G26" s="3" t="s">
        <v>139</v>
      </c>
      <c r="H26" s="3">
        <v>15</v>
      </c>
      <c r="I26" s="3" t="s">
        <v>393</v>
      </c>
      <c r="J26" s="4">
        <v>43101</v>
      </c>
      <c r="K26" s="4">
        <v>43464</v>
      </c>
      <c r="L26" s="5"/>
      <c r="M26" s="5"/>
      <c r="N26" s="5"/>
      <c r="O26" s="33">
        <v>50</v>
      </c>
      <c r="P26" s="99" t="s">
        <v>644</v>
      </c>
      <c r="Q26" s="56" t="s">
        <v>645</v>
      </c>
      <c r="R26" s="60">
        <f t="shared" si="1"/>
        <v>3.3333333333333335</v>
      </c>
      <c r="S26" s="70" t="b">
        <f t="shared" si="0"/>
        <v>0</v>
      </c>
      <c r="T26" s="78">
        <v>20</v>
      </c>
    </row>
    <row r="27" spans="1:20" ht="51.75" customHeight="1">
      <c r="A27" s="3" t="s">
        <v>25</v>
      </c>
      <c r="B27" s="3" t="s">
        <v>124</v>
      </c>
      <c r="C27" s="3" t="s">
        <v>126</v>
      </c>
      <c r="D27" s="3" t="s">
        <v>128</v>
      </c>
      <c r="E27" s="2" t="s">
        <v>131</v>
      </c>
      <c r="F27" s="2" t="s">
        <v>135</v>
      </c>
      <c r="G27" s="3" t="s">
        <v>140</v>
      </c>
      <c r="H27" s="3">
        <v>10</v>
      </c>
      <c r="I27" s="3" t="s">
        <v>393</v>
      </c>
      <c r="J27" s="4">
        <v>43101</v>
      </c>
      <c r="K27" s="4">
        <v>43464</v>
      </c>
      <c r="L27" s="5"/>
      <c r="M27" s="5"/>
      <c r="N27" s="5"/>
      <c r="O27" s="33">
        <v>8</v>
      </c>
      <c r="P27" s="99" t="s">
        <v>639</v>
      </c>
      <c r="Q27" s="56" t="s">
        <v>640</v>
      </c>
      <c r="R27" s="60">
        <f t="shared" si="1"/>
        <v>0.8</v>
      </c>
      <c r="S27" s="39">
        <f t="shared" si="0"/>
        <v>4</v>
      </c>
      <c r="T27" s="78">
        <v>21</v>
      </c>
    </row>
    <row r="28" spans="1:20" ht="128.25">
      <c r="A28" s="3" t="s">
        <v>25</v>
      </c>
      <c r="B28" s="3" t="s">
        <v>124</v>
      </c>
      <c r="C28" s="3" t="s">
        <v>126</v>
      </c>
      <c r="D28" s="3" t="s">
        <v>128</v>
      </c>
      <c r="E28" s="2" t="s">
        <v>131</v>
      </c>
      <c r="F28" s="2" t="s">
        <v>136</v>
      </c>
      <c r="G28" s="3" t="s">
        <v>141</v>
      </c>
      <c r="H28" s="3">
        <v>50</v>
      </c>
      <c r="I28" s="3" t="s">
        <v>393</v>
      </c>
      <c r="J28" s="4">
        <v>43101</v>
      </c>
      <c r="K28" s="4">
        <v>43464</v>
      </c>
      <c r="L28" s="5"/>
      <c r="M28" s="5"/>
      <c r="N28" s="5"/>
      <c r="O28" s="33">
        <v>289</v>
      </c>
      <c r="P28" s="99" t="s">
        <v>641</v>
      </c>
      <c r="Q28" s="56" t="s">
        <v>740</v>
      </c>
      <c r="R28" s="60">
        <f t="shared" si="1"/>
        <v>5.78</v>
      </c>
      <c r="S28" s="39" t="b">
        <f t="shared" si="0"/>
        <v>0</v>
      </c>
      <c r="T28" s="78">
        <v>22</v>
      </c>
    </row>
    <row r="29" spans="1:20" ht="127.5" customHeight="1">
      <c r="A29" s="3" t="s">
        <v>25</v>
      </c>
      <c r="B29" s="3" t="s">
        <v>124</v>
      </c>
      <c r="C29" s="3" t="s">
        <v>126</v>
      </c>
      <c r="D29" s="3" t="s">
        <v>129</v>
      </c>
      <c r="E29" s="2" t="s">
        <v>132</v>
      </c>
      <c r="F29" s="2" t="s">
        <v>137</v>
      </c>
      <c r="G29" s="3" t="s">
        <v>142</v>
      </c>
      <c r="H29" s="3">
        <v>6</v>
      </c>
      <c r="I29" s="3" t="s">
        <v>393</v>
      </c>
      <c r="J29" s="4">
        <v>43101</v>
      </c>
      <c r="K29" s="4">
        <v>43464</v>
      </c>
      <c r="L29" s="5"/>
      <c r="M29" s="5"/>
      <c r="N29" s="5"/>
      <c r="O29" s="131">
        <v>6</v>
      </c>
      <c r="P29" s="99"/>
      <c r="Q29" s="56" t="s">
        <v>758</v>
      </c>
      <c r="R29" s="60">
        <f t="shared" si="1"/>
        <v>1</v>
      </c>
      <c r="S29" s="6" t="b">
        <f t="shared" si="0"/>
        <v>0</v>
      </c>
      <c r="T29" s="78">
        <v>23</v>
      </c>
    </row>
    <row r="30" spans="1:20" ht="150.75" customHeight="1">
      <c r="A30" s="3" t="s">
        <v>25</v>
      </c>
      <c r="B30" s="3" t="s">
        <v>124</v>
      </c>
      <c r="C30" s="3" t="s">
        <v>126</v>
      </c>
      <c r="D30" s="3" t="s">
        <v>143</v>
      </c>
      <c r="E30" s="2" t="s">
        <v>144</v>
      </c>
      <c r="F30" s="2" t="s">
        <v>145</v>
      </c>
      <c r="G30" s="3" t="s">
        <v>146</v>
      </c>
      <c r="H30" s="3">
        <v>25</v>
      </c>
      <c r="I30" s="79" t="s">
        <v>395</v>
      </c>
      <c r="J30" s="80">
        <v>43101</v>
      </c>
      <c r="K30" s="80">
        <v>43464</v>
      </c>
      <c r="L30" s="81"/>
      <c r="M30" s="81"/>
      <c r="N30" s="81"/>
      <c r="O30" s="79">
        <f>20+65+120</f>
        <v>205</v>
      </c>
      <c r="P30" s="100" t="s">
        <v>713</v>
      </c>
      <c r="Q30" s="94" t="s">
        <v>736</v>
      </c>
      <c r="R30" s="60">
        <f t="shared" si="1"/>
        <v>8.1999999999999993</v>
      </c>
      <c r="S30" s="6" t="b">
        <f t="shared" si="0"/>
        <v>0</v>
      </c>
      <c r="T30" s="78">
        <v>24</v>
      </c>
    </row>
    <row r="31" spans="1:20" ht="231" customHeight="1">
      <c r="A31" s="3" t="s">
        <v>25</v>
      </c>
      <c r="B31" s="3" t="s">
        <v>147</v>
      </c>
      <c r="C31" s="3" t="s">
        <v>148</v>
      </c>
      <c r="D31" s="3" t="s">
        <v>149</v>
      </c>
      <c r="E31" s="2" t="s">
        <v>152</v>
      </c>
      <c r="F31" s="2" t="s">
        <v>157</v>
      </c>
      <c r="G31" s="3" t="s">
        <v>161</v>
      </c>
      <c r="H31" s="3">
        <v>710</v>
      </c>
      <c r="I31" s="74" t="s">
        <v>381</v>
      </c>
      <c r="J31" s="82">
        <v>43101</v>
      </c>
      <c r="K31" s="82">
        <v>43464</v>
      </c>
      <c r="L31" s="83"/>
      <c r="M31" s="83"/>
      <c r="N31" s="83"/>
      <c r="O31" s="74">
        <v>851</v>
      </c>
      <c r="P31" s="132" t="s">
        <v>683</v>
      </c>
      <c r="Q31" s="133" t="s">
        <v>751</v>
      </c>
      <c r="R31" s="60">
        <f t="shared" si="1"/>
        <v>1.1985915492957746</v>
      </c>
      <c r="S31" s="6" t="b">
        <f t="shared" si="0"/>
        <v>0</v>
      </c>
      <c r="T31" s="78">
        <v>25</v>
      </c>
    </row>
    <row r="32" spans="1:20" ht="142.5">
      <c r="A32" s="3" t="s">
        <v>25</v>
      </c>
      <c r="B32" s="3" t="s">
        <v>147</v>
      </c>
      <c r="C32" s="3" t="s">
        <v>148</v>
      </c>
      <c r="D32" s="3" t="s">
        <v>150</v>
      </c>
      <c r="E32" s="2" t="s">
        <v>153</v>
      </c>
      <c r="F32" s="2" t="s">
        <v>158</v>
      </c>
      <c r="G32" s="3" t="s">
        <v>162</v>
      </c>
      <c r="H32" s="3">
        <v>500</v>
      </c>
      <c r="I32" s="74" t="s">
        <v>425</v>
      </c>
      <c r="J32" s="82">
        <v>43101</v>
      </c>
      <c r="K32" s="82">
        <v>43464</v>
      </c>
      <c r="L32" s="83"/>
      <c r="M32" s="83"/>
      <c r="N32" s="83"/>
      <c r="O32" s="74">
        <v>500</v>
      </c>
      <c r="P32" s="132" t="s">
        <v>684</v>
      </c>
      <c r="Q32" s="134" t="s">
        <v>691</v>
      </c>
      <c r="R32" s="60">
        <f t="shared" si="1"/>
        <v>1</v>
      </c>
      <c r="S32" s="39" t="b">
        <f t="shared" si="0"/>
        <v>0</v>
      </c>
      <c r="T32" s="78">
        <v>26</v>
      </c>
    </row>
    <row r="33" spans="1:20" s="98" customFormat="1" ht="142.5">
      <c r="A33" s="3" t="s">
        <v>25</v>
      </c>
      <c r="B33" s="3" t="s">
        <v>147</v>
      </c>
      <c r="C33" s="3" t="s">
        <v>148</v>
      </c>
      <c r="D33" s="3" t="s">
        <v>151</v>
      </c>
      <c r="E33" s="2" t="s">
        <v>154</v>
      </c>
      <c r="F33" s="2" t="s">
        <v>159</v>
      </c>
      <c r="G33" s="3" t="s">
        <v>163</v>
      </c>
      <c r="H33" s="3">
        <v>120</v>
      </c>
      <c r="I33" s="74" t="s">
        <v>425</v>
      </c>
      <c r="J33" s="82">
        <v>43101</v>
      </c>
      <c r="K33" s="82">
        <v>43464</v>
      </c>
      <c r="L33" s="83"/>
      <c r="M33" s="83"/>
      <c r="N33" s="83"/>
      <c r="O33" s="74">
        <v>120</v>
      </c>
      <c r="P33" s="132">
        <v>12</v>
      </c>
      <c r="Q33" s="134" t="s">
        <v>692</v>
      </c>
      <c r="R33" s="60">
        <f t="shared" si="1"/>
        <v>1</v>
      </c>
      <c r="S33" s="96" t="b">
        <f t="shared" si="0"/>
        <v>0</v>
      </c>
      <c r="T33" s="97">
        <v>27</v>
      </c>
    </row>
    <row r="34" spans="1:20" ht="142.5">
      <c r="A34" s="3" t="s">
        <v>25</v>
      </c>
      <c r="B34" s="3" t="s">
        <v>147</v>
      </c>
      <c r="C34" s="3" t="s">
        <v>148</v>
      </c>
      <c r="D34" s="3" t="s">
        <v>155</v>
      </c>
      <c r="E34" s="2" t="s">
        <v>156</v>
      </c>
      <c r="F34" s="2" t="s">
        <v>160</v>
      </c>
      <c r="G34" s="3" t="s">
        <v>164</v>
      </c>
      <c r="H34" s="3">
        <v>50</v>
      </c>
      <c r="I34" s="74" t="s">
        <v>425</v>
      </c>
      <c r="J34" s="82">
        <v>43101</v>
      </c>
      <c r="K34" s="82">
        <v>43464</v>
      </c>
      <c r="L34" s="83"/>
      <c r="M34" s="83"/>
      <c r="N34" s="83"/>
      <c r="O34" s="74">
        <v>0</v>
      </c>
      <c r="P34" s="135"/>
      <c r="Q34" s="134" t="s">
        <v>693</v>
      </c>
      <c r="R34" s="60">
        <v>0.34</v>
      </c>
      <c r="S34" s="39">
        <f t="shared" si="0"/>
        <v>3</v>
      </c>
      <c r="T34" s="78">
        <v>28</v>
      </c>
    </row>
    <row r="35" spans="1:20" ht="134.25" customHeight="1">
      <c r="A35" s="3" t="s">
        <v>25</v>
      </c>
      <c r="B35" s="3" t="s">
        <v>147</v>
      </c>
      <c r="C35" s="3" t="s">
        <v>165</v>
      </c>
      <c r="D35" s="3" t="s">
        <v>166</v>
      </c>
      <c r="E35" s="2" t="s">
        <v>167</v>
      </c>
      <c r="F35" s="2" t="s">
        <v>168</v>
      </c>
      <c r="G35" s="3" t="s">
        <v>170</v>
      </c>
      <c r="H35" s="3">
        <v>5</v>
      </c>
      <c r="I35" s="74" t="s">
        <v>394</v>
      </c>
      <c r="J35" s="82">
        <v>43101</v>
      </c>
      <c r="K35" s="82">
        <v>43464</v>
      </c>
      <c r="L35" s="83"/>
      <c r="M35" s="83"/>
      <c r="N35" s="83"/>
      <c r="O35" s="74">
        <v>7</v>
      </c>
      <c r="P35" s="95" t="s">
        <v>707</v>
      </c>
      <c r="Q35" s="93" t="s">
        <v>755</v>
      </c>
      <c r="R35" s="60">
        <f t="shared" si="1"/>
        <v>1.4</v>
      </c>
      <c r="S35" s="6" t="b">
        <f t="shared" si="0"/>
        <v>0</v>
      </c>
      <c r="T35" s="78">
        <v>29</v>
      </c>
    </row>
    <row r="36" spans="1:20" ht="103.5" customHeight="1">
      <c r="A36" s="3" t="s">
        <v>25</v>
      </c>
      <c r="B36" s="3" t="s">
        <v>147</v>
      </c>
      <c r="C36" s="3" t="s">
        <v>165</v>
      </c>
      <c r="D36" s="3" t="s">
        <v>166</v>
      </c>
      <c r="E36" s="2" t="s">
        <v>167</v>
      </c>
      <c r="F36" s="2" t="s">
        <v>169</v>
      </c>
      <c r="G36" s="3" t="s">
        <v>171</v>
      </c>
      <c r="H36" s="3">
        <v>2</v>
      </c>
      <c r="I36" s="74" t="s">
        <v>396</v>
      </c>
      <c r="J36" s="82">
        <v>43101</v>
      </c>
      <c r="K36" s="82">
        <v>43464</v>
      </c>
      <c r="L36" s="83"/>
      <c r="M36" s="83"/>
      <c r="N36" s="83"/>
      <c r="O36" s="74">
        <v>2</v>
      </c>
      <c r="P36" s="95"/>
      <c r="Q36" s="93" t="s">
        <v>759</v>
      </c>
      <c r="R36" s="60">
        <f t="shared" si="1"/>
        <v>1</v>
      </c>
      <c r="S36" s="6" t="b">
        <f t="shared" si="0"/>
        <v>0</v>
      </c>
      <c r="T36" s="78">
        <v>30</v>
      </c>
    </row>
    <row r="37" spans="1:20" ht="142.5">
      <c r="A37" s="3" t="s">
        <v>25</v>
      </c>
      <c r="B37" s="3" t="s">
        <v>147</v>
      </c>
      <c r="C37" s="3" t="s">
        <v>165</v>
      </c>
      <c r="D37" s="3" t="s">
        <v>166</v>
      </c>
      <c r="E37" s="2" t="s">
        <v>167</v>
      </c>
      <c r="F37" s="2" t="s">
        <v>173</v>
      </c>
      <c r="G37" s="3" t="s">
        <v>174</v>
      </c>
      <c r="H37" s="3">
        <v>1</v>
      </c>
      <c r="I37" s="74" t="s">
        <v>397</v>
      </c>
      <c r="J37" s="82">
        <v>43101</v>
      </c>
      <c r="K37" s="82">
        <v>43464</v>
      </c>
      <c r="L37" s="83"/>
      <c r="M37" s="83"/>
      <c r="N37" s="83"/>
      <c r="O37" s="74">
        <v>1</v>
      </c>
      <c r="P37" s="95"/>
      <c r="Q37" s="93" t="s">
        <v>647</v>
      </c>
      <c r="R37" s="60">
        <f t="shared" si="1"/>
        <v>1</v>
      </c>
      <c r="S37" s="6" t="b">
        <f t="shared" si="0"/>
        <v>0</v>
      </c>
      <c r="T37" s="78">
        <v>31</v>
      </c>
    </row>
    <row r="38" spans="1:20" ht="142.5">
      <c r="A38" s="3" t="s">
        <v>25</v>
      </c>
      <c r="B38" s="3" t="s">
        <v>147</v>
      </c>
      <c r="C38" s="3" t="s">
        <v>165</v>
      </c>
      <c r="D38" s="3" t="s">
        <v>166</v>
      </c>
      <c r="E38" s="2" t="s">
        <v>167</v>
      </c>
      <c r="F38" s="2" t="s">
        <v>172</v>
      </c>
      <c r="G38" s="3" t="s">
        <v>175</v>
      </c>
      <c r="H38" s="3">
        <v>1</v>
      </c>
      <c r="I38" s="74" t="s">
        <v>397</v>
      </c>
      <c r="J38" s="82">
        <v>43101</v>
      </c>
      <c r="K38" s="82">
        <v>43464</v>
      </c>
      <c r="L38" s="83"/>
      <c r="M38" s="83"/>
      <c r="N38" s="83"/>
      <c r="O38" s="74">
        <v>0</v>
      </c>
      <c r="P38" s="95"/>
      <c r="Q38" s="93" t="s">
        <v>760</v>
      </c>
      <c r="R38" s="60">
        <v>0.34</v>
      </c>
      <c r="S38" s="39">
        <f t="shared" si="0"/>
        <v>3</v>
      </c>
      <c r="T38" s="78">
        <v>32</v>
      </c>
    </row>
    <row r="39" spans="1:20" ht="85.5">
      <c r="A39" s="3" t="s">
        <v>25</v>
      </c>
      <c r="B39" s="3" t="s">
        <v>176</v>
      </c>
      <c r="C39" s="3" t="s">
        <v>177</v>
      </c>
      <c r="D39" s="3" t="s">
        <v>180</v>
      </c>
      <c r="E39" s="2" t="s">
        <v>178</v>
      </c>
      <c r="F39" s="2" t="s">
        <v>179</v>
      </c>
      <c r="G39" s="3" t="s">
        <v>183</v>
      </c>
      <c r="H39" s="3">
        <v>10</v>
      </c>
      <c r="I39" s="74" t="s">
        <v>393</v>
      </c>
      <c r="J39" s="82">
        <v>43101</v>
      </c>
      <c r="K39" s="82">
        <v>43464</v>
      </c>
      <c r="L39" s="83"/>
      <c r="M39" s="83"/>
      <c r="N39" s="83"/>
      <c r="O39" s="74">
        <f>18+5</f>
        <v>23</v>
      </c>
      <c r="P39" s="95" t="s">
        <v>638</v>
      </c>
      <c r="Q39" s="93" t="s">
        <v>715</v>
      </c>
      <c r="R39" s="60">
        <f t="shared" si="1"/>
        <v>2.2999999999999998</v>
      </c>
      <c r="S39" s="6" t="b">
        <f t="shared" si="0"/>
        <v>0</v>
      </c>
      <c r="T39" s="78">
        <v>33</v>
      </c>
    </row>
    <row r="40" spans="1:20" ht="101.25" customHeight="1">
      <c r="A40" s="3" t="s">
        <v>25</v>
      </c>
      <c r="B40" s="3" t="s">
        <v>176</v>
      </c>
      <c r="C40" s="3" t="s">
        <v>177</v>
      </c>
      <c r="D40" s="3" t="s">
        <v>180</v>
      </c>
      <c r="E40" s="2" t="s">
        <v>178</v>
      </c>
      <c r="F40" s="2" t="s">
        <v>181</v>
      </c>
      <c r="G40" s="3" t="s">
        <v>182</v>
      </c>
      <c r="H40" s="3">
        <v>2</v>
      </c>
      <c r="I40" s="74" t="s">
        <v>393</v>
      </c>
      <c r="J40" s="82">
        <v>43101</v>
      </c>
      <c r="K40" s="82">
        <v>43464</v>
      </c>
      <c r="L40" s="83"/>
      <c r="M40" s="83"/>
      <c r="N40" s="83"/>
      <c r="O40" s="74">
        <v>7</v>
      </c>
      <c r="P40" s="95" t="s">
        <v>648</v>
      </c>
      <c r="Q40" s="93" t="s">
        <v>717</v>
      </c>
      <c r="R40" s="60">
        <f t="shared" si="1"/>
        <v>3.5</v>
      </c>
      <c r="S40" s="39" t="b">
        <f t="shared" si="0"/>
        <v>0</v>
      </c>
      <c r="T40" s="78">
        <v>34</v>
      </c>
    </row>
    <row r="41" spans="1:20" ht="71.25">
      <c r="A41" s="3" t="s">
        <v>25</v>
      </c>
      <c r="B41" s="3" t="s">
        <v>176</v>
      </c>
      <c r="C41" s="3" t="s">
        <v>177</v>
      </c>
      <c r="D41" s="3" t="s">
        <v>191</v>
      </c>
      <c r="E41" s="2" t="s">
        <v>189</v>
      </c>
      <c r="F41" s="2" t="s">
        <v>190</v>
      </c>
      <c r="G41" s="3" t="s">
        <v>192</v>
      </c>
      <c r="H41" s="3">
        <v>20</v>
      </c>
      <c r="I41" s="74" t="s">
        <v>741</v>
      </c>
      <c r="J41" s="82">
        <v>43101</v>
      </c>
      <c r="K41" s="82">
        <v>43464</v>
      </c>
      <c r="L41" s="83"/>
      <c r="M41" s="83"/>
      <c r="N41" s="83"/>
      <c r="O41" s="74">
        <v>137</v>
      </c>
      <c r="P41" s="95" t="s">
        <v>651</v>
      </c>
      <c r="Q41" s="93"/>
      <c r="R41" s="60">
        <f t="shared" si="1"/>
        <v>6.85</v>
      </c>
      <c r="S41" s="70" t="b">
        <f t="shared" si="0"/>
        <v>0</v>
      </c>
      <c r="T41" s="78">
        <v>35</v>
      </c>
    </row>
    <row r="42" spans="1:20" ht="57" customHeight="1">
      <c r="A42" s="3" t="s">
        <v>25</v>
      </c>
      <c r="B42" s="3" t="s">
        <v>176</v>
      </c>
      <c r="C42" s="3" t="s">
        <v>177</v>
      </c>
      <c r="D42" s="3" t="s">
        <v>193</v>
      </c>
      <c r="E42" s="2" t="s">
        <v>194</v>
      </c>
      <c r="F42" s="2" t="s">
        <v>195</v>
      </c>
      <c r="G42" s="3" t="s">
        <v>196</v>
      </c>
      <c r="H42" s="3">
        <v>1</v>
      </c>
      <c r="I42" s="74" t="s">
        <v>398</v>
      </c>
      <c r="J42" s="82">
        <v>43101</v>
      </c>
      <c r="K42" s="82">
        <v>43464</v>
      </c>
      <c r="L42" s="83"/>
      <c r="M42" s="83"/>
      <c r="N42" s="83"/>
      <c r="O42" s="74">
        <v>1</v>
      </c>
      <c r="P42" s="95" t="s">
        <v>649</v>
      </c>
      <c r="Q42" s="93" t="s">
        <v>650</v>
      </c>
      <c r="R42" s="60">
        <f t="shared" si="1"/>
        <v>1</v>
      </c>
      <c r="S42" s="70" t="b">
        <f t="shared" si="0"/>
        <v>0</v>
      </c>
      <c r="T42" s="78">
        <v>36</v>
      </c>
    </row>
    <row r="43" spans="1:20" ht="78.75" customHeight="1">
      <c r="A43" s="3" t="s">
        <v>25</v>
      </c>
      <c r="B43" s="3" t="s">
        <v>176</v>
      </c>
      <c r="C43" s="3" t="s">
        <v>184</v>
      </c>
      <c r="D43" s="3" t="s">
        <v>185</v>
      </c>
      <c r="E43" s="2" t="s">
        <v>186</v>
      </c>
      <c r="F43" s="2" t="s">
        <v>187</v>
      </c>
      <c r="G43" s="3" t="s">
        <v>188</v>
      </c>
      <c r="H43" s="3">
        <v>1</v>
      </c>
      <c r="I43" s="74" t="s">
        <v>405</v>
      </c>
      <c r="J43" s="82">
        <v>43101</v>
      </c>
      <c r="K43" s="82">
        <v>43464</v>
      </c>
      <c r="L43" s="83"/>
      <c r="M43" s="83"/>
      <c r="N43" s="83"/>
      <c r="O43" s="74">
        <v>0</v>
      </c>
      <c r="P43" s="95"/>
      <c r="Q43" s="93" t="s">
        <v>642</v>
      </c>
      <c r="R43" s="60">
        <f t="shared" si="1"/>
        <v>0</v>
      </c>
      <c r="S43" s="6">
        <f t="shared" si="0"/>
        <v>1</v>
      </c>
      <c r="T43" s="78">
        <v>37</v>
      </c>
    </row>
    <row r="44" spans="1:20" ht="253.5" customHeight="1">
      <c r="A44" s="3" t="s">
        <v>25</v>
      </c>
      <c r="B44" s="3" t="s">
        <v>197</v>
      </c>
      <c r="C44" s="3" t="s">
        <v>198</v>
      </c>
      <c r="D44" s="3" t="s">
        <v>200</v>
      </c>
      <c r="E44" s="2" t="s">
        <v>202</v>
      </c>
      <c r="F44" s="2" t="s">
        <v>212</v>
      </c>
      <c r="G44" s="3" t="s">
        <v>203</v>
      </c>
      <c r="H44" s="3">
        <v>1</v>
      </c>
      <c r="I44" s="74" t="s">
        <v>399</v>
      </c>
      <c r="J44" s="82">
        <v>43101</v>
      </c>
      <c r="K44" s="82">
        <v>43464</v>
      </c>
      <c r="L44" s="83"/>
      <c r="M44" s="83"/>
      <c r="N44" s="83"/>
      <c r="O44" s="74">
        <v>0</v>
      </c>
      <c r="P44" s="95" t="s">
        <v>627</v>
      </c>
      <c r="Q44" s="93" t="s">
        <v>742</v>
      </c>
      <c r="R44" s="60">
        <v>0.8</v>
      </c>
      <c r="S44" s="39">
        <f t="shared" si="0"/>
        <v>4</v>
      </c>
      <c r="T44" s="78">
        <v>38</v>
      </c>
    </row>
    <row r="45" spans="1:20" ht="85.5">
      <c r="A45" s="3" t="s">
        <v>25</v>
      </c>
      <c r="B45" s="3" t="s">
        <v>197</v>
      </c>
      <c r="C45" s="3" t="s">
        <v>199</v>
      </c>
      <c r="D45" s="3" t="s">
        <v>201</v>
      </c>
      <c r="E45" s="2" t="s">
        <v>406</v>
      </c>
      <c r="F45" s="2" t="s">
        <v>407</v>
      </c>
      <c r="G45" s="3" t="s">
        <v>213</v>
      </c>
      <c r="H45" s="3">
        <v>30</v>
      </c>
      <c r="I45" s="3" t="s">
        <v>400</v>
      </c>
      <c r="J45" s="4">
        <v>43101</v>
      </c>
      <c r="K45" s="4">
        <v>43464</v>
      </c>
      <c r="L45" s="5"/>
      <c r="M45" s="5"/>
      <c r="N45" s="5"/>
      <c r="O45" s="3">
        <v>81</v>
      </c>
      <c r="P45" s="101" t="s">
        <v>746</v>
      </c>
      <c r="Q45" s="95" t="s">
        <v>714</v>
      </c>
      <c r="R45" s="60">
        <f t="shared" si="1"/>
        <v>2.7</v>
      </c>
      <c r="S45" s="6" t="b">
        <f t="shared" si="0"/>
        <v>0</v>
      </c>
      <c r="T45" s="78">
        <v>39</v>
      </c>
    </row>
    <row r="46" spans="1:20" ht="90" customHeight="1">
      <c r="A46" s="3" t="s">
        <v>25</v>
      </c>
      <c r="B46" s="3" t="s">
        <v>204</v>
      </c>
      <c r="C46" s="3" t="s">
        <v>205</v>
      </c>
      <c r="D46" s="3" t="s">
        <v>206</v>
      </c>
      <c r="E46" s="2" t="s">
        <v>208</v>
      </c>
      <c r="F46" s="2" t="s">
        <v>209</v>
      </c>
      <c r="G46" s="3" t="s">
        <v>214</v>
      </c>
      <c r="H46" s="3">
        <v>50</v>
      </c>
      <c r="I46" s="3" t="s">
        <v>399</v>
      </c>
      <c r="J46" s="4">
        <v>43101</v>
      </c>
      <c r="K46" s="4">
        <v>43464</v>
      </c>
      <c r="L46" s="5"/>
      <c r="M46" s="5"/>
      <c r="N46" s="5"/>
      <c r="O46" s="74">
        <v>147</v>
      </c>
      <c r="P46" s="95" t="s">
        <v>747</v>
      </c>
      <c r="Q46" s="95" t="s">
        <v>748</v>
      </c>
      <c r="R46" s="60">
        <f t="shared" si="1"/>
        <v>2.94</v>
      </c>
      <c r="S46" s="39" t="b">
        <f t="shared" si="0"/>
        <v>0</v>
      </c>
      <c r="T46" s="78">
        <v>40</v>
      </c>
    </row>
    <row r="47" spans="1:20" ht="149.25" customHeight="1">
      <c r="A47" s="3" t="s">
        <v>25</v>
      </c>
      <c r="B47" s="3" t="s">
        <v>204</v>
      </c>
      <c r="C47" s="3" t="s">
        <v>205</v>
      </c>
      <c r="D47" s="3" t="s">
        <v>207</v>
      </c>
      <c r="E47" s="2" t="s">
        <v>210</v>
      </c>
      <c r="F47" s="2" t="s">
        <v>211</v>
      </c>
      <c r="G47" s="3" t="s">
        <v>215</v>
      </c>
      <c r="H47" s="3">
        <v>15</v>
      </c>
      <c r="I47" s="3" t="s">
        <v>399</v>
      </c>
      <c r="J47" s="4">
        <v>43101</v>
      </c>
      <c r="K47" s="4">
        <v>43464</v>
      </c>
      <c r="L47" s="5"/>
      <c r="M47" s="5"/>
      <c r="N47" s="5"/>
      <c r="O47" s="74">
        <f>8+88</f>
        <v>96</v>
      </c>
      <c r="P47" s="99" t="s">
        <v>655</v>
      </c>
      <c r="Q47" s="95" t="s">
        <v>749</v>
      </c>
      <c r="R47" s="60">
        <f t="shared" si="1"/>
        <v>6.4</v>
      </c>
      <c r="S47" s="70" t="b">
        <f t="shared" si="0"/>
        <v>0</v>
      </c>
      <c r="T47" s="78">
        <v>41</v>
      </c>
    </row>
    <row r="48" spans="1:20" ht="248.25" customHeight="1">
      <c r="A48" s="3" t="s">
        <v>25</v>
      </c>
      <c r="B48" s="3" t="s">
        <v>204</v>
      </c>
      <c r="C48" s="3" t="s">
        <v>205</v>
      </c>
      <c r="D48" s="3" t="s">
        <v>207</v>
      </c>
      <c r="E48" s="2" t="s">
        <v>216</v>
      </c>
      <c r="F48" s="2" t="s">
        <v>217</v>
      </c>
      <c r="G48" s="3" t="s">
        <v>218</v>
      </c>
      <c r="H48" s="3">
        <v>15</v>
      </c>
      <c r="I48" s="3" t="s">
        <v>401</v>
      </c>
      <c r="J48" s="4">
        <v>43101</v>
      </c>
      <c r="K48" s="4">
        <v>43464</v>
      </c>
      <c r="L48" s="5"/>
      <c r="M48" s="5"/>
      <c r="N48" s="5"/>
      <c r="O48" s="33">
        <f>25+55</f>
        <v>80</v>
      </c>
      <c r="P48" s="99" t="s">
        <v>656</v>
      </c>
      <c r="Q48" s="95" t="s">
        <v>750</v>
      </c>
      <c r="R48" s="60">
        <f t="shared" si="1"/>
        <v>5.333333333333333</v>
      </c>
      <c r="S48" s="6" t="b">
        <f t="shared" si="0"/>
        <v>0</v>
      </c>
      <c r="T48" s="78">
        <v>42</v>
      </c>
    </row>
    <row r="49" spans="1:20" ht="114.75" customHeight="1">
      <c r="A49" s="3" t="s">
        <v>25</v>
      </c>
      <c r="B49" s="3" t="s">
        <v>204</v>
      </c>
      <c r="C49" s="3" t="s">
        <v>205</v>
      </c>
      <c r="D49" s="3" t="s">
        <v>256</v>
      </c>
      <c r="E49" s="2" t="s">
        <v>257</v>
      </c>
      <c r="F49" s="2" t="s">
        <v>258</v>
      </c>
      <c r="G49" s="3" t="s">
        <v>259</v>
      </c>
      <c r="H49" s="3">
        <v>10</v>
      </c>
      <c r="I49" s="3" t="s">
        <v>402</v>
      </c>
      <c r="J49" s="4">
        <v>43101</v>
      </c>
      <c r="K49" s="4">
        <v>43464</v>
      </c>
      <c r="L49" s="5"/>
      <c r="M49" s="5"/>
      <c r="N49" s="5"/>
      <c r="O49" s="33">
        <v>1</v>
      </c>
      <c r="P49" s="99" t="s">
        <v>756</v>
      </c>
      <c r="Q49" s="56" t="s">
        <v>761</v>
      </c>
      <c r="R49" s="60">
        <v>0.6</v>
      </c>
      <c r="S49" s="39">
        <f t="shared" si="0"/>
        <v>3</v>
      </c>
      <c r="T49" s="78">
        <v>43</v>
      </c>
    </row>
    <row r="50" spans="1:20" ht="85.5">
      <c r="A50" s="3" t="s">
        <v>25</v>
      </c>
      <c r="B50" s="3" t="s">
        <v>204</v>
      </c>
      <c r="C50" s="3" t="s">
        <v>205</v>
      </c>
      <c r="D50" s="3" t="s">
        <v>260</v>
      </c>
      <c r="E50" s="2" t="s">
        <v>261</v>
      </c>
      <c r="F50" s="2" t="s">
        <v>262</v>
      </c>
      <c r="G50" s="3" t="s">
        <v>263</v>
      </c>
      <c r="H50" s="3">
        <v>5</v>
      </c>
      <c r="I50" s="3" t="s">
        <v>403</v>
      </c>
      <c r="J50" s="4">
        <v>43101</v>
      </c>
      <c r="K50" s="4">
        <v>43464</v>
      </c>
      <c r="L50" s="5"/>
      <c r="M50" s="5"/>
      <c r="N50" s="5"/>
      <c r="O50" s="33">
        <v>1</v>
      </c>
      <c r="P50" s="99" t="s">
        <v>657</v>
      </c>
      <c r="Q50" s="56" t="s">
        <v>658</v>
      </c>
      <c r="R50" s="60">
        <f t="shared" si="1"/>
        <v>0.2</v>
      </c>
      <c r="S50" s="6">
        <f t="shared" si="0"/>
        <v>1</v>
      </c>
      <c r="T50" s="78">
        <v>44</v>
      </c>
    </row>
    <row r="51" spans="1:20" ht="58.5" customHeight="1">
      <c r="A51" s="3" t="s">
        <v>25</v>
      </c>
      <c r="B51" s="3" t="s">
        <v>204</v>
      </c>
      <c r="C51" s="3" t="s">
        <v>219</v>
      </c>
      <c r="D51" s="3" t="s">
        <v>220</v>
      </c>
      <c r="E51" s="2" t="s">
        <v>221</v>
      </c>
      <c r="F51" s="2" t="s">
        <v>222</v>
      </c>
      <c r="G51" s="3" t="s">
        <v>224</v>
      </c>
      <c r="H51" s="3">
        <v>1</v>
      </c>
      <c r="I51" s="3" t="s">
        <v>399</v>
      </c>
      <c r="J51" s="4">
        <v>43101</v>
      </c>
      <c r="K51" s="4">
        <v>43464</v>
      </c>
      <c r="L51" s="5"/>
      <c r="M51" s="5"/>
      <c r="N51" s="5"/>
      <c r="O51" s="33">
        <v>0</v>
      </c>
      <c r="P51" s="99"/>
      <c r="Q51" s="56" t="s">
        <v>757</v>
      </c>
      <c r="R51" s="60">
        <v>0.5</v>
      </c>
      <c r="S51" s="39">
        <f t="shared" si="0"/>
        <v>3</v>
      </c>
      <c r="T51" s="78">
        <v>45</v>
      </c>
    </row>
    <row r="52" spans="1:20" ht="71.25">
      <c r="A52" s="3" t="s">
        <v>25</v>
      </c>
      <c r="B52" s="3" t="s">
        <v>204</v>
      </c>
      <c r="C52" s="3" t="s">
        <v>219</v>
      </c>
      <c r="D52" s="3" t="s">
        <v>220</v>
      </c>
      <c r="E52" s="2" t="s">
        <v>221</v>
      </c>
      <c r="F52" s="2" t="s">
        <v>223</v>
      </c>
      <c r="G52" s="3" t="s">
        <v>225</v>
      </c>
      <c r="H52" s="3">
        <v>50</v>
      </c>
      <c r="I52" s="3" t="s">
        <v>399</v>
      </c>
      <c r="J52" s="4">
        <v>43101</v>
      </c>
      <c r="K52" s="4">
        <v>43464</v>
      </c>
      <c r="L52" s="5"/>
      <c r="M52" s="5"/>
      <c r="N52" s="5"/>
      <c r="O52" s="33">
        <v>0</v>
      </c>
      <c r="P52" s="99"/>
      <c r="Q52" s="56" t="s">
        <v>730</v>
      </c>
      <c r="R52" s="60">
        <v>0.34</v>
      </c>
      <c r="S52" s="39">
        <f t="shared" si="0"/>
        <v>3</v>
      </c>
      <c r="T52" s="78">
        <v>46</v>
      </c>
    </row>
    <row r="53" spans="1:20" ht="138" customHeight="1">
      <c r="A53" s="3" t="s">
        <v>25</v>
      </c>
      <c r="B53" s="3" t="s">
        <v>204</v>
      </c>
      <c r="C53" s="3" t="s">
        <v>219</v>
      </c>
      <c r="D53" s="3" t="s">
        <v>220</v>
      </c>
      <c r="E53" s="2" t="s">
        <v>264</v>
      </c>
      <c r="F53" s="2" t="s">
        <v>265</v>
      </c>
      <c r="G53" s="3" t="s">
        <v>266</v>
      </c>
      <c r="H53" s="3">
        <v>40</v>
      </c>
      <c r="I53" s="3" t="s">
        <v>404</v>
      </c>
      <c r="J53" s="4">
        <v>43101</v>
      </c>
      <c r="K53" s="4">
        <v>43464</v>
      </c>
      <c r="L53" s="5"/>
      <c r="M53" s="5"/>
      <c r="N53" s="5"/>
      <c r="O53" s="33">
        <v>0</v>
      </c>
      <c r="P53" s="99"/>
      <c r="Q53" s="56" t="s">
        <v>642</v>
      </c>
      <c r="R53" s="60">
        <f t="shared" si="1"/>
        <v>0</v>
      </c>
      <c r="S53" s="6">
        <f t="shared" si="0"/>
        <v>1</v>
      </c>
      <c r="T53" s="78">
        <v>47</v>
      </c>
    </row>
    <row r="54" spans="1:20">
      <c r="F54" s="17"/>
    </row>
    <row r="55" spans="1:20">
      <c r="A55" s="10" t="s">
        <v>11</v>
      </c>
      <c r="B55" s="11" t="s">
        <v>58</v>
      </c>
    </row>
    <row r="56" spans="1:20">
      <c r="A56" s="10" t="s">
        <v>13</v>
      </c>
      <c r="B56" s="11" t="s">
        <v>59</v>
      </c>
    </row>
    <row r="59" spans="1:20">
      <c r="A59" s="38" t="s">
        <v>768</v>
      </c>
    </row>
    <row r="60" spans="1:20">
      <c r="A60" s="38"/>
    </row>
    <row r="61" spans="1:20">
      <c r="A61" s="38" t="s">
        <v>769</v>
      </c>
    </row>
  </sheetData>
  <sheetProtection algorithmName="SHA-512" hashValue="jk0sVyxgPhnrWEZ9othVvXUaaEkC/5Rx/I5yNCDlrP00aEaJyEmeL8kFrjyVEFrhqQxJd5vK1CY91NZIWoaLxQ==" saltValue="14PCdq/5QfIOPHCCXHWZ2g==" spinCount="100000" sheet="1" objects="1" scenarios="1"/>
  <autoFilter ref="A6:S56"/>
  <mergeCells count="8">
    <mergeCell ref="O5:S5"/>
    <mergeCell ref="A1:A4"/>
    <mergeCell ref="B1:Q2"/>
    <mergeCell ref="R1:S1"/>
    <mergeCell ref="R2:S2"/>
    <mergeCell ref="B3:Q4"/>
    <mergeCell ref="R3:S3"/>
    <mergeCell ref="R4:S4"/>
  </mergeCells>
  <conditionalFormatting sqref="S7:S53">
    <cfRule type="cellIs" dxfId="15" priority="4" stopIfTrue="1" operator="between">
      <formula>3</formula>
      <formula>4</formula>
    </cfRule>
  </conditionalFormatting>
  <conditionalFormatting sqref="S7:S53">
    <cfRule type="cellIs" dxfId="14" priority="1" stopIfTrue="1" operator="greaterThan">
      <formula>3</formula>
    </cfRule>
    <cfRule type="cellIs" dxfId="13" priority="2" stopIfTrue="1" operator="between">
      <formula>1</formula>
      <formula>1</formula>
    </cfRule>
    <cfRule type="cellIs" dxfId="12" priority="3" stopIfTrue="1" operator="between">
      <formula>3</formula>
      <formula>3</formula>
    </cfRule>
  </conditionalFormatting>
  <pageMargins left="0.51181102362204722" right="0.51181102362204722" top="0.55118110236220474" bottom="0.55118110236220474" header="0.31496062992125984" footer="0.31496062992125984"/>
  <pageSetup paperSize="5" scale="5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60" zoomScaleNormal="60" zoomScaleSheetLayoutView="70" workbookViewId="0">
      <selection activeCell="X40" sqref="X40"/>
    </sheetView>
  </sheetViews>
  <sheetFormatPr baseColWidth="10" defaultRowHeight="15"/>
  <cols>
    <col min="1" max="1" width="20.42578125" style="7" bestFit="1" customWidth="1"/>
    <col min="2" max="2" width="22.140625" style="7" customWidth="1"/>
    <col min="3" max="3" width="22.140625" style="8" customWidth="1"/>
    <col min="4" max="4" width="20" style="8" customWidth="1"/>
    <col min="5" max="5" width="27.28515625" style="9" customWidth="1"/>
    <col min="6" max="6" width="22.7109375" style="9" customWidth="1"/>
    <col min="7" max="7" width="29.85546875" style="9" customWidth="1"/>
    <col min="8" max="8" width="13.7109375" style="9" customWidth="1"/>
    <col min="9" max="9" width="23.7109375" style="7" customWidth="1"/>
    <col min="10" max="10" width="11.28515625" style="7" bestFit="1" customWidth="1"/>
    <col min="11" max="11" width="11.5703125" style="7" bestFit="1" customWidth="1"/>
    <col min="12" max="14" width="18" style="7" hidden="1" customWidth="1"/>
    <col min="15" max="15" width="18" style="47" customWidth="1"/>
    <col min="16" max="16" width="29.28515625" style="7" customWidth="1"/>
    <col min="17" max="17" width="32" style="7" customWidth="1"/>
    <col min="18" max="18" width="17.28515625" style="21" customWidth="1"/>
    <col min="19" max="19" width="17.28515625" style="7" customWidth="1"/>
    <col min="20" max="20" width="4" bestFit="1" customWidth="1"/>
  </cols>
  <sheetData>
    <row r="1" spans="1:20">
      <c r="A1" s="107"/>
      <c r="B1" s="110" t="s">
        <v>0</v>
      </c>
      <c r="C1" s="111"/>
      <c r="D1" s="111"/>
      <c r="E1" s="111"/>
      <c r="F1" s="111"/>
      <c r="G1" s="111"/>
      <c r="H1" s="111"/>
      <c r="I1" s="111"/>
      <c r="J1" s="111"/>
      <c r="K1" s="111"/>
      <c r="L1" s="111"/>
      <c r="M1" s="111"/>
      <c r="N1" s="111"/>
      <c r="O1" s="111"/>
      <c r="P1" s="111"/>
      <c r="Q1" s="112"/>
      <c r="R1" s="116"/>
      <c r="S1" s="117"/>
    </row>
    <row r="2" spans="1:20">
      <c r="A2" s="108"/>
      <c r="B2" s="113"/>
      <c r="C2" s="114"/>
      <c r="D2" s="114"/>
      <c r="E2" s="114"/>
      <c r="F2" s="114"/>
      <c r="G2" s="114"/>
      <c r="H2" s="114"/>
      <c r="I2" s="114"/>
      <c r="J2" s="114"/>
      <c r="K2" s="114"/>
      <c r="L2" s="114"/>
      <c r="M2" s="114"/>
      <c r="N2" s="114"/>
      <c r="O2" s="114"/>
      <c r="P2" s="114"/>
      <c r="Q2" s="115"/>
      <c r="R2" s="118" t="s">
        <v>2</v>
      </c>
      <c r="S2" s="119"/>
    </row>
    <row r="3" spans="1:20">
      <c r="A3" s="108"/>
      <c r="B3" s="120" t="s">
        <v>380</v>
      </c>
      <c r="C3" s="121"/>
      <c r="D3" s="121"/>
      <c r="E3" s="121"/>
      <c r="F3" s="121"/>
      <c r="G3" s="121"/>
      <c r="H3" s="121"/>
      <c r="I3" s="121"/>
      <c r="J3" s="121"/>
      <c r="K3" s="121"/>
      <c r="L3" s="121"/>
      <c r="M3" s="121"/>
      <c r="N3" s="121"/>
      <c r="O3" s="121"/>
      <c r="P3" s="121"/>
      <c r="Q3" s="122"/>
      <c r="R3" s="118" t="s">
        <v>3</v>
      </c>
      <c r="S3" s="119"/>
    </row>
    <row r="4" spans="1:20" ht="44.25" customHeight="1" thickBot="1">
      <c r="A4" s="109"/>
      <c r="B4" s="123"/>
      <c r="C4" s="124"/>
      <c r="D4" s="124"/>
      <c r="E4" s="124"/>
      <c r="F4" s="124"/>
      <c r="G4" s="124"/>
      <c r="H4" s="124"/>
      <c r="I4" s="124"/>
      <c r="J4" s="124"/>
      <c r="K4" s="124"/>
      <c r="L4" s="124"/>
      <c r="M4" s="124"/>
      <c r="N4" s="124"/>
      <c r="O4" s="121"/>
      <c r="P4" s="121"/>
      <c r="Q4" s="122"/>
      <c r="R4" s="125" t="s">
        <v>4</v>
      </c>
      <c r="S4" s="126"/>
    </row>
    <row r="5" spans="1:20" ht="15.75">
      <c r="A5" s="12"/>
      <c r="B5" s="1"/>
      <c r="C5" s="1"/>
      <c r="D5" s="1"/>
      <c r="E5" s="1"/>
      <c r="F5" s="1"/>
      <c r="G5" s="1"/>
      <c r="H5" s="1"/>
      <c r="I5" s="1"/>
      <c r="J5" s="1"/>
      <c r="K5" s="1"/>
      <c r="L5" s="1"/>
      <c r="M5" s="1"/>
      <c r="N5" s="1"/>
      <c r="O5" s="104" t="s">
        <v>255</v>
      </c>
      <c r="P5" s="105"/>
      <c r="Q5" s="105"/>
      <c r="R5" s="105"/>
      <c r="S5" s="106"/>
    </row>
    <row r="6" spans="1:20" ht="60">
      <c r="A6" s="13" t="s">
        <v>5</v>
      </c>
      <c r="B6" s="13" t="s">
        <v>6</v>
      </c>
      <c r="C6" s="13" t="s">
        <v>7</v>
      </c>
      <c r="D6" s="13" t="s">
        <v>8</v>
      </c>
      <c r="E6" s="13" t="s">
        <v>9</v>
      </c>
      <c r="F6" s="13" t="s">
        <v>10</v>
      </c>
      <c r="G6" s="13" t="s">
        <v>12</v>
      </c>
      <c r="H6" s="13" t="s">
        <v>13</v>
      </c>
      <c r="I6" s="14" t="s">
        <v>14</v>
      </c>
      <c r="J6" s="15" t="s">
        <v>15</v>
      </c>
      <c r="K6" s="15" t="s">
        <v>16</v>
      </c>
      <c r="L6" s="15" t="s">
        <v>17</v>
      </c>
      <c r="M6" s="15" t="s">
        <v>18</v>
      </c>
      <c r="N6" s="15" t="s">
        <v>19</v>
      </c>
      <c r="O6" s="16" t="s">
        <v>20</v>
      </c>
      <c r="P6" s="16" t="s">
        <v>21</v>
      </c>
      <c r="Q6" s="16" t="s">
        <v>22</v>
      </c>
      <c r="R6" s="16" t="s">
        <v>23</v>
      </c>
      <c r="S6" s="16" t="s">
        <v>24</v>
      </c>
    </row>
    <row r="7" spans="1:20" ht="125.25" customHeight="1">
      <c r="A7" s="7" t="s">
        <v>408</v>
      </c>
      <c r="B7" s="3" t="s">
        <v>61</v>
      </c>
      <c r="C7" s="3" t="s">
        <v>62</v>
      </c>
      <c r="D7" s="3" t="s">
        <v>68</v>
      </c>
      <c r="E7" s="2" t="s">
        <v>63</v>
      </c>
      <c r="F7" s="2" t="s">
        <v>64</v>
      </c>
      <c r="G7" s="3" t="s">
        <v>65</v>
      </c>
      <c r="H7" s="3">
        <v>1000</v>
      </c>
      <c r="I7" s="3" t="s">
        <v>66</v>
      </c>
      <c r="J7" s="4">
        <v>43101</v>
      </c>
      <c r="K7" s="4">
        <v>43464</v>
      </c>
      <c r="L7" s="5"/>
      <c r="M7" s="5"/>
      <c r="N7" s="5"/>
      <c r="O7" s="33">
        <v>1500</v>
      </c>
      <c r="P7" s="30" t="s">
        <v>628</v>
      </c>
      <c r="Q7" s="30" t="s">
        <v>629</v>
      </c>
      <c r="R7" s="72">
        <f>+O7/H7</f>
        <v>1.5</v>
      </c>
      <c r="S7" s="6" t="b">
        <f>IF(R7&lt;=33%,1,IF(R7&lt;76%,3,IF(R7&lt;100%,4,IF(R7=101%,5))))</f>
        <v>0</v>
      </c>
      <c r="T7" s="86">
        <v>48</v>
      </c>
    </row>
    <row r="8" spans="1:20" ht="99.75" customHeight="1">
      <c r="A8" s="3" t="s">
        <v>60</v>
      </c>
      <c r="B8" s="3" t="s">
        <v>61</v>
      </c>
      <c r="C8" s="3" t="s">
        <v>62</v>
      </c>
      <c r="D8" s="3" t="s">
        <v>267</v>
      </c>
      <c r="E8" s="2" t="s">
        <v>370</v>
      </c>
      <c r="F8" s="2" t="s">
        <v>269</v>
      </c>
      <c r="G8" s="3" t="s">
        <v>371</v>
      </c>
      <c r="H8" s="3">
        <v>2</v>
      </c>
      <c r="I8" s="3" t="s">
        <v>409</v>
      </c>
      <c r="J8" s="4">
        <v>43101</v>
      </c>
      <c r="K8" s="4">
        <v>43464</v>
      </c>
      <c r="L8" s="5"/>
      <c r="M8" s="5"/>
      <c r="N8" s="5"/>
      <c r="O8" s="3"/>
      <c r="P8" s="30" t="s">
        <v>679</v>
      </c>
      <c r="Q8" s="30" t="s">
        <v>695</v>
      </c>
      <c r="R8" s="60">
        <v>0.7</v>
      </c>
      <c r="S8" s="39">
        <f t="shared" ref="S8:S41" si="0">IF(R8&lt;=33%,1,IF(R8&lt;76%,3,IF(R8&lt;100%,4,IF(R8=101%,5))))</f>
        <v>3</v>
      </c>
      <c r="T8" s="86">
        <v>49</v>
      </c>
    </row>
    <row r="9" spans="1:20" ht="85.5">
      <c r="A9" s="3" t="s">
        <v>60</v>
      </c>
      <c r="B9" s="3" t="s">
        <v>61</v>
      </c>
      <c r="C9" s="3" t="s">
        <v>62</v>
      </c>
      <c r="D9" s="3" t="s">
        <v>320</v>
      </c>
      <c r="E9" s="2" t="s">
        <v>318</v>
      </c>
      <c r="F9" s="2" t="s">
        <v>319</v>
      </c>
      <c r="G9" s="3" t="s">
        <v>321</v>
      </c>
      <c r="H9" s="3">
        <v>1</v>
      </c>
      <c r="I9" s="3" t="s">
        <v>411</v>
      </c>
      <c r="J9" s="4">
        <v>43101</v>
      </c>
      <c r="K9" s="4">
        <v>43464</v>
      </c>
      <c r="L9" s="5"/>
      <c r="M9" s="5"/>
      <c r="N9" s="5"/>
      <c r="O9" s="3"/>
      <c r="P9" s="33" t="s">
        <v>431</v>
      </c>
      <c r="Q9" s="33" t="s">
        <v>432</v>
      </c>
      <c r="R9" s="60">
        <v>0.8</v>
      </c>
      <c r="S9" s="39">
        <f t="shared" si="0"/>
        <v>4</v>
      </c>
      <c r="T9" s="86">
        <v>50</v>
      </c>
    </row>
    <row r="10" spans="1:20" ht="180" customHeight="1">
      <c r="A10" s="3" t="s">
        <v>60</v>
      </c>
      <c r="B10" s="3" t="s">
        <v>61</v>
      </c>
      <c r="C10" s="3" t="s">
        <v>62</v>
      </c>
      <c r="D10" s="3" t="s">
        <v>274</v>
      </c>
      <c r="E10" s="2" t="s">
        <v>275</v>
      </c>
      <c r="F10" s="2" t="s">
        <v>276</v>
      </c>
      <c r="G10" s="3" t="s">
        <v>277</v>
      </c>
      <c r="H10" s="3">
        <v>6</v>
      </c>
      <c r="I10" s="3" t="s">
        <v>410</v>
      </c>
      <c r="J10" s="4">
        <v>43101</v>
      </c>
      <c r="K10" s="4">
        <v>43464</v>
      </c>
      <c r="L10" s="5"/>
      <c r="M10" s="5"/>
      <c r="N10" s="5"/>
      <c r="O10" s="3">
        <v>6</v>
      </c>
      <c r="P10" s="30" t="s">
        <v>566</v>
      </c>
      <c r="Q10" s="73" t="s">
        <v>694</v>
      </c>
      <c r="R10" s="72">
        <f>+O10/H10</f>
        <v>1</v>
      </c>
      <c r="S10" s="39" t="b">
        <f t="shared" si="0"/>
        <v>0</v>
      </c>
      <c r="T10" s="86">
        <v>51</v>
      </c>
    </row>
    <row r="11" spans="1:20" ht="206.25" customHeight="1">
      <c r="A11" s="3" t="s">
        <v>60</v>
      </c>
      <c r="B11" s="3" t="s">
        <v>61</v>
      </c>
      <c r="C11" s="3" t="s">
        <v>62</v>
      </c>
      <c r="D11" s="3" t="s">
        <v>278</v>
      </c>
      <c r="E11" s="2" t="s">
        <v>279</v>
      </c>
      <c r="F11" s="2" t="s">
        <v>282</v>
      </c>
      <c r="G11" s="3" t="s">
        <v>283</v>
      </c>
      <c r="H11" s="3">
        <v>2500</v>
      </c>
      <c r="I11" s="3" t="s">
        <v>411</v>
      </c>
      <c r="J11" s="4">
        <v>43101</v>
      </c>
      <c r="K11" s="4">
        <v>43464</v>
      </c>
      <c r="L11" s="5"/>
      <c r="M11" s="5"/>
      <c r="N11" s="5"/>
      <c r="O11" s="3">
        <v>3062</v>
      </c>
      <c r="P11" s="30" t="s">
        <v>567</v>
      </c>
      <c r="Q11" s="30" t="s">
        <v>696</v>
      </c>
      <c r="R11" s="72">
        <f>+O11/H11</f>
        <v>1.2248000000000001</v>
      </c>
      <c r="S11" s="39" t="b">
        <f t="shared" si="0"/>
        <v>0</v>
      </c>
      <c r="T11" s="86">
        <v>52</v>
      </c>
    </row>
    <row r="12" spans="1:20" ht="127.5" customHeight="1">
      <c r="A12" s="3" t="s">
        <v>60</v>
      </c>
      <c r="B12" s="3" t="s">
        <v>61</v>
      </c>
      <c r="C12" s="3" t="s">
        <v>62</v>
      </c>
      <c r="D12" s="3" t="s">
        <v>278</v>
      </c>
      <c r="E12" s="2" t="s">
        <v>280</v>
      </c>
      <c r="F12" s="2" t="s">
        <v>281</v>
      </c>
      <c r="G12" s="3" t="s">
        <v>268</v>
      </c>
      <c r="H12" s="3">
        <v>1</v>
      </c>
      <c r="I12" s="3" t="s">
        <v>411</v>
      </c>
      <c r="J12" s="4">
        <v>43101</v>
      </c>
      <c r="K12" s="4">
        <v>43464</v>
      </c>
      <c r="L12" s="5"/>
      <c r="M12" s="5"/>
      <c r="N12" s="5"/>
      <c r="O12" s="3"/>
      <c r="P12" s="30" t="s">
        <v>680</v>
      </c>
      <c r="Q12" s="33" t="s">
        <v>681</v>
      </c>
      <c r="R12" s="60">
        <v>0.4</v>
      </c>
      <c r="S12" s="39">
        <f t="shared" si="0"/>
        <v>3</v>
      </c>
      <c r="T12" s="86">
        <v>53</v>
      </c>
    </row>
    <row r="13" spans="1:20" ht="157.5" customHeight="1">
      <c r="A13" s="3" t="s">
        <v>60</v>
      </c>
      <c r="B13" s="3" t="s">
        <v>61</v>
      </c>
      <c r="C13" s="3" t="s">
        <v>62</v>
      </c>
      <c r="D13" s="3" t="s">
        <v>284</v>
      </c>
      <c r="E13" s="2" t="s">
        <v>285</v>
      </c>
      <c r="F13" s="2" t="s">
        <v>286</v>
      </c>
      <c r="G13" s="3" t="s">
        <v>232</v>
      </c>
      <c r="H13" s="3">
        <v>1</v>
      </c>
      <c r="I13" s="3" t="s">
        <v>287</v>
      </c>
      <c r="J13" s="4">
        <v>43101</v>
      </c>
      <c r="K13" s="4">
        <v>43464</v>
      </c>
      <c r="L13" s="5"/>
      <c r="M13" s="5"/>
      <c r="N13" s="5"/>
      <c r="O13" s="3"/>
      <c r="P13" s="73" t="s">
        <v>568</v>
      </c>
      <c r="Q13" s="73" t="s">
        <v>685</v>
      </c>
      <c r="R13" s="136">
        <v>0.5</v>
      </c>
      <c r="S13" s="39">
        <f t="shared" si="0"/>
        <v>3</v>
      </c>
      <c r="T13" s="86">
        <v>54</v>
      </c>
    </row>
    <row r="14" spans="1:20" ht="127.5" customHeight="1">
      <c r="A14" s="3" t="s">
        <v>60</v>
      </c>
      <c r="B14" s="3" t="s">
        <v>61</v>
      </c>
      <c r="C14" s="3" t="s">
        <v>62</v>
      </c>
      <c r="D14" s="3" t="s">
        <v>288</v>
      </c>
      <c r="E14" s="2" t="s">
        <v>290</v>
      </c>
      <c r="F14" s="2" t="s">
        <v>292</v>
      </c>
      <c r="G14" s="3" t="s">
        <v>294</v>
      </c>
      <c r="H14" s="3">
        <v>100</v>
      </c>
      <c r="I14" s="3" t="s">
        <v>412</v>
      </c>
      <c r="J14" s="4">
        <v>43101</v>
      </c>
      <c r="K14" s="4">
        <v>43464</v>
      </c>
      <c r="L14" s="5"/>
      <c r="M14" s="5"/>
      <c r="N14" s="5"/>
      <c r="O14" s="3">
        <v>106</v>
      </c>
      <c r="P14" s="19" t="s">
        <v>430</v>
      </c>
      <c r="Q14" s="19" t="s">
        <v>675</v>
      </c>
      <c r="R14" s="72">
        <f t="shared" ref="R14:R22" si="1">+O14/H14</f>
        <v>1.06</v>
      </c>
      <c r="S14" s="6" t="b">
        <f t="shared" si="0"/>
        <v>0</v>
      </c>
      <c r="T14" s="86">
        <v>55</v>
      </c>
    </row>
    <row r="15" spans="1:20" ht="154.5" customHeight="1">
      <c r="A15" s="3" t="s">
        <v>60</v>
      </c>
      <c r="B15" s="3" t="s">
        <v>61</v>
      </c>
      <c r="C15" s="3" t="s">
        <v>62</v>
      </c>
      <c r="D15" s="3" t="s">
        <v>289</v>
      </c>
      <c r="E15" s="2" t="s">
        <v>291</v>
      </c>
      <c r="F15" s="2" t="s">
        <v>293</v>
      </c>
      <c r="G15" s="3" t="s">
        <v>295</v>
      </c>
      <c r="H15" s="3">
        <v>2800</v>
      </c>
      <c r="I15" s="3" t="s">
        <v>412</v>
      </c>
      <c r="J15" s="4">
        <v>43101</v>
      </c>
      <c r="K15" s="4">
        <v>43464</v>
      </c>
      <c r="L15" s="5"/>
      <c r="M15" s="5"/>
      <c r="N15" s="5"/>
      <c r="O15" s="3">
        <v>2489</v>
      </c>
      <c r="P15" s="19" t="s">
        <v>569</v>
      </c>
      <c r="Q15" s="20" t="s">
        <v>676</v>
      </c>
      <c r="R15" s="91">
        <f t="shared" si="1"/>
        <v>0.8889285714285714</v>
      </c>
      <c r="S15" s="39">
        <f t="shared" si="0"/>
        <v>4</v>
      </c>
      <c r="T15" s="86">
        <v>56</v>
      </c>
    </row>
    <row r="16" spans="1:20" ht="155.25" customHeight="1">
      <c r="A16" s="3" t="s">
        <v>60</v>
      </c>
      <c r="B16" s="3" t="s">
        <v>304</v>
      </c>
      <c r="C16" s="3" t="s">
        <v>303</v>
      </c>
      <c r="D16" s="3" t="s">
        <v>308</v>
      </c>
      <c r="E16" s="2" t="s">
        <v>305</v>
      </c>
      <c r="F16" s="2" t="s">
        <v>306</v>
      </c>
      <c r="G16" s="3" t="s">
        <v>307</v>
      </c>
      <c r="H16" s="32">
        <v>250</v>
      </c>
      <c r="I16" s="3" t="s">
        <v>413</v>
      </c>
      <c r="J16" s="4">
        <v>43101</v>
      </c>
      <c r="K16" s="4">
        <v>43464</v>
      </c>
      <c r="L16" s="5"/>
      <c r="M16" s="5"/>
      <c r="N16" s="19" t="s">
        <v>434</v>
      </c>
      <c r="O16" s="18">
        <v>273</v>
      </c>
      <c r="P16" s="73" t="s">
        <v>688</v>
      </c>
      <c r="Q16" s="73" t="s">
        <v>689</v>
      </c>
      <c r="R16" s="91">
        <f t="shared" si="1"/>
        <v>1.0920000000000001</v>
      </c>
      <c r="S16" s="39" t="b">
        <f t="shared" si="0"/>
        <v>0</v>
      </c>
      <c r="T16" s="86">
        <v>57</v>
      </c>
    </row>
    <row r="17" spans="1:20" ht="119.25" customHeight="1">
      <c r="A17" s="3" t="s">
        <v>60</v>
      </c>
      <c r="B17" s="3" t="s">
        <v>304</v>
      </c>
      <c r="C17" s="3" t="s">
        <v>303</v>
      </c>
      <c r="D17" s="3" t="s">
        <v>323</v>
      </c>
      <c r="E17" s="2" t="s">
        <v>322</v>
      </c>
      <c r="F17" s="2" t="s">
        <v>324</v>
      </c>
      <c r="G17" s="3" t="s">
        <v>268</v>
      </c>
      <c r="H17" s="3">
        <v>1</v>
      </c>
      <c r="I17" s="3" t="s">
        <v>413</v>
      </c>
      <c r="J17" s="4">
        <v>43101</v>
      </c>
      <c r="K17" s="4">
        <v>43464</v>
      </c>
      <c r="L17" s="5"/>
      <c r="M17" s="5"/>
      <c r="N17" s="5"/>
      <c r="O17" s="3">
        <v>1</v>
      </c>
      <c r="P17" s="127" t="s">
        <v>677</v>
      </c>
      <c r="Q17" s="128" t="s">
        <v>678</v>
      </c>
      <c r="R17" s="91">
        <f t="shared" si="1"/>
        <v>1</v>
      </c>
      <c r="S17" s="39" t="b">
        <f t="shared" si="0"/>
        <v>0</v>
      </c>
      <c r="T17" s="86">
        <v>58</v>
      </c>
    </row>
    <row r="18" spans="1:20" ht="91.5" customHeight="1">
      <c r="A18" s="3" t="s">
        <v>60</v>
      </c>
      <c r="B18" s="3" t="s">
        <v>61</v>
      </c>
      <c r="C18" s="3" t="s">
        <v>303</v>
      </c>
      <c r="D18" s="3" t="s">
        <v>270</v>
      </c>
      <c r="E18" s="2" t="s">
        <v>271</v>
      </c>
      <c r="F18" s="2" t="s">
        <v>272</v>
      </c>
      <c r="G18" s="3" t="s">
        <v>273</v>
      </c>
      <c r="H18" s="3">
        <v>1000</v>
      </c>
      <c r="I18" s="3" t="s">
        <v>414</v>
      </c>
      <c r="J18" s="4">
        <v>43101</v>
      </c>
      <c r="K18" s="4">
        <v>43464</v>
      </c>
      <c r="L18" s="5"/>
      <c r="M18" s="5"/>
      <c r="N18" s="5"/>
      <c r="O18" s="3">
        <v>1507</v>
      </c>
      <c r="P18" s="2" t="s">
        <v>426</v>
      </c>
      <c r="Q18" s="2" t="s">
        <v>690</v>
      </c>
      <c r="R18" s="91">
        <f t="shared" si="1"/>
        <v>1.5069999999999999</v>
      </c>
      <c r="S18" s="39" t="b">
        <f>IF(R18&lt;=33%,1,IF(R18&lt;76%,3,IF(R18&lt;100%,4,IF(R18=101%,5))))</f>
        <v>0</v>
      </c>
      <c r="T18" s="86">
        <v>59</v>
      </c>
    </row>
    <row r="19" spans="1:20" ht="119.25" customHeight="1">
      <c r="A19" s="3" t="s">
        <v>60</v>
      </c>
      <c r="B19" s="3" t="s">
        <v>61</v>
      </c>
      <c r="C19" s="3" t="s">
        <v>67</v>
      </c>
      <c r="D19" s="3" t="s">
        <v>69</v>
      </c>
      <c r="E19" s="2" t="s">
        <v>365</v>
      </c>
      <c r="F19" s="2" t="s">
        <v>366</v>
      </c>
      <c r="G19" s="3" t="s">
        <v>367</v>
      </c>
      <c r="H19" s="3">
        <v>14</v>
      </c>
      <c r="I19" s="3" t="s">
        <v>368</v>
      </c>
      <c r="J19" s="4">
        <v>43101</v>
      </c>
      <c r="K19" s="4">
        <v>43464</v>
      </c>
      <c r="L19" s="5"/>
      <c r="M19" s="5"/>
      <c r="N19" s="5"/>
      <c r="O19" s="74">
        <v>11</v>
      </c>
      <c r="P19" s="73" t="s">
        <v>630</v>
      </c>
      <c r="Q19" s="73" t="s">
        <v>686</v>
      </c>
      <c r="R19" s="91">
        <f t="shared" si="1"/>
        <v>0.7857142857142857</v>
      </c>
      <c r="S19" s="6">
        <f t="shared" si="0"/>
        <v>4</v>
      </c>
      <c r="T19" s="86">
        <v>60</v>
      </c>
    </row>
    <row r="20" spans="1:20" ht="119.25" customHeight="1">
      <c r="A20" s="3" t="s">
        <v>60</v>
      </c>
      <c r="B20" s="3" t="s">
        <v>61</v>
      </c>
      <c r="C20" s="3" t="s">
        <v>67</v>
      </c>
      <c r="D20" s="3" t="s">
        <v>296</v>
      </c>
      <c r="E20" s="2" t="s">
        <v>297</v>
      </c>
      <c r="F20" s="2" t="s">
        <v>298</v>
      </c>
      <c r="G20" s="3" t="s">
        <v>300</v>
      </c>
      <c r="H20" s="3">
        <v>46</v>
      </c>
      <c r="I20" s="3" t="s">
        <v>302</v>
      </c>
      <c r="J20" s="4">
        <v>43101</v>
      </c>
      <c r="K20" s="4">
        <v>43464</v>
      </c>
      <c r="L20" s="5"/>
      <c r="M20" s="5"/>
      <c r="N20" s="5"/>
      <c r="O20" s="74">
        <v>53</v>
      </c>
      <c r="P20" s="73" t="s">
        <v>427</v>
      </c>
      <c r="Q20" s="129" t="s">
        <v>428</v>
      </c>
      <c r="R20" s="91">
        <f t="shared" si="1"/>
        <v>1.1521739130434783</v>
      </c>
      <c r="S20" s="39" t="b">
        <f t="shared" si="0"/>
        <v>0</v>
      </c>
      <c r="T20" s="86">
        <v>61</v>
      </c>
    </row>
    <row r="21" spans="1:20" ht="119.25" customHeight="1">
      <c r="A21" s="3" t="s">
        <v>60</v>
      </c>
      <c r="B21" s="3" t="s">
        <v>61</v>
      </c>
      <c r="C21" s="3" t="s">
        <v>67</v>
      </c>
      <c r="D21" s="3" t="s">
        <v>296</v>
      </c>
      <c r="E21" s="2" t="s">
        <v>369</v>
      </c>
      <c r="F21" s="2" t="s">
        <v>299</v>
      </c>
      <c r="G21" s="3" t="s">
        <v>301</v>
      </c>
      <c r="H21" s="32">
        <v>48</v>
      </c>
      <c r="I21" s="3" t="s">
        <v>302</v>
      </c>
      <c r="J21" s="4">
        <v>43101</v>
      </c>
      <c r="K21" s="4">
        <v>43464</v>
      </c>
      <c r="L21" s="5"/>
      <c r="M21" s="5"/>
      <c r="N21" s="5"/>
      <c r="O21" s="74">
        <v>51</v>
      </c>
      <c r="P21" s="73" t="s">
        <v>429</v>
      </c>
      <c r="Q21" s="130" t="s">
        <v>687</v>
      </c>
      <c r="R21" s="91">
        <f t="shared" si="1"/>
        <v>1.0625</v>
      </c>
      <c r="S21" s="39" t="b">
        <f t="shared" si="0"/>
        <v>0</v>
      </c>
      <c r="T21" s="86">
        <v>62</v>
      </c>
    </row>
    <row r="22" spans="1:20" ht="119.25" customHeight="1">
      <c r="A22" s="3" t="s">
        <v>60</v>
      </c>
      <c r="B22" s="3" t="s">
        <v>61</v>
      </c>
      <c r="C22" s="3" t="s">
        <v>309</v>
      </c>
      <c r="D22" s="3" t="s">
        <v>310</v>
      </c>
      <c r="E22" s="2" t="s">
        <v>311</v>
      </c>
      <c r="F22" s="2" t="s">
        <v>313</v>
      </c>
      <c r="G22" s="3" t="s">
        <v>315</v>
      </c>
      <c r="H22" s="32">
        <v>6</v>
      </c>
      <c r="I22" s="3" t="s">
        <v>415</v>
      </c>
      <c r="J22" s="4">
        <v>43101</v>
      </c>
      <c r="K22" s="4">
        <v>43464</v>
      </c>
      <c r="L22" s="5"/>
      <c r="M22" s="5"/>
      <c r="N22" s="5"/>
      <c r="O22" s="74">
        <v>5</v>
      </c>
      <c r="P22" s="73" t="s">
        <v>571</v>
      </c>
      <c r="Q22" s="73" t="s">
        <v>572</v>
      </c>
      <c r="R22" s="91">
        <f t="shared" si="1"/>
        <v>0.83333333333333337</v>
      </c>
      <c r="S22" s="39">
        <f t="shared" si="0"/>
        <v>4</v>
      </c>
      <c r="T22" s="86">
        <v>63</v>
      </c>
    </row>
    <row r="23" spans="1:20" ht="119.25" customHeight="1">
      <c r="A23" s="3" t="s">
        <v>60</v>
      </c>
      <c r="B23" s="3" t="s">
        <v>61</v>
      </c>
      <c r="C23" s="3" t="s">
        <v>309</v>
      </c>
      <c r="D23" s="3" t="s">
        <v>310</v>
      </c>
      <c r="E23" s="2" t="s">
        <v>311</v>
      </c>
      <c r="F23" s="2" t="s">
        <v>314</v>
      </c>
      <c r="G23" s="3" t="s">
        <v>316</v>
      </c>
      <c r="H23" s="3">
        <v>1</v>
      </c>
      <c r="I23" s="3" t="s">
        <v>413</v>
      </c>
      <c r="J23" s="4">
        <v>43101</v>
      </c>
      <c r="K23" s="4">
        <v>43464</v>
      </c>
      <c r="L23" s="5"/>
      <c r="M23" s="5"/>
      <c r="N23" s="5"/>
      <c r="O23" s="3"/>
      <c r="P23" s="2" t="s">
        <v>570</v>
      </c>
      <c r="Q23" s="2" t="s">
        <v>682</v>
      </c>
      <c r="R23" s="58">
        <v>0.5</v>
      </c>
      <c r="S23" s="39">
        <f t="shared" si="0"/>
        <v>3</v>
      </c>
      <c r="T23" s="86">
        <v>64</v>
      </c>
    </row>
    <row r="24" spans="1:20" ht="119.25" customHeight="1">
      <c r="A24" s="3" t="s">
        <v>60</v>
      </c>
      <c r="B24" s="3" t="s">
        <v>61</v>
      </c>
      <c r="C24" s="3" t="s">
        <v>309</v>
      </c>
      <c r="D24" s="3" t="s">
        <v>310</v>
      </c>
      <c r="E24" s="2" t="s">
        <v>311</v>
      </c>
      <c r="F24" s="2" t="s">
        <v>312</v>
      </c>
      <c r="G24" s="3" t="s">
        <v>317</v>
      </c>
      <c r="H24" s="3">
        <v>10</v>
      </c>
      <c r="I24" s="3" t="s">
        <v>413</v>
      </c>
      <c r="J24" s="4">
        <v>43101</v>
      </c>
      <c r="K24" s="4">
        <v>43464</v>
      </c>
      <c r="L24" s="5"/>
      <c r="M24" s="5"/>
      <c r="N24" s="5"/>
      <c r="O24" s="3"/>
      <c r="P24" s="2" t="s">
        <v>574</v>
      </c>
      <c r="Q24" s="2" t="s">
        <v>573</v>
      </c>
      <c r="R24" s="58">
        <v>0.1</v>
      </c>
      <c r="S24" s="6">
        <f t="shared" si="0"/>
        <v>1</v>
      </c>
      <c r="T24" s="86">
        <v>65</v>
      </c>
    </row>
    <row r="25" spans="1:20" ht="85.5">
      <c r="A25" s="3" t="s">
        <v>60</v>
      </c>
      <c r="B25" s="3" t="s">
        <v>71</v>
      </c>
      <c r="C25" s="3" t="s">
        <v>70</v>
      </c>
      <c r="D25" s="3" t="s">
        <v>72</v>
      </c>
      <c r="E25" s="2" t="s">
        <v>73</v>
      </c>
      <c r="F25" s="2" t="s">
        <v>74</v>
      </c>
      <c r="G25" s="3" t="s">
        <v>375</v>
      </c>
      <c r="H25" s="3">
        <v>10</v>
      </c>
      <c r="I25" s="3" t="s">
        <v>66</v>
      </c>
      <c r="J25" s="4">
        <v>43101</v>
      </c>
      <c r="K25" s="4">
        <v>43464</v>
      </c>
      <c r="L25" s="5"/>
      <c r="M25" s="5"/>
      <c r="N25" s="5"/>
      <c r="O25" s="74">
        <v>3</v>
      </c>
      <c r="P25" s="73" t="s">
        <v>631</v>
      </c>
      <c r="Q25" s="73" t="s">
        <v>718</v>
      </c>
      <c r="R25" s="84">
        <f t="shared" ref="R25:R37" si="2">+O25/H25</f>
        <v>0.3</v>
      </c>
      <c r="S25" s="6">
        <f t="shared" si="0"/>
        <v>1</v>
      </c>
      <c r="T25" s="86">
        <v>66</v>
      </c>
    </row>
    <row r="26" spans="1:20" ht="95.25" customHeight="1">
      <c r="A26" s="3" t="s">
        <v>60</v>
      </c>
      <c r="B26" s="3" t="s">
        <v>71</v>
      </c>
      <c r="C26" s="3" t="s">
        <v>70</v>
      </c>
      <c r="D26" s="3" t="s">
        <v>234</v>
      </c>
      <c r="E26" s="2" t="s">
        <v>235</v>
      </c>
      <c r="F26" s="2" t="s">
        <v>239</v>
      </c>
      <c r="G26" s="3" t="s">
        <v>347</v>
      </c>
      <c r="H26" s="3">
        <v>2600</v>
      </c>
      <c r="I26" s="3" t="s">
        <v>416</v>
      </c>
      <c r="J26" s="4">
        <v>43101</v>
      </c>
      <c r="K26" s="4">
        <v>43464</v>
      </c>
      <c r="L26" s="5"/>
      <c r="M26" s="5"/>
      <c r="N26" s="5"/>
      <c r="O26" s="33">
        <v>1889</v>
      </c>
      <c r="P26" s="30" t="s">
        <v>580</v>
      </c>
      <c r="Q26" s="30" t="s">
        <v>698</v>
      </c>
      <c r="R26" s="57">
        <f t="shared" si="2"/>
        <v>0.72653846153846158</v>
      </c>
      <c r="S26" s="39">
        <f t="shared" si="0"/>
        <v>3</v>
      </c>
      <c r="T26" s="86">
        <v>67</v>
      </c>
    </row>
    <row r="27" spans="1:20" ht="85.5">
      <c r="A27" s="3" t="s">
        <v>60</v>
      </c>
      <c r="B27" s="3" t="s">
        <v>71</v>
      </c>
      <c r="C27" s="3" t="s">
        <v>70</v>
      </c>
      <c r="D27" s="3" t="s">
        <v>234</v>
      </c>
      <c r="E27" s="2" t="s">
        <v>236</v>
      </c>
      <c r="F27" s="2" t="s">
        <v>240</v>
      </c>
      <c r="G27" s="3" t="s">
        <v>243</v>
      </c>
      <c r="H27" s="3">
        <v>15</v>
      </c>
      <c r="I27" s="3" t="s">
        <v>417</v>
      </c>
      <c r="J27" s="4">
        <v>43101</v>
      </c>
      <c r="K27" s="4">
        <v>43464</v>
      </c>
      <c r="L27" s="5"/>
      <c r="M27" s="5"/>
      <c r="N27" s="5"/>
      <c r="O27" s="33">
        <v>13</v>
      </c>
      <c r="P27" s="30" t="s">
        <v>581</v>
      </c>
      <c r="Q27" s="30" t="s">
        <v>582</v>
      </c>
      <c r="R27" s="57">
        <f t="shared" si="2"/>
        <v>0.8666666666666667</v>
      </c>
      <c r="S27" s="6">
        <f t="shared" si="0"/>
        <v>4</v>
      </c>
      <c r="T27" s="86">
        <v>68</v>
      </c>
    </row>
    <row r="28" spans="1:20" ht="99.75">
      <c r="A28" s="3" t="s">
        <v>60</v>
      </c>
      <c r="B28" s="3" t="s">
        <v>71</v>
      </c>
      <c r="C28" s="3" t="s">
        <v>70</v>
      </c>
      <c r="D28" s="3" t="s">
        <v>234</v>
      </c>
      <c r="E28" s="2" t="s">
        <v>237</v>
      </c>
      <c r="F28" s="2" t="s">
        <v>241</v>
      </c>
      <c r="G28" s="3" t="s">
        <v>379</v>
      </c>
      <c r="H28" s="3">
        <v>80</v>
      </c>
      <c r="I28" s="3" t="s">
        <v>416</v>
      </c>
      <c r="J28" s="4">
        <v>43101</v>
      </c>
      <c r="K28" s="4">
        <v>43464</v>
      </c>
      <c r="L28" s="5"/>
      <c r="M28" s="5"/>
      <c r="N28" s="5"/>
      <c r="O28" s="33">
        <v>103</v>
      </c>
      <c r="P28" s="30" t="s">
        <v>583</v>
      </c>
      <c r="Q28" s="30" t="s">
        <v>699</v>
      </c>
      <c r="R28" s="57">
        <f t="shared" si="2"/>
        <v>1.2875000000000001</v>
      </c>
      <c r="S28" s="39" t="b">
        <f t="shared" si="0"/>
        <v>0</v>
      </c>
      <c r="T28" s="86">
        <v>69</v>
      </c>
    </row>
    <row r="29" spans="1:20" ht="71.25">
      <c r="A29" s="3" t="s">
        <v>60</v>
      </c>
      <c r="B29" s="3" t="s">
        <v>71</v>
      </c>
      <c r="C29" s="3" t="s">
        <v>70</v>
      </c>
      <c r="D29" s="3" t="s">
        <v>234</v>
      </c>
      <c r="E29" s="2" t="s">
        <v>238</v>
      </c>
      <c r="F29" s="2" t="s">
        <v>242</v>
      </c>
      <c r="G29" s="3" t="s">
        <v>244</v>
      </c>
      <c r="H29" s="3">
        <v>1</v>
      </c>
      <c r="I29" s="3" t="s">
        <v>418</v>
      </c>
      <c r="J29" s="4">
        <v>43101</v>
      </c>
      <c r="K29" s="4">
        <v>43464</v>
      </c>
      <c r="L29" s="5"/>
      <c r="M29" s="5"/>
      <c r="N29" s="5"/>
      <c r="O29" s="33">
        <v>1</v>
      </c>
      <c r="P29" s="30"/>
      <c r="Q29" s="30" t="s">
        <v>584</v>
      </c>
      <c r="R29" s="57">
        <f t="shared" si="2"/>
        <v>1</v>
      </c>
      <c r="S29" s="6" t="b">
        <f t="shared" si="0"/>
        <v>0</v>
      </c>
      <c r="T29" s="86">
        <v>70</v>
      </c>
    </row>
    <row r="30" spans="1:20" ht="114">
      <c r="A30" s="3" t="s">
        <v>60</v>
      </c>
      <c r="B30" s="3" t="s">
        <v>71</v>
      </c>
      <c r="C30" s="3" t="s">
        <v>249</v>
      </c>
      <c r="D30" s="3" t="s">
        <v>245</v>
      </c>
      <c r="E30" s="2" t="s">
        <v>246</v>
      </c>
      <c r="F30" s="2" t="s">
        <v>247</v>
      </c>
      <c r="G30" s="3" t="s">
        <v>248</v>
      </c>
      <c r="H30" s="3">
        <v>6</v>
      </c>
      <c r="I30" s="3" t="s">
        <v>416</v>
      </c>
      <c r="J30" s="4">
        <v>43101</v>
      </c>
      <c r="K30" s="4">
        <v>43464</v>
      </c>
      <c r="L30" s="5"/>
      <c r="M30" s="5"/>
      <c r="N30" s="5"/>
      <c r="O30" s="33">
        <v>7</v>
      </c>
      <c r="P30" s="30" t="s">
        <v>585</v>
      </c>
      <c r="Q30" s="30" t="s">
        <v>700</v>
      </c>
      <c r="R30" s="57">
        <f t="shared" si="2"/>
        <v>1.1666666666666667</v>
      </c>
      <c r="S30" s="6" t="b">
        <f t="shared" si="0"/>
        <v>0</v>
      </c>
      <c r="T30" s="86">
        <v>71</v>
      </c>
    </row>
    <row r="31" spans="1:20" ht="99.75">
      <c r="A31" s="3" t="s">
        <v>60</v>
      </c>
      <c r="B31" s="3" t="s">
        <v>71</v>
      </c>
      <c r="C31" s="3" t="s">
        <v>249</v>
      </c>
      <c r="D31" s="3" t="s">
        <v>376</v>
      </c>
      <c r="E31" s="2" t="s">
        <v>349</v>
      </c>
      <c r="F31" s="2" t="s">
        <v>377</v>
      </c>
      <c r="G31" s="3" t="s">
        <v>350</v>
      </c>
      <c r="H31" s="3">
        <v>700</v>
      </c>
      <c r="I31" s="3" t="s">
        <v>416</v>
      </c>
      <c r="J31" s="4">
        <v>43101</v>
      </c>
      <c r="K31" s="4">
        <v>43464</v>
      </c>
      <c r="L31" s="5"/>
      <c r="M31" s="5"/>
      <c r="N31" s="5"/>
      <c r="O31" s="33">
        <v>2500</v>
      </c>
      <c r="P31" s="30" t="s">
        <v>586</v>
      </c>
      <c r="Q31" s="30" t="s">
        <v>587</v>
      </c>
      <c r="R31" s="57">
        <f t="shared" si="2"/>
        <v>3.5714285714285716</v>
      </c>
      <c r="S31" s="39" t="b">
        <f t="shared" si="0"/>
        <v>0</v>
      </c>
      <c r="T31" s="86">
        <v>72</v>
      </c>
    </row>
    <row r="32" spans="1:20" ht="128.25">
      <c r="A32" s="3" t="s">
        <v>60</v>
      </c>
      <c r="B32" s="3" t="s">
        <v>71</v>
      </c>
      <c r="C32" s="3" t="s">
        <v>249</v>
      </c>
      <c r="D32" s="3" t="s">
        <v>354</v>
      </c>
      <c r="E32" s="2" t="s">
        <v>351</v>
      </c>
      <c r="F32" s="2" t="s">
        <v>352</v>
      </c>
      <c r="G32" s="3" t="s">
        <v>355</v>
      </c>
      <c r="H32" s="3">
        <v>50</v>
      </c>
      <c r="I32" s="3" t="s">
        <v>416</v>
      </c>
      <c r="J32" s="4">
        <v>43101</v>
      </c>
      <c r="K32" s="4">
        <v>43464</v>
      </c>
      <c r="L32" s="5"/>
      <c r="M32" s="5"/>
      <c r="N32" s="5"/>
      <c r="O32" s="33">
        <v>106</v>
      </c>
      <c r="P32" s="30" t="s">
        <v>673</v>
      </c>
      <c r="Q32" s="30"/>
      <c r="R32" s="57">
        <f t="shared" si="2"/>
        <v>2.12</v>
      </c>
      <c r="S32" s="6" t="b">
        <f t="shared" si="0"/>
        <v>0</v>
      </c>
      <c r="T32" s="86">
        <v>73</v>
      </c>
    </row>
    <row r="33" spans="1:20" ht="71.25">
      <c r="A33" s="3" t="s">
        <v>60</v>
      </c>
      <c r="B33" s="3" t="s">
        <v>71</v>
      </c>
      <c r="C33" s="3" t="s">
        <v>249</v>
      </c>
      <c r="D33" s="3" t="s">
        <v>354</v>
      </c>
      <c r="E33" s="2" t="s">
        <v>351</v>
      </c>
      <c r="F33" s="2" t="s">
        <v>353</v>
      </c>
      <c r="G33" s="3" t="s">
        <v>356</v>
      </c>
      <c r="H33" s="3">
        <v>500</v>
      </c>
      <c r="I33" s="3" t="s">
        <v>416</v>
      </c>
      <c r="J33" s="4">
        <v>43101</v>
      </c>
      <c r="K33" s="4">
        <v>43464</v>
      </c>
      <c r="L33" s="5"/>
      <c r="M33" s="5"/>
      <c r="N33" s="5"/>
      <c r="O33" s="33">
        <v>2552</v>
      </c>
      <c r="P33" s="30" t="s">
        <v>588</v>
      </c>
      <c r="Q33" s="30"/>
      <c r="R33" s="57">
        <f t="shared" si="2"/>
        <v>5.1040000000000001</v>
      </c>
      <c r="S33" s="6" t="b">
        <f t="shared" si="0"/>
        <v>0</v>
      </c>
      <c r="T33" s="86">
        <v>74</v>
      </c>
    </row>
    <row r="34" spans="1:20" ht="78" customHeight="1">
      <c r="A34" s="3" t="s">
        <v>60</v>
      </c>
      <c r="B34" s="3" t="s">
        <v>71</v>
      </c>
      <c r="C34" s="3" t="s">
        <v>82</v>
      </c>
      <c r="D34" s="3" t="s">
        <v>75</v>
      </c>
      <c r="E34" s="2" t="s">
        <v>76</v>
      </c>
      <c r="F34" s="2" t="s">
        <v>77</v>
      </c>
      <c r="G34" s="3" t="s">
        <v>80</v>
      </c>
      <c r="H34" s="3">
        <v>5</v>
      </c>
      <c r="I34" s="3" t="s">
        <v>66</v>
      </c>
      <c r="J34" s="4">
        <v>43101</v>
      </c>
      <c r="K34" s="4">
        <v>43464</v>
      </c>
      <c r="L34" s="5"/>
      <c r="M34" s="5"/>
      <c r="N34" s="5"/>
      <c r="O34" s="33">
        <v>3</v>
      </c>
      <c r="P34" s="30" t="s">
        <v>632</v>
      </c>
      <c r="Q34" s="30" t="s">
        <v>633</v>
      </c>
      <c r="R34" s="57">
        <f t="shared" si="2"/>
        <v>0.6</v>
      </c>
      <c r="S34" s="39">
        <f t="shared" si="0"/>
        <v>3</v>
      </c>
      <c r="T34" s="86">
        <v>75</v>
      </c>
    </row>
    <row r="35" spans="1:20" ht="130.5" customHeight="1">
      <c r="A35" s="3" t="s">
        <v>60</v>
      </c>
      <c r="B35" s="3" t="s">
        <v>71</v>
      </c>
      <c r="C35" s="3" t="s">
        <v>82</v>
      </c>
      <c r="D35" s="3" t="s">
        <v>359</v>
      </c>
      <c r="E35" s="2" t="s">
        <v>357</v>
      </c>
      <c r="F35" s="2" t="s">
        <v>378</v>
      </c>
      <c r="G35" s="3" t="s">
        <v>358</v>
      </c>
      <c r="H35" s="3">
        <v>10</v>
      </c>
      <c r="I35" s="3" t="s">
        <v>416</v>
      </c>
      <c r="J35" s="4">
        <v>43101</v>
      </c>
      <c r="K35" s="4">
        <v>43464</v>
      </c>
      <c r="L35" s="5"/>
      <c r="M35" s="5"/>
      <c r="N35" s="5"/>
      <c r="O35" s="33">
        <v>8</v>
      </c>
      <c r="P35" s="30" t="s">
        <v>581</v>
      </c>
      <c r="Q35" s="30" t="s">
        <v>589</v>
      </c>
      <c r="R35" s="57">
        <f t="shared" si="2"/>
        <v>0.8</v>
      </c>
      <c r="S35" s="6">
        <f t="shared" si="0"/>
        <v>4</v>
      </c>
      <c r="T35" s="86">
        <v>76</v>
      </c>
    </row>
    <row r="36" spans="1:20" ht="71.25">
      <c r="A36" s="3" t="s">
        <v>60</v>
      </c>
      <c r="B36" s="3" t="s">
        <v>71</v>
      </c>
      <c r="C36" s="3" t="s">
        <v>78</v>
      </c>
      <c r="D36" s="3" t="s">
        <v>348</v>
      </c>
      <c r="E36" s="2" t="s">
        <v>86</v>
      </c>
      <c r="F36" s="2" t="s">
        <v>229</v>
      </c>
      <c r="G36" s="3" t="s">
        <v>230</v>
      </c>
      <c r="H36" s="3">
        <v>10</v>
      </c>
      <c r="I36" s="3" t="s">
        <v>66</v>
      </c>
      <c r="J36" s="4">
        <v>43101</v>
      </c>
      <c r="K36" s="4">
        <v>43464</v>
      </c>
      <c r="L36" s="5"/>
      <c r="M36" s="5"/>
      <c r="N36" s="5"/>
      <c r="O36" s="74">
        <v>3</v>
      </c>
      <c r="P36" s="73" t="s">
        <v>720</v>
      </c>
      <c r="Q36" s="73" t="s">
        <v>719</v>
      </c>
      <c r="R36" s="57">
        <f t="shared" si="2"/>
        <v>0.3</v>
      </c>
      <c r="S36" s="6">
        <f t="shared" si="0"/>
        <v>1</v>
      </c>
      <c r="T36" s="86">
        <v>77</v>
      </c>
    </row>
    <row r="37" spans="1:20" ht="128.25">
      <c r="A37" s="3" t="s">
        <v>60</v>
      </c>
      <c r="B37" s="3" t="s">
        <v>71</v>
      </c>
      <c r="C37" s="3" t="s">
        <v>78</v>
      </c>
      <c r="D37" s="3" t="s">
        <v>348</v>
      </c>
      <c r="E37" s="2" t="s">
        <v>360</v>
      </c>
      <c r="F37" s="2" t="s">
        <v>229</v>
      </c>
      <c r="G37" s="3" t="s">
        <v>361</v>
      </c>
      <c r="H37" s="3">
        <v>1335</v>
      </c>
      <c r="I37" s="3" t="s">
        <v>416</v>
      </c>
      <c r="J37" s="4">
        <v>43101</v>
      </c>
      <c r="K37" s="4">
        <v>43464</v>
      </c>
      <c r="L37" s="5"/>
      <c r="M37" s="5"/>
      <c r="N37" s="5"/>
      <c r="O37" s="33">
        <v>1856</v>
      </c>
      <c r="P37" s="30" t="s">
        <v>724</v>
      </c>
      <c r="Q37" s="30"/>
      <c r="R37" s="60">
        <f t="shared" si="2"/>
        <v>1.3902621722846442</v>
      </c>
      <c r="S37" s="39" t="b">
        <f t="shared" si="0"/>
        <v>0</v>
      </c>
      <c r="T37" s="86">
        <v>78</v>
      </c>
    </row>
    <row r="38" spans="1:20" ht="57">
      <c r="A38" s="3" t="s">
        <v>60</v>
      </c>
      <c r="B38" s="3" t="s">
        <v>71</v>
      </c>
      <c r="C38" s="3" t="s">
        <v>250</v>
      </c>
      <c r="D38" s="3" t="s">
        <v>251</v>
      </c>
      <c r="E38" s="2" t="s">
        <v>252</v>
      </c>
      <c r="F38" s="2" t="s">
        <v>253</v>
      </c>
      <c r="G38" s="3" t="s">
        <v>254</v>
      </c>
      <c r="H38" s="3">
        <v>1</v>
      </c>
      <c r="I38" s="3" t="s">
        <v>419</v>
      </c>
      <c r="J38" s="4">
        <v>43101</v>
      </c>
      <c r="K38" s="4">
        <v>43464</v>
      </c>
      <c r="L38" s="5"/>
      <c r="M38" s="5"/>
      <c r="N38" s="5"/>
      <c r="O38" s="33"/>
      <c r="P38" s="30" t="s">
        <v>652</v>
      </c>
      <c r="Q38" s="30" t="s">
        <v>725</v>
      </c>
      <c r="R38" s="60">
        <v>0.6</v>
      </c>
      <c r="S38" s="39">
        <f t="shared" si="0"/>
        <v>3</v>
      </c>
      <c r="T38" s="86">
        <v>79</v>
      </c>
    </row>
    <row r="39" spans="1:20" ht="127.5">
      <c r="A39" s="3" t="s">
        <v>60</v>
      </c>
      <c r="B39" s="3" t="s">
        <v>71</v>
      </c>
      <c r="C39" s="3" t="s">
        <v>250</v>
      </c>
      <c r="D39" s="3" t="s">
        <v>251</v>
      </c>
      <c r="E39" s="2" t="s">
        <v>362</v>
      </c>
      <c r="F39" s="2" t="s">
        <v>363</v>
      </c>
      <c r="G39" s="3" t="s">
        <v>364</v>
      </c>
      <c r="H39" s="3">
        <v>533</v>
      </c>
      <c r="I39" s="3" t="s">
        <v>416</v>
      </c>
      <c r="J39" s="4">
        <v>43101</v>
      </c>
      <c r="K39" s="4">
        <v>43464</v>
      </c>
      <c r="L39" s="5"/>
      <c r="M39" s="5"/>
      <c r="N39" s="5"/>
      <c r="O39" s="33">
        <v>618</v>
      </c>
      <c r="P39" s="56" t="s">
        <v>590</v>
      </c>
      <c r="Q39" s="30"/>
      <c r="R39" s="57">
        <f>+O39/H39</f>
        <v>1.1594746716697937</v>
      </c>
      <c r="S39" s="39" t="b">
        <f t="shared" si="0"/>
        <v>0</v>
      </c>
      <c r="T39" s="86">
        <v>80</v>
      </c>
    </row>
    <row r="40" spans="1:20" ht="357.75">
      <c r="A40" s="3" t="s">
        <v>60</v>
      </c>
      <c r="B40" s="3" t="s">
        <v>84</v>
      </c>
      <c r="C40" s="3" t="s">
        <v>228</v>
      </c>
      <c r="D40" s="3" t="s">
        <v>226</v>
      </c>
      <c r="E40" s="2" t="s">
        <v>227</v>
      </c>
      <c r="F40" s="2" t="s">
        <v>231</v>
      </c>
      <c r="G40" s="3" t="s">
        <v>232</v>
      </c>
      <c r="H40" s="3">
        <v>1</v>
      </c>
      <c r="I40" s="3" t="s">
        <v>420</v>
      </c>
      <c r="J40" s="4">
        <v>43101</v>
      </c>
      <c r="K40" s="4">
        <v>43464</v>
      </c>
      <c r="L40" s="5"/>
      <c r="M40" s="5"/>
      <c r="N40" s="5"/>
      <c r="O40" s="3">
        <v>0</v>
      </c>
      <c r="P40" s="2"/>
      <c r="Q40" s="2" t="s">
        <v>763</v>
      </c>
      <c r="R40" s="57">
        <v>0.34</v>
      </c>
      <c r="S40" s="39">
        <f t="shared" si="0"/>
        <v>3</v>
      </c>
      <c r="T40" s="86">
        <v>81</v>
      </c>
    </row>
    <row r="41" spans="1:20" ht="75" customHeight="1">
      <c r="A41" s="3" t="s">
        <v>60</v>
      </c>
      <c r="B41" s="3" t="s">
        <v>84</v>
      </c>
      <c r="C41" s="3" t="s">
        <v>83</v>
      </c>
      <c r="D41" s="3" t="s">
        <v>85</v>
      </c>
      <c r="E41" s="2" t="s">
        <v>233</v>
      </c>
      <c r="F41" s="2" t="s">
        <v>79</v>
      </c>
      <c r="G41" s="3" t="s">
        <v>81</v>
      </c>
      <c r="H41" s="3">
        <v>3</v>
      </c>
      <c r="I41" s="3" t="s">
        <v>66</v>
      </c>
      <c r="J41" s="4">
        <v>43101</v>
      </c>
      <c r="K41" s="4">
        <v>43464</v>
      </c>
      <c r="L41" s="5"/>
      <c r="M41" s="5"/>
      <c r="N41" s="5"/>
      <c r="O41" s="74">
        <v>2</v>
      </c>
      <c r="P41" s="73"/>
      <c r="Q41" s="73" t="s">
        <v>721</v>
      </c>
      <c r="R41" s="57">
        <f>+O41/H41</f>
        <v>0.66666666666666663</v>
      </c>
      <c r="S41" s="39">
        <f t="shared" si="0"/>
        <v>3</v>
      </c>
      <c r="T41" s="86">
        <v>82</v>
      </c>
    </row>
    <row r="42" spans="1:20">
      <c r="R42" s="90">
        <f>+AVERAGE(R7:R41)</f>
        <v>1.0887329708697471</v>
      </c>
    </row>
    <row r="43" spans="1:20">
      <c r="A43" s="10" t="s">
        <v>11</v>
      </c>
      <c r="B43" s="11" t="s">
        <v>58</v>
      </c>
    </row>
    <row r="44" spans="1:20">
      <c r="A44" s="10" t="s">
        <v>13</v>
      </c>
      <c r="B44" s="11" t="s">
        <v>59</v>
      </c>
    </row>
    <row r="46" spans="1:20">
      <c r="A46" s="38" t="s">
        <v>768</v>
      </c>
    </row>
    <row r="47" spans="1:20">
      <c r="A47" s="38"/>
    </row>
    <row r="48" spans="1:20">
      <c r="A48" s="38" t="s">
        <v>769</v>
      </c>
    </row>
  </sheetData>
  <autoFilter ref="C1:C47"/>
  <mergeCells count="8">
    <mergeCell ref="O5:S5"/>
    <mergeCell ref="A1:A4"/>
    <mergeCell ref="B1:Q2"/>
    <mergeCell ref="R1:S1"/>
    <mergeCell ref="R2:S2"/>
    <mergeCell ref="B3:Q4"/>
    <mergeCell ref="R3:S3"/>
    <mergeCell ref="R4:S4"/>
  </mergeCells>
  <conditionalFormatting sqref="S7:S41">
    <cfRule type="cellIs" dxfId="11" priority="4" stopIfTrue="1" operator="between">
      <formula>3</formula>
      <formula>4</formula>
    </cfRule>
  </conditionalFormatting>
  <conditionalFormatting sqref="S7:S41">
    <cfRule type="cellIs" dxfId="10" priority="1" stopIfTrue="1" operator="greaterThan">
      <formula>3</formula>
    </cfRule>
    <cfRule type="cellIs" dxfId="9" priority="2" stopIfTrue="1" operator="between">
      <formula>1</formula>
      <formula>1</formula>
    </cfRule>
    <cfRule type="cellIs" dxfId="8" priority="3" stopIfTrue="1" operator="between">
      <formula>3</formula>
      <formula>3</formula>
    </cfRule>
  </conditionalFormatting>
  <pageMargins left="0.70866141732283472" right="0.70866141732283472" top="0.74803149606299213" bottom="0.74803149606299213" header="0.31496062992125984" footer="0.31496062992125984"/>
  <pageSetup paperSize="5" scale="46" orientation="landscape" r:id="rId1"/>
  <rowBreaks count="3" manualBreakCount="3">
    <brk id="27" max="22" man="1"/>
    <brk id="33" max="22" man="1"/>
    <brk id="40"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2" zoomScaleNormal="82" zoomScaleSheetLayoutView="83" workbookViewId="0">
      <pane xSplit="2" ySplit="6" topLeftCell="C7" activePane="bottomRight" state="frozen"/>
      <selection pane="topRight" activeCell="C1" sqref="C1"/>
      <selection pane="bottomLeft" activeCell="A7" sqref="A7"/>
      <selection pane="bottomRight" activeCell="F8" sqref="F8"/>
    </sheetView>
  </sheetViews>
  <sheetFormatPr baseColWidth="10" defaultRowHeight="15"/>
  <cols>
    <col min="1" max="1" width="20.42578125" style="7" bestFit="1" customWidth="1"/>
    <col min="2" max="2" width="22.140625" style="7" customWidth="1"/>
    <col min="3" max="3" width="22.140625" style="8" customWidth="1"/>
    <col min="4" max="4" width="20" style="8" customWidth="1"/>
    <col min="5" max="5" width="27.28515625" style="9" customWidth="1"/>
    <col min="6" max="6" width="22.7109375" style="9" customWidth="1"/>
    <col min="7" max="7" width="32" style="9" bestFit="1" customWidth="1"/>
    <col min="8" max="8" width="14.140625" style="9" customWidth="1"/>
    <col min="9" max="9" width="23.7109375" style="7" customWidth="1"/>
    <col min="10" max="10" width="15.28515625" style="7" customWidth="1"/>
    <col min="11" max="11" width="17" style="7" bestFit="1" customWidth="1"/>
    <col min="12" max="14" width="18" style="7" hidden="1" customWidth="1"/>
    <col min="15" max="16" width="18" style="7" customWidth="1"/>
    <col min="17" max="17" width="31.140625" style="7" customWidth="1"/>
    <col min="18" max="18" width="28" style="7" bestFit="1" customWidth="1"/>
    <col min="19" max="19" width="17.7109375" style="7" bestFit="1" customWidth="1"/>
    <col min="20" max="20" width="5" customWidth="1"/>
  </cols>
  <sheetData>
    <row r="1" spans="1:20">
      <c r="A1" s="107"/>
      <c r="B1" s="110" t="s">
        <v>0</v>
      </c>
      <c r="C1" s="111"/>
      <c r="D1" s="111"/>
      <c r="E1" s="111"/>
      <c r="F1" s="111"/>
      <c r="G1" s="111"/>
      <c r="H1" s="111"/>
      <c r="I1" s="111"/>
      <c r="J1" s="111"/>
      <c r="K1" s="111"/>
      <c r="L1" s="111"/>
      <c r="M1" s="111"/>
      <c r="N1" s="111"/>
      <c r="O1" s="111"/>
      <c r="P1" s="111"/>
      <c r="Q1" s="112"/>
      <c r="R1" s="116" t="s">
        <v>1</v>
      </c>
      <c r="S1" s="117"/>
    </row>
    <row r="2" spans="1:20">
      <c r="A2" s="108"/>
      <c r="B2" s="113"/>
      <c r="C2" s="114"/>
      <c r="D2" s="114"/>
      <c r="E2" s="114"/>
      <c r="F2" s="114"/>
      <c r="G2" s="114"/>
      <c r="H2" s="114"/>
      <c r="I2" s="114"/>
      <c r="J2" s="114"/>
      <c r="K2" s="114"/>
      <c r="L2" s="114"/>
      <c r="M2" s="114"/>
      <c r="N2" s="114"/>
      <c r="O2" s="114"/>
      <c r="P2" s="114"/>
      <c r="Q2" s="115"/>
      <c r="R2" s="118" t="s">
        <v>2</v>
      </c>
      <c r="S2" s="119"/>
    </row>
    <row r="3" spans="1:20">
      <c r="A3" s="108"/>
      <c r="B3" s="120" t="s">
        <v>380</v>
      </c>
      <c r="C3" s="121"/>
      <c r="D3" s="121"/>
      <c r="E3" s="121"/>
      <c r="F3" s="121"/>
      <c r="G3" s="121"/>
      <c r="H3" s="121"/>
      <c r="I3" s="121"/>
      <c r="J3" s="121"/>
      <c r="K3" s="121"/>
      <c r="L3" s="121"/>
      <c r="M3" s="121"/>
      <c r="N3" s="121"/>
      <c r="O3" s="121"/>
      <c r="P3" s="121"/>
      <c r="Q3" s="122"/>
      <c r="R3" s="118" t="s">
        <v>3</v>
      </c>
      <c r="S3" s="119"/>
    </row>
    <row r="4" spans="1:20" ht="36" customHeight="1" thickBot="1">
      <c r="A4" s="109"/>
      <c r="B4" s="123"/>
      <c r="C4" s="124"/>
      <c r="D4" s="124"/>
      <c r="E4" s="124"/>
      <c r="F4" s="124"/>
      <c r="G4" s="124"/>
      <c r="H4" s="124"/>
      <c r="I4" s="124"/>
      <c r="J4" s="124"/>
      <c r="K4" s="124"/>
      <c r="L4" s="124"/>
      <c r="M4" s="124"/>
      <c r="N4" s="124"/>
      <c r="O4" s="121"/>
      <c r="P4" s="121"/>
      <c r="Q4" s="122"/>
      <c r="R4" s="125" t="s">
        <v>4</v>
      </c>
      <c r="S4" s="126"/>
    </row>
    <row r="5" spans="1:20" ht="15.75">
      <c r="A5" s="12"/>
      <c r="B5" s="1"/>
      <c r="C5" s="1"/>
      <c r="D5" s="1"/>
      <c r="E5" s="1"/>
      <c r="F5" s="1"/>
      <c r="G5" s="1"/>
      <c r="H5" s="1"/>
      <c r="I5" s="1"/>
      <c r="J5" s="1"/>
      <c r="K5" s="1"/>
      <c r="L5" s="1"/>
      <c r="M5" s="1"/>
      <c r="N5" s="1"/>
      <c r="O5" s="104" t="s">
        <v>255</v>
      </c>
      <c r="P5" s="105"/>
      <c r="Q5" s="105"/>
      <c r="R5" s="105"/>
      <c r="S5" s="106"/>
    </row>
    <row r="6" spans="1:20" ht="30">
      <c r="A6" s="13" t="s">
        <v>5</v>
      </c>
      <c r="B6" s="13" t="s">
        <v>6</v>
      </c>
      <c r="C6" s="13" t="s">
        <v>7</v>
      </c>
      <c r="D6" s="13" t="s">
        <v>8</v>
      </c>
      <c r="E6" s="13" t="s">
        <v>9</v>
      </c>
      <c r="F6" s="13" t="s">
        <v>10</v>
      </c>
      <c r="G6" s="13" t="s">
        <v>12</v>
      </c>
      <c r="H6" s="13" t="s">
        <v>13</v>
      </c>
      <c r="I6" s="14" t="s">
        <v>14</v>
      </c>
      <c r="J6" s="15" t="s">
        <v>15</v>
      </c>
      <c r="K6" s="15" t="s">
        <v>16</v>
      </c>
      <c r="L6" s="15" t="s">
        <v>17</v>
      </c>
      <c r="M6" s="15" t="s">
        <v>18</v>
      </c>
      <c r="N6" s="15" t="s">
        <v>19</v>
      </c>
      <c r="O6" s="16" t="s">
        <v>20</v>
      </c>
      <c r="P6" s="16" t="s">
        <v>21</v>
      </c>
      <c r="Q6" s="16" t="s">
        <v>22</v>
      </c>
      <c r="R6" s="16" t="s">
        <v>23</v>
      </c>
      <c r="S6" s="16" t="s">
        <v>24</v>
      </c>
    </row>
    <row r="7" spans="1:20" ht="143.25" customHeight="1">
      <c r="A7" s="3" t="s">
        <v>333</v>
      </c>
      <c r="B7" s="3" t="s">
        <v>332</v>
      </c>
      <c r="C7" s="3" t="s">
        <v>331</v>
      </c>
      <c r="D7" s="3" t="s">
        <v>334</v>
      </c>
      <c r="E7" s="3" t="s">
        <v>335</v>
      </c>
      <c r="F7" s="3" t="s">
        <v>697</v>
      </c>
      <c r="G7" s="3" t="s">
        <v>343</v>
      </c>
      <c r="H7" s="3">
        <v>41</v>
      </c>
      <c r="I7" s="3" t="s">
        <v>421</v>
      </c>
      <c r="J7" s="4">
        <v>43101</v>
      </c>
      <c r="K7" s="4">
        <v>43464</v>
      </c>
      <c r="L7" s="5"/>
      <c r="M7" s="5"/>
      <c r="N7" s="5"/>
      <c r="O7" s="2">
        <v>22</v>
      </c>
      <c r="P7" s="2" t="s">
        <v>435</v>
      </c>
      <c r="Q7" s="2" t="s">
        <v>701</v>
      </c>
      <c r="R7" s="58">
        <f>+O7/H7</f>
        <v>0.53658536585365857</v>
      </c>
      <c r="S7" s="39">
        <f>IF(R7&lt;=33%,1,IF(R7&lt;76%,3,IF(R7&lt;100%,4,IF(R7=101%,5))))</f>
        <v>3</v>
      </c>
      <c r="T7" s="86">
        <v>83</v>
      </c>
    </row>
    <row r="8" spans="1:20" ht="186" customHeight="1">
      <c r="A8" s="3" t="s">
        <v>333</v>
      </c>
      <c r="B8" s="3" t="s">
        <v>332</v>
      </c>
      <c r="C8" s="3" t="s">
        <v>331</v>
      </c>
      <c r="D8" s="3" t="s">
        <v>339</v>
      </c>
      <c r="E8" s="3" t="s">
        <v>336</v>
      </c>
      <c r="F8" s="3" t="s">
        <v>373</v>
      </c>
      <c r="G8" s="3" t="s">
        <v>704</v>
      </c>
      <c r="H8" s="3">
        <v>5</v>
      </c>
      <c r="I8" s="3" t="s">
        <v>421</v>
      </c>
      <c r="J8" s="4">
        <v>43101</v>
      </c>
      <c r="K8" s="4">
        <v>43464</v>
      </c>
      <c r="L8" s="5"/>
      <c r="M8" s="5"/>
      <c r="N8" s="5"/>
      <c r="O8" s="3">
        <v>5</v>
      </c>
      <c r="P8" s="2" t="s">
        <v>436</v>
      </c>
      <c r="Q8" s="2" t="s">
        <v>703</v>
      </c>
      <c r="R8" s="58">
        <f>+O8/H8</f>
        <v>1</v>
      </c>
      <c r="S8" s="39" t="b">
        <f t="shared" ref="S8:S12" si="0">IF(R8&lt;=33%,1,IF(R8&lt;76%,3,IF(R8&lt;100%,4,IF(R8=101%,5))))</f>
        <v>0</v>
      </c>
      <c r="T8" s="86">
        <v>84</v>
      </c>
    </row>
    <row r="9" spans="1:20" ht="85.5" customHeight="1">
      <c r="A9" s="3" t="s">
        <v>333</v>
      </c>
      <c r="B9" s="3" t="s">
        <v>332</v>
      </c>
      <c r="C9" s="3" t="s">
        <v>331</v>
      </c>
      <c r="D9" s="3" t="s">
        <v>340</v>
      </c>
      <c r="E9" s="3" t="s">
        <v>337</v>
      </c>
      <c r="F9" s="3" t="s">
        <v>342</v>
      </c>
      <c r="G9" s="3" t="s">
        <v>344</v>
      </c>
      <c r="H9" s="3">
        <v>300</v>
      </c>
      <c r="I9" s="3" t="s">
        <v>421</v>
      </c>
      <c r="J9" s="4">
        <v>43101</v>
      </c>
      <c r="K9" s="4">
        <v>43464</v>
      </c>
      <c r="L9" s="5"/>
      <c r="M9" s="5"/>
      <c r="N9" s="5"/>
      <c r="O9" s="3">
        <v>1100</v>
      </c>
      <c r="P9" s="2" t="s">
        <v>705</v>
      </c>
      <c r="Q9" s="75" t="s">
        <v>702</v>
      </c>
      <c r="R9" s="58">
        <v>1</v>
      </c>
      <c r="S9" s="39" t="b">
        <f t="shared" si="0"/>
        <v>0</v>
      </c>
      <c r="T9" s="86">
        <v>85</v>
      </c>
    </row>
    <row r="10" spans="1:20" ht="109.5" customHeight="1">
      <c r="A10" s="3" t="s">
        <v>333</v>
      </c>
      <c r="B10" s="3" t="s">
        <v>332</v>
      </c>
      <c r="C10" s="3" t="s">
        <v>331</v>
      </c>
      <c r="D10" s="3" t="s">
        <v>341</v>
      </c>
      <c r="E10" s="3" t="s">
        <v>338</v>
      </c>
      <c r="F10" s="3" t="s">
        <v>374</v>
      </c>
      <c r="G10" s="3" t="s">
        <v>345</v>
      </c>
      <c r="H10" s="3">
        <v>5</v>
      </c>
      <c r="I10" s="3" t="s">
        <v>421</v>
      </c>
      <c r="J10" s="4">
        <v>43101</v>
      </c>
      <c r="K10" s="4">
        <v>43464</v>
      </c>
      <c r="L10" s="5"/>
      <c r="M10" s="5"/>
      <c r="N10" s="5"/>
      <c r="O10" s="3">
        <v>5</v>
      </c>
      <c r="P10" s="2" t="s">
        <v>437</v>
      </c>
      <c r="Q10" s="2"/>
      <c r="R10" s="58">
        <f>+O10/H10</f>
        <v>1</v>
      </c>
      <c r="S10" s="39" t="b">
        <f t="shared" si="0"/>
        <v>0</v>
      </c>
      <c r="T10" s="86">
        <v>86</v>
      </c>
    </row>
    <row r="11" spans="1:20" ht="225" customHeight="1">
      <c r="A11" s="3" t="s">
        <v>333</v>
      </c>
      <c r="B11" s="3" t="s">
        <v>332</v>
      </c>
      <c r="C11" s="3" t="s">
        <v>346</v>
      </c>
      <c r="D11" s="3" t="s">
        <v>325</v>
      </c>
      <c r="E11" s="3" t="s">
        <v>327</v>
      </c>
      <c r="F11" s="3" t="s">
        <v>328</v>
      </c>
      <c r="G11" s="3" t="s">
        <v>372</v>
      </c>
      <c r="H11" s="3">
        <v>3</v>
      </c>
      <c r="I11" s="3" t="s">
        <v>422</v>
      </c>
      <c r="J11" s="4">
        <v>43101</v>
      </c>
      <c r="K11" s="4">
        <v>43464</v>
      </c>
      <c r="L11" s="5"/>
      <c r="M11" s="5"/>
      <c r="N11" s="5"/>
      <c r="O11" s="2"/>
      <c r="P11" s="19" t="s">
        <v>438</v>
      </c>
      <c r="Q11" s="73" t="s">
        <v>433</v>
      </c>
      <c r="R11" s="136">
        <v>0.8</v>
      </c>
      <c r="S11" s="6">
        <f t="shared" si="0"/>
        <v>4</v>
      </c>
      <c r="T11" s="86">
        <v>87</v>
      </c>
    </row>
    <row r="12" spans="1:20" ht="171">
      <c r="A12" s="3" t="s">
        <v>333</v>
      </c>
      <c r="B12" s="3" t="s">
        <v>332</v>
      </c>
      <c r="C12" s="3" t="s">
        <v>346</v>
      </c>
      <c r="D12" s="3" t="s">
        <v>326</v>
      </c>
      <c r="E12" s="3" t="s">
        <v>423</v>
      </c>
      <c r="F12" s="3" t="s">
        <v>329</v>
      </c>
      <c r="G12" s="3" t="s">
        <v>330</v>
      </c>
      <c r="H12" s="3">
        <v>2</v>
      </c>
      <c r="I12" s="3" t="s">
        <v>421</v>
      </c>
      <c r="J12" s="4">
        <v>43101</v>
      </c>
      <c r="K12" s="4">
        <v>43464</v>
      </c>
      <c r="L12" s="5"/>
      <c r="M12" s="5"/>
      <c r="N12" s="5"/>
      <c r="O12" s="2"/>
      <c r="P12" s="19" t="s">
        <v>439</v>
      </c>
      <c r="Q12" s="73" t="s">
        <v>770</v>
      </c>
      <c r="R12" s="136">
        <v>0.8</v>
      </c>
      <c r="S12" s="39">
        <f t="shared" si="0"/>
        <v>4</v>
      </c>
      <c r="T12" s="86">
        <v>88</v>
      </c>
    </row>
    <row r="13" spans="1:20">
      <c r="R13" s="46">
        <f>+AVERAGE(R7:R12)</f>
        <v>0.85609756097560974</v>
      </c>
    </row>
    <row r="14" spans="1:20">
      <c r="A14" s="10" t="s">
        <v>11</v>
      </c>
      <c r="B14" s="11" t="s">
        <v>58</v>
      </c>
    </row>
    <row r="15" spans="1:20">
      <c r="A15" s="10" t="s">
        <v>13</v>
      </c>
      <c r="B15" s="11" t="s">
        <v>59</v>
      </c>
    </row>
    <row r="17" spans="1:1">
      <c r="A17" s="7" t="s">
        <v>387</v>
      </c>
    </row>
    <row r="18" spans="1:1">
      <c r="A18" s="7" t="s">
        <v>672</v>
      </c>
    </row>
  </sheetData>
  <sheetProtection algorithmName="SHA-512" hashValue="ygzOKzfBh329jE96+YbAWYRX0m/nIPr0Jc7i++D8hrmKu+W0o3NkZ/+Kz7ojJ2VOKf0Jhp7TQI6z0CE847YgTQ==" saltValue="YOF3/tm9jE16Z2MoiM4Znw==" spinCount="100000" sheet="1" objects="1" scenarios="1"/>
  <mergeCells count="8">
    <mergeCell ref="O5:S5"/>
    <mergeCell ref="A1:A4"/>
    <mergeCell ref="B1:Q2"/>
    <mergeCell ref="R1:S1"/>
    <mergeCell ref="R2:S2"/>
    <mergeCell ref="B3:Q4"/>
    <mergeCell ref="R3:S3"/>
    <mergeCell ref="R4:S4"/>
  </mergeCells>
  <conditionalFormatting sqref="S7:S12">
    <cfRule type="cellIs" dxfId="7" priority="4" stopIfTrue="1" operator="between">
      <formula>3</formula>
      <formula>4</formula>
    </cfRule>
  </conditionalFormatting>
  <conditionalFormatting sqref="S7:S12">
    <cfRule type="cellIs" dxfId="6" priority="1" stopIfTrue="1" operator="greaterThan">
      <formula>3</formula>
    </cfRule>
    <cfRule type="cellIs" dxfId="5" priority="2" stopIfTrue="1" operator="between">
      <formula>1</formula>
      <formula>1</formula>
    </cfRule>
    <cfRule type="cellIs" dxfId="4" priority="3" stopIfTrue="1" operator="between">
      <formula>3</formula>
      <formula>3</formula>
    </cfRule>
  </conditionalFormatting>
  <pageMargins left="0.70866141732283472" right="0.70866141732283472" top="0.74803149606299213" bottom="0.74803149606299213" header="0.31496062992125984" footer="0.31496062992125984"/>
  <pageSetup paperSize="5"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zoomScale="64" zoomScaleNormal="64" zoomScaleSheetLayoutView="68" workbookViewId="0">
      <pane xSplit="2" ySplit="6" topLeftCell="C7" activePane="bottomRight" state="frozen"/>
      <selection pane="topRight" activeCell="C1" sqref="C1"/>
      <selection pane="bottomLeft" activeCell="A7" sqref="A7"/>
      <selection pane="bottomRight" activeCell="G9" sqref="G9"/>
    </sheetView>
  </sheetViews>
  <sheetFormatPr baseColWidth="10" defaultRowHeight="15"/>
  <cols>
    <col min="1" max="1" width="20.42578125" style="7" bestFit="1" customWidth="1"/>
    <col min="2" max="2" width="22.140625" style="7" customWidth="1"/>
    <col min="3" max="3" width="22.140625" style="8" customWidth="1"/>
    <col min="4" max="4" width="20" style="8" customWidth="1"/>
    <col min="5" max="5" width="27.28515625" style="9" customWidth="1"/>
    <col min="6" max="6" width="22.7109375" style="9" customWidth="1"/>
    <col min="7" max="7" width="32" style="9" bestFit="1" customWidth="1"/>
    <col min="8" max="8" width="14.140625" style="9" customWidth="1"/>
    <col min="9" max="9" width="23.7109375" style="7" customWidth="1"/>
    <col min="10" max="10" width="18.42578125" style="7" customWidth="1"/>
    <col min="11" max="11" width="17" style="7" bestFit="1" customWidth="1"/>
    <col min="12" max="14" width="18" style="7" hidden="1" customWidth="1"/>
    <col min="15" max="16" width="18" style="7" customWidth="1"/>
    <col min="17" max="17" width="20.7109375" style="7" customWidth="1"/>
    <col min="18" max="18" width="18.28515625" style="7" customWidth="1"/>
    <col min="19" max="19" width="17.7109375" style="7" bestFit="1" customWidth="1"/>
    <col min="20" max="20" width="4.85546875" bestFit="1" customWidth="1"/>
  </cols>
  <sheetData>
    <row r="1" spans="1:20">
      <c r="A1" s="107"/>
      <c r="B1" s="110" t="s">
        <v>0</v>
      </c>
      <c r="C1" s="111"/>
      <c r="D1" s="111"/>
      <c r="E1" s="111"/>
      <c r="F1" s="111"/>
      <c r="G1" s="111"/>
      <c r="H1" s="111"/>
      <c r="I1" s="111"/>
      <c r="J1" s="111"/>
      <c r="K1" s="111"/>
      <c r="L1" s="111"/>
      <c r="M1" s="111"/>
      <c r="N1" s="111"/>
      <c r="O1" s="111"/>
      <c r="P1" s="111"/>
      <c r="Q1" s="112"/>
      <c r="R1" s="116" t="s">
        <v>1</v>
      </c>
      <c r="S1" s="117"/>
    </row>
    <row r="2" spans="1:20">
      <c r="A2" s="108"/>
      <c r="B2" s="113"/>
      <c r="C2" s="114"/>
      <c r="D2" s="114"/>
      <c r="E2" s="114"/>
      <c r="F2" s="114"/>
      <c r="G2" s="114"/>
      <c r="H2" s="114"/>
      <c r="I2" s="114"/>
      <c r="J2" s="114"/>
      <c r="K2" s="114"/>
      <c r="L2" s="114"/>
      <c r="M2" s="114"/>
      <c r="N2" s="114"/>
      <c r="O2" s="114"/>
      <c r="P2" s="114"/>
      <c r="Q2" s="115"/>
      <c r="R2" s="118" t="s">
        <v>2</v>
      </c>
      <c r="S2" s="119"/>
    </row>
    <row r="3" spans="1:20">
      <c r="A3" s="108"/>
      <c r="B3" s="120" t="s">
        <v>380</v>
      </c>
      <c r="C3" s="121"/>
      <c r="D3" s="121"/>
      <c r="E3" s="121"/>
      <c r="F3" s="121"/>
      <c r="G3" s="121"/>
      <c r="H3" s="121"/>
      <c r="I3" s="121"/>
      <c r="J3" s="121"/>
      <c r="K3" s="121"/>
      <c r="L3" s="121"/>
      <c r="M3" s="121"/>
      <c r="N3" s="121"/>
      <c r="O3" s="121"/>
      <c r="P3" s="121"/>
      <c r="Q3" s="122"/>
      <c r="R3" s="118" t="s">
        <v>3</v>
      </c>
      <c r="S3" s="119"/>
    </row>
    <row r="4" spans="1:20" ht="49.5" customHeight="1" thickBot="1">
      <c r="A4" s="109"/>
      <c r="B4" s="123"/>
      <c r="C4" s="124"/>
      <c r="D4" s="124"/>
      <c r="E4" s="124"/>
      <c r="F4" s="124"/>
      <c r="G4" s="124"/>
      <c r="H4" s="124"/>
      <c r="I4" s="124"/>
      <c r="J4" s="124"/>
      <c r="K4" s="124"/>
      <c r="L4" s="124"/>
      <c r="M4" s="124"/>
      <c r="N4" s="124"/>
      <c r="O4" s="121"/>
      <c r="P4" s="121"/>
      <c r="Q4" s="122"/>
      <c r="R4" s="125" t="s">
        <v>4</v>
      </c>
      <c r="S4" s="126"/>
    </row>
    <row r="5" spans="1:20" ht="15.75">
      <c r="A5" s="12"/>
      <c r="B5" s="22"/>
      <c r="C5" s="22"/>
      <c r="D5" s="22"/>
      <c r="E5" s="22"/>
      <c r="F5" s="22"/>
      <c r="G5" s="22"/>
      <c r="H5" s="22"/>
      <c r="I5" s="22"/>
      <c r="J5" s="22"/>
      <c r="K5" s="22"/>
      <c r="L5" s="22"/>
      <c r="M5" s="22"/>
      <c r="N5" s="22"/>
      <c r="O5" s="104" t="s">
        <v>255</v>
      </c>
      <c r="P5" s="105"/>
      <c r="Q5" s="105"/>
      <c r="R5" s="105"/>
      <c r="S5" s="106"/>
    </row>
    <row r="6" spans="1:20" ht="30">
      <c r="A6" s="23" t="s">
        <v>5</v>
      </c>
      <c r="B6" s="23" t="s">
        <v>6</v>
      </c>
      <c r="C6" s="23" t="s">
        <v>7</v>
      </c>
      <c r="D6" s="23" t="s">
        <v>8</v>
      </c>
      <c r="E6" s="23" t="s">
        <v>9</v>
      </c>
      <c r="F6" s="23" t="s">
        <v>10</v>
      </c>
      <c r="G6" s="23" t="s">
        <v>12</v>
      </c>
      <c r="H6" s="23" t="s">
        <v>13</v>
      </c>
      <c r="I6" s="24" t="s">
        <v>14</v>
      </c>
      <c r="J6" s="25" t="s">
        <v>15</v>
      </c>
      <c r="K6" s="25" t="s">
        <v>16</v>
      </c>
      <c r="L6" s="25" t="s">
        <v>17</v>
      </c>
      <c r="M6" s="25" t="s">
        <v>18</v>
      </c>
      <c r="N6" s="25" t="s">
        <v>19</v>
      </c>
      <c r="O6" s="26" t="s">
        <v>20</v>
      </c>
      <c r="P6" s="26" t="s">
        <v>21</v>
      </c>
      <c r="Q6" s="26" t="s">
        <v>22</v>
      </c>
      <c r="R6" s="26" t="s">
        <v>23</v>
      </c>
      <c r="S6" s="26" t="s">
        <v>24</v>
      </c>
    </row>
    <row r="7" spans="1:20" ht="71.25">
      <c r="A7" s="18" t="s">
        <v>440</v>
      </c>
      <c r="B7" s="18" t="s">
        <v>441</v>
      </c>
      <c r="C7" s="18" t="s">
        <v>442</v>
      </c>
      <c r="D7" s="18" t="s">
        <v>443</v>
      </c>
      <c r="E7" s="19" t="s">
        <v>444</v>
      </c>
      <c r="F7" s="18" t="s">
        <v>445</v>
      </c>
      <c r="G7" s="18" t="s">
        <v>446</v>
      </c>
      <c r="H7" s="18">
        <v>5</v>
      </c>
      <c r="I7" s="18" t="s">
        <v>447</v>
      </c>
      <c r="J7" s="27">
        <v>43101</v>
      </c>
      <c r="K7" s="27">
        <v>43464</v>
      </c>
      <c r="L7" s="28"/>
      <c r="M7" s="28"/>
      <c r="N7" s="28"/>
      <c r="O7" s="19"/>
      <c r="P7" s="19"/>
      <c r="Q7" s="19" t="s">
        <v>634</v>
      </c>
      <c r="R7" s="87">
        <v>0</v>
      </c>
      <c r="S7" s="29">
        <f>IF(R7&lt;=33%,1,IF(R7&lt;76%,3,IF(R7&lt;100%,4,IF(R7=101%,5))))</f>
        <v>1</v>
      </c>
      <c r="T7" s="86">
        <v>89</v>
      </c>
    </row>
    <row r="8" spans="1:20" ht="228">
      <c r="A8" s="33" t="s">
        <v>440</v>
      </c>
      <c r="B8" s="33" t="s">
        <v>441</v>
      </c>
      <c r="C8" s="33" t="s">
        <v>442</v>
      </c>
      <c r="D8" s="33" t="s">
        <v>448</v>
      </c>
      <c r="E8" s="30" t="s">
        <v>449</v>
      </c>
      <c r="F8" s="33" t="s">
        <v>450</v>
      </c>
      <c r="G8" s="33" t="s">
        <v>451</v>
      </c>
      <c r="H8" s="33">
        <v>100</v>
      </c>
      <c r="I8" s="33" t="s">
        <v>452</v>
      </c>
      <c r="J8" s="34">
        <v>43101</v>
      </c>
      <c r="K8" s="34">
        <v>43464</v>
      </c>
      <c r="L8" s="31"/>
      <c r="M8" s="31"/>
      <c r="N8" s="31"/>
      <c r="O8" s="30"/>
      <c r="P8" s="30"/>
      <c r="Q8" s="30" t="s">
        <v>575</v>
      </c>
      <c r="R8" s="35">
        <v>1</v>
      </c>
      <c r="S8" s="29" t="b">
        <f>IF(R8&lt;=33%,1,IF(R8&lt;76%,3,IF(R8&lt;100%,4,IF(R8=101%,5))))</f>
        <v>0</v>
      </c>
      <c r="T8" s="86">
        <v>90</v>
      </c>
    </row>
    <row r="9" spans="1:20" ht="370.5">
      <c r="A9" s="33" t="s">
        <v>440</v>
      </c>
      <c r="B9" s="33" t="s">
        <v>441</v>
      </c>
      <c r="C9" s="33" t="s">
        <v>453</v>
      </c>
      <c r="D9" s="33" t="s">
        <v>454</v>
      </c>
      <c r="E9" s="30" t="s">
        <v>455</v>
      </c>
      <c r="F9" s="33" t="s">
        <v>456</v>
      </c>
      <c r="G9" s="33" t="s">
        <v>457</v>
      </c>
      <c r="H9" s="33">
        <v>3</v>
      </c>
      <c r="I9" s="33" t="s">
        <v>458</v>
      </c>
      <c r="J9" s="34">
        <v>43101</v>
      </c>
      <c r="K9" s="34">
        <v>43464</v>
      </c>
      <c r="L9" s="31"/>
      <c r="M9" s="31"/>
      <c r="N9" s="31"/>
      <c r="O9" s="30"/>
      <c r="P9" s="30"/>
      <c r="Q9" s="30" t="s">
        <v>659</v>
      </c>
      <c r="R9" s="35">
        <v>0.5</v>
      </c>
      <c r="S9" s="42">
        <f>IF(R9&lt;=33%,1,IF(R9&lt;76%,3,IF(R9&lt;100%,4,IF(R9=101%,5))))</f>
        <v>3</v>
      </c>
      <c r="T9" s="86">
        <v>91</v>
      </c>
    </row>
    <row r="10" spans="1:20" ht="129" customHeight="1">
      <c r="A10" s="33" t="s">
        <v>440</v>
      </c>
      <c r="B10" s="33" t="s">
        <v>441</v>
      </c>
      <c r="C10" s="33" t="s">
        <v>453</v>
      </c>
      <c r="D10" s="33" t="s">
        <v>454</v>
      </c>
      <c r="E10" s="30" t="s">
        <v>459</v>
      </c>
      <c r="F10" s="33" t="s">
        <v>460</v>
      </c>
      <c r="G10" s="33" t="s">
        <v>461</v>
      </c>
      <c r="H10" s="33">
        <v>1</v>
      </c>
      <c r="I10" s="33" t="s">
        <v>462</v>
      </c>
      <c r="J10" s="34">
        <v>43101</v>
      </c>
      <c r="K10" s="34">
        <v>43464</v>
      </c>
      <c r="L10" s="31"/>
      <c r="M10" s="31"/>
      <c r="N10" s="31"/>
      <c r="O10" s="30"/>
      <c r="P10" s="30"/>
      <c r="Q10" s="30" t="s">
        <v>731</v>
      </c>
      <c r="R10" s="35">
        <v>0.34</v>
      </c>
      <c r="S10" s="29">
        <f t="shared" ref="S10:S33" si="0">IF(R10&lt;=33%,1,IF(R10&lt;76%,3,IF(R10&lt;100%,4,IF(R10=101%,5))))</f>
        <v>3</v>
      </c>
      <c r="T10" s="86">
        <v>92</v>
      </c>
    </row>
    <row r="11" spans="1:20" ht="129" customHeight="1">
      <c r="A11" s="33" t="s">
        <v>440</v>
      </c>
      <c r="B11" s="33" t="s">
        <v>441</v>
      </c>
      <c r="C11" s="33" t="s">
        <v>453</v>
      </c>
      <c r="D11" s="33" t="s">
        <v>454</v>
      </c>
      <c r="E11" s="33" t="s">
        <v>463</v>
      </c>
      <c r="F11" s="33" t="s">
        <v>464</v>
      </c>
      <c r="G11" s="33" t="s">
        <v>465</v>
      </c>
      <c r="H11" s="33">
        <v>1</v>
      </c>
      <c r="I11" s="33" t="s">
        <v>452</v>
      </c>
      <c r="J11" s="34">
        <v>43101</v>
      </c>
      <c r="K11" s="34">
        <v>43464</v>
      </c>
      <c r="L11" s="31"/>
      <c r="M11" s="31"/>
      <c r="N11" s="31"/>
      <c r="O11" s="88" t="s">
        <v>576</v>
      </c>
      <c r="P11" s="88" t="s">
        <v>722</v>
      </c>
      <c r="Q11" s="30"/>
      <c r="R11" s="35">
        <v>1</v>
      </c>
      <c r="S11" s="29" t="b">
        <f t="shared" si="0"/>
        <v>0</v>
      </c>
      <c r="T11" s="86">
        <v>93</v>
      </c>
    </row>
    <row r="12" spans="1:20" ht="129" customHeight="1">
      <c r="A12" s="33" t="s">
        <v>440</v>
      </c>
      <c r="B12" s="33" t="s">
        <v>441</v>
      </c>
      <c r="C12" s="33" t="s">
        <v>453</v>
      </c>
      <c r="D12" s="33" t="s">
        <v>454</v>
      </c>
      <c r="E12" s="33" t="s">
        <v>463</v>
      </c>
      <c r="F12" s="33" t="s">
        <v>466</v>
      </c>
      <c r="G12" s="33" t="s">
        <v>467</v>
      </c>
      <c r="H12" s="33">
        <v>1</v>
      </c>
      <c r="I12" s="33" t="s">
        <v>577</v>
      </c>
      <c r="J12" s="34">
        <v>43101</v>
      </c>
      <c r="K12" s="34">
        <v>43464</v>
      </c>
      <c r="L12" s="31"/>
      <c r="M12" s="31"/>
      <c r="N12" s="31"/>
      <c r="O12" s="30" t="s">
        <v>578</v>
      </c>
      <c r="P12" s="30" t="s">
        <v>579</v>
      </c>
      <c r="Q12" s="30"/>
      <c r="R12" s="35">
        <v>1</v>
      </c>
      <c r="S12" s="29" t="b">
        <f t="shared" si="0"/>
        <v>0</v>
      </c>
      <c r="T12" s="86">
        <v>94</v>
      </c>
    </row>
    <row r="13" spans="1:20" ht="129" customHeight="1">
      <c r="A13" s="33" t="s">
        <v>440</v>
      </c>
      <c r="B13" s="33" t="s">
        <v>441</v>
      </c>
      <c r="C13" s="33" t="s">
        <v>453</v>
      </c>
      <c r="D13" s="33" t="s">
        <v>468</v>
      </c>
      <c r="E13" s="30" t="s">
        <v>459</v>
      </c>
      <c r="F13" s="30" t="s">
        <v>469</v>
      </c>
      <c r="G13" s="33" t="s">
        <v>470</v>
      </c>
      <c r="H13" s="33">
        <v>1</v>
      </c>
      <c r="I13" s="33" t="s">
        <v>471</v>
      </c>
      <c r="J13" s="34">
        <v>43101</v>
      </c>
      <c r="K13" s="34">
        <v>43464</v>
      </c>
      <c r="L13" s="31"/>
      <c r="M13" s="31"/>
      <c r="N13" s="31"/>
      <c r="O13" s="30"/>
      <c r="P13" s="30"/>
      <c r="Q13" s="30" t="s">
        <v>660</v>
      </c>
      <c r="R13" s="35">
        <v>0.6</v>
      </c>
      <c r="S13" s="41">
        <f t="shared" si="0"/>
        <v>3</v>
      </c>
      <c r="T13" s="86">
        <v>95</v>
      </c>
    </row>
    <row r="14" spans="1:20" ht="147" customHeight="1">
      <c r="A14" s="18" t="s">
        <v>440</v>
      </c>
      <c r="B14" s="18" t="s">
        <v>441</v>
      </c>
      <c r="C14" s="18" t="s">
        <v>453</v>
      </c>
      <c r="D14" s="18" t="s">
        <v>472</v>
      </c>
      <c r="E14" s="19" t="s">
        <v>473</v>
      </c>
      <c r="F14" s="19" t="s">
        <v>474</v>
      </c>
      <c r="G14" s="18" t="s">
        <v>475</v>
      </c>
      <c r="H14" s="18">
        <v>1</v>
      </c>
      <c r="I14" s="18" t="s">
        <v>476</v>
      </c>
      <c r="J14" s="27">
        <v>43101</v>
      </c>
      <c r="K14" s="27">
        <v>43464</v>
      </c>
      <c r="L14" s="28"/>
      <c r="M14" s="28"/>
      <c r="N14" s="28"/>
      <c r="O14" s="19"/>
      <c r="P14" s="19"/>
      <c r="Q14" s="40" t="s">
        <v>661</v>
      </c>
      <c r="R14" s="87">
        <v>0.8</v>
      </c>
      <c r="S14" s="42">
        <f t="shared" si="0"/>
        <v>4</v>
      </c>
      <c r="T14" s="86">
        <v>96</v>
      </c>
    </row>
    <row r="15" spans="1:20" ht="203.25" customHeight="1">
      <c r="A15" s="18" t="s">
        <v>440</v>
      </c>
      <c r="B15" s="18" t="s">
        <v>441</v>
      </c>
      <c r="C15" s="18" t="s">
        <v>453</v>
      </c>
      <c r="D15" s="18" t="s">
        <v>477</v>
      </c>
      <c r="E15" s="19" t="s">
        <v>478</v>
      </c>
      <c r="F15" s="19" t="s">
        <v>479</v>
      </c>
      <c r="G15" s="18" t="s">
        <v>480</v>
      </c>
      <c r="H15" s="18">
        <v>13</v>
      </c>
      <c r="I15" s="71" t="s">
        <v>481</v>
      </c>
      <c r="J15" s="27">
        <v>43101</v>
      </c>
      <c r="K15" s="27">
        <v>43464</v>
      </c>
      <c r="L15" s="28"/>
      <c r="M15" s="28"/>
      <c r="N15" s="28"/>
      <c r="O15" s="19"/>
      <c r="P15" s="19" t="s">
        <v>654</v>
      </c>
      <c r="Q15" s="19" t="s">
        <v>653</v>
      </c>
      <c r="R15" s="87">
        <v>0.1</v>
      </c>
      <c r="S15" s="29">
        <f t="shared" si="0"/>
        <v>1</v>
      </c>
      <c r="T15" s="86">
        <v>97</v>
      </c>
    </row>
    <row r="16" spans="1:20" ht="103.5" customHeight="1">
      <c r="A16" s="18" t="s">
        <v>440</v>
      </c>
      <c r="B16" s="18" t="s">
        <v>441</v>
      </c>
      <c r="C16" s="18" t="s">
        <v>453</v>
      </c>
      <c r="D16" s="18" t="s">
        <v>482</v>
      </c>
      <c r="E16" s="19" t="s">
        <v>459</v>
      </c>
      <c r="F16" s="19" t="s">
        <v>483</v>
      </c>
      <c r="G16" s="18" t="s">
        <v>484</v>
      </c>
      <c r="H16" s="18">
        <v>1</v>
      </c>
      <c r="I16" s="18" t="s">
        <v>485</v>
      </c>
      <c r="J16" s="27">
        <v>43101</v>
      </c>
      <c r="K16" s="27">
        <v>43464</v>
      </c>
      <c r="L16" s="28"/>
      <c r="M16" s="28"/>
      <c r="N16" s="28"/>
      <c r="O16" s="30" t="s">
        <v>591</v>
      </c>
      <c r="P16" s="30" t="s">
        <v>669</v>
      </c>
      <c r="Q16" s="30"/>
      <c r="R16" s="60">
        <v>0.55000000000000004</v>
      </c>
      <c r="S16" s="42">
        <f t="shared" si="0"/>
        <v>3</v>
      </c>
      <c r="T16" s="86">
        <v>98</v>
      </c>
    </row>
    <row r="17" spans="1:20" ht="103.5" customHeight="1">
      <c r="A17" s="18" t="s">
        <v>440</v>
      </c>
      <c r="B17" s="18" t="s">
        <v>441</v>
      </c>
      <c r="C17" s="18" t="s">
        <v>453</v>
      </c>
      <c r="D17" s="18" t="s">
        <v>486</v>
      </c>
      <c r="E17" s="19" t="s">
        <v>487</v>
      </c>
      <c r="F17" s="19" t="s">
        <v>488</v>
      </c>
      <c r="G17" s="18" t="s">
        <v>489</v>
      </c>
      <c r="H17" s="18" t="s">
        <v>490</v>
      </c>
      <c r="I17" s="18" t="s">
        <v>491</v>
      </c>
      <c r="J17" s="27">
        <v>43101</v>
      </c>
      <c r="K17" s="27">
        <v>43464</v>
      </c>
      <c r="L17" s="28"/>
      <c r="M17" s="28"/>
      <c r="N17" s="28"/>
      <c r="O17" s="19"/>
      <c r="P17" s="92"/>
      <c r="Q17" s="89" t="s">
        <v>662</v>
      </c>
      <c r="R17" s="87">
        <v>0</v>
      </c>
      <c r="S17" s="29">
        <f t="shared" si="0"/>
        <v>1</v>
      </c>
      <c r="T17" s="86">
        <v>99</v>
      </c>
    </row>
    <row r="18" spans="1:20" ht="171">
      <c r="A18" s="18" t="s">
        <v>440</v>
      </c>
      <c r="B18" s="18" t="s">
        <v>441</v>
      </c>
      <c r="C18" s="18" t="s">
        <v>453</v>
      </c>
      <c r="D18" s="18" t="s">
        <v>492</v>
      </c>
      <c r="E18" s="19" t="s">
        <v>493</v>
      </c>
      <c r="F18" s="19" t="s">
        <v>494</v>
      </c>
      <c r="G18" s="18" t="s">
        <v>495</v>
      </c>
      <c r="H18" s="18" t="s">
        <v>490</v>
      </c>
      <c r="I18" s="18" t="s">
        <v>496</v>
      </c>
      <c r="J18" s="27">
        <v>43101</v>
      </c>
      <c r="K18" s="27">
        <v>43464</v>
      </c>
      <c r="L18" s="28"/>
      <c r="M18" s="28"/>
      <c r="N18" s="28"/>
      <c r="O18" s="19"/>
      <c r="P18" s="19"/>
      <c r="Q18" s="30" t="s">
        <v>663</v>
      </c>
      <c r="R18" s="87">
        <v>0</v>
      </c>
      <c r="S18" s="29">
        <f t="shared" si="0"/>
        <v>1</v>
      </c>
      <c r="T18" s="86">
        <v>100</v>
      </c>
    </row>
    <row r="19" spans="1:20" ht="173.25" customHeight="1">
      <c r="A19" s="18" t="s">
        <v>440</v>
      </c>
      <c r="B19" s="18" t="s">
        <v>441</v>
      </c>
      <c r="C19" s="18" t="s">
        <v>497</v>
      </c>
      <c r="D19" s="18" t="s">
        <v>498</v>
      </c>
      <c r="E19" s="19" t="s">
        <v>499</v>
      </c>
      <c r="F19" s="19" t="s">
        <v>500</v>
      </c>
      <c r="G19" s="18" t="s">
        <v>501</v>
      </c>
      <c r="H19" s="18">
        <v>1</v>
      </c>
      <c r="I19" s="18" t="s">
        <v>502</v>
      </c>
      <c r="J19" s="27">
        <v>43101</v>
      </c>
      <c r="K19" s="27">
        <v>43464</v>
      </c>
      <c r="L19" s="28"/>
      <c r="M19" s="28"/>
      <c r="N19" s="28"/>
      <c r="O19" s="19">
        <v>0</v>
      </c>
      <c r="P19" s="19"/>
      <c r="Q19" s="19"/>
      <c r="R19" s="26">
        <v>0</v>
      </c>
      <c r="S19" s="29">
        <f t="shared" si="0"/>
        <v>1</v>
      </c>
      <c r="T19" s="86">
        <v>101</v>
      </c>
    </row>
    <row r="20" spans="1:20" ht="156.75">
      <c r="A20" s="18" t="s">
        <v>440</v>
      </c>
      <c r="B20" s="18" t="s">
        <v>441</v>
      </c>
      <c r="C20" s="18" t="s">
        <v>497</v>
      </c>
      <c r="D20" s="18" t="s">
        <v>498</v>
      </c>
      <c r="E20" s="19" t="s">
        <v>499</v>
      </c>
      <c r="F20" s="19" t="s">
        <v>503</v>
      </c>
      <c r="G20" s="18" t="s">
        <v>504</v>
      </c>
      <c r="H20" s="18">
        <v>1</v>
      </c>
      <c r="I20" s="18" t="s">
        <v>505</v>
      </c>
      <c r="J20" s="27">
        <v>43101</v>
      </c>
      <c r="K20" s="27">
        <v>43464</v>
      </c>
      <c r="L20" s="28"/>
      <c r="M20" s="28"/>
      <c r="N20" s="28"/>
      <c r="O20" s="19" t="s">
        <v>635</v>
      </c>
      <c r="P20" s="19" t="s">
        <v>670</v>
      </c>
      <c r="Q20" s="19"/>
      <c r="R20" s="87">
        <v>0.9</v>
      </c>
      <c r="S20" s="29">
        <f t="shared" si="0"/>
        <v>4</v>
      </c>
      <c r="T20" s="86">
        <v>102</v>
      </c>
    </row>
    <row r="21" spans="1:20" ht="222" customHeight="1">
      <c r="A21" s="18" t="s">
        <v>440</v>
      </c>
      <c r="B21" s="18" t="s">
        <v>441</v>
      </c>
      <c r="C21" s="18" t="s">
        <v>506</v>
      </c>
      <c r="D21" s="18" t="s">
        <v>507</v>
      </c>
      <c r="E21" s="19" t="s">
        <v>508</v>
      </c>
      <c r="F21" s="19" t="s">
        <v>509</v>
      </c>
      <c r="G21" s="18" t="s">
        <v>510</v>
      </c>
      <c r="H21" s="18">
        <v>7</v>
      </c>
      <c r="I21" s="71" t="s">
        <v>511</v>
      </c>
      <c r="J21" s="27">
        <v>43101</v>
      </c>
      <c r="K21" s="27">
        <v>43464</v>
      </c>
      <c r="L21" s="28"/>
      <c r="M21" s="28"/>
      <c r="N21" s="28"/>
      <c r="O21" s="30" t="s">
        <v>592</v>
      </c>
      <c r="P21" s="30" t="s">
        <v>593</v>
      </c>
      <c r="Q21" s="30" t="s">
        <v>594</v>
      </c>
      <c r="R21" s="60">
        <v>0.34</v>
      </c>
      <c r="S21" s="29">
        <f t="shared" si="0"/>
        <v>3</v>
      </c>
      <c r="T21" s="86">
        <v>103</v>
      </c>
    </row>
    <row r="22" spans="1:20" ht="222" customHeight="1">
      <c r="A22" s="18" t="s">
        <v>440</v>
      </c>
      <c r="B22" s="18" t="s">
        <v>441</v>
      </c>
      <c r="C22" s="18" t="s">
        <v>506</v>
      </c>
      <c r="D22" s="18" t="s">
        <v>512</v>
      </c>
      <c r="E22" s="19" t="s">
        <v>513</v>
      </c>
      <c r="F22" s="19" t="s">
        <v>514</v>
      </c>
      <c r="G22" s="18" t="s">
        <v>515</v>
      </c>
      <c r="H22" s="18">
        <v>12</v>
      </c>
      <c r="I22" s="71" t="s">
        <v>511</v>
      </c>
      <c r="J22" s="27">
        <v>43101</v>
      </c>
      <c r="K22" s="27">
        <v>43464</v>
      </c>
      <c r="L22" s="28"/>
      <c r="M22" s="28"/>
      <c r="N22" s="28"/>
      <c r="O22" s="30" t="s">
        <v>595</v>
      </c>
      <c r="P22" s="30" t="s">
        <v>671</v>
      </c>
      <c r="Q22" s="30" t="s">
        <v>596</v>
      </c>
      <c r="R22" s="60">
        <v>0.75</v>
      </c>
      <c r="S22" s="42">
        <f t="shared" si="0"/>
        <v>3</v>
      </c>
      <c r="T22" s="86">
        <v>104</v>
      </c>
    </row>
    <row r="23" spans="1:20" ht="128.25">
      <c r="A23" s="18" t="s">
        <v>440</v>
      </c>
      <c r="B23" s="18" t="s">
        <v>516</v>
      </c>
      <c r="C23" s="18" t="s">
        <v>517</v>
      </c>
      <c r="D23" s="18" t="s">
        <v>518</v>
      </c>
      <c r="E23" s="19" t="s">
        <v>519</v>
      </c>
      <c r="F23" s="19" t="s">
        <v>520</v>
      </c>
      <c r="G23" s="18" t="s">
        <v>521</v>
      </c>
      <c r="H23" s="18">
        <v>2</v>
      </c>
      <c r="I23" s="71" t="s">
        <v>522</v>
      </c>
      <c r="J23" s="27">
        <v>43101</v>
      </c>
      <c r="K23" s="27">
        <v>43464</v>
      </c>
      <c r="L23" s="28"/>
      <c r="M23" s="28"/>
      <c r="N23" s="28"/>
      <c r="O23" s="19"/>
      <c r="P23" s="19" t="s">
        <v>565</v>
      </c>
      <c r="Q23" s="19" t="s">
        <v>523</v>
      </c>
      <c r="R23" s="87">
        <v>1</v>
      </c>
      <c r="S23" s="42" t="b">
        <f t="shared" si="0"/>
        <v>0</v>
      </c>
      <c r="T23" s="86">
        <v>105</v>
      </c>
    </row>
    <row r="24" spans="1:20" ht="128.25">
      <c r="A24" s="18" t="s">
        <v>440</v>
      </c>
      <c r="B24" s="18" t="s">
        <v>516</v>
      </c>
      <c r="C24" s="18" t="s">
        <v>517</v>
      </c>
      <c r="D24" s="18" t="s">
        <v>524</v>
      </c>
      <c r="E24" s="19" t="s">
        <v>525</v>
      </c>
      <c r="F24" s="19" t="s">
        <v>526</v>
      </c>
      <c r="G24" s="18" t="s">
        <v>527</v>
      </c>
      <c r="H24" s="18">
        <v>1</v>
      </c>
      <c r="I24" s="71" t="s">
        <v>522</v>
      </c>
      <c r="J24" s="27">
        <v>43101</v>
      </c>
      <c r="K24" s="27">
        <v>43464</v>
      </c>
      <c r="L24" s="28"/>
      <c r="M24" s="28"/>
      <c r="N24" s="28"/>
      <c r="O24" s="19"/>
      <c r="P24" s="30" t="s">
        <v>597</v>
      </c>
      <c r="Q24" s="30" t="s">
        <v>598</v>
      </c>
      <c r="R24" s="60">
        <v>0.05</v>
      </c>
      <c r="S24" s="29">
        <f t="shared" si="0"/>
        <v>1</v>
      </c>
      <c r="T24" s="86">
        <v>106</v>
      </c>
    </row>
    <row r="25" spans="1:20" ht="299.25">
      <c r="A25" s="18" t="s">
        <v>440</v>
      </c>
      <c r="B25" s="18" t="s">
        <v>516</v>
      </c>
      <c r="C25" s="18" t="s">
        <v>517</v>
      </c>
      <c r="D25" s="18" t="s">
        <v>528</v>
      </c>
      <c r="E25" s="19" t="s">
        <v>529</v>
      </c>
      <c r="F25" s="19" t="s">
        <v>530</v>
      </c>
      <c r="G25" s="18" t="s">
        <v>531</v>
      </c>
      <c r="H25" s="18">
        <v>1</v>
      </c>
      <c r="I25" s="71" t="s">
        <v>522</v>
      </c>
      <c r="J25" s="27">
        <v>43101</v>
      </c>
      <c r="K25" s="27">
        <v>43464</v>
      </c>
      <c r="L25" s="28"/>
      <c r="M25" s="28"/>
      <c r="N25" s="28"/>
      <c r="O25" s="30">
        <v>1</v>
      </c>
      <c r="P25" s="19" t="s">
        <v>599</v>
      </c>
      <c r="Q25" s="30" t="s">
        <v>600</v>
      </c>
      <c r="R25" s="87">
        <v>1</v>
      </c>
      <c r="S25" s="29" t="b">
        <f t="shared" si="0"/>
        <v>0</v>
      </c>
      <c r="T25" s="86">
        <v>107</v>
      </c>
    </row>
    <row r="26" spans="1:20" ht="85.5">
      <c r="A26" s="18" t="s">
        <v>440</v>
      </c>
      <c r="B26" s="18" t="s">
        <v>516</v>
      </c>
      <c r="C26" s="18" t="s">
        <v>517</v>
      </c>
      <c r="D26" s="18" t="s">
        <v>528</v>
      </c>
      <c r="E26" s="19" t="s">
        <v>532</v>
      </c>
      <c r="F26" s="19" t="s">
        <v>533</v>
      </c>
      <c r="G26" s="18" t="s">
        <v>534</v>
      </c>
      <c r="H26" s="18">
        <v>1</v>
      </c>
      <c r="I26" s="71" t="s">
        <v>522</v>
      </c>
      <c r="J26" s="27">
        <v>43101</v>
      </c>
      <c r="K26" s="27">
        <v>43464</v>
      </c>
      <c r="L26" s="28"/>
      <c r="M26" s="28"/>
      <c r="N26" s="28"/>
      <c r="O26" s="19">
        <v>1</v>
      </c>
      <c r="P26" s="30" t="s">
        <v>601</v>
      </c>
      <c r="Q26" s="30" t="s">
        <v>723</v>
      </c>
      <c r="R26" s="60">
        <v>1</v>
      </c>
      <c r="S26" s="29" t="b">
        <f t="shared" si="0"/>
        <v>0</v>
      </c>
      <c r="T26" s="86">
        <v>108</v>
      </c>
    </row>
    <row r="27" spans="1:20" ht="114">
      <c r="A27" s="18" t="s">
        <v>440</v>
      </c>
      <c r="B27" s="18" t="s">
        <v>516</v>
      </c>
      <c r="C27" s="18" t="s">
        <v>517</v>
      </c>
      <c r="D27" s="18" t="s">
        <v>535</v>
      </c>
      <c r="E27" s="19" t="s">
        <v>131</v>
      </c>
      <c r="F27" s="18" t="s">
        <v>536</v>
      </c>
      <c r="G27" s="18" t="s">
        <v>537</v>
      </c>
      <c r="H27" s="18">
        <v>1</v>
      </c>
      <c r="I27" s="18" t="s">
        <v>538</v>
      </c>
      <c r="J27" s="27"/>
      <c r="K27" s="27"/>
      <c r="L27" s="28"/>
      <c r="M27" s="28"/>
      <c r="N27" s="28"/>
      <c r="O27" s="30"/>
      <c r="P27" s="30" t="s">
        <v>602</v>
      </c>
      <c r="Q27" s="30" t="s">
        <v>603</v>
      </c>
      <c r="R27" s="60">
        <v>0.2</v>
      </c>
      <c r="S27" s="29">
        <f t="shared" si="0"/>
        <v>1</v>
      </c>
      <c r="T27" s="86">
        <v>109</v>
      </c>
    </row>
    <row r="28" spans="1:20" ht="97.5" customHeight="1">
      <c r="A28" s="18" t="s">
        <v>440</v>
      </c>
      <c r="B28" s="18" t="s">
        <v>516</v>
      </c>
      <c r="C28" s="18" t="s">
        <v>517</v>
      </c>
      <c r="D28" s="18" t="s">
        <v>539</v>
      </c>
      <c r="E28" s="18" t="s">
        <v>540</v>
      </c>
      <c r="F28" s="18" t="s">
        <v>541</v>
      </c>
      <c r="G28" s="18" t="s">
        <v>542</v>
      </c>
      <c r="H28" s="18">
        <v>4702.33</v>
      </c>
      <c r="I28" s="18" t="s">
        <v>543</v>
      </c>
      <c r="J28" s="27"/>
      <c r="K28" s="27"/>
      <c r="L28" s="28"/>
      <c r="M28" s="28"/>
      <c r="N28" s="28"/>
      <c r="O28" s="30">
        <v>4702.33</v>
      </c>
      <c r="P28" s="30" t="s">
        <v>727</v>
      </c>
      <c r="Q28" s="30" t="s">
        <v>728</v>
      </c>
      <c r="R28" s="60">
        <v>1</v>
      </c>
      <c r="S28" s="42" t="b">
        <f t="shared" si="0"/>
        <v>0</v>
      </c>
      <c r="T28" s="86">
        <v>110</v>
      </c>
    </row>
    <row r="29" spans="1:20" ht="91.5" customHeight="1">
      <c r="A29" s="18" t="s">
        <v>440</v>
      </c>
      <c r="B29" s="18" t="s">
        <v>516</v>
      </c>
      <c r="C29" s="18" t="s">
        <v>517</v>
      </c>
      <c r="D29" s="18" t="s">
        <v>544</v>
      </c>
      <c r="E29" s="18" t="s">
        <v>545</v>
      </c>
      <c r="F29" s="18" t="s">
        <v>546</v>
      </c>
      <c r="G29" s="18" t="s">
        <v>547</v>
      </c>
      <c r="H29" s="18">
        <v>15</v>
      </c>
      <c r="I29" s="18" t="s">
        <v>543</v>
      </c>
      <c r="J29" s="27"/>
      <c r="K29" s="27"/>
      <c r="L29" s="28"/>
      <c r="M29" s="28"/>
      <c r="N29" s="28"/>
      <c r="O29" s="30"/>
      <c r="P29" s="30" t="s">
        <v>726</v>
      </c>
      <c r="Q29" s="30" t="s">
        <v>604</v>
      </c>
      <c r="R29" s="60">
        <v>0.25</v>
      </c>
      <c r="S29" s="29">
        <f t="shared" si="0"/>
        <v>1</v>
      </c>
      <c r="T29" s="86">
        <v>111</v>
      </c>
    </row>
    <row r="30" spans="1:20" ht="80.25" customHeight="1">
      <c r="A30" s="18" t="s">
        <v>440</v>
      </c>
      <c r="B30" s="18" t="s">
        <v>516</v>
      </c>
      <c r="C30" s="18" t="s">
        <v>517</v>
      </c>
      <c r="D30" s="18" t="s">
        <v>548</v>
      </c>
      <c r="E30" s="18" t="s">
        <v>549</v>
      </c>
      <c r="F30" s="18" t="s">
        <v>550</v>
      </c>
      <c r="G30" s="18" t="s">
        <v>551</v>
      </c>
      <c r="H30" s="18">
        <v>6</v>
      </c>
      <c r="I30" s="18" t="s">
        <v>543</v>
      </c>
      <c r="J30" s="27"/>
      <c r="K30" s="27"/>
      <c r="L30" s="28"/>
      <c r="M30" s="28"/>
      <c r="N30" s="28"/>
      <c r="O30" s="30" t="s">
        <v>605</v>
      </c>
      <c r="P30" s="30" t="s">
        <v>606</v>
      </c>
      <c r="Q30" s="30" t="s">
        <v>607</v>
      </c>
      <c r="R30" s="60">
        <v>0.15</v>
      </c>
      <c r="S30" s="29">
        <f t="shared" si="0"/>
        <v>1</v>
      </c>
      <c r="T30" s="86">
        <v>112</v>
      </c>
    </row>
    <row r="31" spans="1:20" ht="108" customHeight="1">
      <c r="A31" s="18" t="s">
        <v>440</v>
      </c>
      <c r="B31" s="18" t="s">
        <v>516</v>
      </c>
      <c r="C31" s="18" t="s">
        <v>517</v>
      </c>
      <c r="D31" s="18" t="s">
        <v>552</v>
      </c>
      <c r="E31" s="18" t="s">
        <v>553</v>
      </c>
      <c r="F31" s="18" t="s">
        <v>554</v>
      </c>
      <c r="G31" s="18" t="s">
        <v>551</v>
      </c>
      <c r="H31" s="18">
        <v>11</v>
      </c>
      <c r="I31" s="18" t="s">
        <v>543</v>
      </c>
      <c r="J31" s="27"/>
      <c r="K31" s="27"/>
      <c r="L31" s="28"/>
      <c r="M31" s="28"/>
      <c r="N31" s="28"/>
      <c r="O31" s="30" t="s">
        <v>605</v>
      </c>
      <c r="P31" s="30" t="s">
        <v>608</v>
      </c>
      <c r="Q31" s="30" t="s">
        <v>609</v>
      </c>
      <c r="R31" s="60">
        <v>0.15</v>
      </c>
      <c r="S31" s="29">
        <f t="shared" si="0"/>
        <v>1</v>
      </c>
      <c r="T31" s="86">
        <v>113</v>
      </c>
    </row>
    <row r="32" spans="1:20" ht="89.25" customHeight="1">
      <c r="A32" s="18" t="s">
        <v>440</v>
      </c>
      <c r="B32" s="18" t="s">
        <v>516</v>
      </c>
      <c r="C32" s="18" t="s">
        <v>517</v>
      </c>
      <c r="D32" s="19" t="s">
        <v>555</v>
      </c>
      <c r="E32" s="19" t="s">
        <v>556</v>
      </c>
      <c r="F32" s="18" t="s">
        <v>557</v>
      </c>
      <c r="G32" s="18" t="s">
        <v>558</v>
      </c>
      <c r="H32" s="18">
        <v>1</v>
      </c>
      <c r="I32" s="18" t="s">
        <v>543</v>
      </c>
      <c r="J32" s="27"/>
      <c r="K32" s="27"/>
      <c r="L32" s="28"/>
      <c r="M32" s="28"/>
      <c r="N32" s="28"/>
      <c r="O32" s="30"/>
      <c r="P32" s="30" t="s">
        <v>610</v>
      </c>
      <c r="Q32" s="30" t="s">
        <v>611</v>
      </c>
      <c r="R32" s="60">
        <v>0.15</v>
      </c>
      <c r="S32" s="29">
        <f t="shared" si="0"/>
        <v>1</v>
      </c>
      <c r="T32" s="86">
        <v>114</v>
      </c>
    </row>
    <row r="33" spans="1:20" ht="66.75" customHeight="1">
      <c r="A33" s="18" t="s">
        <v>440</v>
      </c>
      <c r="B33" s="18" t="s">
        <v>516</v>
      </c>
      <c r="C33" s="18" t="s">
        <v>559</v>
      </c>
      <c r="D33" s="18" t="s">
        <v>560</v>
      </c>
      <c r="E33" s="19" t="s">
        <v>561</v>
      </c>
      <c r="F33" s="18" t="s">
        <v>562</v>
      </c>
      <c r="G33" s="18" t="s">
        <v>563</v>
      </c>
      <c r="H33" s="18">
        <v>1</v>
      </c>
      <c r="I33" s="18" t="s">
        <v>564</v>
      </c>
      <c r="J33" s="27">
        <v>43101</v>
      </c>
      <c r="K33" s="27">
        <v>43464</v>
      </c>
      <c r="L33" s="28"/>
      <c r="M33" s="28"/>
      <c r="N33" s="28"/>
      <c r="O33" s="19"/>
      <c r="P33" s="19"/>
      <c r="Q33" s="30" t="s">
        <v>664</v>
      </c>
      <c r="R33" s="59">
        <v>0.8</v>
      </c>
      <c r="S33" s="29">
        <f t="shared" si="0"/>
        <v>4</v>
      </c>
      <c r="T33" s="86">
        <v>115</v>
      </c>
    </row>
    <row r="35" spans="1:20">
      <c r="A35" s="10" t="s">
        <v>11</v>
      </c>
      <c r="B35" s="11" t="s">
        <v>58</v>
      </c>
      <c r="R35" s="46">
        <f>+AVERAGE(R7:R33)</f>
        <v>0.50481481481481483</v>
      </c>
    </row>
    <row r="36" spans="1:20">
      <c r="A36" s="10" t="s">
        <v>13</v>
      </c>
      <c r="B36" s="11" t="s">
        <v>59</v>
      </c>
    </row>
    <row r="38" spans="1:20">
      <c r="A38" s="7" t="s">
        <v>387</v>
      </c>
    </row>
    <row r="39" spans="1:20">
      <c r="A39" s="7" t="s">
        <v>672</v>
      </c>
    </row>
  </sheetData>
  <sheetProtection algorithmName="SHA-512" hashValue="WG15hH8wmnYVkN4lA6CiuhKoHZlDZJVCjHOgpvNI59gs3Fw41yIBuMY9nMK+R10xJC5+9UgHbU+mNTs/O/FTpg==" saltValue="edB6GFP4U5VCxtF3lSyCbw==" spinCount="100000" sheet="1" objects="1" scenarios="1"/>
  <mergeCells count="8">
    <mergeCell ref="O5:S5"/>
    <mergeCell ref="A1:A4"/>
    <mergeCell ref="B1:Q2"/>
    <mergeCell ref="R1:S1"/>
    <mergeCell ref="R2:S2"/>
    <mergeCell ref="B3:Q4"/>
    <mergeCell ref="R3:S3"/>
    <mergeCell ref="R4:S4"/>
  </mergeCells>
  <conditionalFormatting sqref="S7:S33">
    <cfRule type="cellIs" dxfId="3" priority="4" stopIfTrue="1" operator="between">
      <formula>3</formula>
      <formula>4</formula>
    </cfRule>
  </conditionalFormatting>
  <conditionalFormatting sqref="S7:S33">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0866141732283472" right="0.70866141732283472" top="0.74803149606299213" bottom="0.74803149606299213" header="0.31496062992125984" footer="0.31496062992125984"/>
  <pageSetup paperSize="5"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GENERAL</vt:lpstr>
      <vt:lpstr>EXCELENCIA ACADÉMICA</vt:lpstr>
      <vt:lpstr>COMPROMISO SOCIAL</vt:lpstr>
      <vt:lpstr>COMPROMISO AMBIENTAL</vt:lpstr>
      <vt:lpstr>EFIC Y TANSPARENCIA ADTIVA</vt:lpstr>
      <vt:lpstr>'COMPROMISO SOCIAL'!Área_de_impresión</vt:lpstr>
      <vt:lpstr>'EFIC Y TANSPARENCIA ADTIVA'!Área_de_impresión</vt:lpstr>
      <vt:lpstr>'EXCELENCIA ACADÉMICA'!Área_de_impresión</vt:lpstr>
      <vt:lpstr>'COMPROMISO SOCIAL'!Títulos_a_imprimir</vt:lpstr>
      <vt:lpstr>'EFIC Y TANSPARENCIA ADTIVA'!Títulos_a_imprimir</vt:lpstr>
      <vt:lpstr>'EXCELENCIA ACADÉMICA'!Títulos_a_imprimir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UT</cp:lastModifiedBy>
  <cp:lastPrinted>2019-01-10T22:57:43Z</cp:lastPrinted>
  <dcterms:created xsi:type="dcterms:W3CDTF">2018-06-22T13:39:54Z</dcterms:created>
  <dcterms:modified xsi:type="dcterms:W3CDTF">2019-03-09T18:29:04Z</dcterms:modified>
</cp:coreProperties>
</file>