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DATOS\Desktop\AÑO 2022\SISTEMA DE GESTIÓN DE CALIDAD\"/>
    </mc:Choice>
  </mc:AlternateContent>
  <bookViews>
    <workbookView xWindow="0" yWindow="0" windowWidth="20490" windowHeight="7050" activeTab="2"/>
  </bookViews>
  <sheets>
    <sheet name="GC-P07-F01-Contexto Estratégico" sheetId="6" r:id="rId1"/>
    <sheet name="GC-P07-F02-Contexto del proceso" sheetId="5" r:id="rId2"/>
    <sheet name="GC-P07-F03" sheetId="1" r:id="rId3"/>
    <sheet name="DOCUMENTOS DE APOYO" sheetId="3" r:id="rId4"/>
    <sheet name="FORMULAS" sheetId="2" state="hidden" r:id="rId5"/>
  </sheets>
  <externalReferences>
    <externalReference r:id="rId6"/>
    <externalReference r:id="rId7"/>
  </externalReferences>
  <definedNames>
    <definedName name="_xlnm.Print_Area" localSheetId="0">'GC-P07-F01-Contexto Estratégico'!$A$1:$B$99</definedName>
    <definedName name="_xlnm.Print_Titles" localSheetId="0">'GC-P07-F01-Contexto Estratégico'!$53:$53</definedName>
    <definedName name="unico" localSheetId="0">'[1]Identificación del Riesgo'!$E$18</definedName>
    <definedName name="unico">'[2]Identificación del Riesgo'!$F$20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23" i="1" l="1"/>
  <c r="V24" i="1" s="1"/>
  <c r="V25" i="1" s="1"/>
  <c r="R25" i="1"/>
  <c r="R24" i="1"/>
  <c r="R23" i="1"/>
  <c r="R22" i="1"/>
  <c r="L18" i="1"/>
  <c r="J18" i="1"/>
  <c r="M18" i="1" s="1"/>
  <c r="E24" i="1"/>
  <c r="E22" i="1"/>
  <c r="E18" i="1"/>
  <c r="E14" i="1"/>
  <c r="E12" i="1" l="1"/>
  <c r="L24" i="1" l="1"/>
  <c r="Y24" i="1" s="1"/>
  <c r="Z24" i="1" s="1"/>
  <c r="J24" i="1"/>
  <c r="L22" i="1"/>
  <c r="Y22" i="1" s="1"/>
  <c r="Z22" i="1" s="1"/>
  <c r="J22" i="1"/>
  <c r="R21" i="1"/>
  <c r="R20" i="1"/>
  <c r="E20" i="1"/>
  <c r="R19" i="1"/>
  <c r="R18" i="1"/>
  <c r="L20" i="1"/>
  <c r="Y20" i="1" s="1"/>
  <c r="Z20" i="1" s="1"/>
  <c r="J20" i="1"/>
  <c r="R17" i="1"/>
  <c r="R16" i="1"/>
  <c r="R15" i="1"/>
  <c r="L16" i="1"/>
  <c r="J16" i="1"/>
  <c r="M16" i="1" s="1"/>
  <c r="M24" i="1" l="1"/>
  <c r="M22" i="1"/>
  <c r="M20" i="1"/>
  <c r="Y16" i="1" l="1"/>
  <c r="Z16" i="1" s="1"/>
  <c r="E16" i="1"/>
  <c r="J14" i="1" l="1"/>
  <c r="L14" i="1"/>
  <c r="Y14" i="1" s="1"/>
  <c r="Z14" i="1" s="1"/>
  <c r="R14" i="1"/>
  <c r="Y18" i="1"/>
  <c r="Z18" i="1" s="1"/>
  <c r="R13" i="1"/>
  <c r="V14" i="1" l="1"/>
  <c r="V15" i="1" s="1"/>
  <c r="M14" i="1"/>
  <c r="L12" i="1"/>
  <c r="J12" i="1"/>
  <c r="R12" i="1"/>
  <c r="W14" i="1" l="1"/>
  <c r="X14" i="1" s="1"/>
  <c r="AA14" i="1" s="1"/>
  <c r="V16" i="1"/>
  <c r="V17" i="1" s="1"/>
  <c r="V12" i="1"/>
  <c r="V13" i="1" s="1"/>
  <c r="W12" i="1" s="1"/>
  <c r="X12" i="1" s="1"/>
  <c r="Y12" i="1"/>
  <c r="Z12" i="1" s="1"/>
  <c r="V18" i="1" l="1"/>
  <c r="V19" i="1" s="1"/>
  <c r="W16" i="1"/>
  <c r="X16" i="1" s="1"/>
  <c r="AA16" i="1" s="1"/>
  <c r="AA12" i="1"/>
  <c r="M12" i="1"/>
  <c r="W18" i="1" l="1"/>
  <c r="X18" i="1" s="1"/>
  <c r="AA18" i="1" s="1"/>
  <c r="V20" i="1"/>
  <c r="V21" i="1" s="1"/>
  <c r="W20" i="1" l="1"/>
  <c r="X20" i="1" s="1"/>
  <c r="AA20" i="1" s="1"/>
  <c r="V22" i="1"/>
  <c r="W22" i="1" l="1"/>
  <c r="X22" i="1" s="1"/>
  <c r="AA22" i="1" s="1"/>
  <c r="W24" i="1"/>
  <c r="X24" i="1" s="1"/>
  <c r="AA24" i="1" s="1"/>
</calcChain>
</file>

<file path=xl/comments1.xml><?xml version="1.0" encoding="utf-8"?>
<comments xmlns="http://schemas.openxmlformats.org/spreadsheetml/2006/main">
  <authors>
    <author/>
  </authors>
  <commentList>
    <comment ref="A7" authorId="0" shapeId="0">
      <text>
        <r>
          <rPr>
            <sz val="11"/>
            <color theme="1"/>
            <rFont val="Calibri"/>
            <family val="2"/>
          </rPr>
          <t>======
ID#AAAAWrg_VD0
USUARIO    (2022-03-09 13:18:16)
Estatuto General UT</t>
        </r>
      </text>
    </comment>
    <comment ref="B9"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9"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9" authorId="0" shapeId="0">
      <text>
        <r>
          <rPr>
            <sz val="11"/>
            <color theme="1"/>
            <rFont val="Calibri"/>
            <family val="2"/>
          </rPr>
          <t>======
ID#AAAAWrg_VDA
USUARIO    (2022-03-09 13:18:16)
Son los problemas, obstáculos o limitaciones externos que pueden impedir o limitar el desarrollo de un país o de un sector.</t>
        </r>
      </text>
    </comment>
    <comment ref="B10" authorId="0" shapeId="0">
      <text>
        <r>
          <rPr>
            <sz val="11"/>
            <color theme="1"/>
            <rFont val="Calibri"/>
            <family val="2"/>
          </rPr>
          <t>======
ID#AAAAWrg_VD4
UT    (2022-03-09 13:18:16)
Cambios de gobierno, legislación, políticas públicas, regulación</t>
        </r>
      </text>
    </comment>
    <comment ref="B16" authorId="0" shapeId="0">
      <text>
        <r>
          <rPr>
            <sz val="11"/>
            <color theme="1"/>
            <rFont val="Calibri"/>
            <family val="2"/>
          </rPr>
          <t>======
ID#AAAAWrg_VEo
UT    (2022-03-09 13:18:16)
Disponibilidad de capital, liquidez, mercados financieros, desempleo, competencia</t>
        </r>
      </text>
    </comment>
    <comment ref="B24"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2" authorId="0" shapeId="0">
      <text>
        <r>
          <rPr>
            <sz val="11"/>
            <color theme="1"/>
            <rFont val="Calibri"/>
            <family val="2"/>
          </rPr>
          <t>======
ID#AAAAWrg_VCM
Usuario    (2022-03-09 13:18:16)
Avances en tecnología, acceso a sistemas de información externos, gobierno en línea.</t>
        </r>
      </text>
    </comment>
    <comment ref="B39"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7"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62" authorId="0" shapeId="0">
      <text>
        <r>
          <rPr>
            <sz val="11"/>
            <color theme="1"/>
            <rFont val="Calibri"/>
            <family val="2"/>
          </rPr>
          <t>======
ID#AAAAWrg_VB0
Usuario    (2022-03-09 13:18:16)
Presupuesto de funcionamiento, recursos de inversión, infraestructura, capacidad instalada</t>
        </r>
      </text>
    </comment>
    <comment ref="B68"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76" authorId="0" shapeId="0">
      <text>
        <r>
          <rPr>
            <sz val="11"/>
            <color theme="1"/>
            <rFont val="Calibri"/>
            <family val="2"/>
          </rPr>
          <t>======
ID#AAAAWrg_VDM
Usuario    (2022-03-09 13:18:16)
Capacidad, diseño de ejecución, proveedores, entradas, salidas, gestión del conocimiento, relación con las partes interesadas.</t>
        </r>
      </text>
    </comment>
    <comment ref="B86" authorId="0" shapeId="0">
      <text>
        <r>
          <rPr>
            <sz val="11"/>
            <color theme="1"/>
            <rFont val="Calibri"/>
            <family val="2"/>
          </rPr>
          <t>======
ID#AAAAWrg_VDE
Usuario    (2022-03-09 13:18:16)
Integridad y disponibilidad de datos y sistemas, desarrollo, producción, mantenimiento de sistemas de información.</t>
        </r>
      </text>
    </comment>
    <comment ref="B95" authorId="0" shapeId="0">
      <text>
        <r>
          <rPr>
            <sz val="11"/>
            <color theme="1"/>
            <rFont val="Calibri"/>
            <family val="2"/>
          </rPr>
          <t>======
ID#AAAAWrg_VCw
Usuario    (2022-03-09 13:18:16)
Canales utilizados y su efectividad, flujo de la información necesaria para el desarrollo de las operaciones.</t>
        </r>
      </text>
    </comment>
    <comment ref="B101" authorId="0" shapeId="0">
      <text>
        <r>
          <rPr>
            <sz val="11"/>
            <color theme="1"/>
            <rFont val="Calibri"/>
            <family val="2"/>
          </rPr>
          <t>======
ID#AAAAWrg_VDc
Usuario    (2022-03-09 13:18:16)
Canales utilizados y su efectividad, flujo de la información necesaria para el desarrollo de las operaciones.</t>
        </r>
      </text>
    </comment>
    <comment ref="B108"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LIBIA</author>
    <author>Usuario</author>
    <author>USUARIO</author>
  </authors>
  <commentList>
    <comment ref="B10"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9"/>
            <color indexed="81"/>
            <rFont val="Tahoma"/>
            <family val="2"/>
          </rPr>
          <t xml:space="preserve">Se determinan las características o aspectos esenciales del proceso y sus interrelaciones.
</t>
        </r>
      </text>
    </comment>
    <comment ref="B11" authorId="1" shapeId="0">
      <text>
        <r>
          <rPr>
            <sz val="9"/>
            <color indexed="81"/>
            <rFont val="Tahoma"/>
            <family val="2"/>
          </rPr>
          <t xml:space="preserve">Claridad en la descripción del alcance y el objetivo del proceso
</t>
        </r>
      </text>
    </comment>
    <comment ref="B12" authorId="1" shapeId="0">
      <text>
        <r>
          <rPr>
            <sz val="9"/>
            <color indexed="81"/>
            <rFont val="Tahoma"/>
            <family val="2"/>
          </rPr>
          <t>Relación precisa con otros procesos, en cuanto a insumos proveedores, servicios , usuarios</t>
        </r>
        <r>
          <rPr>
            <b/>
            <sz val="9"/>
            <color indexed="81"/>
            <rFont val="Tahoma"/>
            <family val="2"/>
          </rPr>
          <t>.</t>
        </r>
      </text>
    </comment>
    <comment ref="B13" authorId="1" shapeId="0">
      <text>
        <r>
          <rPr>
            <b/>
            <sz val="9"/>
            <color indexed="81"/>
            <rFont val="Tahoma"/>
            <family val="2"/>
          </rPr>
          <t>Usuario:</t>
        </r>
        <r>
          <rPr>
            <sz val="9"/>
            <color indexed="81"/>
            <rFont val="Tahoma"/>
            <family val="2"/>
          </rPr>
          <t xml:space="preserve">
Procesos que determinan lineamientos necesarios para el desarrollo de todos los procesos de la institución.</t>
        </r>
      </text>
    </comment>
    <comment ref="B14" authorId="1" shapeId="0">
      <text>
        <r>
          <rPr>
            <sz val="9"/>
            <color indexed="81"/>
            <rFont val="Tahoma"/>
            <family val="2"/>
          </rPr>
          <t>Pertinencia en los procedimientos que desarrollan los procesos.</t>
        </r>
      </text>
    </comment>
    <comment ref="B15" authorId="1" shapeId="0">
      <text>
        <r>
          <rPr>
            <sz val="9"/>
            <color indexed="81"/>
            <rFont val="Tahoma"/>
            <family val="2"/>
          </rPr>
          <t>Grado de autoridad y responsabilidad de los funcionarios frente al proceso.</t>
        </r>
      </text>
    </comment>
    <comment ref="B16" authorId="1" shapeId="0">
      <text>
        <r>
          <rPr>
            <b/>
            <sz val="9"/>
            <color indexed="81"/>
            <rFont val="Tahoma"/>
            <family val="2"/>
          </rPr>
          <t>Usuario:</t>
        </r>
        <r>
          <rPr>
            <sz val="9"/>
            <color indexed="81"/>
            <rFont val="Tahoma"/>
            <family val="2"/>
          </rPr>
          <t xml:space="preserve">
Efectividad en los flujos de información determinados en la interacción de los procesos.</t>
        </r>
      </text>
    </comment>
    <comment ref="F17" authorId="2"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2"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9"/>
            <color indexed="81"/>
            <rFont val="Tahoma"/>
            <family val="2"/>
          </rPr>
          <t xml:space="preserve">Se determinan las características o aspectos esenciales del proceso y sus interrelaciones.
</t>
        </r>
      </text>
    </comment>
    <comment ref="B26" authorId="1" shapeId="0">
      <text>
        <r>
          <rPr>
            <sz val="9"/>
            <color indexed="81"/>
            <rFont val="Tahoma"/>
            <family val="2"/>
          </rPr>
          <t xml:space="preserve">Claridad en la descripción y actualización planimétrica de los predios e infraestructura de la UT.
</t>
        </r>
      </text>
    </comment>
    <comment ref="B27" authorId="1" shapeId="0">
      <text>
        <r>
          <rPr>
            <sz val="9"/>
            <color indexed="81"/>
            <rFont val="Tahoma"/>
            <family val="2"/>
          </rPr>
          <t>Actualización precisa de los equipos con que se cuenta en los laboratorios de investigación</t>
        </r>
      </text>
    </comment>
    <comment ref="B28" authorId="1" shapeId="0">
      <text>
        <r>
          <rPr>
            <b/>
            <sz val="9"/>
            <color indexed="81"/>
            <rFont val="Tahoma"/>
            <family val="2"/>
          </rPr>
          <t>Usuario:</t>
        </r>
        <r>
          <rPr>
            <sz val="9"/>
            <color indexed="81"/>
            <rFont val="Tahoma"/>
            <family val="2"/>
          </rPr>
          <t xml:space="preserve">
Procesos que determinan Parque automotor, mantenimiento preventivo y ampliación del mismo</t>
        </r>
      </text>
    </comment>
    <comment ref="B29" authorId="1" shapeId="0">
      <text>
        <r>
          <rPr>
            <sz val="9"/>
            <color indexed="81"/>
            <rFont val="Tahoma"/>
            <family val="2"/>
          </rPr>
          <t>ordenadores físicos que prestan servicios informáticos</t>
        </r>
      </text>
    </comment>
    <comment ref="B30" authorId="1" shapeId="0">
      <text>
        <r>
          <rPr>
            <sz val="9"/>
            <color indexed="81"/>
            <rFont val="Tahoma"/>
            <family val="2"/>
          </rPr>
          <t xml:space="preserve">Bases de Datos y material didáctico disponible para la comunidad universitaria
</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<sst xmlns="http://schemas.openxmlformats.org/spreadsheetml/2006/main" count="595" uniqueCount="372">
  <si>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</si>
  <si>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</si>
  <si>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</si>
  <si>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</si>
  <si>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</si>
  <si>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</si>
  <si>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</si>
  <si>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</si>
  <si>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</si>
  <si>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</si>
  <si>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</si>
  <si>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</si>
  <si>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</si>
  <si>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</si>
  <si>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</si>
  <si>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</si>
  <si>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</si>
  <si>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</si>
  <si>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</si>
  <si>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</si>
  <si>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</si>
  <si>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</si>
  <si>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</si>
  <si>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Clasificación del Riesgo</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</si>
  <si>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</si>
  <si>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</si>
  <si>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</si>
  <si>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</si>
  <si>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</si>
  <si>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</si>
  <si>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</si>
  <si>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</si>
  <si>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</si>
  <si>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</si>
  <si>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</si>
  <si>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</si>
  <si>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</si>
  <si>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</si>
  <si>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</si>
  <si>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</si>
  <si>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</si>
  <si>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</si>
  <si>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</si>
  <si>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</si>
  <si>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</si>
  <si>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</si>
  <si>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</si>
  <si>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</si>
  <si>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</si>
  <si>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</si>
  <si>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</si>
  <si>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</si>
  <si>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</si>
  <si>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</si>
  <si>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</si>
  <si>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</si>
  <si>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</si>
  <si>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</si>
  <si>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</si>
  <si>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</si>
  <si>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</si>
  <si>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</si>
  <si>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</si>
  <si>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</si>
  <si>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</si>
  <si>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</si>
  <si>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</si>
  <si>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</si>
  <si>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</si>
  <si>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</si>
  <si>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</si>
  <si>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</si>
  <si>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</si>
  <si>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</si>
  <si>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</si>
  <si>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</si>
  <si>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</si>
  <si>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</si>
  <si>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</si>
  <si>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</si>
  <si>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</si>
  <si>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</si>
  <si>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</si>
  <si>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</si>
  <si>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</si>
  <si>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</si>
  <si>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</si>
  <si>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</si>
  <si>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</si>
  <si>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</si>
  <si>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</si>
  <si>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</si>
  <si>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</si>
  <si>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</si>
  <si>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</si>
  <si>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</si>
  <si>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</si>
  <si>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</si>
  <si>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</si>
  <si>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</si>
  <si>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</si>
  <si>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</si>
  <si>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</si>
  <si>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</si>
  <si>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</si>
  <si>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</si>
  <si>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</si>
  <si>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</si>
  <si>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</si>
  <si>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</si>
  <si>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</si>
  <si>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</si>
  <si>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</si>
  <si>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</si>
  <si>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</si>
  <si>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</si>
  <si>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</si>
  <si>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</si>
  <si>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</si>
  <si>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</si>
  <si>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</si>
  <si>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</si>
  <si>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</si>
  <si>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</si>
  <si>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</si>
  <si>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</si>
  <si>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</si>
  <si>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</si>
  <si>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</si>
  <si>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</si>
  <si>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</si>
  <si>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</si>
  <si>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</si>
  <si>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</si>
  <si>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</si>
  <si>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</si>
  <si>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</si>
  <si>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</si>
  <si>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</si>
  <si>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</si>
  <si>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</si>
  <si>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</si>
  <si>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</si>
  <si>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</si>
  <si>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</si>
  <si>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</si>
  <si>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</si>
  <si>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</si>
  <si>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</si>
  <si>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</si>
  <si>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</si>
  <si>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</si>
  <si>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</si>
  <si>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</si>
  <si>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</si>
  <si>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</si>
  <si>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</si>
  <si>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</si>
  <si>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</si>
  <si>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</si>
  <si>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</si>
  <si>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</si>
  <si>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</si>
  <si>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</si>
  <si>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</si>
  <si>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</si>
  <si>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</si>
  <si>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</si>
  <si>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</si>
  <si>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</si>
  <si>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</si>
  <si>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</si>
  <si>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</si>
  <si>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</si>
  <si>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1. Situación social del País en momentos de crisis.</t>
  </si>
  <si>
    <t xml:space="preserve">3. Alto desempleo de profesionales universitarios. </t>
  </si>
  <si>
    <t>4. Bajos niveles en competencias de los estudiantes que ingresan a la educación superior.</t>
  </si>
  <si>
    <t>3. Seguridad y privacidad de la Información.</t>
  </si>
  <si>
    <t>2. Evolución acelerada de las TIC</t>
  </si>
  <si>
    <t>5. Incapacidad para adoptar nuevas TIC</t>
  </si>
  <si>
    <t>3. Falta de conciencia ambiental.</t>
  </si>
  <si>
    <t>4. Pérdida de biodiversidad.</t>
  </si>
  <si>
    <t>1. Desarrollo sostenible y sustentable.</t>
  </si>
  <si>
    <t xml:space="preserve">6. Deforestación </t>
  </si>
  <si>
    <t>8. Contaminación por residuos químicos.</t>
  </si>
  <si>
    <t>1. Declaración internacional de derechos humanos.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</si>
  <si>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</si>
  <si>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</si>
  <si>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</si>
  <si>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</si>
  <si>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</si>
  <si>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</si>
  <si>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</si>
  <si>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</si>
  <si>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</si>
  <si>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</si>
  <si>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</si>
  <si>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</si>
  <si>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</si>
  <si>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</si>
  <si>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</si>
  <si>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</si>
  <si>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</si>
  <si>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</si>
  <si>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</si>
  <si>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</si>
  <si>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</si>
  <si>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</si>
  <si>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</si>
  <si>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</si>
  <si>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</si>
  <si>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</si>
  <si>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</si>
  <si>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</si>
  <si>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</si>
  <si>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</si>
  <si>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</si>
  <si>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</si>
  <si>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</si>
  <si>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</si>
  <si>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</si>
  <si>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</si>
  <si>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</si>
  <si>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</si>
  <si>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</si>
  <si>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</si>
  <si>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</si>
  <si>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</si>
  <si>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</si>
  <si>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</si>
  <si>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</si>
  <si>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</si>
  <si>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</si>
  <si>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</si>
  <si>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</si>
  <si>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</si>
  <si>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3. Política de Gobierno digital</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</si>
  <si>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</si>
  <si>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</si>
  <si>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</si>
  <si>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</si>
  <si>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</si>
  <si>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</si>
  <si>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</si>
  <si>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</si>
  <si>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</si>
  <si>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</si>
  <si>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</si>
  <si>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</si>
  <si>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</si>
  <si>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</si>
  <si>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</si>
  <si>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</si>
  <si>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</si>
  <si>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</si>
  <si>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</si>
  <si>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</si>
  <si>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</si>
  <si>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</si>
  <si>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</si>
  <si>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</si>
  <si>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</si>
  <si>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</si>
  <si>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</si>
  <si>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</si>
  <si>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Seguimiento 2LD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</si>
  <si>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</si>
  <si>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</si>
  <si>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</si>
  <si>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</si>
  <si>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</si>
  <si>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</si>
  <si>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</si>
  <si>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</si>
  <si>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</si>
  <si>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</si>
  <si>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</si>
  <si>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</si>
  <si>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</si>
  <si>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</si>
  <si>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</si>
  <si>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</si>
  <si>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</si>
  <si>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</si>
  <si>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</si>
  <si>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</si>
  <si>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</si>
  <si>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</si>
  <si>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</si>
  <si>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</si>
  <si>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</si>
  <si>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</si>
  <si>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</si>
  <si>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</si>
  <si>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</si>
  <si>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</si>
  <si>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</si>
  <si>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</si>
  <si>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</si>
  <si>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</si>
  <si>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</si>
  <si>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Código: GC-P07-F01</t>
  </si>
  <si>
    <t>Versión: 01</t>
  </si>
  <si>
    <t>Fecha Aprobación: 07/06/2022</t>
  </si>
  <si>
    <t>2. Fuentes de financiación a nivel Local, Departamental, Nacional e Internacional.</t>
  </si>
  <si>
    <t xml:space="preserve">4. Incremento en los aportes por Acreditación - Reacreditación Institucional. </t>
  </si>
  <si>
    <t xml:space="preserve">4. Falta de gestón para proponer y desarrollar los proyectos que se adelantan en la educación superior pública. </t>
  </si>
  <si>
    <t>5. Alianzas estratégicas con los sectores económicos y productivos de la región para el desarrollo de proyectos.</t>
  </si>
  <si>
    <t xml:space="preserve">2. Dificultades en el acceso a la educación superior, de la población en condiciones de vulnerabilidad del Pais </t>
  </si>
  <si>
    <t>5. Situaciones de salud pública tales como: pandemias, virus, desabastecimiento de agua, entre otros.</t>
  </si>
  <si>
    <t>6. Situaciones de orden público que afectan a la entidad: asonadas, asaltos, atentados, vandalismo, entre otros.</t>
  </si>
  <si>
    <t xml:space="preserve">7. Acceso a la educación superior, de la población en condiciones de vulnerabilidad del Pais. </t>
  </si>
  <si>
    <t>7. Interrupción de la prestación del servicio: 
7.1 como mecanismo de protesta de los diferentes actores sociales.
7.2 Por exceso de ruido en eventos artisticos y culturales.</t>
  </si>
  <si>
    <t>8. Consumo y expendio de sustancias psicoactivas fuera y dentro de la UT.</t>
  </si>
  <si>
    <t>1. Ocurrencia de eventos que dificultan el acceso a los recursos tecnológicos e institucionales.</t>
  </si>
  <si>
    <t>2. Fallas en la conexión o caída de redes que afectan la conectividad de los aplicativos.</t>
  </si>
  <si>
    <t>4. Ataques cibernéticos a la seguridad y privacidad de la información Institucional. (Hurto de información, Hackeos, manipulación, cambio o destrucción de información, terrorismo, espionaje, entre otros)</t>
  </si>
  <si>
    <t>6. Falta de dispositivos electrónicos y conexión a internet de los grupos de interés y ciudadanía en general.</t>
  </si>
  <si>
    <t>2. Alianzas con entidades de protección, conservación y educación ambiental.</t>
  </si>
  <si>
    <t xml:space="preserve">3. Articulación con las Politicas y Planes de Gestión y educación Ambiental  </t>
  </si>
  <si>
    <t>4. Manejo integral de residuos</t>
  </si>
  <si>
    <t>1. Incumplimiento a las diferentes disposiciones legales y normatiivas.</t>
  </si>
  <si>
    <t>7. Legislación del Ministerio de Ambiente y protección social</t>
  </si>
  <si>
    <t>3. El nivel de cualificación del personal administrativo con niveles de doctorado, maestria y especialización, que soportan los procesos misionales y la acreditación institucional. (consultar número)</t>
  </si>
  <si>
    <t>1. Creación del poceso del Sistema de Gestión Ambiental (SGA) en la Revisión por la Dirección 2021.</t>
  </si>
  <si>
    <t>1. Falta de Talento Humano especializado en los componentes de agua, aire, suelo y fauna.</t>
  </si>
  <si>
    <t>2. Construcción de la politica ambiental</t>
  </si>
  <si>
    <t xml:space="preserve">2. Inyección de más presupuesto para la ejecución </t>
  </si>
  <si>
    <t>3. Asignación de recursos para la implementación del SGA</t>
  </si>
  <si>
    <t>3. Necesidad de un espacio  fisico adecuado para la Coordinación de Gestión y Educación Ambiental.</t>
  </si>
  <si>
    <t>4. Fortalecimiento del Talento Humano de la Coordinación de Gestión y Educación Ambiental.</t>
  </si>
  <si>
    <t>5. Cualificación del Talento Humano.</t>
  </si>
  <si>
    <t>6. Articulación de la Coordinación de Gestión y Educación Ambiental con entes públicos regionales,</t>
  </si>
  <si>
    <t>7. Los informes de las auditorias realizadas por parte de los entes de vigilancia y control.</t>
  </si>
  <si>
    <t>Seguridad y Salud en el Trabajo</t>
  </si>
  <si>
    <t>1. Creación del poceso del Sistema de Gestión de Seguridad y Salud del Trabajp (SGSST) en la Revisión por la Dirección 2021.</t>
  </si>
  <si>
    <t>2. Politica de Seguridad y Salud en el Trabajo</t>
  </si>
  <si>
    <t>3. Asignación de recursos para la implementación del SGSST</t>
  </si>
  <si>
    <t>Código: GC-P07-F02</t>
  </si>
  <si>
    <t>Código: GC-P07-F03</t>
  </si>
  <si>
    <t>abierta</t>
  </si>
  <si>
    <t>1. La la Oficina de Aseguramiento de la Calidad coordina e proceso de autoevaluación lnstitucional, con el  propósito de mantener la acreditación de alta calidad de la UT, basados en los lineamientos del CNA.</t>
  </si>
  <si>
    <t>2. Evidenciar los procedimientos aplicados en el análisis de suelos, aguas, foliares y bromatológicos, entre otros, realizados en los Laboratorios de Servicios de Extensión en Análisis Químico. LASEREX</t>
  </si>
  <si>
    <t>Trimestral</t>
  </si>
  <si>
    <t>INVESTIGACIÓN</t>
  </si>
  <si>
    <t>debido a los altos costos de funcionamiento representados principalmente en los gastos de personal y beneficios asociados y que han sido financiados por la Institución o cofinanciados.</t>
  </si>
  <si>
    <t>por el incumplimiento de los compromisos pactados por parte de los grupos y semilleros de investigación</t>
  </si>
  <si>
    <t>1. El Profesional de la Dirección de Fomento a la Investigación, creación e innovación, verifica el cumplimiento de los informes de los grupos y semilleros de investiganción, de acuerdo al cronograma establecido.</t>
  </si>
  <si>
    <t>2  El procedimiento  mediante el cual se describen las actividades a seguir para la presentación, aprobación, y seguimiento a los proyectos de investigación desarrollados en la Universidad del Tolima.</t>
  </si>
  <si>
    <t xml:space="preserve">por no divulgar los productos de investigación, creación e innovación, </t>
  </si>
  <si>
    <t>IDENTIFICACIÓN, ANÁLISIS Y VALORACIÓN DE RIESGOS PROCESO DE INVESTIGACIÓN</t>
  </si>
  <si>
    <t xml:space="preserve">Consolidar los procesos de investigación y transferencia de conocimiento a través del fortalecimiento de grupos y semilleros, la gestión de proyectos de investigación, la participación en eventos científicos, tecnológicos, actividades de integración con el sector productivo y en publicaciones científicas para generar nuevo conocimiento que contribuya a la solución de problemáticas sociales, económicas y
culturales, basados en la política de ciencia tecnología e innovación
</t>
  </si>
  <si>
    <t>Oficina de Planeación y Desarrollo Institucional</t>
  </si>
  <si>
    <t>debido  a la pérdida de tiempo y recursos para la Universidad, los estudiantes, docentes, investigadores.</t>
  </si>
  <si>
    <t>1  El procedimiento  mediante el cual se describen las actividades a seguir para la presentación, aprobación, y seguimiento a los proyectos de investigación desarrollados en la Universidad del Tolima.</t>
  </si>
  <si>
    <t xml:space="preserve">Consolidar los procesos de investigación y transferencia de conocimiento a través del fortalecimiento de grupos y semilleros, la gestión de proyectos de investigación, la participación en eventos científicos, tecnológicos, actividades de integración con el sector productivo y en publicaciones científicas para generar nuevo conocimiento que contribuya a la solución de problemáticas sociales, económicas y culturales, basados en la política de ciencia tecnología e innovación.
</t>
  </si>
  <si>
    <t>debido al desconocimiento por parte de la
comunidad universitaria y sociedad en
general de aquellos trabajos adelantados por la Universidad, así como sus resultados.</t>
  </si>
  <si>
    <t xml:space="preserve">por la perdida parcial o totalmente de información por problemas en la infraestructura tecnológica, </t>
  </si>
  <si>
    <t xml:space="preserve">debido a la no publicación de los productos establecidos. </t>
  </si>
  <si>
    <t xml:space="preserve">ante la posiblidad del incumplimiento de los estándares de calidad, establecidos por los ministerios y demas entidades aliadas,  </t>
  </si>
  <si>
    <t>por gestionar inadecuadamente la propiedad intelectual entendida como la divulgación y protección de las creaciones (patentes, diseños industriales y derechos de autor),</t>
  </si>
  <si>
    <t>debido a las malas prácticas de referenciación, piratería, y la utilización no autorizada de creaciones intelectuales.</t>
  </si>
  <si>
    <t xml:space="preserve">debido al desconocimiento del sistema de medición y la no implementación de estrategias de fortalecimiento para los Grupos de Investigación. </t>
  </si>
  <si>
    <t xml:space="preserve">por la posible disminución del número de grupos de investigación categorizados por Miniciencias, </t>
  </si>
  <si>
    <t>debido a la ocurrencia de eventos adversos durante la ejecución de los proyectos de investigación, tales como: accidentes (riesgos técnicos), manejo experimental inadecuado  e incumplimiento de protocolos (riesgos ético y biológico).</t>
  </si>
  <si>
    <t xml:space="preserve">por quejas, reclamos e inconformidad de los estudiantes y profesores, así como la afectación de los resultados de estudios e investigaciones, </t>
  </si>
  <si>
    <t>Eje 1. Excelencia Académica: 
Programa: Investigaciones
Proyecto 1. Promoción del desarrollo de Proyectos de Investigación con pertinencia regional.</t>
  </si>
  <si>
    <t xml:space="preserve">Vicerrector de Investigación - Creación, Innovación, Extensión y Proyección Social
</t>
  </si>
  <si>
    <t>1. El Profesional de la Dirección de Fomento a la Investigación, creación e innovación, verifica el cumplimiento de los informes de los grupos y semilleros de investiganción, de acuerdo al cronograma establecido y una vez finalizado el proyecto se socializan los resultados</t>
  </si>
  <si>
    <t>1. El Vicerrector de Investigación - Creación, Innovación, Extensión y Proyección Social y el Jefe de la Oficina de Tecnologías de la información y las comunicaciones.</t>
  </si>
  <si>
    <t>2  El Comité Central de Investigaciones avala los proyectos previo concepto de los Comités de Bioética y Propiedad Intelectual; así mismo, se establecen la forma de protección en los términos de referencia de las convocatorias.</t>
  </si>
  <si>
    <t xml:space="preserve">2. Capacitaciones y acompañamiento sobre los líneamientos del Modelo de medición de Minciencias a los grupos de investigación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</si>
</sst>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9"/>
      <color indexed="81"/>
      <name val="Tahoma"/>
      <family val="2"/>
    </font>
    <font>
      <b/>
      <sz val="12"/>
      <color theme="1"/>
      <name val="Calibri"/>
      <family val="2"/>
      <scheme val="minor"/>
    </font>
    <font>
      <b/>
      <sz val="10"/>
      <color theme="1"/>
      <name val="Arial"/>
      <family val="2"/>
    </font>
    <font>
      <sz val="9"/>
      <color theme="1"/>
      <name val="Arial"/>
      <family val="2"/>
    </font>
    <font>
      <sz val="11"/>
      <color theme="0" tint="-0.34998626667073579"/>
      <name val="Calibri"/>
      <family val="2"/>
      <scheme val="minor"/>
    </font>
    <font>
      <b/>
      <sz val="16"/>
      <color theme="1"/>
      <name val="Calibri"/>
      <family val="2"/>
      <scheme val="minor"/>
    </font>
    <font>
      <sz val="14"/>
      <color theme="1"/>
      <name val="Calibri"/>
      <family val="2"/>
      <scheme val="minor"/>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9"/>
      <color theme="1"/>
      <name val="Calibri"/>
      <family val="2"/>
      <scheme val="minor"/>
    </font>
  </fonts>
  <fills count="15">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8" fillId="0" borderId="0"/>
  </cellStyleXfs>
  <cellXfs count="181">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0" fillId="0" borderId="1" xfId="0" applyBorder="1" applyAlignment="1">
      <alignment horizontal="center" vertical="center"/>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9" fontId="0" fillId="0" borderId="1" xfId="1" applyFont="1" applyBorder="1" applyAlignment="1">
      <alignment horizontal="center" vertical="center"/>
    </xf>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20" xfId="0" applyFont="1" applyFill="1" applyBorder="1" applyAlignment="1">
      <alignment horizontal="center"/>
    </xf>
    <xf numFmtId="9" fontId="0" fillId="0" borderId="20" xfId="0" applyNumberFormat="1" applyFill="1" applyBorder="1"/>
    <xf numFmtId="0" fontId="7" fillId="0" borderId="1" xfId="2" applyFont="1" applyBorder="1" applyAlignment="1" applyProtection="1">
      <alignment horizontal="center" vertical="distributed" wrapText="1"/>
    </xf>
    <xf numFmtId="0" fontId="6" fillId="0" borderId="1" xfId="2" applyFont="1" applyBorder="1" applyAlignment="1" applyProtection="1">
      <alignment horizontal="center"/>
    </xf>
    <xf numFmtId="0" fontId="7" fillId="0" borderId="1" xfId="2" applyFont="1" applyFill="1" applyBorder="1" applyAlignment="1" applyProtection="1">
      <alignment horizontal="center" vertical="center"/>
    </xf>
    <xf numFmtId="0" fontId="13" fillId="5"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center" vertical="center" wrapText="1"/>
    </xf>
    <xf numFmtId="0" fontId="10" fillId="0" borderId="1" xfId="2" applyNumberFormat="1" applyFont="1" applyFill="1" applyBorder="1" applyAlignment="1" applyProtection="1">
      <alignment horizontal="left" vertical="center" wrapText="1"/>
    </xf>
    <xf numFmtId="0" fontId="10" fillId="0" borderId="1" xfId="2" applyFont="1" applyBorder="1" applyAlignment="1" applyProtection="1">
      <alignment horizontal="center" vertical="center"/>
    </xf>
    <xf numFmtId="0" fontId="6" fillId="0" borderId="1" xfId="2" applyNumberFormat="1" applyFont="1" applyFill="1" applyBorder="1" applyAlignment="1" applyProtection="1">
      <alignment horizontal="left" vertical="center" wrapText="1"/>
    </xf>
    <xf numFmtId="0" fontId="13"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0" fillId="0" borderId="1" xfId="0" applyBorder="1" applyAlignment="1">
      <alignment horizontal="left" vertical="center" wrapText="1"/>
    </xf>
    <xf numFmtId="9" fontId="0" fillId="0" borderId="1" xfId="1" applyNumberFormat="1" applyFont="1" applyBorder="1" applyAlignment="1">
      <alignment horizontal="center" vertical="center"/>
    </xf>
    <xf numFmtId="0" fontId="14" fillId="0" borderId="1" xfId="2" applyNumberFormat="1" applyFont="1" applyFill="1" applyBorder="1" applyAlignment="1" applyProtection="1">
      <alignment vertical="top" wrapText="1"/>
    </xf>
    <xf numFmtId="0" fontId="0" fillId="0" borderId="0" xfId="0" applyAlignment="1">
      <alignment horizontal="center" vertical="center" wrapText="1"/>
    </xf>
    <xf numFmtId="0" fontId="15" fillId="0" borderId="1" xfId="0" applyFont="1" applyBorder="1" applyAlignment="1">
      <alignment horizontal="center" vertical="center" wrapText="1"/>
    </xf>
    <xf numFmtId="0" fontId="13" fillId="5" borderId="25" xfId="2" applyNumberFormat="1" applyFont="1" applyFill="1" applyBorder="1" applyAlignment="1" applyProtection="1">
      <alignment horizontal="center" vertical="center" wrapText="1"/>
    </xf>
    <xf numFmtId="0" fontId="1" fillId="0" borderId="0" xfId="0" applyFont="1"/>
    <xf numFmtId="0" fontId="12" fillId="0" borderId="0" xfId="0" applyFont="1"/>
    <xf numFmtId="0" fontId="16" fillId="0" borderId="0" xfId="0" applyFont="1" applyAlignment="1">
      <alignment horizontal="center"/>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6" fillId="0" borderId="35" xfId="4" applyFont="1" applyBorder="1" applyAlignment="1">
      <alignment horizontal="center"/>
    </xf>
    <xf numFmtId="0" fontId="10" fillId="0" borderId="0" xfId="4" applyFont="1" applyAlignment="1">
      <alignment vertical="center"/>
    </xf>
    <xf numFmtId="0" fontId="18" fillId="0" borderId="0" xfId="4" applyFont="1" applyAlignment="1"/>
    <xf numFmtId="0" fontId="6" fillId="0" borderId="35" xfId="4" applyFont="1" applyBorder="1" applyAlignment="1">
      <alignment horizontal="center" vertical="center" wrapText="1"/>
    </xf>
    <xf numFmtId="0" fontId="6" fillId="0" borderId="35" xfId="4" applyFont="1" applyBorder="1" applyAlignment="1">
      <alignment horizontal="center" vertical="center"/>
    </xf>
    <xf numFmtId="0" fontId="22" fillId="11" borderId="35" xfId="4" applyFont="1" applyFill="1" applyBorder="1" applyAlignment="1">
      <alignment horizontal="center" vertical="center" wrapText="1"/>
    </xf>
    <xf numFmtId="0" fontId="6" fillId="0" borderId="35" xfId="4" applyFont="1" applyBorder="1" applyAlignment="1">
      <alignment horizontal="left" vertical="center" wrapText="1"/>
    </xf>
    <xf numFmtId="0" fontId="6" fillId="0" borderId="35" xfId="4" applyFont="1" applyBorder="1" applyAlignment="1">
      <alignment horizontal="left" vertical="top" wrapText="1"/>
    </xf>
    <xf numFmtId="0" fontId="6" fillId="0" borderId="42" xfId="4" applyFont="1" applyBorder="1" applyAlignment="1">
      <alignment horizontal="left" vertical="top" wrapText="1"/>
    </xf>
    <xf numFmtId="0" fontId="6" fillId="0" borderId="43" xfId="4" applyFont="1" applyBorder="1" applyAlignment="1">
      <alignment horizontal="left" vertical="top" wrapText="1"/>
    </xf>
    <xf numFmtId="0" fontId="6" fillId="0" borderId="35" xfId="4" applyFont="1" applyBorder="1" applyAlignment="1">
      <alignment horizontal="left" vertical="top"/>
    </xf>
    <xf numFmtId="0" fontId="6" fillId="0" borderId="47" xfId="4" applyFont="1" applyBorder="1" applyAlignment="1">
      <alignment horizontal="left" vertical="top" wrapText="1"/>
    </xf>
    <xf numFmtId="0" fontId="6" fillId="0" borderId="42" xfId="4" applyFont="1" applyBorder="1" applyAlignment="1">
      <alignment horizontal="left" vertical="top" wrapText="1"/>
    </xf>
    <xf numFmtId="0" fontId="18" fillId="0" borderId="43" xfId="4" applyFont="1" applyBorder="1"/>
    <xf numFmtId="0" fontId="10" fillId="0" borderId="45" xfId="4" applyFont="1" applyBorder="1" applyAlignment="1">
      <alignment horizontal="center" vertical="center"/>
    </xf>
    <xf numFmtId="0" fontId="19" fillId="0" borderId="46" xfId="4" applyFont="1" applyBorder="1"/>
    <xf numFmtId="0" fontId="19" fillId="0" borderId="47" xfId="4" applyFont="1" applyBorder="1"/>
    <xf numFmtId="0" fontId="6" fillId="0" borderId="45" xfId="4" applyFont="1" applyBorder="1" applyAlignment="1">
      <alignment horizontal="center" vertical="center"/>
    </xf>
    <xf numFmtId="0" fontId="6" fillId="13" borderId="45" xfId="4" applyFont="1" applyFill="1" applyBorder="1" applyAlignment="1">
      <alignment horizontal="center" vertical="center"/>
    </xf>
    <xf numFmtId="0" fontId="22" fillId="11" borderId="42" xfId="4" applyFont="1" applyFill="1" applyBorder="1" applyAlignment="1">
      <alignment horizontal="center" vertical="center" wrapText="1"/>
    </xf>
    <xf numFmtId="0" fontId="19" fillId="0" borderId="43" xfId="4" applyFont="1" applyBorder="1"/>
    <xf numFmtId="0" fontId="6" fillId="0" borderId="45" xfId="4" applyFont="1" applyBorder="1" applyAlignment="1">
      <alignment horizontal="center" vertical="center" wrapText="1"/>
    </xf>
    <xf numFmtId="0" fontId="6" fillId="13" borderId="45" xfId="4" applyFont="1" applyFill="1" applyBorder="1" applyAlignment="1">
      <alignment horizontal="center" vertical="center" wrapText="1"/>
    </xf>
    <xf numFmtId="0" fontId="5" fillId="0" borderId="33" xfId="4" applyFont="1" applyBorder="1" applyAlignment="1">
      <alignment horizontal="center" vertical="center" wrapText="1"/>
    </xf>
    <xf numFmtId="0" fontId="19" fillId="0" borderId="34" xfId="4" applyFont="1" applyBorder="1"/>
    <xf numFmtId="0" fontId="19" fillId="0" borderId="38" xfId="4" applyFont="1" applyBorder="1"/>
    <xf numFmtId="0" fontId="19" fillId="0" borderId="39" xfId="4" applyFont="1" applyBorder="1"/>
    <xf numFmtId="0" fontId="8" fillId="0" borderId="40" xfId="4" applyFont="1" applyBorder="1" applyAlignment="1">
      <alignment horizontal="center" vertical="center" wrapText="1"/>
    </xf>
    <xf numFmtId="0" fontId="19" fillId="0" borderId="32" xfId="4" applyFont="1" applyBorder="1"/>
    <xf numFmtId="0" fontId="21" fillId="0" borderId="42" xfId="4" applyFont="1" applyBorder="1" applyAlignment="1">
      <alignment horizontal="left" vertical="center" wrapText="1"/>
    </xf>
    <xf numFmtId="0" fontId="19" fillId="0" borderId="44" xfId="4" applyFont="1" applyBorder="1"/>
    <xf numFmtId="14" fontId="21" fillId="0" borderId="42" xfId="4" applyNumberFormat="1" applyFont="1" applyBorder="1" applyAlignment="1">
      <alignment horizontal="left" vertical="center" wrapText="1"/>
    </xf>
    <xf numFmtId="0" fontId="10" fillId="0" borderId="31" xfId="4" applyFont="1" applyBorder="1" applyAlignment="1">
      <alignment horizontal="center" vertical="center"/>
    </xf>
    <xf numFmtId="0" fontId="19" fillId="0" borderId="36" xfId="4" applyFont="1" applyBorder="1"/>
    <xf numFmtId="0" fontId="19" fillId="0" borderId="37" xfId="4" applyFont="1" applyBorder="1"/>
    <xf numFmtId="0" fontId="19" fillId="0" borderId="41" xfId="4" applyFont="1" applyBorder="1"/>
    <xf numFmtId="0" fontId="20" fillId="0" borderId="42" xfId="4" applyFont="1" applyBorder="1" applyAlignment="1">
      <alignment horizontal="center" vertical="center"/>
    </xf>
    <xf numFmtId="0" fontId="6" fillId="12" borderId="45" xfId="4" applyFont="1" applyFill="1" applyBorder="1" applyAlignment="1">
      <alignment horizontal="center" vertical="center"/>
    </xf>
    <xf numFmtId="0" fontId="6" fillId="0" borderId="42" xfId="4" applyFont="1" applyBorder="1" applyAlignment="1">
      <alignment horizontal="center" vertical="top" wrapText="1"/>
    </xf>
    <xf numFmtId="0" fontId="6" fillId="14" borderId="42" xfId="4" applyFont="1" applyFill="1" applyBorder="1" applyAlignment="1">
      <alignment horizontal="left" vertical="top" wrapText="1"/>
    </xf>
    <xf numFmtId="0" fontId="14" fillId="0" borderId="1" xfId="2" applyNumberFormat="1" applyFont="1" applyFill="1" applyBorder="1" applyAlignment="1" applyProtection="1">
      <alignment horizontal="left" vertical="top" wrapText="1"/>
    </xf>
    <xf numFmtId="0" fontId="13" fillId="5" borderId="2" xfId="2" applyNumberFormat="1" applyFont="1" applyFill="1" applyBorder="1" applyAlignment="1" applyProtection="1">
      <alignment horizontal="center" vertical="center" wrapText="1"/>
    </xf>
    <xf numFmtId="0" fontId="13" fillId="5" borderId="3" xfId="2" applyNumberFormat="1" applyFont="1" applyFill="1" applyBorder="1" applyAlignment="1" applyProtection="1">
      <alignment horizontal="center" vertical="center" wrapText="1"/>
    </xf>
    <xf numFmtId="0" fontId="14" fillId="0" borderId="2" xfId="2" applyNumberFormat="1" applyFont="1" applyFill="1" applyBorder="1" applyAlignment="1" applyProtection="1">
      <alignment horizontal="left" vertical="top" wrapText="1"/>
    </xf>
    <xf numFmtId="0" fontId="14" fillId="0" borderId="3" xfId="2" applyNumberFormat="1" applyFont="1" applyFill="1" applyBorder="1" applyAlignment="1" applyProtection="1">
      <alignment horizontal="left" vertical="top" wrapText="1"/>
    </xf>
    <xf numFmtId="0" fontId="4" fillId="0" borderId="1" xfId="2" applyBorder="1" applyAlignment="1" applyProtection="1">
      <alignment horizontal="center" vertical="center"/>
    </xf>
    <xf numFmtId="0" fontId="5" fillId="0" borderId="1" xfId="2" applyNumberFormat="1" applyFont="1" applyFill="1" applyBorder="1" applyAlignment="1" applyProtection="1">
      <alignment horizontal="center" vertical="center" wrapText="1"/>
    </xf>
    <xf numFmtId="0" fontId="8" fillId="0" borderId="1" xfId="2" applyNumberFormat="1" applyFont="1" applyFill="1" applyBorder="1" applyAlignment="1" applyProtection="1">
      <alignment horizontal="center" vertical="center" wrapText="1"/>
    </xf>
    <xf numFmtId="0" fontId="1" fillId="2" borderId="1" xfId="2" applyFont="1" applyFill="1" applyBorder="1" applyAlignment="1" applyProtection="1">
      <alignment horizontal="center" vertical="center"/>
    </xf>
    <xf numFmtId="0" fontId="10" fillId="0" borderId="1" xfId="3" applyNumberFormat="1" applyFont="1" applyBorder="1" applyAlignment="1" applyProtection="1">
      <alignment horizontal="justify" vertical="center" wrapText="1"/>
      <protection locked="0"/>
    </xf>
    <xf numFmtId="0" fontId="1" fillId="3" borderId="1" xfId="2" applyFont="1" applyFill="1" applyBorder="1" applyAlignment="1" applyProtection="1">
      <alignment horizontal="center" vertical="center"/>
    </xf>
    <xf numFmtId="0" fontId="13" fillId="0" borderId="14" xfId="3" applyNumberFormat="1" applyFont="1" applyBorder="1" applyAlignment="1" applyProtection="1">
      <alignment horizontal="left" vertical="justify" wrapText="1"/>
      <protection locked="0"/>
    </xf>
    <xf numFmtId="0" fontId="13" fillId="0" borderId="1" xfId="3" applyNumberFormat="1" applyFont="1" applyBorder="1" applyAlignment="1" applyProtection="1">
      <alignment horizontal="left" vertical="justify" wrapText="1"/>
      <protection locked="0"/>
    </xf>
    <xf numFmtId="0" fontId="13" fillId="0" borderId="15" xfId="3" applyNumberFormat="1" applyFont="1" applyBorder="1" applyAlignment="1" applyProtection="1">
      <alignment horizontal="left" vertical="justify" wrapText="1"/>
      <protection locked="0"/>
    </xf>
    <xf numFmtId="0" fontId="10" fillId="0" borderId="14" xfId="3" applyNumberFormat="1" applyFont="1" applyBorder="1" applyAlignment="1" applyProtection="1">
      <alignment horizontal="left" vertical="justify" wrapText="1"/>
      <protection locked="0"/>
    </xf>
    <xf numFmtId="0" fontId="10" fillId="0" borderId="1" xfId="3" applyNumberFormat="1" applyFont="1" applyBorder="1" applyAlignment="1" applyProtection="1">
      <alignment horizontal="left" vertical="justify" wrapText="1"/>
      <protection locked="0"/>
    </xf>
    <xf numFmtId="0" fontId="10" fillId="0" borderId="15" xfId="3" applyNumberFormat="1" applyFont="1" applyBorder="1" applyAlignment="1" applyProtection="1">
      <alignment horizontal="left" vertical="justify" wrapText="1"/>
      <protection locked="0"/>
    </xf>
    <xf numFmtId="14" fontId="10" fillId="0" borderId="17" xfId="3" applyNumberFormat="1" applyFont="1" applyBorder="1" applyAlignment="1" applyProtection="1">
      <alignment horizontal="left" vertical="justify" wrapText="1"/>
      <protection locked="0"/>
    </xf>
    <xf numFmtId="0" fontId="10" fillId="0" borderId="18" xfId="3" applyNumberFormat="1" applyFont="1" applyBorder="1" applyAlignment="1" applyProtection="1">
      <alignment horizontal="left" vertical="justify" wrapText="1"/>
      <protection locked="0"/>
    </xf>
    <xf numFmtId="0" fontId="10" fillId="0" borderId="30" xfId="3" applyNumberFormat="1" applyFont="1" applyBorder="1" applyAlignment="1" applyProtection="1">
      <alignment horizontal="left" vertical="justify" wrapText="1"/>
      <protection locked="0"/>
    </xf>
    <xf numFmtId="0" fontId="0" fillId="0" borderId="24" xfId="0" applyBorder="1" applyAlignment="1">
      <alignment horizontal="center" vertical="center"/>
    </xf>
    <xf numFmtId="0" fontId="0" fillId="0" borderId="25" xfId="0" applyBorder="1" applyAlignment="1">
      <alignment horizontal="center" vertical="center"/>
    </xf>
    <xf numFmtId="9" fontId="0" fillId="0" borderId="24" xfId="1" applyFont="1" applyBorder="1" applyAlignment="1">
      <alignment horizontal="center" vertical="center"/>
    </xf>
    <xf numFmtId="9" fontId="0" fillId="0" borderId="25" xfId="1" applyFont="1" applyBorder="1" applyAlignment="1">
      <alignment horizontal="center" vertical="center"/>
    </xf>
    <xf numFmtId="0" fontId="23" fillId="0" borderId="24" xfId="0" applyFont="1" applyBorder="1" applyAlignment="1">
      <alignment horizontal="left" vertical="center" wrapText="1"/>
    </xf>
    <xf numFmtId="0" fontId="23" fillId="0" borderId="25" xfId="0" applyFont="1" applyBorder="1" applyAlignment="1">
      <alignment horizontal="left" vertical="center"/>
    </xf>
    <xf numFmtId="0" fontId="0" fillId="0" borderId="24" xfId="0" applyBorder="1" applyAlignment="1">
      <alignment horizontal="center" vertical="center" wrapText="1"/>
    </xf>
    <xf numFmtId="0" fontId="0" fillId="0" borderId="25" xfId="0" applyBorder="1" applyAlignment="1">
      <alignment horizontal="center" vertical="center" wrapText="1"/>
    </xf>
    <xf numFmtId="14" fontId="0" fillId="0" borderId="24" xfId="0" applyNumberFormat="1" applyBorder="1" applyAlignment="1">
      <alignment horizontal="center" vertical="center"/>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17" fillId="0" borderId="24" xfId="0" applyFont="1" applyBorder="1" applyAlignment="1">
      <alignment horizontal="left" vertical="top" wrapText="1"/>
    </xf>
    <xf numFmtId="0" fontId="17" fillId="0" borderId="25" xfId="0" applyFont="1" applyBorder="1" applyAlignment="1">
      <alignment horizontal="left" vertical="top"/>
    </xf>
    <xf numFmtId="0" fontId="17" fillId="9" borderId="24" xfId="0" applyFont="1" applyFill="1" applyBorder="1" applyAlignment="1">
      <alignment horizontal="left" vertical="center" wrapText="1"/>
    </xf>
    <xf numFmtId="0" fontId="17" fillId="9" borderId="25" xfId="0" applyFont="1" applyFill="1" applyBorder="1" applyAlignment="1">
      <alignment horizontal="left"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10" borderId="24" xfId="0" applyFont="1" applyFill="1" applyBorder="1" applyAlignment="1">
      <alignment horizontal="justify" vertical="center" wrapText="1"/>
    </xf>
    <xf numFmtId="0" fontId="17" fillId="10" borderId="25" xfId="0" applyFont="1" applyFill="1" applyBorder="1" applyAlignment="1">
      <alignment horizontal="justify" vertical="center" wrapText="1"/>
    </xf>
    <xf numFmtId="0" fontId="1" fillId="3" borderId="11" xfId="2" applyFont="1" applyFill="1" applyBorder="1" applyAlignment="1" applyProtection="1">
      <alignment horizontal="left" vertical="top"/>
    </xf>
    <xf numFmtId="0" fontId="1" fillId="3" borderId="29" xfId="2" applyFont="1" applyFill="1" applyBorder="1" applyAlignment="1" applyProtection="1">
      <alignment horizontal="left" vertical="top"/>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21"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8" xfId="2" applyFont="1" applyFill="1" applyBorder="1" applyAlignment="1" applyProtection="1">
      <alignment horizontal="left" vertical="center"/>
    </xf>
    <xf numFmtId="0" fontId="10" fillId="0" borderId="12" xfId="3" applyNumberFormat="1" applyFont="1" applyBorder="1" applyAlignment="1" applyProtection="1">
      <alignment horizontal="left" vertical="justify" wrapText="1"/>
      <protection locked="0"/>
    </xf>
    <xf numFmtId="0" fontId="10" fillId="0" borderId="16" xfId="3" applyNumberFormat="1" applyFont="1" applyBorder="1" applyAlignment="1" applyProtection="1">
      <alignment horizontal="left" vertical="justify" wrapText="1"/>
      <protection locked="0"/>
    </xf>
    <xf numFmtId="0" fontId="10" fillId="0" borderId="13" xfId="3" applyNumberFormat="1" applyFont="1" applyBorder="1" applyAlignment="1" applyProtection="1">
      <alignment horizontal="left" vertical="justify" wrapText="1"/>
      <protection locked="0"/>
    </xf>
    <xf numFmtId="0" fontId="1" fillId="3" borderId="9" xfId="2" applyFont="1" applyFill="1" applyBorder="1" applyAlignment="1" applyProtection="1">
      <alignment horizontal="left" vertical="center"/>
    </xf>
    <xf numFmtId="0" fontId="1" fillId="3" borderId="27"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8" xfId="2" applyFont="1" applyFill="1" applyBorder="1" applyAlignment="1" applyProtection="1">
      <alignment horizontal="left" vertical="center"/>
    </xf>
    <xf numFmtId="0" fontId="0" fillId="8" borderId="27"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26" xfId="0" applyFill="1" applyBorder="1" applyAlignment="1">
      <alignment horizontal="center" vertical="center"/>
    </xf>
    <xf numFmtId="0" fontId="0" fillId="8" borderId="23" xfId="0" applyFill="1" applyBorder="1" applyAlignment="1">
      <alignment horizontal="center" vertical="center"/>
    </xf>
    <xf numFmtId="0" fontId="0" fillId="8" borderId="22" xfId="0" applyFill="1" applyBorder="1" applyAlignment="1">
      <alignment horizontal="center" vertical="center"/>
    </xf>
    <xf numFmtId="0" fontId="12" fillId="5" borderId="1" xfId="0" applyFont="1" applyFill="1" applyBorder="1" applyAlignment="1">
      <alignment horizontal="center" vertical="center"/>
    </xf>
    <xf numFmtId="0" fontId="12" fillId="5" borderId="25" xfId="0" applyFont="1" applyFill="1" applyBorder="1" applyAlignment="1">
      <alignment horizontal="center" vertical="center"/>
    </xf>
    <xf numFmtId="0" fontId="0" fillId="6" borderId="1" xfId="0" applyFill="1" applyBorder="1" applyAlignment="1">
      <alignment horizontal="center" vertical="center"/>
    </xf>
    <xf numFmtId="0" fontId="0" fillId="7" borderId="25" xfId="0" applyFill="1" applyBorder="1" applyAlignment="1">
      <alignment horizontal="center" vertical="center"/>
    </xf>
    <xf numFmtId="0" fontId="0" fillId="4" borderId="1" xfId="0"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24" xfId="0" applyFont="1" applyFill="1" applyBorder="1" applyAlignment="1">
      <alignment vertical="center" wrapText="1"/>
    </xf>
    <xf numFmtId="0" fontId="17" fillId="4" borderId="25" xfId="0" applyFont="1" applyFill="1" applyBorder="1" applyAlignment="1">
      <alignment vertical="center" wrapText="1"/>
    </xf>
    <xf numFmtId="0" fontId="17" fillId="0" borderId="24" xfId="0" applyFont="1" applyBorder="1" applyAlignment="1">
      <alignment horizontal="left" vertical="center" wrapText="1" indent="1"/>
    </xf>
    <xf numFmtId="0" fontId="17" fillId="0" borderId="25" xfId="0" applyFont="1" applyBorder="1" applyAlignment="1">
      <alignment horizontal="left" vertical="center" wrapText="1" indent="1"/>
    </xf>
    <xf numFmtId="0" fontId="17" fillId="9" borderId="24" xfId="0" applyFont="1" applyFill="1" applyBorder="1" applyAlignment="1">
      <alignment horizontal="left" vertical="center" wrapText="1" indent="1"/>
    </xf>
    <xf numFmtId="0" fontId="17" fillId="9" borderId="25" xfId="0" applyFont="1" applyFill="1" applyBorder="1" applyAlignment="1">
      <alignment horizontal="left" vertical="center" wrapText="1" indent="1"/>
    </xf>
    <xf numFmtId="0" fontId="17" fillId="5" borderId="24" xfId="0" applyFont="1" applyFill="1" applyBorder="1" applyAlignment="1">
      <alignment horizontal="left" vertical="center" wrapText="1"/>
    </xf>
    <xf numFmtId="0" fontId="17" fillId="5" borderId="25" xfId="0" applyFont="1" applyFill="1" applyBorder="1" applyAlignment="1">
      <alignment horizontal="left" vertical="center" wrapText="1"/>
    </xf>
    <xf numFmtId="0" fontId="17" fillId="0" borderId="24" xfId="0" applyFont="1" applyBorder="1" applyAlignment="1">
      <alignment horizontal="justify" vertical="center" wrapText="1"/>
    </xf>
    <xf numFmtId="0" fontId="17" fillId="0" borderId="25" xfId="0" applyFont="1" applyBorder="1" applyAlignment="1">
      <alignment horizontal="justify" vertical="center"/>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17" fillId="5" borderId="24" xfId="0" applyFont="1" applyFill="1" applyBorder="1" applyAlignment="1">
      <alignment horizontal="left" vertical="center" wrapText="1" indent="1"/>
    </xf>
    <xf numFmtId="0" fontId="17" fillId="5" borderId="25" xfId="0" applyFont="1" applyFill="1" applyBorder="1" applyAlignment="1">
      <alignment horizontal="left" vertical="center" wrapText="1" indent="1"/>
    </xf>
    <xf numFmtId="0" fontId="16" fillId="0" borderId="0" xfId="0" applyFont="1" applyAlignment="1">
      <alignment horizontal="center"/>
    </xf>
    <xf numFmtId="0" fontId="17" fillId="9" borderId="24" xfId="0" applyFont="1" applyFill="1" applyBorder="1" applyAlignment="1">
      <alignment horizontal="justify" vertical="center" wrapText="1"/>
    </xf>
    <xf numFmtId="0" fontId="17" fillId="9" borderId="25" xfId="0" applyFont="1" applyFill="1" applyBorder="1" applyAlignment="1">
      <alignment horizontal="justify" vertical="center" wrapText="1"/>
    </xf>
  </cellXfs>
  <cellStyles count="5">
    <cellStyle name="Normal" xfId="0" builtinId="0"/>
    <cellStyle name="Normal 2" xfId="2"/>
    <cellStyle name="Normal 2 2" xfId="3"/>
    <cellStyle name="Normal 3" xfId="4"/>
    <cellStyle name="Porcentaje" xfId="1" builtinId="5"/>
  </cellStyles>
  <dxfs count="196">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665407</xdr:colOff>
      <xdr:row>0</xdr:row>
      <xdr:rowOff>57151</xdr:rowOff>
    </xdr:from>
    <xdr:to>
      <xdr:col>1</xdr:col>
      <xdr:colOff>123589</xdr:colOff>
      <xdr:row>3</xdr:row>
      <xdr:rowOff>133350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07" y="57151"/>
          <a:ext cx="620232" cy="647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B1B8D38A-2368-4EF1-B62E-9D8204542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s>
    <sheetDataSet>
      <sheetData sheetId="0"/>
      <sheetData sheetId="1"/>
      <sheetData sheetId="2">
        <row r="18">
          <cell r="E18" t="str">
            <v>Desinformación, perdida de imagen, baja credibilidad, pérdida de recursos.</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1"/>
  <sheetViews>
    <sheetView zoomScale="90" zoomScaleNormal="90" zoomScaleSheetLayoutView="100" workbookViewId="0">
      <selection sqref="A1:B4"/>
    </sheetView>
  </sheetViews>
  <sheetFormatPr baseColWidth="10" defaultColWidth="14.42578125" defaultRowHeight="15" customHeight="1" x14ac:dyDescent="0.25"/>
  <cols>
    <col min="1" max="1" width="4.28515625" style="44" customWidth="1"/>
    <col min="2" max="2" width="29.7109375" style="44" customWidth="1"/>
    <col min="3" max="3" width="68.5703125" style="44" customWidth="1"/>
    <col min="4" max="4" width="46.140625" style="44" customWidth="1"/>
    <col min="5" max="5" width="31.140625" style="44" customWidth="1"/>
    <col min="6" max="26" width="17.140625" style="44" customWidth="1"/>
    <col min="27" max="16384" width="14.42578125" style="44"/>
  </cols>
  <sheetData>
    <row r="1" spans="1:26" ht="19.5" customHeight="1" x14ac:dyDescent="0.25">
      <c r="A1" s="74"/>
      <c r="B1" s="70"/>
      <c r="C1" s="65" t="s">
        <v>96</v>
      </c>
      <c r="D1" s="66"/>
      <c r="E1" s="42" t="s">
        <v>97</v>
      </c>
      <c r="F1" s="43"/>
      <c r="G1" s="43"/>
      <c r="H1" s="43"/>
      <c r="I1" s="43"/>
      <c r="J1" s="43"/>
      <c r="K1" s="43"/>
      <c r="L1" s="43"/>
      <c r="M1" s="43"/>
      <c r="N1" s="43"/>
      <c r="O1" s="43"/>
      <c r="P1" s="43"/>
      <c r="Q1" s="43"/>
      <c r="R1" s="43"/>
      <c r="S1" s="43"/>
      <c r="T1" s="43"/>
      <c r="U1" s="43"/>
      <c r="V1" s="43"/>
      <c r="W1" s="43"/>
      <c r="X1" s="43"/>
      <c r="Y1" s="43"/>
      <c r="Z1" s="43"/>
    </row>
    <row r="2" spans="1:26" ht="19.5" customHeight="1" x14ac:dyDescent="0.25">
      <c r="A2" s="75"/>
      <c r="B2" s="76"/>
      <c r="C2" s="67"/>
      <c r="D2" s="68"/>
      <c r="E2" s="45" t="s">
        <v>301</v>
      </c>
      <c r="F2" s="43"/>
      <c r="G2" s="43"/>
      <c r="H2" s="43"/>
      <c r="I2" s="43"/>
      <c r="J2" s="43"/>
      <c r="K2" s="43"/>
      <c r="L2" s="43"/>
      <c r="M2" s="43"/>
      <c r="N2" s="43"/>
      <c r="O2" s="43"/>
      <c r="P2" s="43"/>
      <c r="Q2" s="43"/>
      <c r="R2" s="43"/>
      <c r="S2" s="43"/>
      <c r="T2" s="43"/>
      <c r="U2" s="43"/>
      <c r="V2" s="43"/>
      <c r="W2" s="43"/>
      <c r="X2" s="43"/>
      <c r="Y2" s="43"/>
      <c r="Z2" s="43"/>
    </row>
    <row r="3" spans="1:26" ht="19.5" customHeight="1" x14ac:dyDescent="0.25">
      <c r="A3" s="75"/>
      <c r="B3" s="76"/>
      <c r="C3" s="69" t="s">
        <v>260</v>
      </c>
      <c r="D3" s="70"/>
      <c r="E3" s="46" t="s">
        <v>302</v>
      </c>
      <c r="F3" s="43"/>
      <c r="G3" s="43"/>
      <c r="H3" s="43"/>
      <c r="I3" s="43"/>
      <c r="J3" s="43"/>
      <c r="K3" s="43"/>
      <c r="L3" s="43"/>
      <c r="M3" s="43"/>
      <c r="N3" s="43"/>
      <c r="O3" s="43"/>
      <c r="P3" s="43"/>
      <c r="Q3" s="43"/>
      <c r="R3" s="43"/>
      <c r="S3" s="43"/>
      <c r="T3" s="43"/>
      <c r="U3" s="43"/>
      <c r="V3" s="43"/>
      <c r="W3" s="43"/>
      <c r="X3" s="43"/>
      <c r="Y3" s="43"/>
      <c r="Z3" s="43"/>
    </row>
    <row r="4" spans="1:26" ht="19.5" customHeight="1" x14ac:dyDescent="0.25">
      <c r="A4" s="77"/>
      <c r="B4" s="68"/>
      <c r="C4" s="67"/>
      <c r="D4" s="68"/>
      <c r="E4" s="46" t="s">
        <v>303</v>
      </c>
      <c r="F4" s="43"/>
      <c r="G4" s="43"/>
      <c r="H4" s="43"/>
      <c r="I4" s="43"/>
      <c r="J4" s="43"/>
      <c r="K4" s="43"/>
      <c r="L4" s="43"/>
      <c r="M4" s="43"/>
      <c r="N4" s="43"/>
      <c r="O4" s="43"/>
      <c r="P4" s="43"/>
      <c r="Q4" s="43"/>
      <c r="R4" s="43"/>
      <c r="S4" s="43"/>
      <c r="T4" s="43"/>
      <c r="U4" s="43"/>
      <c r="V4" s="43"/>
      <c r="W4" s="43"/>
      <c r="X4" s="43"/>
      <c r="Y4" s="43"/>
      <c r="Z4" s="43"/>
    </row>
    <row r="5" spans="1:26" ht="39" customHeight="1" x14ac:dyDescent="0.25">
      <c r="A5" s="78" t="s">
        <v>99</v>
      </c>
      <c r="B5" s="62"/>
      <c r="C5" s="71" t="s">
        <v>100</v>
      </c>
      <c r="D5" s="72"/>
      <c r="E5" s="62"/>
      <c r="F5" s="43"/>
      <c r="G5" s="43"/>
      <c r="H5" s="43"/>
      <c r="I5" s="43"/>
      <c r="J5" s="43"/>
      <c r="K5" s="43"/>
      <c r="L5" s="43"/>
      <c r="M5" s="43"/>
      <c r="N5" s="43"/>
      <c r="O5" s="43"/>
      <c r="P5" s="43"/>
      <c r="Q5" s="43"/>
      <c r="R5" s="43"/>
      <c r="S5" s="43"/>
      <c r="T5" s="43"/>
      <c r="U5" s="43"/>
      <c r="V5" s="43"/>
      <c r="W5" s="43"/>
      <c r="X5" s="43"/>
      <c r="Y5" s="43"/>
      <c r="Z5" s="43"/>
    </row>
    <row r="6" spans="1:26" ht="109.5" customHeight="1" x14ac:dyDescent="0.25">
      <c r="A6" s="78" t="s">
        <v>157</v>
      </c>
      <c r="B6" s="62"/>
      <c r="C6" s="71" t="s">
        <v>156</v>
      </c>
      <c r="D6" s="72"/>
      <c r="E6" s="62"/>
      <c r="F6" s="43"/>
      <c r="G6" s="43"/>
      <c r="H6" s="43"/>
      <c r="I6" s="43"/>
      <c r="J6" s="43"/>
      <c r="K6" s="43"/>
      <c r="L6" s="43"/>
      <c r="M6" s="43"/>
      <c r="N6" s="43"/>
      <c r="O6" s="43"/>
      <c r="P6" s="43"/>
      <c r="Q6" s="43"/>
      <c r="R6" s="43"/>
      <c r="S6" s="43"/>
      <c r="T6" s="43"/>
      <c r="U6" s="43"/>
      <c r="V6" s="43"/>
      <c r="W6" s="43"/>
      <c r="X6" s="43"/>
      <c r="Y6" s="43"/>
      <c r="Z6" s="43"/>
    </row>
    <row r="7" spans="1:26" ht="198" customHeight="1" x14ac:dyDescent="0.25">
      <c r="A7" s="78" t="s">
        <v>158</v>
      </c>
      <c r="B7" s="62"/>
      <c r="C7" s="71" t="s">
        <v>159</v>
      </c>
      <c r="D7" s="72"/>
      <c r="E7" s="62"/>
      <c r="F7" s="43"/>
      <c r="G7" s="43"/>
      <c r="H7" s="43"/>
      <c r="I7" s="43"/>
      <c r="J7" s="43"/>
      <c r="K7" s="43"/>
      <c r="L7" s="43"/>
      <c r="M7" s="43"/>
      <c r="N7" s="43"/>
      <c r="O7" s="43"/>
      <c r="P7" s="43"/>
      <c r="Q7" s="43"/>
      <c r="R7" s="43"/>
      <c r="S7" s="43"/>
      <c r="T7" s="43"/>
      <c r="U7" s="43"/>
      <c r="V7" s="43"/>
      <c r="W7" s="43"/>
      <c r="X7" s="43"/>
      <c r="Y7" s="43"/>
      <c r="Z7" s="43"/>
    </row>
    <row r="8" spans="1:26" ht="33.75" customHeight="1" x14ac:dyDescent="0.25">
      <c r="A8" s="78" t="s">
        <v>160</v>
      </c>
      <c r="B8" s="62"/>
      <c r="C8" s="73">
        <v>44771</v>
      </c>
      <c r="D8" s="72"/>
      <c r="E8" s="62"/>
      <c r="F8" s="43"/>
      <c r="G8" s="43"/>
      <c r="H8" s="43"/>
      <c r="I8" s="43"/>
      <c r="J8" s="43"/>
      <c r="K8" s="43"/>
      <c r="L8" s="43"/>
      <c r="M8" s="43"/>
      <c r="N8" s="43"/>
      <c r="O8" s="43"/>
      <c r="P8" s="43"/>
      <c r="Q8" s="43"/>
      <c r="R8" s="43"/>
      <c r="S8" s="43"/>
      <c r="T8" s="43"/>
      <c r="U8" s="43"/>
      <c r="V8" s="43"/>
      <c r="W8" s="43"/>
      <c r="X8" s="43"/>
      <c r="Y8" s="43"/>
      <c r="Z8" s="43"/>
    </row>
    <row r="9" spans="1:26" ht="34.5" customHeight="1" x14ac:dyDescent="0.25">
      <c r="A9" s="47" t="s">
        <v>104</v>
      </c>
      <c r="B9" s="47" t="s">
        <v>105</v>
      </c>
      <c r="C9" s="47" t="s">
        <v>140</v>
      </c>
      <c r="D9" s="61" t="s">
        <v>139</v>
      </c>
      <c r="E9" s="62"/>
      <c r="F9" s="43"/>
      <c r="G9" s="43"/>
      <c r="H9" s="43"/>
      <c r="I9" s="43"/>
      <c r="J9" s="43"/>
      <c r="K9" s="43"/>
      <c r="L9" s="43"/>
      <c r="M9" s="43"/>
      <c r="N9" s="43"/>
      <c r="O9" s="43"/>
      <c r="P9" s="43"/>
      <c r="Q9" s="43"/>
      <c r="R9" s="43"/>
      <c r="S9" s="43"/>
      <c r="T9" s="43"/>
      <c r="U9" s="43"/>
      <c r="V9" s="43"/>
      <c r="W9" s="43"/>
      <c r="X9" s="43"/>
      <c r="Y9" s="43"/>
      <c r="Z9" s="43"/>
    </row>
    <row r="10" spans="1:26" ht="34.5" customHeight="1" x14ac:dyDescent="0.25">
      <c r="A10" s="63">
        <v>1</v>
      </c>
      <c r="B10" s="79" t="s">
        <v>107</v>
      </c>
      <c r="C10" s="48" t="s">
        <v>149</v>
      </c>
      <c r="D10" s="54" t="s">
        <v>148</v>
      </c>
      <c r="E10" s="55"/>
      <c r="F10" s="43"/>
      <c r="G10" s="43"/>
      <c r="H10" s="43"/>
      <c r="I10" s="43"/>
      <c r="J10" s="43"/>
      <c r="K10" s="43"/>
      <c r="L10" s="43"/>
      <c r="M10" s="43"/>
      <c r="N10" s="43"/>
      <c r="O10" s="43"/>
      <c r="P10" s="43"/>
      <c r="Q10" s="43"/>
      <c r="R10" s="43"/>
      <c r="S10" s="43"/>
      <c r="T10" s="43"/>
      <c r="U10" s="43"/>
      <c r="V10" s="43"/>
      <c r="W10" s="43"/>
      <c r="X10" s="43"/>
      <c r="Y10" s="43"/>
      <c r="Z10" s="43"/>
    </row>
    <row r="11" spans="1:26" ht="34.5" customHeight="1" x14ac:dyDescent="0.25">
      <c r="A11" s="57"/>
      <c r="B11" s="57"/>
      <c r="C11" s="48" t="s">
        <v>153</v>
      </c>
      <c r="D11" s="54" t="s">
        <v>147</v>
      </c>
      <c r="E11" s="55"/>
      <c r="F11" s="43"/>
      <c r="G11" s="43"/>
      <c r="H11" s="43"/>
      <c r="I11" s="43"/>
      <c r="J11" s="43"/>
      <c r="K11" s="43"/>
      <c r="L11" s="43"/>
      <c r="M11" s="43"/>
      <c r="N11" s="43"/>
      <c r="O11" s="43"/>
      <c r="P11" s="43"/>
      <c r="Q11" s="43"/>
      <c r="R11" s="43"/>
      <c r="S11" s="43"/>
      <c r="T11" s="43"/>
      <c r="U11" s="43"/>
      <c r="V11" s="43"/>
      <c r="W11" s="43"/>
      <c r="X11" s="43"/>
      <c r="Y11" s="43"/>
      <c r="Z11" s="43"/>
    </row>
    <row r="12" spans="1:26" ht="43.5" customHeight="1" x14ac:dyDescent="0.25">
      <c r="A12" s="57"/>
      <c r="B12" s="57"/>
      <c r="C12" s="48" t="s">
        <v>162</v>
      </c>
      <c r="D12" s="54" t="s">
        <v>166</v>
      </c>
      <c r="E12" s="55"/>
      <c r="F12" s="43"/>
      <c r="G12" s="43"/>
      <c r="H12" s="43"/>
      <c r="I12" s="43"/>
      <c r="J12" s="43"/>
      <c r="K12" s="43"/>
      <c r="L12" s="43"/>
      <c r="M12" s="43"/>
      <c r="N12" s="43"/>
      <c r="O12" s="43"/>
      <c r="P12" s="43"/>
      <c r="Q12" s="43"/>
      <c r="R12" s="43"/>
      <c r="S12" s="43"/>
      <c r="T12" s="43"/>
      <c r="U12" s="43"/>
      <c r="V12" s="43"/>
      <c r="W12" s="43"/>
      <c r="X12" s="43"/>
      <c r="Y12" s="43"/>
      <c r="Z12" s="43"/>
    </row>
    <row r="13" spans="1:26" ht="34.5" customHeight="1" x14ac:dyDescent="0.25">
      <c r="A13" s="57"/>
      <c r="B13" s="57"/>
      <c r="C13" s="48" t="s">
        <v>163</v>
      </c>
      <c r="D13" s="54"/>
      <c r="E13" s="55"/>
      <c r="F13" s="43"/>
      <c r="G13" s="43"/>
      <c r="H13" s="43"/>
      <c r="I13" s="43"/>
      <c r="J13" s="43"/>
      <c r="K13" s="43"/>
      <c r="L13" s="43"/>
      <c r="M13" s="43"/>
      <c r="N13" s="43"/>
      <c r="O13" s="43"/>
      <c r="P13" s="43"/>
      <c r="Q13" s="43"/>
      <c r="R13" s="43"/>
      <c r="S13" s="43"/>
      <c r="T13" s="43"/>
      <c r="U13" s="43"/>
      <c r="V13" s="43"/>
      <c r="W13" s="43"/>
      <c r="X13" s="43"/>
      <c r="Y13" s="43"/>
      <c r="Z13" s="43"/>
    </row>
    <row r="14" spans="1:26" ht="34.5" customHeight="1" x14ac:dyDescent="0.25">
      <c r="A14" s="57"/>
      <c r="B14" s="57"/>
      <c r="C14" s="48" t="s">
        <v>164</v>
      </c>
      <c r="D14" s="54"/>
      <c r="E14" s="55"/>
      <c r="F14" s="43"/>
      <c r="G14" s="43"/>
      <c r="H14" s="43"/>
      <c r="I14" s="43"/>
      <c r="J14" s="43"/>
      <c r="K14" s="43"/>
      <c r="L14" s="43"/>
      <c r="M14" s="43"/>
      <c r="N14" s="43"/>
      <c r="O14" s="43"/>
      <c r="P14" s="43"/>
      <c r="Q14" s="43"/>
      <c r="R14" s="43"/>
      <c r="S14" s="43"/>
      <c r="T14" s="43"/>
      <c r="U14" s="43"/>
      <c r="V14" s="43"/>
      <c r="W14" s="43"/>
      <c r="X14" s="43"/>
      <c r="Y14" s="43"/>
      <c r="Z14" s="43"/>
    </row>
    <row r="15" spans="1:26" ht="34.5" customHeight="1" x14ac:dyDescent="0.25">
      <c r="A15" s="58"/>
      <c r="B15" s="58"/>
      <c r="C15" s="48" t="s">
        <v>165</v>
      </c>
      <c r="D15" s="80"/>
      <c r="E15" s="55"/>
      <c r="F15" s="43"/>
      <c r="G15" s="43"/>
      <c r="H15" s="43"/>
      <c r="I15" s="43"/>
      <c r="J15" s="43"/>
      <c r="K15" s="43"/>
      <c r="L15" s="43"/>
      <c r="M15" s="43"/>
      <c r="N15" s="43"/>
      <c r="O15" s="43"/>
      <c r="P15" s="43"/>
      <c r="Q15" s="43"/>
      <c r="R15" s="43"/>
      <c r="S15" s="43"/>
      <c r="T15" s="43"/>
      <c r="U15" s="43"/>
      <c r="V15" s="43"/>
      <c r="W15" s="43"/>
      <c r="X15" s="43"/>
      <c r="Y15" s="43"/>
      <c r="Z15" s="43"/>
    </row>
    <row r="16" spans="1:26" ht="49.5" customHeight="1" x14ac:dyDescent="0.25">
      <c r="A16" s="63">
        <v>2</v>
      </c>
      <c r="B16" s="59" t="s">
        <v>106</v>
      </c>
      <c r="C16" s="49" t="s">
        <v>167</v>
      </c>
      <c r="D16" s="54" t="s">
        <v>169</v>
      </c>
      <c r="E16" s="55"/>
      <c r="F16" s="43"/>
      <c r="G16" s="43"/>
      <c r="H16" s="43"/>
      <c r="I16" s="43"/>
      <c r="J16" s="43"/>
      <c r="K16" s="43"/>
      <c r="L16" s="43"/>
      <c r="M16" s="43"/>
      <c r="N16" s="43"/>
      <c r="O16" s="43"/>
      <c r="P16" s="43"/>
      <c r="Q16" s="43"/>
      <c r="R16" s="43"/>
      <c r="S16" s="43"/>
      <c r="T16" s="43"/>
      <c r="U16" s="43"/>
      <c r="V16" s="43"/>
      <c r="W16" s="43"/>
      <c r="X16" s="43"/>
      <c r="Y16" s="43"/>
      <c r="Z16" s="43"/>
    </row>
    <row r="17" spans="1:26" ht="38.25" customHeight="1" x14ac:dyDescent="0.25">
      <c r="A17" s="57"/>
      <c r="B17" s="57"/>
      <c r="C17" s="49" t="s">
        <v>304</v>
      </c>
      <c r="D17" s="54" t="s">
        <v>145</v>
      </c>
      <c r="E17" s="55"/>
      <c r="F17" s="43"/>
      <c r="G17" s="43"/>
      <c r="H17" s="43"/>
      <c r="I17" s="43"/>
      <c r="J17" s="43"/>
      <c r="K17" s="43"/>
      <c r="L17" s="43"/>
      <c r="M17" s="43"/>
      <c r="N17" s="43"/>
      <c r="O17" s="43"/>
      <c r="P17" s="43"/>
      <c r="Q17" s="43"/>
      <c r="R17" s="43"/>
      <c r="S17" s="43"/>
      <c r="T17" s="43"/>
      <c r="U17" s="43"/>
      <c r="V17" s="43"/>
      <c r="W17" s="43"/>
      <c r="X17" s="43"/>
      <c r="Y17" s="43"/>
      <c r="Z17" s="43"/>
    </row>
    <row r="18" spans="1:26" ht="56.25" customHeight="1" x14ac:dyDescent="0.25">
      <c r="A18" s="57"/>
      <c r="B18" s="57"/>
      <c r="C18" s="49" t="s">
        <v>168</v>
      </c>
      <c r="D18" s="54" t="s">
        <v>170</v>
      </c>
      <c r="E18" s="55"/>
      <c r="F18" s="43"/>
      <c r="G18" s="43"/>
      <c r="H18" s="43"/>
      <c r="I18" s="43"/>
      <c r="J18" s="43"/>
      <c r="K18" s="43"/>
      <c r="L18" s="43"/>
      <c r="M18" s="43"/>
      <c r="N18" s="43"/>
      <c r="O18" s="43"/>
      <c r="P18" s="43"/>
      <c r="Q18" s="43"/>
      <c r="R18" s="43"/>
      <c r="S18" s="43"/>
      <c r="T18" s="43"/>
      <c r="U18" s="43"/>
      <c r="V18" s="43"/>
      <c r="W18" s="43"/>
      <c r="X18" s="43"/>
      <c r="Y18" s="43"/>
      <c r="Z18" s="43"/>
    </row>
    <row r="19" spans="1:26" ht="52.5" customHeight="1" x14ac:dyDescent="0.25">
      <c r="A19" s="57"/>
      <c r="B19" s="57"/>
      <c r="C19" s="49" t="s">
        <v>305</v>
      </c>
      <c r="D19" s="54" t="s">
        <v>306</v>
      </c>
      <c r="E19" s="55"/>
      <c r="F19" s="43"/>
      <c r="G19" s="43"/>
      <c r="H19" s="43"/>
      <c r="I19" s="43"/>
      <c r="J19" s="43"/>
      <c r="K19" s="43"/>
      <c r="L19" s="43"/>
      <c r="M19" s="43"/>
      <c r="N19" s="43"/>
      <c r="O19" s="43"/>
      <c r="P19" s="43"/>
      <c r="Q19" s="43"/>
      <c r="R19" s="43"/>
      <c r="S19" s="43"/>
      <c r="T19" s="43"/>
      <c r="U19" s="43"/>
      <c r="V19" s="43"/>
      <c r="W19" s="43"/>
      <c r="X19" s="43"/>
      <c r="Y19" s="43"/>
      <c r="Z19" s="43"/>
    </row>
    <row r="20" spans="1:26" ht="39" customHeight="1" x14ac:dyDescent="0.25">
      <c r="A20" s="57"/>
      <c r="B20" s="57"/>
      <c r="C20" s="49" t="s">
        <v>307</v>
      </c>
      <c r="D20" s="54" t="s">
        <v>146</v>
      </c>
      <c r="E20" s="55"/>
      <c r="F20" s="43"/>
      <c r="G20" s="43"/>
      <c r="H20" s="43"/>
      <c r="I20" s="43"/>
      <c r="J20" s="43"/>
      <c r="K20" s="43"/>
      <c r="L20" s="43"/>
      <c r="M20" s="43"/>
      <c r="N20" s="43"/>
      <c r="O20" s="43"/>
      <c r="P20" s="43"/>
      <c r="Q20" s="43"/>
      <c r="R20" s="43"/>
      <c r="S20" s="43"/>
      <c r="T20" s="43"/>
      <c r="U20" s="43"/>
      <c r="V20" s="43"/>
      <c r="W20" s="43"/>
      <c r="X20" s="43"/>
      <c r="Y20" s="43"/>
      <c r="Z20" s="43"/>
    </row>
    <row r="21" spans="1:26" ht="39" customHeight="1" x14ac:dyDescent="0.25">
      <c r="A21" s="57"/>
      <c r="B21" s="57"/>
      <c r="C21" s="49"/>
      <c r="D21" s="54" t="s">
        <v>200</v>
      </c>
      <c r="E21" s="55"/>
      <c r="F21" s="43"/>
      <c r="G21" s="43"/>
      <c r="H21" s="43"/>
      <c r="I21" s="43"/>
      <c r="J21" s="43"/>
      <c r="K21" s="43"/>
      <c r="L21" s="43"/>
      <c r="M21" s="43"/>
      <c r="N21" s="43"/>
      <c r="O21" s="43"/>
      <c r="P21" s="43"/>
      <c r="Q21" s="43"/>
      <c r="R21" s="43"/>
      <c r="S21" s="43"/>
      <c r="T21" s="43"/>
      <c r="U21" s="43"/>
      <c r="V21" s="43"/>
      <c r="W21" s="43"/>
      <c r="X21" s="43"/>
      <c r="Y21" s="43"/>
      <c r="Z21" s="43"/>
    </row>
    <row r="22" spans="1:26" ht="39" customHeight="1" x14ac:dyDescent="0.25">
      <c r="A22" s="57"/>
      <c r="B22" s="57"/>
      <c r="C22" s="49"/>
      <c r="D22" s="54" t="s">
        <v>201</v>
      </c>
      <c r="E22" s="55"/>
      <c r="F22" s="43"/>
      <c r="G22" s="43"/>
      <c r="H22" s="43"/>
      <c r="I22" s="43"/>
      <c r="J22" s="43"/>
      <c r="K22" s="43"/>
      <c r="L22" s="43"/>
      <c r="M22" s="43"/>
      <c r="N22" s="43"/>
      <c r="O22" s="43"/>
      <c r="P22" s="43"/>
      <c r="Q22" s="43"/>
      <c r="R22" s="43"/>
      <c r="S22" s="43"/>
      <c r="T22" s="43"/>
      <c r="U22" s="43"/>
      <c r="V22" s="43"/>
      <c r="W22" s="43"/>
      <c r="X22" s="43"/>
      <c r="Y22" s="43"/>
      <c r="Z22" s="43"/>
    </row>
    <row r="23" spans="1:26" ht="39" customHeight="1" x14ac:dyDescent="0.25">
      <c r="A23" s="58"/>
      <c r="B23" s="58"/>
      <c r="C23" s="49"/>
      <c r="D23" s="54" t="s">
        <v>261</v>
      </c>
      <c r="E23" s="55"/>
      <c r="F23" s="43"/>
      <c r="G23" s="43"/>
      <c r="H23" s="43"/>
      <c r="I23" s="43"/>
      <c r="J23" s="43"/>
      <c r="K23" s="43"/>
      <c r="L23" s="43"/>
      <c r="M23" s="43"/>
      <c r="N23" s="43"/>
      <c r="O23" s="43"/>
      <c r="P23" s="43"/>
      <c r="Q23" s="43"/>
      <c r="R23" s="43"/>
      <c r="S23" s="43"/>
      <c r="T23" s="43"/>
      <c r="U23" s="43"/>
      <c r="V23" s="43"/>
      <c r="W23" s="43"/>
      <c r="X23" s="43"/>
      <c r="Y23" s="43"/>
      <c r="Z23" s="43"/>
    </row>
    <row r="24" spans="1:26" ht="33" customHeight="1" x14ac:dyDescent="0.25">
      <c r="A24" s="63">
        <v>3</v>
      </c>
      <c r="B24" s="79" t="s">
        <v>141</v>
      </c>
      <c r="C24" s="48" t="s">
        <v>171</v>
      </c>
      <c r="D24" s="54" t="s">
        <v>174</v>
      </c>
      <c r="E24" s="55"/>
      <c r="F24" s="43"/>
      <c r="G24" s="43"/>
      <c r="H24" s="43"/>
      <c r="I24" s="43"/>
      <c r="J24" s="43"/>
      <c r="K24" s="43"/>
      <c r="L24" s="43"/>
      <c r="M24" s="43"/>
      <c r="N24" s="43"/>
      <c r="O24" s="43"/>
      <c r="P24" s="43"/>
      <c r="Q24" s="43"/>
      <c r="R24" s="43"/>
      <c r="S24" s="43"/>
      <c r="T24" s="43"/>
      <c r="U24" s="43"/>
      <c r="V24" s="43"/>
      <c r="W24" s="43"/>
      <c r="X24" s="43"/>
      <c r="Y24" s="43"/>
      <c r="Z24" s="43"/>
    </row>
    <row r="25" spans="1:26" ht="12.75" customHeight="1" x14ac:dyDescent="0.25">
      <c r="A25" s="57"/>
      <c r="B25" s="57"/>
      <c r="C25" s="48" t="s">
        <v>150</v>
      </c>
      <c r="D25" s="54" t="s">
        <v>308</v>
      </c>
      <c r="E25" s="55"/>
      <c r="F25" s="43"/>
      <c r="G25" s="43"/>
      <c r="H25" s="43"/>
      <c r="I25" s="43"/>
      <c r="J25" s="43"/>
      <c r="K25" s="43"/>
      <c r="L25" s="43"/>
      <c r="M25" s="43"/>
      <c r="N25" s="43"/>
      <c r="O25" s="43"/>
      <c r="P25" s="43"/>
      <c r="Q25" s="43"/>
      <c r="R25" s="43"/>
      <c r="S25" s="43"/>
      <c r="T25" s="43"/>
      <c r="U25" s="43"/>
      <c r="V25" s="43"/>
      <c r="W25" s="43"/>
      <c r="X25" s="43"/>
      <c r="Y25" s="43"/>
      <c r="Z25" s="43"/>
    </row>
    <row r="26" spans="1:26" ht="31.5" customHeight="1" x14ac:dyDescent="0.25">
      <c r="A26" s="57"/>
      <c r="B26" s="57"/>
      <c r="C26" s="48" t="s">
        <v>234</v>
      </c>
      <c r="D26" s="54" t="s">
        <v>175</v>
      </c>
      <c r="E26" s="55"/>
      <c r="F26" s="43"/>
      <c r="G26" s="43"/>
      <c r="H26" s="43"/>
      <c r="I26" s="43"/>
      <c r="J26" s="43"/>
      <c r="K26" s="43"/>
      <c r="L26" s="43"/>
      <c r="M26" s="43"/>
      <c r="N26" s="43"/>
      <c r="O26" s="43"/>
      <c r="P26" s="43"/>
      <c r="Q26" s="43"/>
      <c r="R26" s="43"/>
      <c r="S26" s="43"/>
      <c r="T26" s="43"/>
      <c r="U26" s="43"/>
      <c r="V26" s="43"/>
      <c r="W26" s="43"/>
      <c r="X26" s="43"/>
      <c r="Y26" s="43"/>
      <c r="Z26" s="43"/>
    </row>
    <row r="27" spans="1:26" ht="35.25" customHeight="1" x14ac:dyDescent="0.25">
      <c r="A27" s="57"/>
      <c r="B27" s="57"/>
      <c r="C27" s="48" t="s">
        <v>152</v>
      </c>
      <c r="D27" s="54" t="s">
        <v>176</v>
      </c>
      <c r="E27" s="55"/>
      <c r="F27" s="43"/>
      <c r="G27" s="43"/>
      <c r="H27" s="43"/>
      <c r="I27" s="43"/>
      <c r="J27" s="43"/>
      <c r="K27" s="43"/>
      <c r="L27" s="43"/>
      <c r="M27" s="43"/>
      <c r="N27" s="43"/>
      <c r="O27" s="43"/>
      <c r="P27" s="43"/>
      <c r="Q27" s="43"/>
      <c r="R27" s="43"/>
      <c r="S27" s="43"/>
      <c r="T27" s="43"/>
      <c r="U27" s="43"/>
      <c r="V27" s="43"/>
      <c r="W27" s="43"/>
      <c r="X27" s="43"/>
      <c r="Y27" s="43"/>
      <c r="Z27" s="43"/>
    </row>
    <row r="28" spans="1:26" ht="45.75" customHeight="1" x14ac:dyDescent="0.25">
      <c r="A28" s="57"/>
      <c r="B28" s="57"/>
      <c r="C28" s="48" t="s">
        <v>172</v>
      </c>
      <c r="D28" s="54" t="s">
        <v>309</v>
      </c>
      <c r="E28" s="55"/>
      <c r="F28" s="43"/>
      <c r="G28" s="43"/>
      <c r="H28" s="43"/>
      <c r="I28" s="43"/>
      <c r="J28" s="43"/>
      <c r="K28" s="43"/>
      <c r="L28" s="43"/>
      <c r="M28" s="43"/>
      <c r="N28" s="43"/>
      <c r="O28" s="43"/>
      <c r="P28" s="43"/>
      <c r="Q28" s="43"/>
      <c r="R28" s="43"/>
      <c r="S28" s="43"/>
      <c r="T28" s="43"/>
      <c r="U28" s="43"/>
      <c r="V28" s="43"/>
      <c r="W28" s="43"/>
      <c r="X28" s="43"/>
      <c r="Y28" s="43"/>
      <c r="Z28" s="43"/>
    </row>
    <row r="29" spans="1:26" ht="52.5" customHeight="1" x14ac:dyDescent="0.25">
      <c r="A29" s="57"/>
      <c r="B29" s="57"/>
      <c r="C29" s="48" t="s">
        <v>173</v>
      </c>
      <c r="D29" s="54" t="s">
        <v>310</v>
      </c>
      <c r="E29" s="55"/>
      <c r="F29" s="43"/>
      <c r="G29" s="43"/>
      <c r="H29" s="43"/>
      <c r="I29" s="43"/>
      <c r="J29" s="43"/>
      <c r="K29" s="43"/>
      <c r="L29" s="43"/>
      <c r="M29" s="43"/>
      <c r="N29" s="43"/>
      <c r="O29" s="43"/>
      <c r="P29" s="43"/>
      <c r="Q29" s="43"/>
      <c r="R29" s="43"/>
      <c r="S29" s="43"/>
      <c r="T29" s="43"/>
      <c r="U29" s="43"/>
      <c r="V29" s="43"/>
      <c r="W29" s="43"/>
      <c r="X29" s="43"/>
      <c r="Y29" s="43"/>
      <c r="Z29" s="43"/>
    </row>
    <row r="30" spans="1:26" ht="46.5" customHeight="1" x14ac:dyDescent="0.25">
      <c r="A30" s="57"/>
      <c r="B30" s="57"/>
      <c r="C30" s="48" t="s">
        <v>311</v>
      </c>
      <c r="D30" s="54" t="s">
        <v>312</v>
      </c>
      <c r="E30" s="55"/>
      <c r="F30" s="43"/>
      <c r="G30" s="43"/>
      <c r="H30" s="43"/>
      <c r="I30" s="43"/>
      <c r="J30" s="43"/>
      <c r="K30" s="43"/>
      <c r="L30" s="43"/>
      <c r="M30" s="43"/>
      <c r="N30" s="43"/>
      <c r="O30" s="43"/>
      <c r="P30" s="43"/>
      <c r="Q30" s="43"/>
      <c r="R30" s="43"/>
      <c r="S30" s="43"/>
      <c r="T30" s="43"/>
      <c r="U30" s="43"/>
      <c r="V30" s="43"/>
      <c r="W30" s="43"/>
      <c r="X30" s="43"/>
      <c r="Y30" s="43"/>
      <c r="Z30" s="43"/>
    </row>
    <row r="31" spans="1:26" ht="39" customHeight="1" x14ac:dyDescent="0.25">
      <c r="A31" s="58"/>
      <c r="B31" s="58"/>
      <c r="C31" s="48"/>
      <c r="D31" s="54" t="s">
        <v>313</v>
      </c>
      <c r="E31" s="55"/>
      <c r="F31" s="43"/>
      <c r="G31" s="43"/>
      <c r="H31" s="43"/>
      <c r="I31" s="43"/>
      <c r="J31" s="43"/>
      <c r="K31" s="43"/>
      <c r="L31" s="43"/>
      <c r="M31" s="43"/>
      <c r="N31" s="43"/>
      <c r="O31" s="43"/>
      <c r="P31" s="43"/>
      <c r="Q31" s="43"/>
      <c r="R31" s="43"/>
      <c r="S31" s="43"/>
      <c r="T31" s="43"/>
      <c r="U31" s="43"/>
      <c r="V31" s="43"/>
      <c r="W31" s="43"/>
      <c r="X31" s="43"/>
      <c r="Y31" s="43"/>
      <c r="Z31" s="43"/>
    </row>
    <row r="32" spans="1:26" ht="45.75" customHeight="1" x14ac:dyDescent="0.25">
      <c r="A32" s="63">
        <v>4</v>
      </c>
      <c r="B32" s="59" t="s">
        <v>108</v>
      </c>
      <c r="C32" s="48" t="s">
        <v>235</v>
      </c>
      <c r="D32" s="54" t="s">
        <v>314</v>
      </c>
      <c r="E32" s="55"/>
      <c r="F32" s="43"/>
      <c r="G32" s="43"/>
      <c r="H32" s="43"/>
      <c r="I32" s="43"/>
      <c r="J32" s="43"/>
      <c r="K32" s="43"/>
      <c r="L32" s="43"/>
      <c r="M32" s="43"/>
      <c r="N32" s="43"/>
      <c r="O32" s="43"/>
      <c r="P32" s="43"/>
      <c r="Q32" s="43"/>
      <c r="R32" s="43"/>
      <c r="S32" s="43"/>
      <c r="T32" s="43"/>
      <c r="U32" s="43"/>
      <c r="V32" s="43"/>
      <c r="W32" s="43"/>
      <c r="X32" s="43"/>
      <c r="Y32" s="43"/>
      <c r="Z32" s="43"/>
    </row>
    <row r="33" spans="1:26" ht="40.5" customHeight="1" x14ac:dyDescent="0.25">
      <c r="A33" s="57"/>
      <c r="B33" s="57"/>
      <c r="C33" s="48" t="s">
        <v>178</v>
      </c>
      <c r="D33" s="54" t="s">
        <v>315</v>
      </c>
      <c r="E33" s="55"/>
      <c r="F33" s="43"/>
      <c r="G33" s="43"/>
      <c r="H33" s="43"/>
      <c r="I33" s="43"/>
      <c r="J33" s="43"/>
      <c r="K33" s="43"/>
      <c r="L33" s="43"/>
      <c r="M33" s="43"/>
      <c r="N33" s="43"/>
      <c r="O33" s="43"/>
      <c r="P33" s="43"/>
      <c r="Q33" s="43"/>
      <c r="R33" s="43"/>
      <c r="S33" s="43"/>
      <c r="T33" s="43"/>
      <c r="U33" s="43"/>
      <c r="V33" s="43"/>
      <c r="W33" s="43"/>
      <c r="X33" s="43"/>
      <c r="Y33" s="43"/>
      <c r="Z33" s="43"/>
    </row>
    <row r="34" spans="1:26" ht="22.5" customHeight="1" x14ac:dyDescent="0.25">
      <c r="A34" s="57"/>
      <c r="B34" s="57"/>
      <c r="C34" s="48" t="s">
        <v>236</v>
      </c>
      <c r="D34" s="54" t="s">
        <v>177</v>
      </c>
      <c r="E34" s="55"/>
      <c r="F34" s="43"/>
      <c r="G34" s="43"/>
      <c r="H34" s="43"/>
      <c r="I34" s="43"/>
      <c r="J34" s="43"/>
      <c r="K34" s="43"/>
      <c r="L34" s="43"/>
      <c r="M34" s="43"/>
      <c r="N34" s="43"/>
      <c r="O34" s="43"/>
      <c r="P34" s="43"/>
      <c r="Q34" s="43"/>
      <c r="R34" s="43"/>
      <c r="S34" s="43"/>
      <c r="T34" s="43"/>
      <c r="U34" s="43"/>
      <c r="V34" s="43"/>
      <c r="W34" s="43"/>
      <c r="X34" s="43"/>
      <c r="Y34" s="43"/>
      <c r="Z34" s="43"/>
    </row>
    <row r="35" spans="1:26" ht="48.75" customHeight="1" x14ac:dyDescent="0.25">
      <c r="A35" s="57"/>
      <c r="B35" s="57"/>
      <c r="C35" s="48"/>
      <c r="D35" s="54" t="s">
        <v>316</v>
      </c>
      <c r="E35" s="55"/>
      <c r="F35" s="43"/>
      <c r="G35" s="43"/>
      <c r="H35" s="43"/>
      <c r="I35" s="43"/>
      <c r="J35" s="43"/>
      <c r="K35" s="43"/>
      <c r="L35" s="43"/>
      <c r="M35" s="43"/>
      <c r="N35" s="43"/>
      <c r="O35" s="43"/>
      <c r="P35" s="43"/>
      <c r="Q35" s="43"/>
      <c r="R35" s="43"/>
      <c r="S35" s="43"/>
      <c r="T35" s="43"/>
      <c r="U35" s="43"/>
      <c r="V35" s="43"/>
      <c r="W35" s="43"/>
      <c r="X35" s="43"/>
      <c r="Y35" s="43"/>
      <c r="Z35" s="43"/>
    </row>
    <row r="36" spans="1:26" ht="22.5" customHeight="1" x14ac:dyDescent="0.25">
      <c r="A36" s="57"/>
      <c r="B36" s="57"/>
      <c r="C36" s="48"/>
      <c r="D36" s="54" t="s">
        <v>179</v>
      </c>
      <c r="E36" s="55"/>
      <c r="F36" s="43"/>
      <c r="G36" s="43"/>
      <c r="H36" s="43"/>
      <c r="I36" s="43"/>
      <c r="J36" s="43"/>
      <c r="K36" s="43"/>
      <c r="L36" s="43"/>
      <c r="M36" s="43"/>
      <c r="N36" s="43"/>
      <c r="O36" s="43"/>
      <c r="P36" s="43"/>
      <c r="Q36" s="43"/>
      <c r="R36" s="43"/>
      <c r="S36" s="43"/>
      <c r="T36" s="43"/>
      <c r="U36" s="43"/>
      <c r="V36" s="43"/>
      <c r="W36" s="43"/>
      <c r="X36" s="43"/>
      <c r="Y36" s="43"/>
      <c r="Z36" s="43"/>
    </row>
    <row r="37" spans="1:26" ht="37.5" customHeight="1" x14ac:dyDescent="0.25">
      <c r="A37" s="57"/>
      <c r="B37" s="57"/>
      <c r="C37" s="48"/>
      <c r="D37" s="54" t="s">
        <v>317</v>
      </c>
      <c r="E37" s="55"/>
      <c r="F37" s="43"/>
      <c r="G37" s="43"/>
      <c r="H37" s="43"/>
      <c r="I37" s="43"/>
      <c r="J37" s="43"/>
      <c r="K37" s="43"/>
      <c r="L37" s="43"/>
      <c r="M37" s="43"/>
      <c r="N37" s="43"/>
      <c r="O37" s="43"/>
      <c r="P37" s="43"/>
      <c r="Q37" s="43"/>
      <c r="R37" s="43"/>
      <c r="S37" s="43"/>
      <c r="T37" s="43"/>
      <c r="U37" s="43"/>
      <c r="V37" s="43"/>
      <c r="W37" s="43"/>
      <c r="X37" s="43"/>
      <c r="Y37" s="43"/>
      <c r="Z37" s="43"/>
    </row>
    <row r="38" spans="1:26" ht="34.5" customHeight="1" x14ac:dyDescent="0.25">
      <c r="A38" s="58"/>
      <c r="B38" s="57"/>
      <c r="C38" s="48"/>
      <c r="D38" s="54" t="s">
        <v>237</v>
      </c>
      <c r="E38" s="55"/>
      <c r="F38" s="43"/>
      <c r="G38" s="43"/>
      <c r="H38" s="43"/>
      <c r="I38" s="43"/>
      <c r="J38" s="43"/>
      <c r="K38" s="43"/>
      <c r="L38" s="43"/>
      <c r="M38" s="43"/>
      <c r="N38" s="43"/>
      <c r="O38" s="43"/>
      <c r="P38" s="43"/>
      <c r="Q38" s="43"/>
      <c r="R38" s="43"/>
      <c r="S38" s="43"/>
      <c r="T38" s="43"/>
      <c r="U38" s="43"/>
      <c r="V38" s="43"/>
      <c r="W38" s="43"/>
      <c r="X38" s="43"/>
      <c r="Y38" s="43"/>
      <c r="Z38" s="43"/>
    </row>
    <row r="39" spans="1:26" ht="65.25" customHeight="1" x14ac:dyDescent="0.25">
      <c r="A39" s="63">
        <v>5</v>
      </c>
      <c r="B39" s="60" t="s">
        <v>161</v>
      </c>
      <c r="C39" s="48" t="s">
        <v>182</v>
      </c>
      <c r="D39" s="54" t="s">
        <v>238</v>
      </c>
      <c r="E39" s="55"/>
      <c r="F39" s="43"/>
      <c r="G39" s="43"/>
      <c r="H39" s="43"/>
      <c r="I39" s="43"/>
      <c r="J39" s="43"/>
      <c r="K39" s="43"/>
      <c r="L39" s="43"/>
      <c r="M39" s="43"/>
      <c r="N39" s="43"/>
      <c r="O39" s="43"/>
      <c r="P39" s="43"/>
      <c r="Q39" s="43"/>
      <c r="R39" s="43"/>
      <c r="S39" s="43"/>
      <c r="T39" s="43"/>
      <c r="U39" s="43"/>
      <c r="V39" s="43"/>
      <c r="W39" s="43"/>
      <c r="X39" s="43"/>
      <c r="Y39" s="43"/>
      <c r="Z39" s="43"/>
    </row>
    <row r="40" spans="1:26" ht="36" customHeight="1" x14ac:dyDescent="0.25">
      <c r="A40" s="57"/>
      <c r="B40" s="57"/>
      <c r="C40" s="48" t="s">
        <v>318</v>
      </c>
      <c r="D40" s="54" t="s">
        <v>239</v>
      </c>
      <c r="E40" s="55"/>
      <c r="F40" s="43"/>
      <c r="G40" s="43"/>
      <c r="H40" s="43"/>
      <c r="I40" s="43"/>
      <c r="J40" s="43"/>
      <c r="K40" s="43"/>
      <c r="L40" s="43"/>
      <c r="M40" s="43"/>
      <c r="N40" s="43"/>
      <c r="O40" s="43"/>
      <c r="P40" s="43"/>
      <c r="Q40" s="43"/>
      <c r="R40" s="43"/>
      <c r="S40" s="43"/>
      <c r="T40" s="43"/>
      <c r="U40" s="43"/>
      <c r="V40" s="43"/>
      <c r="W40" s="43"/>
      <c r="X40" s="43"/>
      <c r="Y40" s="43"/>
      <c r="Z40" s="43"/>
    </row>
    <row r="41" spans="1:26" ht="32.25" customHeight="1" x14ac:dyDescent="0.25">
      <c r="A41" s="57"/>
      <c r="B41" s="57"/>
      <c r="C41" s="48" t="s">
        <v>319</v>
      </c>
      <c r="D41" s="54" t="s">
        <v>180</v>
      </c>
      <c r="E41" s="55"/>
      <c r="F41" s="43"/>
      <c r="G41" s="43"/>
      <c r="H41" s="43"/>
      <c r="I41" s="43"/>
      <c r="J41" s="43"/>
      <c r="K41" s="43"/>
      <c r="L41" s="43"/>
      <c r="M41" s="43"/>
      <c r="N41" s="43"/>
      <c r="O41" s="43"/>
      <c r="P41" s="43"/>
      <c r="Q41" s="43"/>
      <c r="R41" s="43"/>
      <c r="S41" s="43"/>
      <c r="T41" s="43"/>
      <c r="U41" s="43"/>
      <c r="V41" s="43"/>
      <c r="W41" s="43"/>
      <c r="X41" s="43"/>
      <c r="Y41" s="43"/>
      <c r="Z41" s="43"/>
    </row>
    <row r="42" spans="1:26" ht="26.25" customHeight="1" x14ac:dyDescent="0.25">
      <c r="A42" s="57"/>
      <c r="B42" s="57"/>
      <c r="C42" s="48" t="s">
        <v>320</v>
      </c>
      <c r="D42" s="54" t="s">
        <v>181</v>
      </c>
      <c r="E42" s="55"/>
      <c r="F42" s="43"/>
      <c r="G42" s="43"/>
      <c r="H42" s="43"/>
      <c r="I42" s="43"/>
      <c r="J42" s="43"/>
      <c r="K42" s="43"/>
      <c r="L42" s="43"/>
      <c r="M42" s="43"/>
      <c r="N42" s="43"/>
      <c r="O42" s="43"/>
      <c r="P42" s="43"/>
      <c r="Q42" s="43"/>
      <c r="R42" s="43"/>
      <c r="S42" s="43"/>
      <c r="T42" s="43"/>
      <c r="U42" s="43"/>
      <c r="V42" s="43"/>
      <c r="W42" s="43"/>
      <c r="X42" s="43"/>
      <c r="Y42" s="43"/>
      <c r="Z42" s="43"/>
    </row>
    <row r="43" spans="1:26" ht="26.25" customHeight="1" x14ac:dyDescent="0.25">
      <c r="A43" s="57"/>
      <c r="B43" s="57"/>
      <c r="C43" s="48"/>
      <c r="D43" s="54" t="s">
        <v>240</v>
      </c>
      <c r="E43" s="55"/>
      <c r="F43" s="43"/>
      <c r="G43" s="43"/>
      <c r="H43" s="43"/>
      <c r="I43" s="43"/>
      <c r="J43" s="43"/>
      <c r="K43" s="43"/>
      <c r="L43" s="43"/>
      <c r="M43" s="43"/>
      <c r="N43" s="43"/>
      <c r="O43" s="43"/>
      <c r="P43" s="43"/>
      <c r="Q43" s="43"/>
      <c r="R43" s="43"/>
      <c r="S43" s="43"/>
      <c r="T43" s="43"/>
      <c r="U43" s="43"/>
      <c r="V43" s="43"/>
      <c r="W43" s="43"/>
      <c r="X43" s="43"/>
      <c r="Y43" s="43"/>
      <c r="Z43" s="43"/>
    </row>
    <row r="44" spans="1:26" ht="26.25" customHeight="1" x14ac:dyDescent="0.25">
      <c r="A44" s="57"/>
      <c r="B44" s="57"/>
      <c r="C44" s="48"/>
      <c r="D44" s="54" t="s">
        <v>183</v>
      </c>
      <c r="E44" s="55"/>
      <c r="F44" s="43"/>
      <c r="G44" s="43"/>
      <c r="H44" s="43"/>
      <c r="I44" s="43"/>
      <c r="J44" s="43"/>
      <c r="K44" s="43"/>
      <c r="L44" s="43"/>
      <c r="M44" s="43"/>
      <c r="N44" s="43"/>
      <c r="O44" s="43"/>
      <c r="P44" s="43"/>
      <c r="Q44" s="43"/>
      <c r="R44" s="43"/>
      <c r="S44" s="43"/>
      <c r="T44" s="43"/>
      <c r="U44" s="43"/>
      <c r="V44" s="43"/>
      <c r="W44" s="43"/>
      <c r="X44" s="43"/>
      <c r="Y44" s="43"/>
      <c r="Z44" s="43"/>
    </row>
    <row r="45" spans="1:26" ht="26.25" customHeight="1" x14ac:dyDescent="0.25">
      <c r="A45" s="57"/>
      <c r="B45" s="57"/>
      <c r="C45" s="48"/>
      <c r="D45" s="54" t="s">
        <v>241</v>
      </c>
      <c r="E45" s="55"/>
      <c r="F45" s="43"/>
      <c r="G45" s="43"/>
      <c r="H45" s="43"/>
      <c r="I45" s="43"/>
      <c r="J45" s="43"/>
      <c r="K45" s="43"/>
      <c r="L45" s="43"/>
      <c r="M45" s="43"/>
      <c r="N45" s="43"/>
      <c r="O45" s="43"/>
      <c r="P45" s="43"/>
      <c r="Q45" s="43"/>
      <c r="R45" s="43"/>
      <c r="S45" s="43"/>
      <c r="T45" s="43"/>
      <c r="U45" s="43"/>
      <c r="V45" s="43"/>
      <c r="W45" s="43"/>
      <c r="X45" s="43"/>
      <c r="Y45" s="43"/>
      <c r="Z45" s="43"/>
    </row>
    <row r="46" spans="1:26" ht="26.25" customHeight="1" x14ac:dyDescent="0.25">
      <c r="A46" s="58"/>
      <c r="B46" s="58"/>
      <c r="C46" s="48"/>
      <c r="D46" s="54" t="s">
        <v>184</v>
      </c>
      <c r="E46" s="55"/>
      <c r="F46" s="43"/>
      <c r="G46" s="43"/>
      <c r="H46" s="43"/>
      <c r="I46" s="43"/>
      <c r="J46" s="43"/>
      <c r="K46" s="43"/>
      <c r="L46" s="43"/>
      <c r="M46" s="43"/>
      <c r="N46" s="43"/>
      <c r="O46" s="43"/>
      <c r="P46" s="43"/>
      <c r="Q46" s="43"/>
      <c r="R46" s="43"/>
      <c r="S46" s="43"/>
      <c r="T46" s="43"/>
      <c r="U46" s="43"/>
      <c r="V46" s="43"/>
      <c r="W46" s="43"/>
      <c r="X46" s="43"/>
      <c r="Y46" s="43"/>
      <c r="Z46" s="43"/>
    </row>
    <row r="47" spans="1:26" ht="22.5" customHeight="1" x14ac:dyDescent="0.25">
      <c r="A47" s="63">
        <v>6</v>
      </c>
      <c r="B47" s="59" t="s">
        <v>151</v>
      </c>
      <c r="C47" s="48" t="s">
        <v>185</v>
      </c>
      <c r="D47" s="54" t="s">
        <v>321</v>
      </c>
      <c r="E47" s="55"/>
      <c r="F47" s="43"/>
      <c r="G47" s="43"/>
      <c r="H47" s="43"/>
      <c r="I47" s="43"/>
      <c r="J47" s="43"/>
      <c r="K47" s="43"/>
      <c r="L47" s="43"/>
      <c r="M47" s="43"/>
      <c r="N47" s="43"/>
      <c r="O47" s="43"/>
      <c r="P47" s="43"/>
      <c r="Q47" s="43"/>
      <c r="R47" s="43"/>
      <c r="S47" s="43"/>
      <c r="T47" s="43"/>
      <c r="U47" s="43"/>
      <c r="V47" s="43"/>
      <c r="W47" s="43"/>
      <c r="X47" s="43"/>
      <c r="Y47" s="43"/>
      <c r="Z47" s="43"/>
    </row>
    <row r="48" spans="1:26" ht="22.5" customHeight="1" x14ac:dyDescent="0.25">
      <c r="A48" s="57"/>
      <c r="B48" s="57"/>
      <c r="C48" s="48" t="s">
        <v>186</v>
      </c>
      <c r="D48" s="54"/>
      <c r="E48" s="55"/>
      <c r="F48" s="43"/>
      <c r="G48" s="43"/>
      <c r="H48" s="43"/>
      <c r="I48" s="43"/>
      <c r="J48" s="43"/>
      <c r="K48" s="43"/>
      <c r="L48" s="43"/>
      <c r="M48" s="43"/>
      <c r="N48" s="43"/>
      <c r="O48" s="43"/>
      <c r="P48" s="43"/>
      <c r="Q48" s="43"/>
      <c r="R48" s="43"/>
      <c r="S48" s="43"/>
      <c r="T48" s="43"/>
      <c r="U48" s="43"/>
      <c r="V48" s="43"/>
      <c r="W48" s="43"/>
      <c r="X48" s="43"/>
      <c r="Y48" s="43"/>
      <c r="Z48" s="43"/>
    </row>
    <row r="49" spans="1:26" ht="22.5" customHeight="1" x14ac:dyDescent="0.25">
      <c r="A49" s="57"/>
      <c r="B49" s="57"/>
      <c r="C49" s="48" t="s">
        <v>187</v>
      </c>
      <c r="D49" s="54"/>
      <c r="E49" s="55"/>
      <c r="F49" s="43"/>
      <c r="G49" s="43"/>
      <c r="H49" s="43"/>
      <c r="I49" s="43"/>
      <c r="J49" s="43"/>
      <c r="K49" s="43"/>
      <c r="L49" s="43"/>
      <c r="M49" s="43"/>
      <c r="N49" s="43"/>
      <c r="O49" s="43"/>
      <c r="P49" s="43"/>
      <c r="Q49" s="43"/>
      <c r="R49" s="43"/>
      <c r="S49" s="43"/>
      <c r="T49" s="43"/>
      <c r="U49" s="43"/>
      <c r="V49" s="43"/>
      <c r="W49" s="43"/>
      <c r="X49" s="43"/>
      <c r="Y49" s="43"/>
      <c r="Z49" s="43"/>
    </row>
    <row r="50" spans="1:26" ht="22.5" customHeight="1" x14ac:dyDescent="0.25">
      <c r="A50" s="57"/>
      <c r="B50" s="57"/>
      <c r="C50" s="48" t="s">
        <v>188</v>
      </c>
      <c r="D50" s="54"/>
      <c r="E50" s="55"/>
      <c r="F50" s="43"/>
      <c r="G50" s="43"/>
      <c r="H50" s="43"/>
      <c r="I50" s="43"/>
      <c r="J50" s="43"/>
      <c r="K50" s="43"/>
      <c r="L50" s="43"/>
      <c r="M50" s="43"/>
      <c r="N50" s="43"/>
      <c r="O50" s="43"/>
      <c r="P50" s="43"/>
      <c r="Q50" s="43"/>
      <c r="R50" s="43"/>
      <c r="S50" s="43"/>
      <c r="T50" s="43"/>
      <c r="U50" s="43"/>
      <c r="V50" s="43"/>
      <c r="W50" s="43"/>
      <c r="X50" s="43"/>
      <c r="Y50" s="43"/>
      <c r="Z50" s="43"/>
    </row>
    <row r="51" spans="1:26" ht="22.5" customHeight="1" x14ac:dyDescent="0.25">
      <c r="A51" s="57"/>
      <c r="B51" s="57"/>
      <c r="C51" s="48" t="s">
        <v>189</v>
      </c>
      <c r="D51" s="54"/>
      <c r="E51" s="55"/>
      <c r="F51" s="43"/>
      <c r="G51" s="43"/>
      <c r="H51" s="43"/>
      <c r="I51" s="43"/>
      <c r="J51" s="43"/>
      <c r="K51" s="43"/>
      <c r="L51" s="43"/>
      <c r="M51" s="43"/>
      <c r="N51" s="43"/>
      <c r="O51" s="43"/>
      <c r="P51" s="43"/>
      <c r="Q51" s="43"/>
      <c r="R51" s="43"/>
      <c r="S51" s="43"/>
      <c r="T51" s="43"/>
      <c r="U51" s="43"/>
      <c r="V51" s="43"/>
      <c r="W51" s="43"/>
      <c r="X51" s="43"/>
      <c r="Y51" s="43"/>
      <c r="Z51" s="43"/>
    </row>
    <row r="52" spans="1:26" ht="22.5" customHeight="1" x14ac:dyDescent="0.25">
      <c r="A52" s="57"/>
      <c r="B52" s="57"/>
      <c r="C52" s="48" t="s">
        <v>262</v>
      </c>
      <c r="D52" s="50"/>
      <c r="E52" s="51"/>
      <c r="F52" s="43"/>
      <c r="G52" s="43"/>
      <c r="H52" s="43"/>
      <c r="I52" s="43"/>
      <c r="J52" s="43"/>
      <c r="K52" s="43"/>
      <c r="L52" s="43"/>
      <c r="M52" s="43"/>
      <c r="N52" s="43"/>
      <c r="O52" s="43"/>
      <c r="P52" s="43"/>
      <c r="Q52" s="43"/>
      <c r="R52" s="43"/>
      <c r="S52" s="43"/>
      <c r="T52" s="43"/>
      <c r="U52" s="43"/>
      <c r="V52" s="43"/>
      <c r="W52" s="43"/>
      <c r="X52" s="43"/>
      <c r="Y52" s="43"/>
      <c r="Z52" s="43"/>
    </row>
    <row r="53" spans="1:26" ht="22.5" customHeight="1" x14ac:dyDescent="0.25">
      <c r="A53" s="58"/>
      <c r="B53" s="58"/>
      <c r="C53" s="48" t="s">
        <v>322</v>
      </c>
      <c r="D53" s="80"/>
      <c r="E53" s="55"/>
      <c r="F53" s="43"/>
      <c r="G53" s="43"/>
      <c r="H53" s="43"/>
      <c r="I53" s="43"/>
      <c r="J53" s="43"/>
      <c r="K53" s="43"/>
      <c r="L53" s="43"/>
      <c r="M53" s="43"/>
      <c r="N53" s="43"/>
      <c r="O53" s="43"/>
      <c r="P53" s="43"/>
      <c r="Q53" s="43"/>
      <c r="R53" s="43"/>
      <c r="S53" s="43"/>
      <c r="T53" s="43"/>
      <c r="U53" s="43"/>
      <c r="V53" s="43"/>
      <c r="W53" s="43"/>
      <c r="X53" s="43"/>
      <c r="Y53" s="43"/>
      <c r="Z53" s="43"/>
    </row>
    <row r="54" spans="1:26" ht="28.5" customHeight="1" x14ac:dyDescent="0.25">
      <c r="A54" s="47" t="s">
        <v>104</v>
      </c>
      <c r="B54" s="47" t="s">
        <v>105</v>
      </c>
      <c r="C54" s="47" t="s">
        <v>138</v>
      </c>
      <c r="D54" s="61" t="s">
        <v>143</v>
      </c>
      <c r="E54" s="55"/>
      <c r="F54" s="43"/>
      <c r="G54" s="43"/>
      <c r="H54" s="43"/>
      <c r="I54" s="43"/>
      <c r="J54" s="43"/>
      <c r="K54" s="43"/>
      <c r="L54" s="43"/>
      <c r="M54" s="43"/>
      <c r="N54" s="43"/>
      <c r="O54" s="43"/>
      <c r="P54" s="43"/>
      <c r="Q54" s="43"/>
      <c r="R54" s="43"/>
      <c r="S54" s="43"/>
      <c r="T54" s="43"/>
      <c r="U54" s="43"/>
      <c r="V54" s="43"/>
      <c r="W54" s="43"/>
      <c r="X54" s="43"/>
      <c r="Y54" s="43"/>
      <c r="Z54" s="43"/>
    </row>
    <row r="55" spans="1:26" ht="76.5" customHeight="1" x14ac:dyDescent="0.25">
      <c r="A55" s="63">
        <v>1</v>
      </c>
      <c r="B55" s="60" t="s">
        <v>111</v>
      </c>
      <c r="C55" s="49" t="s">
        <v>190</v>
      </c>
      <c r="D55" s="54" t="s">
        <v>192</v>
      </c>
      <c r="E55" s="55"/>
      <c r="F55" s="43"/>
      <c r="G55" s="43"/>
      <c r="H55" s="43"/>
      <c r="I55" s="43"/>
      <c r="J55" s="43"/>
      <c r="K55" s="43"/>
      <c r="L55" s="43"/>
      <c r="M55" s="43"/>
      <c r="N55" s="43"/>
      <c r="O55" s="43"/>
      <c r="P55" s="43"/>
      <c r="Q55" s="43"/>
      <c r="R55" s="43"/>
      <c r="S55" s="43"/>
      <c r="T55" s="43"/>
      <c r="U55" s="43"/>
      <c r="V55" s="43"/>
      <c r="W55" s="43"/>
      <c r="X55" s="43"/>
      <c r="Y55" s="43"/>
      <c r="Z55" s="43"/>
    </row>
    <row r="56" spans="1:26" ht="61.5" customHeight="1" x14ac:dyDescent="0.25">
      <c r="A56" s="57"/>
      <c r="B56" s="57"/>
      <c r="C56" s="49" t="s">
        <v>242</v>
      </c>
      <c r="D56" s="54" t="s">
        <v>193</v>
      </c>
      <c r="E56" s="55"/>
      <c r="F56" s="43"/>
      <c r="G56" s="43"/>
      <c r="H56" s="43"/>
      <c r="I56" s="43"/>
      <c r="J56" s="43"/>
      <c r="K56" s="43"/>
      <c r="L56" s="43"/>
      <c r="M56" s="43"/>
      <c r="N56" s="43"/>
      <c r="O56" s="43"/>
      <c r="P56" s="43"/>
      <c r="Q56" s="43"/>
      <c r="R56" s="43"/>
      <c r="S56" s="43"/>
      <c r="T56" s="43"/>
      <c r="U56" s="43"/>
      <c r="V56" s="43"/>
      <c r="W56" s="43"/>
      <c r="X56" s="43"/>
      <c r="Y56" s="43"/>
      <c r="Z56" s="43"/>
    </row>
    <row r="57" spans="1:26" ht="72.75" customHeight="1" x14ac:dyDescent="0.25">
      <c r="A57" s="57"/>
      <c r="B57" s="57"/>
      <c r="C57" s="49" t="s">
        <v>191</v>
      </c>
      <c r="D57" s="54" t="s">
        <v>194</v>
      </c>
      <c r="E57" s="55"/>
      <c r="F57" s="43"/>
      <c r="G57" s="43"/>
      <c r="H57" s="43"/>
      <c r="I57" s="43"/>
      <c r="J57" s="43"/>
      <c r="K57" s="43"/>
      <c r="L57" s="43"/>
      <c r="M57" s="43"/>
      <c r="N57" s="43"/>
      <c r="O57" s="43"/>
      <c r="P57" s="43"/>
      <c r="Q57" s="43"/>
      <c r="R57" s="43"/>
      <c r="S57" s="43"/>
      <c r="T57" s="43"/>
      <c r="U57" s="43"/>
      <c r="V57" s="43"/>
      <c r="W57" s="43"/>
      <c r="X57" s="43"/>
      <c r="Y57" s="43"/>
      <c r="Z57" s="43"/>
    </row>
    <row r="58" spans="1:26" ht="36" customHeight="1" x14ac:dyDescent="0.25">
      <c r="A58" s="57"/>
      <c r="B58" s="57"/>
      <c r="C58" s="49"/>
      <c r="D58" s="54" t="s">
        <v>154</v>
      </c>
      <c r="E58" s="55"/>
      <c r="F58" s="43"/>
      <c r="G58" s="43"/>
      <c r="H58" s="43"/>
      <c r="I58" s="43"/>
      <c r="J58" s="43"/>
      <c r="K58" s="43"/>
      <c r="L58" s="43"/>
      <c r="M58" s="43"/>
      <c r="N58" s="43"/>
      <c r="O58" s="43"/>
      <c r="P58" s="43"/>
      <c r="Q58" s="43"/>
      <c r="R58" s="43"/>
      <c r="S58" s="43"/>
      <c r="T58" s="43"/>
      <c r="U58" s="43"/>
      <c r="V58" s="43"/>
      <c r="W58" s="43"/>
      <c r="X58" s="43"/>
      <c r="Y58" s="43"/>
      <c r="Z58" s="43"/>
    </row>
    <row r="59" spans="1:26" ht="60.75" customHeight="1" x14ac:dyDescent="0.25">
      <c r="A59" s="57"/>
      <c r="B59" s="57"/>
      <c r="C59" s="49"/>
      <c r="D59" s="54" t="s">
        <v>243</v>
      </c>
      <c r="E59" s="55"/>
      <c r="F59" s="43"/>
      <c r="G59" s="43"/>
      <c r="H59" s="43"/>
      <c r="I59" s="43"/>
      <c r="J59" s="43"/>
      <c r="K59" s="43"/>
      <c r="L59" s="43"/>
      <c r="M59" s="43"/>
      <c r="N59" s="43"/>
      <c r="O59" s="43"/>
      <c r="P59" s="43"/>
      <c r="Q59" s="43"/>
      <c r="R59" s="43"/>
      <c r="S59" s="43"/>
      <c r="T59" s="43"/>
      <c r="U59" s="43"/>
      <c r="V59" s="43"/>
      <c r="W59" s="43"/>
      <c r="X59" s="43"/>
      <c r="Y59" s="43"/>
      <c r="Z59" s="43"/>
    </row>
    <row r="60" spans="1:26" ht="33" customHeight="1" x14ac:dyDescent="0.25">
      <c r="A60" s="57"/>
      <c r="B60" s="57"/>
      <c r="C60" s="49"/>
      <c r="D60" s="54" t="s">
        <v>244</v>
      </c>
      <c r="E60" s="55"/>
      <c r="F60" s="43"/>
      <c r="G60" s="43"/>
      <c r="H60" s="43"/>
      <c r="I60" s="43"/>
      <c r="J60" s="43"/>
      <c r="K60" s="43"/>
      <c r="L60" s="43"/>
      <c r="M60" s="43"/>
      <c r="N60" s="43"/>
      <c r="O60" s="43"/>
      <c r="P60" s="43"/>
      <c r="Q60" s="43"/>
      <c r="R60" s="43"/>
      <c r="S60" s="43"/>
      <c r="T60" s="43"/>
      <c r="U60" s="43"/>
      <c r="V60" s="43"/>
      <c r="W60" s="43"/>
      <c r="X60" s="43"/>
      <c r="Y60" s="43"/>
      <c r="Z60" s="43"/>
    </row>
    <row r="61" spans="1:26" ht="57.75" customHeight="1" x14ac:dyDescent="0.25">
      <c r="A61" s="58"/>
      <c r="B61" s="58"/>
      <c r="C61" s="49"/>
      <c r="D61" s="54" t="s">
        <v>195</v>
      </c>
      <c r="E61" s="55"/>
      <c r="F61" s="43"/>
      <c r="G61" s="43"/>
      <c r="H61" s="43"/>
      <c r="I61" s="43"/>
      <c r="J61" s="43"/>
      <c r="K61" s="43"/>
      <c r="L61" s="43"/>
      <c r="M61" s="43"/>
      <c r="N61" s="43"/>
      <c r="O61" s="43"/>
      <c r="P61" s="43"/>
      <c r="Q61" s="43"/>
      <c r="R61" s="43"/>
      <c r="S61" s="43"/>
      <c r="T61" s="43"/>
      <c r="U61" s="43"/>
      <c r="V61" s="43"/>
      <c r="W61" s="43"/>
      <c r="X61" s="43"/>
      <c r="Y61" s="43"/>
      <c r="Z61" s="43"/>
    </row>
    <row r="62" spans="1:26" ht="37.5" customHeight="1" x14ac:dyDescent="0.25">
      <c r="A62" s="63">
        <v>2</v>
      </c>
      <c r="B62" s="63" t="s">
        <v>109</v>
      </c>
      <c r="C62" s="49" t="s">
        <v>245</v>
      </c>
      <c r="D62" s="54" t="s">
        <v>246</v>
      </c>
      <c r="E62" s="55"/>
      <c r="F62" s="43"/>
      <c r="G62" s="43"/>
      <c r="H62" s="43"/>
      <c r="I62" s="43"/>
      <c r="J62" s="43"/>
      <c r="K62" s="43"/>
      <c r="L62" s="43"/>
      <c r="M62" s="43"/>
      <c r="N62" s="43"/>
      <c r="O62" s="43"/>
      <c r="P62" s="43"/>
      <c r="Q62" s="43"/>
      <c r="R62" s="43"/>
      <c r="S62" s="43"/>
      <c r="T62" s="43"/>
      <c r="U62" s="43"/>
      <c r="V62" s="43"/>
      <c r="W62" s="43"/>
      <c r="X62" s="43"/>
      <c r="Y62" s="43"/>
      <c r="Z62" s="43"/>
    </row>
    <row r="63" spans="1:26" ht="33" customHeight="1" x14ac:dyDescent="0.25">
      <c r="A63" s="57"/>
      <c r="B63" s="57"/>
      <c r="C63" s="49" t="s">
        <v>247</v>
      </c>
      <c r="D63" s="54" t="s">
        <v>196</v>
      </c>
      <c r="E63" s="55"/>
      <c r="F63" s="43"/>
      <c r="G63" s="43"/>
      <c r="H63" s="43"/>
      <c r="I63" s="43"/>
      <c r="J63" s="43"/>
      <c r="K63" s="43"/>
      <c r="L63" s="43"/>
      <c r="M63" s="43"/>
      <c r="N63" s="43"/>
      <c r="O63" s="43"/>
      <c r="P63" s="43"/>
      <c r="Q63" s="43"/>
      <c r="R63" s="43"/>
      <c r="S63" s="43"/>
      <c r="T63" s="43"/>
      <c r="U63" s="43"/>
      <c r="V63" s="43"/>
      <c r="W63" s="43"/>
      <c r="X63" s="43"/>
      <c r="Y63" s="43"/>
      <c r="Z63" s="43"/>
    </row>
    <row r="64" spans="1:26" ht="24.75" customHeight="1" x14ac:dyDescent="0.25">
      <c r="A64" s="57"/>
      <c r="B64" s="57"/>
      <c r="C64" s="49"/>
      <c r="D64" s="54" t="s">
        <v>197</v>
      </c>
      <c r="E64" s="55"/>
      <c r="F64" s="43"/>
      <c r="G64" s="43"/>
      <c r="H64" s="43"/>
      <c r="I64" s="43"/>
      <c r="J64" s="43"/>
      <c r="K64" s="43"/>
      <c r="L64" s="43"/>
      <c r="M64" s="43"/>
      <c r="N64" s="43"/>
      <c r="O64" s="43"/>
      <c r="P64" s="43"/>
      <c r="Q64" s="43"/>
      <c r="R64" s="43"/>
      <c r="S64" s="43"/>
      <c r="T64" s="43"/>
      <c r="U64" s="43"/>
      <c r="V64" s="43"/>
      <c r="W64" s="43"/>
      <c r="X64" s="43"/>
      <c r="Y64" s="43"/>
      <c r="Z64" s="43"/>
    </row>
    <row r="65" spans="1:26" ht="24.75" customHeight="1" x14ac:dyDescent="0.25">
      <c r="A65" s="57"/>
      <c r="B65" s="57"/>
      <c r="C65" s="49"/>
      <c r="D65" s="54" t="s">
        <v>198</v>
      </c>
      <c r="E65" s="55"/>
      <c r="F65" s="43"/>
      <c r="G65" s="43"/>
      <c r="H65" s="43"/>
      <c r="I65" s="43"/>
      <c r="J65" s="43"/>
      <c r="K65" s="43"/>
      <c r="L65" s="43"/>
      <c r="M65" s="43"/>
      <c r="N65" s="43"/>
      <c r="O65" s="43"/>
      <c r="P65" s="43"/>
      <c r="Q65" s="43"/>
      <c r="R65" s="43"/>
      <c r="S65" s="43"/>
      <c r="T65" s="43"/>
      <c r="U65" s="43"/>
      <c r="V65" s="43"/>
      <c r="W65" s="43"/>
      <c r="X65" s="43"/>
      <c r="Y65" s="43"/>
      <c r="Z65" s="43"/>
    </row>
    <row r="66" spans="1:26" ht="33" customHeight="1" x14ac:dyDescent="0.25">
      <c r="A66" s="57"/>
      <c r="B66" s="57"/>
      <c r="C66" s="49"/>
      <c r="D66" s="54" t="s">
        <v>199</v>
      </c>
      <c r="E66" s="55"/>
      <c r="F66" s="43"/>
      <c r="G66" s="43"/>
      <c r="H66" s="43"/>
      <c r="I66" s="43"/>
      <c r="J66" s="43"/>
      <c r="K66" s="43"/>
      <c r="L66" s="43"/>
      <c r="M66" s="43"/>
      <c r="N66" s="43"/>
      <c r="O66" s="43"/>
      <c r="P66" s="43"/>
      <c r="Q66" s="43"/>
      <c r="R66" s="43"/>
      <c r="S66" s="43"/>
      <c r="T66" s="43"/>
      <c r="U66" s="43"/>
      <c r="V66" s="43"/>
      <c r="W66" s="43"/>
      <c r="X66" s="43"/>
      <c r="Y66" s="43"/>
      <c r="Z66" s="43"/>
    </row>
    <row r="67" spans="1:26" ht="57" customHeight="1" x14ac:dyDescent="0.25">
      <c r="A67" s="58"/>
      <c r="B67" s="58"/>
      <c r="C67" s="49"/>
      <c r="D67" s="54" t="s">
        <v>202</v>
      </c>
      <c r="E67" s="55"/>
      <c r="F67" s="43"/>
      <c r="G67" s="43"/>
      <c r="H67" s="43"/>
      <c r="I67" s="43"/>
      <c r="J67" s="43"/>
      <c r="K67" s="43"/>
      <c r="L67" s="43"/>
      <c r="M67" s="43"/>
      <c r="N67" s="43"/>
      <c r="O67" s="43"/>
      <c r="P67" s="43"/>
      <c r="Q67" s="43"/>
      <c r="R67" s="43"/>
      <c r="S67" s="43"/>
      <c r="T67" s="43"/>
      <c r="U67" s="43"/>
      <c r="V67" s="43"/>
      <c r="W67" s="43"/>
      <c r="X67" s="43"/>
      <c r="Y67" s="43"/>
      <c r="Z67" s="43"/>
    </row>
    <row r="68" spans="1:26" ht="59.25" customHeight="1" x14ac:dyDescent="0.25">
      <c r="A68" s="63">
        <v>3</v>
      </c>
      <c r="B68" s="64" t="s">
        <v>144</v>
      </c>
      <c r="C68" s="49" t="s">
        <v>204</v>
      </c>
      <c r="D68" s="54" t="s">
        <v>203</v>
      </c>
      <c r="E68" s="55"/>
      <c r="F68" s="43"/>
      <c r="G68" s="43"/>
      <c r="H68" s="43"/>
      <c r="I68" s="43"/>
      <c r="J68" s="43"/>
      <c r="K68" s="43"/>
      <c r="L68" s="43"/>
      <c r="M68" s="43"/>
      <c r="N68" s="43"/>
      <c r="O68" s="43"/>
      <c r="P68" s="43"/>
      <c r="Q68" s="43"/>
      <c r="R68" s="43"/>
      <c r="S68" s="43"/>
      <c r="T68" s="43"/>
      <c r="U68" s="43"/>
      <c r="V68" s="43"/>
      <c r="W68" s="43"/>
      <c r="X68" s="43"/>
      <c r="Y68" s="43"/>
      <c r="Z68" s="43"/>
    </row>
    <row r="69" spans="1:26" ht="38.25" customHeight="1" x14ac:dyDescent="0.25">
      <c r="A69" s="57"/>
      <c r="B69" s="57"/>
      <c r="C69" s="49" t="s">
        <v>248</v>
      </c>
      <c r="D69" s="54" t="s">
        <v>206</v>
      </c>
      <c r="E69" s="55"/>
      <c r="F69" s="43"/>
      <c r="G69" s="43"/>
      <c r="H69" s="43"/>
      <c r="I69" s="43"/>
      <c r="J69" s="43"/>
      <c r="K69" s="43"/>
      <c r="L69" s="43"/>
      <c r="M69" s="43"/>
      <c r="N69" s="43"/>
      <c r="O69" s="43"/>
      <c r="P69" s="43"/>
      <c r="Q69" s="43"/>
      <c r="R69" s="43"/>
      <c r="S69" s="43"/>
      <c r="T69" s="43"/>
      <c r="U69" s="43"/>
      <c r="V69" s="43"/>
      <c r="W69" s="43"/>
      <c r="X69" s="43"/>
      <c r="Y69" s="43"/>
      <c r="Z69" s="43"/>
    </row>
    <row r="70" spans="1:26" ht="53.25" customHeight="1" x14ac:dyDescent="0.25">
      <c r="A70" s="57"/>
      <c r="B70" s="57"/>
      <c r="C70" s="49" t="s">
        <v>323</v>
      </c>
      <c r="D70" s="54" t="s">
        <v>207</v>
      </c>
      <c r="E70" s="55"/>
      <c r="F70" s="43"/>
      <c r="G70" s="43"/>
      <c r="H70" s="43"/>
      <c r="I70" s="43"/>
      <c r="J70" s="43"/>
      <c r="K70" s="43"/>
      <c r="L70" s="43"/>
      <c r="M70" s="43"/>
      <c r="N70" s="43"/>
      <c r="O70" s="43"/>
      <c r="P70" s="43"/>
      <c r="Q70" s="43"/>
      <c r="R70" s="43"/>
      <c r="S70" s="43"/>
      <c r="T70" s="43"/>
      <c r="U70" s="43"/>
      <c r="V70" s="43"/>
      <c r="W70" s="43"/>
      <c r="X70" s="43"/>
      <c r="Y70" s="43"/>
      <c r="Z70" s="43"/>
    </row>
    <row r="71" spans="1:26" ht="31.5" customHeight="1" x14ac:dyDescent="0.25">
      <c r="A71" s="57"/>
      <c r="B71" s="57"/>
      <c r="C71" s="49"/>
      <c r="D71" s="54" t="s">
        <v>209</v>
      </c>
      <c r="E71" s="55"/>
      <c r="F71" s="43"/>
      <c r="G71" s="43"/>
      <c r="H71" s="43"/>
      <c r="I71" s="43"/>
      <c r="J71" s="43"/>
      <c r="K71" s="43"/>
      <c r="L71" s="43"/>
      <c r="M71" s="43"/>
      <c r="N71" s="43"/>
      <c r="O71" s="43"/>
      <c r="P71" s="43"/>
      <c r="Q71" s="43"/>
      <c r="R71" s="43"/>
      <c r="S71" s="43"/>
      <c r="T71" s="43"/>
      <c r="U71" s="43"/>
      <c r="V71" s="43"/>
      <c r="W71" s="43"/>
      <c r="X71" s="43"/>
      <c r="Y71" s="43"/>
      <c r="Z71" s="43"/>
    </row>
    <row r="72" spans="1:26" ht="34.5" customHeight="1" x14ac:dyDescent="0.25">
      <c r="A72" s="57"/>
      <c r="B72" s="57"/>
      <c r="C72" s="49"/>
      <c r="D72" s="54" t="s">
        <v>205</v>
      </c>
      <c r="E72" s="55"/>
      <c r="F72" s="43"/>
      <c r="G72" s="43"/>
      <c r="H72" s="43"/>
      <c r="I72" s="43"/>
      <c r="J72" s="43"/>
      <c r="K72" s="43"/>
      <c r="L72" s="43"/>
      <c r="M72" s="43"/>
      <c r="N72" s="43"/>
      <c r="O72" s="43"/>
      <c r="P72" s="43"/>
      <c r="Q72" s="43"/>
      <c r="R72" s="43"/>
      <c r="S72" s="43"/>
      <c r="T72" s="43"/>
      <c r="U72" s="43"/>
      <c r="V72" s="43"/>
      <c r="W72" s="43"/>
      <c r="X72" s="43"/>
      <c r="Y72" s="43"/>
      <c r="Z72" s="43"/>
    </row>
    <row r="73" spans="1:26" ht="30" customHeight="1" x14ac:dyDescent="0.25">
      <c r="A73" s="57"/>
      <c r="B73" s="57"/>
      <c r="C73" s="49"/>
      <c r="D73" s="54" t="s">
        <v>208</v>
      </c>
      <c r="E73" s="55"/>
      <c r="F73" s="43"/>
      <c r="G73" s="43"/>
      <c r="H73" s="43"/>
      <c r="I73" s="43"/>
      <c r="J73" s="43"/>
      <c r="K73" s="43"/>
      <c r="L73" s="43"/>
      <c r="M73" s="43"/>
      <c r="N73" s="43"/>
      <c r="O73" s="43"/>
      <c r="P73" s="43"/>
      <c r="Q73" s="43"/>
      <c r="R73" s="43"/>
      <c r="S73" s="43"/>
      <c r="T73" s="43"/>
      <c r="U73" s="43"/>
      <c r="V73" s="43"/>
      <c r="W73" s="43"/>
      <c r="X73" s="43"/>
      <c r="Y73" s="43"/>
      <c r="Z73" s="43"/>
    </row>
    <row r="74" spans="1:26" ht="51.75" customHeight="1" x14ac:dyDescent="0.25">
      <c r="A74" s="57"/>
      <c r="B74" s="57"/>
      <c r="C74" s="49"/>
      <c r="D74" s="54" t="s">
        <v>210</v>
      </c>
      <c r="E74" s="55"/>
      <c r="F74" s="43"/>
      <c r="G74" s="43"/>
      <c r="H74" s="43"/>
      <c r="I74" s="43"/>
      <c r="J74" s="43"/>
      <c r="K74" s="43"/>
      <c r="L74" s="43"/>
      <c r="M74" s="43"/>
      <c r="N74" s="43"/>
      <c r="O74" s="43"/>
      <c r="P74" s="43"/>
      <c r="Q74" s="43"/>
      <c r="R74" s="43"/>
      <c r="S74" s="43"/>
      <c r="T74" s="43"/>
      <c r="U74" s="43"/>
      <c r="V74" s="43"/>
      <c r="W74" s="43"/>
      <c r="X74" s="43"/>
      <c r="Y74" s="43"/>
      <c r="Z74" s="43"/>
    </row>
    <row r="75" spans="1:26" ht="44.25" customHeight="1" x14ac:dyDescent="0.25">
      <c r="A75" s="58"/>
      <c r="B75" s="58"/>
      <c r="C75" s="49"/>
      <c r="D75" s="54" t="s">
        <v>211</v>
      </c>
      <c r="E75" s="55"/>
      <c r="F75" s="43"/>
      <c r="G75" s="43"/>
      <c r="H75" s="43"/>
      <c r="I75" s="43"/>
      <c r="J75" s="43"/>
      <c r="K75" s="43"/>
      <c r="L75" s="43"/>
      <c r="M75" s="43"/>
      <c r="N75" s="43"/>
      <c r="O75" s="43"/>
      <c r="P75" s="43"/>
      <c r="Q75" s="43"/>
      <c r="R75" s="43"/>
      <c r="S75" s="43"/>
      <c r="T75" s="43"/>
      <c r="U75" s="43"/>
      <c r="V75" s="43"/>
      <c r="W75" s="43"/>
      <c r="X75" s="43"/>
      <c r="Y75" s="43"/>
      <c r="Z75" s="43"/>
    </row>
    <row r="76" spans="1:26" ht="46.5" customHeight="1" x14ac:dyDescent="0.25">
      <c r="A76" s="63">
        <v>4</v>
      </c>
      <c r="B76" s="63" t="s">
        <v>50</v>
      </c>
      <c r="C76" s="49" t="s">
        <v>212</v>
      </c>
      <c r="D76" s="54" t="s">
        <v>249</v>
      </c>
      <c r="E76" s="55"/>
      <c r="F76" s="43"/>
      <c r="G76" s="43"/>
      <c r="H76" s="43"/>
      <c r="I76" s="43"/>
      <c r="J76" s="43"/>
      <c r="K76" s="43"/>
      <c r="L76" s="43"/>
      <c r="M76" s="43"/>
      <c r="N76" s="43"/>
      <c r="O76" s="43"/>
      <c r="P76" s="43"/>
      <c r="Q76" s="43"/>
      <c r="R76" s="43"/>
      <c r="S76" s="43"/>
      <c r="T76" s="43"/>
      <c r="U76" s="43"/>
      <c r="V76" s="43"/>
      <c r="W76" s="43"/>
      <c r="X76" s="43"/>
      <c r="Y76" s="43"/>
      <c r="Z76" s="43"/>
    </row>
    <row r="77" spans="1:26" ht="46.5" customHeight="1" x14ac:dyDescent="0.25">
      <c r="A77" s="57"/>
      <c r="B77" s="57"/>
      <c r="C77" s="49" t="s">
        <v>250</v>
      </c>
      <c r="D77" s="54" t="s">
        <v>155</v>
      </c>
      <c r="E77" s="55"/>
      <c r="F77" s="43"/>
      <c r="G77" s="43"/>
      <c r="H77" s="43"/>
      <c r="I77" s="43"/>
      <c r="J77" s="43"/>
      <c r="K77" s="43"/>
      <c r="L77" s="43"/>
      <c r="M77" s="43"/>
      <c r="N77" s="43"/>
      <c r="O77" s="43"/>
      <c r="P77" s="43"/>
      <c r="Q77" s="43"/>
      <c r="R77" s="43"/>
      <c r="S77" s="43"/>
      <c r="T77" s="43"/>
      <c r="U77" s="43"/>
      <c r="V77" s="43"/>
      <c r="W77" s="43"/>
      <c r="X77" s="43"/>
      <c r="Y77" s="43"/>
      <c r="Z77" s="43"/>
    </row>
    <row r="78" spans="1:26" ht="35.25" customHeight="1" x14ac:dyDescent="0.25">
      <c r="A78" s="57"/>
      <c r="B78" s="57"/>
      <c r="C78" s="49" t="s">
        <v>213</v>
      </c>
      <c r="D78" s="54" t="s">
        <v>221</v>
      </c>
      <c r="E78" s="55"/>
      <c r="F78" s="43"/>
      <c r="G78" s="43"/>
      <c r="H78" s="43"/>
      <c r="I78" s="43"/>
      <c r="J78" s="43"/>
      <c r="K78" s="43"/>
      <c r="L78" s="43"/>
      <c r="M78" s="43"/>
      <c r="N78" s="43"/>
      <c r="O78" s="43"/>
      <c r="P78" s="43"/>
      <c r="Q78" s="43"/>
      <c r="R78" s="43"/>
      <c r="S78" s="43"/>
      <c r="T78" s="43"/>
      <c r="U78" s="43"/>
      <c r="V78" s="43"/>
      <c r="W78" s="43"/>
      <c r="X78" s="43"/>
      <c r="Y78" s="43"/>
      <c r="Z78" s="43"/>
    </row>
    <row r="79" spans="1:26" ht="62.25" customHeight="1" x14ac:dyDescent="0.25">
      <c r="A79" s="57"/>
      <c r="B79" s="57"/>
      <c r="C79" s="49" t="s">
        <v>214</v>
      </c>
      <c r="D79" s="81" t="s">
        <v>222</v>
      </c>
      <c r="E79" s="55"/>
      <c r="F79" s="43"/>
      <c r="G79" s="43"/>
      <c r="H79" s="43"/>
      <c r="I79" s="43"/>
      <c r="J79" s="43"/>
      <c r="K79" s="43"/>
      <c r="L79" s="43"/>
      <c r="M79" s="43"/>
      <c r="N79" s="43"/>
      <c r="O79" s="43"/>
      <c r="P79" s="43"/>
      <c r="Q79" s="43"/>
      <c r="R79" s="43"/>
      <c r="S79" s="43"/>
      <c r="T79" s="43"/>
      <c r="U79" s="43"/>
      <c r="V79" s="43"/>
      <c r="W79" s="43"/>
      <c r="X79" s="43"/>
      <c r="Y79" s="43"/>
      <c r="Z79" s="43"/>
    </row>
    <row r="80" spans="1:26" ht="81" customHeight="1" x14ac:dyDescent="0.25">
      <c r="A80" s="57"/>
      <c r="B80" s="57"/>
      <c r="C80" s="49" t="s">
        <v>215</v>
      </c>
      <c r="D80" s="54" t="s">
        <v>251</v>
      </c>
      <c r="E80" s="55"/>
      <c r="F80" s="43"/>
      <c r="G80" s="43"/>
      <c r="H80" s="43"/>
      <c r="I80" s="43"/>
      <c r="J80" s="43"/>
      <c r="K80" s="43"/>
      <c r="L80" s="43"/>
      <c r="M80" s="43"/>
      <c r="N80" s="43"/>
      <c r="O80" s="43"/>
      <c r="P80" s="43"/>
      <c r="Q80" s="43"/>
      <c r="R80" s="43"/>
      <c r="S80" s="43"/>
      <c r="T80" s="43"/>
      <c r="U80" s="43"/>
      <c r="V80" s="43"/>
      <c r="W80" s="43"/>
      <c r="X80" s="43"/>
      <c r="Y80" s="43"/>
      <c r="Z80" s="43"/>
    </row>
    <row r="81" spans="1:26" ht="63.75" customHeight="1" x14ac:dyDescent="0.25">
      <c r="A81" s="57"/>
      <c r="B81" s="57"/>
      <c r="C81" s="49" t="s">
        <v>216</v>
      </c>
      <c r="D81" s="54" t="s">
        <v>252</v>
      </c>
      <c r="E81" s="55"/>
      <c r="F81" s="43"/>
      <c r="G81" s="43"/>
      <c r="H81" s="43"/>
      <c r="I81" s="43"/>
      <c r="J81" s="43"/>
      <c r="K81" s="43"/>
      <c r="L81" s="43"/>
      <c r="M81" s="43"/>
      <c r="N81" s="43"/>
      <c r="O81" s="43"/>
      <c r="P81" s="43"/>
      <c r="Q81" s="43"/>
      <c r="R81" s="43"/>
      <c r="S81" s="43"/>
      <c r="T81" s="43"/>
      <c r="U81" s="43"/>
      <c r="V81" s="43"/>
      <c r="W81" s="43"/>
      <c r="X81" s="43"/>
      <c r="Y81" s="43"/>
      <c r="Z81" s="43"/>
    </row>
    <row r="82" spans="1:26" ht="45.75" customHeight="1" x14ac:dyDescent="0.25">
      <c r="A82" s="57"/>
      <c r="B82" s="57"/>
      <c r="C82" s="49" t="s">
        <v>217</v>
      </c>
      <c r="D82" s="54" t="s">
        <v>223</v>
      </c>
      <c r="E82" s="55"/>
      <c r="F82" s="43"/>
      <c r="G82" s="43"/>
      <c r="H82" s="43"/>
      <c r="I82" s="43"/>
      <c r="J82" s="43"/>
      <c r="K82" s="43"/>
      <c r="L82" s="43"/>
      <c r="M82" s="43"/>
      <c r="N82" s="43"/>
      <c r="O82" s="43"/>
      <c r="P82" s="43"/>
      <c r="Q82" s="43"/>
      <c r="R82" s="43"/>
      <c r="S82" s="43"/>
      <c r="T82" s="43"/>
      <c r="U82" s="43"/>
      <c r="V82" s="43"/>
      <c r="W82" s="43"/>
      <c r="X82" s="43"/>
      <c r="Y82" s="43"/>
      <c r="Z82" s="43"/>
    </row>
    <row r="83" spans="1:26" ht="64.5" customHeight="1" x14ac:dyDescent="0.25">
      <c r="A83" s="57"/>
      <c r="B83" s="57"/>
      <c r="C83" s="49" t="s">
        <v>218</v>
      </c>
      <c r="D83" s="54" t="s">
        <v>253</v>
      </c>
      <c r="E83" s="55"/>
      <c r="F83" s="43"/>
      <c r="G83" s="43"/>
      <c r="H83" s="43"/>
      <c r="I83" s="43"/>
      <c r="J83" s="43"/>
      <c r="K83" s="43"/>
      <c r="L83" s="43"/>
      <c r="M83" s="43"/>
      <c r="N83" s="43"/>
      <c r="O83" s="43"/>
      <c r="P83" s="43"/>
      <c r="Q83" s="43"/>
      <c r="R83" s="43"/>
      <c r="S83" s="43"/>
      <c r="T83" s="43"/>
      <c r="U83" s="43"/>
      <c r="V83" s="43"/>
      <c r="W83" s="43"/>
      <c r="X83" s="43"/>
      <c r="Y83" s="43"/>
      <c r="Z83" s="43"/>
    </row>
    <row r="84" spans="1:26" ht="57" customHeight="1" x14ac:dyDescent="0.25">
      <c r="A84" s="57"/>
      <c r="B84" s="57"/>
      <c r="C84" s="49" t="s">
        <v>219</v>
      </c>
      <c r="D84" s="54"/>
      <c r="E84" s="55"/>
      <c r="F84" s="43"/>
      <c r="G84" s="43"/>
      <c r="H84" s="43"/>
      <c r="I84" s="43"/>
      <c r="J84" s="43"/>
      <c r="K84" s="43"/>
      <c r="L84" s="43"/>
      <c r="M84" s="43"/>
      <c r="N84" s="43"/>
      <c r="O84" s="43"/>
      <c r="P84" s="43"/>
      <c r="Q84" s="43"/>
      <c r="R84" s="43"/>
      <c r="S84" s="43"/>
      <c r="T84" s="43"/>
      <c r="U84" s="43"/>
      <c r="V84" s="43"/>
      <c r="W84" s="43"/>
      <c r="X84" s="43"/>
      <c r="Y84" s="43"/>
      <c r="Z84" s="43"/>
    </row>
    <row r="85" spans="1:26" ht="57" customHeight="1" x14ac:dyDescent="0.25">
      <c r="A85" s="58"/>
      <c r="B85" s="57"/>
      <c r="C85" s="49" t="s">
        <v>220</v>
      </c>
      <c r="D85" s="54"/>
      <c r="E85" s="55"/>
      <c r="F85" s="43"/>
      <c r="G85" s="43"/>
      <c r="H85" s="43"/>
      <c r="I85" s="43"/>
      <c r="J85" s="43"/>
      <c r="K85" s="43"/>
      <c r="L85" s="43"/>
      <c r="M85" s="43"/>
      <c r="N85" s="43"/>
      <c r="O85" s="43"/>
      <c r="P85" s="43"/>
      <c r="Q85" s="43"/>
      <c r="R85" s="43"/>
      <c r="S85" s="43"/>
      <c r="T85" s="43"/>
      <c r="U85" s="43"/>
      <c r="V85" s="43"/>
      <c r="W85" s="43"/>
      <c r="X85" s="43"/>
      <c r="Y85" s="43"/>
      <c r="Z85" s="43"/>
    </row>
    <row r="86" spans="1:26" ht="33.75" customHeight="1" x14ac:dyDescent="0.25">
      <c r="A86" s="63">
        <v>5</v>
      </c>
      <c r="B86" s="60" t="s">
        <v>110</v>
      </c>
      <c r="C86" s="49" t="s">
        <v>142</v>
      </c>
      <c r="D86" s="54" t="s">
        <v>224</v>
      </c>
      <c r="E86" s="55"/>
      <c r="F86" s="43"/>
      <c r="G86" s="43"/>
      <c r="H86" s="43"/>
      <c r="I86" s="43"/>
      <c r="J86" s="43"/>
      <c r="K86" s="43"/>
      <c r="L86" s="43"/>
      <c r="M86" s="43"/>
      <c r="N86" s="43"/>
      <c r="O86" s="43"/>
      <c r="P86" s="43"/>
      <c r="Q86" s="43"/>
      <c r="R86" s="43"/>
      <c r="S86" s="43"/>
      <c r="T86" s="43"/>
      <c r="U86" s="43"/>
      <c r="V86" s="43"/>
      <c r="W86" s="43"/>
      <c r="X86" s="43"/>
      <c r="Y86" s="43"/>
      <c r="Z86" s="43"/>
    </row>
    <row r="87" spans="1:26" ht="33.75" customHeight="1" x14ac:dyDescent="0.25">
      <c r="A87" s="57"/>
      <c r="B87" s="57"/>
      <c r="C87" s="49"/>
      <c r="D87" s="54" t="s">
        <v>225</v>
      </c>
      <c r="E87" s="55"/>
      <c r="F87" s="43"/>
      <c r="G87" s="43"/>
      <c r="H87" s="43"/>
      <c r="I87" s="43"/>
      <c r="J87" s="43"/>
      <c r="K87" s="43"/>
      <c r="L87" s="43"/>
      <c r="M87" s="43"/>
      <c r="N87" s="43"/>
      <c r="O87" s="43"/>
      <c r="P87" s="43"/>
      <c r="Q87" s="43"/>
      <c r="R87" s="43"/>
      <c r="S87" s="43"/>
      <c r="T87" s="43"/>
      <c r="U87" s="43"/>
      <c r="V87" s="43"/>
      <c r="W87" s="43"/>
      <c r="X87" s="43"/>
      <c r="Y87" s="43"/>
      <c r="Z87" s="43"/>
    </row>
    <row r="88" spans="1:26" ht="33.75" customHeight="1" x14ac:dyDescent="0.25">
      <c r="A88" s="57"/>
      <c r="B88" s="57"/>
      <c r="C88" s="49"/>
      <c r="D88" s="54" t="s">
        <v>254</v>
      </c>
      <c r="E88" s="55"/>
      <c r="F88" s="43"/>
      <c r="G88" s="43"/>
      <c r="H88" s="43"/>
      <c r="I88" s="43"/>
      <c r="J88" s="43"/>
      <c r="K88" s="43"/>
      <c r="L88" s="43"/>
      <c r="M88" s="43"/>
      <c r="N88" s="43"/>
      <c r="O88" s="43"/>
      <c r="P88" s="43"/>
      <c r="Q88" s="43"/>
      <c r="R88" s="43"/>
      <c r="S88" s="43"/>
      <c r="T88" s="43"/>
      <c r="U88" s="43"/>
      <c r="V88" s="43"/>
      <c r="W88" s="43"/>
      <c r="X88" s="43"/>
      <c r="Y88" s="43"/>
      <c r="Z88" s="43"/>
    </row>
    <row r="89" spans="1:26" ht="33" customHeight="1" x14ac:dyDescent="0.25">
      <c r="A89" s="57"/>
      <c r="B89" s="57"/>
      <c r="C89" s="49"/>
      <c r="D89" s="54" t="s">
        <v>255</v>
      </c>
      <c r="E89" s="55"/>
      <c r="F89" s="43"/>
      <c r="G89" s="43"/>
      <c r="H89" s="43"/>
      <c r="I89" s="43"/>
      <c r="J89" s="43"/>
      <c r="K89" s="43"/>
      <c r="L89" s="43"/>
      <c r="M89" s="43"/>
      <c r="N89" s="43"/>
      <c r="O89" s="43"/>
      <c r="P89" s="43"/>
      <c r="Q89" s="43"/>
      <c r="R89" s="43"/>
      <c r="S89" s="43"/>
      <c r="T89" s="43"/>
      <c r="U89" s="43"/>
      <c r="V89" s="43"/>
      <c r="W89" s="43"/>
      <c r="X89" s="43"/>
      <c r="Y89" s="43"/>
      <c r="Z89" s="43"/>
    </row>
    <row r="90" spans="1:26" ht="51" customHeight="1" x14ac:dyDescent="0.25">
      <c r="A90" s="57"/>
      <c r="B90" s="57"/>
      <c r="C90" s="49"/>
      <c r="D90" s="54" t="s">
        <v>256</v>
      </c>
      <c r="E90" s="55"/>
      <c r="F90" s="43"/>
      <c r="G90" s="43"/>
      <c r="H90" s="43"/>
      <c r="I90" s="43"/>
      <c r="J90" s="43"/>
      <c r="K90" s="43"/>
      <c r="L90" s="43"/>
      <c r="M90" s="43"/>
      <c r="N90" s="43"/>
      <c r="O90" s="43"/>
      <c r="P90" s="43"/>
      <c r="Q90" s="43"/>
      <c r="R90" s="43"/>
      <c r="S90" s="43"/>
      <c r="T90" s="43"/>
      <c r="U90" s="43"/>
      <c r="V90" s="43"/>
      <c r="W90" s="43"/>
      <c r="X90" s="43"/>
      <c r="Y90" s="43"/>
      <c r="Z90" s="43"/>
    </row>
    <row r="91" spans="1:26" ht="33.75" customHeight="1" x14ac:dyDescent="0.25">
      <c r="A91" s="57"/>
      <c r="B91" s="57"/>
      <c r="C91" s="49"/>
      <c r="D91" s="54" t="s">
        <v>226</v>
      </c>
      <c r="E91" s="55"/>
      <c r="F91" s="43"/>
      <c r="G91" s="43"/>
      <c r="H91" s="43"/>
      <c r="I91" s="43"/>
      <c r="J91" s="43"/>
      <c r="K91" s="43"/>
      <c r="L91" s="43"/>
      <c r="M91" s="43"/>
      <c r="N91" s="43"/>
      <c r="O91" s="43"/>
      <c r="P91" s="43"/>
      <c r="Q91" s="43"/>
      <c r="R91" s="43"/>
      <c r="S91" s="43"/>
      <c r="T91" s="43"/>
      <c r="U91" s="43"/>
      <c r="V91" s="43"/>
      <c r="W91" s="43"/>
      <c r="X91" s="43"/>
      <c r="Y91" s="43"/>
      <c r="Z91" s="43"/>
    </row>
    <row r="92" spans="1:26" ht="51" customHeight="1" x14ac:dyDescent="0.25">
      <c r="A92" s="57"/>
      <c r="B92" s="57"/>
      <c r="C92" s="49"/>
      <c r="D92" s="54" t="s">
        <v>227</v>
      </c>
      <c r="E92" s="55"/>
      <c r="F92" s="43"/>
      <c r="G92" s="43"/>
      <c r="H92" s="43"/>
      <c r="I92" s="43"/>
      <c r="J92" s="43"/>
      <c r="K92" s="43"/>
      <c r="L92" s="43"/>
      <c r="M92" s="43"/>
      <c r="N92" s="43"/>
      <c r="O92" s="43"/>
      <c r="P92" s="43"/>
      <c r="Q92" s="43"/>
      <c r="R92" s="43"/>
      <c r="S92" s="43"/>
      <c r="T92" s="43"/>
      <c r="U92" s="43"/>
      <c r="V92" s="43"/>
      <c r="W92" s="43"/>
      <c r="X92" s="43"/>
      <c r="Y92" s="43"/>
      <c r="Z92" s="43"/>
    </row>
    <row r="93" spans="1:26" ht="51" customHeight="1" x14ac:dyDescent="0.25">
      <c r="A93" s="57"/>
      <c r="B93" s="57"/>
      <c r="C93" s="49"/>
      <c r="D93" s="54" t="s">
        <v>257</v>
      </c>
      <c r="E93" s="55"/>
      <c r="F93" s="43"/>
      <c r="G93" s="43"/>
      <c r="H93" s="43"/>
      <c r="I93" s="43"/>
      <c r="J93" s="43"/>
      <c r="K93" s="43"/>
      <c r="L93" s="43"/>
      <c r="M93" s="43"/>
      <c r="N93" s="43"/>
      <c r="O93" s="43"/>
      <c r="P93" s="43"/>
      <c r="Q93" s="43"/>
      <c r="R93" s="43"/>
      <c r="S93" s="43"/>
      <c r="T93" s="43"/>
      <c r="U93" s="43"/>
      <c r="V93" s="43"/>
      <c r="W93" s="43"/>
      <c r="X93" s="43"/>
      <c r="Y93" s="43"/>
      <c r="Z93" s="43"/>
    </row>
    <row r="94" spans="1:26" ht="51" customHeight="1" x14ac:dyDescent="0.25">
      <c r="A94" s="58"/>
      <c r="B94" s="58"/>
      <c r="C94" s="49"/>
      <c r="D94" s="54" t="s">
        <v>228</v>
      </c>
      <c r="E94" s="55"/>
      <c r="F94" s="43"/>
      <c r="G94" s="43"/>
      <c r="H94" s="43"/>
      <c r="I94" s="43"/>
      <c r="J94" s="43"/>
      <c r="K94" s="43"/>
      <c r="L94" s="43"/>
      <c r="M94" s="43"/>
      <c r="N94" s="43"/>
      <c r="O94" s="43"/>
      <c r="P94" s="43"/>
      <c r="Q94" s="43"/>
      <c r="R94" s="43"/>
      <c r="S94" s="43"/>
      <c r="T94" s="43"/>
      <c r="U94" s="43"/>
      <c r="V94" s="43"/>
      <c r="W94" s="43"/>
      <c r="X94" s="43"/>
      <c r="Y94" s="43"/>
      <c r="Z94" s="43"/>
    </row>
    <row r="95" spans="1:26" ht="69" customHeight="1" x14ac:dyDescent="0.25">
      <c r="A95" s="63">
        <v>6</v>
      </c>
      <c r="B95" s="59" t="s">
        <v>112</v>
      </c>
      <c r="C95" s="49" t="s">
        <v>263</v>
      </c>
      <c r="D95" s="54" t="s">
        <v>229</v>
      </c>
      <c r="E95" s="55"/>
      <c r="F95" s="43"/>
      <c r="G95" s="43"/>
      <c r="H95" s="43"/>
      <c r="I95" s="43"/>
      <c r="J95" s="43"/>
      <c r="K95" s="43"/>
      <c r="L95" s="43"/>
      <c r="M95" s="43"/>
      <c r="N95" s="43"/>
      <c r="O95" s="43"/>
      <c r="P95" s="43"/>
      <c r="Q95" s="43"/>
      <c r="R95" s="43"/>
      <c r="S95" s="43"/>
      <c r="T95" s="43"/>
      <c r="U95" s="43"/>
      <c r="V95" s="43"/>
      <c r="W95" s="43"/>
      <c r="X95" s="43"/>
      <c r="Y95" s="43"/>
      <c r="Z95" s="43"/>
    </row>
    <row r="96" spans="1:26" ht="46.5" customHeight="1" x14ac:dyDescent="0.25">
      <c r="A96" s="57"/>
      <c r="B96" s="57"/>
      <c r="C96" s="49" t="s">
        <v>264</v>
      </c>
      <c r="D96" s="54">
        <v>222</v>
      </c>
      <c r="E96" s="55"/>
      <c r="F96" s="43"/>
      <c r="G96" s="43"/>
      <c r="H96" s="43"/>
      <c r="I96" s="43"/>
      <c r="J96" s="43"/>
      <c r="K96" s="43"/>
      <c r="L96" s="43"/>
      <c r="M96" s="43"/>
      <c r="N96" s="43"/>
      <c r="O96" s="43"/>
      <c r="P96" s="43"/>
      <c r="Q96" s="43"/>
      <c r="R96" s="43"/>
      <c r="S96" s="43"/>
      <c r="T96" s="43"/>
      <c r="U96" s="43"/>
      <c r="V96" s="43"/>
      <c r="W96" s="43"/>
      <c r="X96" s="43"/>
      <c r="Y96" s="43"/>
      <c r="Z96" s="43"/>
    </row>
    <row r="97" spans="1:26" ht="48" customHeight="1" x14ac:dyDescent="0.25">
      <c r="A97" s="57"/>
      <c r="B97" s="57"/>
      <c r="C97" s="49"/>
      <c r="D97" s="54" t="s">
        <v>230</v>
      </c>
      <c r="E97" s="55"/>
      <c r="F97" s="43"/>
      <c r="G97" s="43"/>
      <c r="H97" s="43"/>
      <c r="I97" s="43"/>
      <c r="J97" s="43"/>
      <c r="K97" s="43"/>
      <c r="L97" s="43"/>
      <c r="M97" s="43"/>
      <c r="N97" s="43"/>
      <c r="O97" s="43"/>
      <c r="P97" s="43"/>
      <c r="Q97" s="43"/>
      <c r="R97" s="43"/>
      <c r="S97" s="43"/>
      <c r="T97" s="43"/>
      <c r="U97" s="43"/>
      <c r="V97" s="43"/>
      <c r="W97" s="43"/>
      <c r="X97" s="43"/>
      <c r="Y97" s="43"/>
      <c r="Z97" s="43"/>
    </row>
    <row r="98" spans="1:26" ht="33.75" customHeight="1" x14ac:dyDescent="0.25">
      <c r="A98" s="57"/>
      <c r="B98" s="57"/>
      <c r="C98" s="49"/>
      <c r="D98" s="54" t="s">
        <v>231</v>
      </c>
      <c r="E98" s="55"/>
      <c r="F98" s="43"/>
      <c r="G98" s="43"/>
      <c r="H98" s="43"/>
      <c r="I98" s="43"/>
      <c r="J98" s="43"/>
      <c r="K98" s="43"/>
      <c r="L98" s="43"/>
      <c r="M98" s="43"/>
      <c r="N98" s="43"/>
      <c r="O98" s="43"/>
      <c r="P98" s="43"/>
      <c r="Q98" s="43"/>
      <c r="R98" s="43"/>
      <c r="S98" s="43"/>
      <c r="T98" s="43"/>
      <c r="U98" s="43"/>
      <c r="V98" s="43"/>
      <c r="W98" s="43"/>
      <c r="X98" s="43"/>
      <c r="Y98" s="43"/>
      <c r="Z98" s="43"/>
    </row>
    <row r="99" spans="1:26" ht="75.75" customHeight="1" x14ac:dyDescent="0.25">
      <c r="A99" s="57"/>
      <c r="B99" s="57"/>
      <c r="C99" s="49"/>
      <c r="D99" s="54" t="s">
        <v>232</v>
      </c>
      <c r="E99" s="55"/>
      <c r="F99" s="43"/>
      <c r="G99" s="43"/>
      <c r="H99" s="43"/>
      <c r="I99" s="43"/>
      <c r="J99" s="43"/>
      <c r="K99" s="43"/>
      <c r="L99" s="43"/>
      <c r="M99" s="43"/>
      <c r="N99" s="43"/>
      <c r="O99" s="43"/>
      <c r="P99" s="43"/>
      <c r="Q99" s="43"/>
      <c r="R99" s="43"/>
      <c r="S99" s="43"/>
      <c r="T99" s="43"/>
      <c r="U99" s="43"/>
      <c r="V99" s="43"/>
      <c r="W99" s="43"/>
      <c r="X99" s="43"/>
      <c r="Y99" s="43"/>
      <c r="Z99" s="43"/>
    </row>
    <row r="100" spans="1:26" ht="29.25" customHeight="1" x14ac:dyDescent="0.25">
      <c r="A100" s="58"/>
      <c r="B100" s="58"/>
      <c r="C100" s="49"/>
      <c r="D100" s="54" t="s">
        <v>233</v>
      </c>
      <c r="E100" s="55"/>
      <c r="F100" s="43"/>
      <c r="G100" s="43"/>
      <c r="H100" s="43"/>
      <c r="I100" s="43"/>
      <c r="J100" s="43"/>
      <c r="K100" s="43"/>
      <c r="L100" s="43"/>
      <c r="M100" s="43"/>
      <c r="N100" s="43"/>
      <c r="O100" s="43"/>
      <c r="P100" s="43"/>
      <c r="Q100" s="43"/>
      <c r="R100" s="43"/>
      <c r="S100" s="43"/>
      <c r="T100" s="43"/>
      <c r="U100" s="43"/>
      <c r="V100" s="43"/>
      <c r="W100" s="43"/>
      <c r="X100" s="43"/>
      <c r="Y100" s="43"/>
      <c r="Z100" s="43"/>
    </row>
    <row r="101" spans="1:26" ht="36.75" customHeight="1" x14ac:dyDescent="0.25">
      <c r="A101" s="56">
        <v>7</v>
      </c>
      <c r="B101" s="59" t="s">
        <v>161</v>
      </c>
      <c r="C101" s="49" t="s">
        <v>324</v>
      </c>
      <c r="D101" s="54" t="s">
        <v>325</v>
      </c>
      <c r="E101" s="55"/>
      <c r="F101" s="43"/>
      <c r="G101" s="43"/>
      <c r="H101" s="43"/>
      <c r="I101" s="43"/>
      <c r="J101" s="43"/>
      <c r="K101" s="43"/>
      <c r="L101" s="43"/>
      <c r="M101" s="43"/>
      <c r="N101" s="43"/>
      <c r="O101" s="43"/>
      <c r="P101" s="43"/>
      <c r="Q101" s="43"/>
      <c r="R101" s="43"/>
      <c r="S101" s="43"/>
      <c r="T101" s="43"/>
      <c r="U101" s="43"/>
      <c r="V101" s="43"/>
      <c r="W101" s="43"/>
      <c r="X101" s="43"/>
      <c r="Y101" s="43"/>
      <c r="Z101" s="43"/>
    </row>
    <row r="102" spans="1:26" ht="26.25" customHeight="1" x14ac:dyDescent="0.25">
      <c r="A102" s="57"/>
      <c r="B102" s="57"/>
      <c r="C102" s="49" t="s">
        <v>326</v>
      </c>
      <c r="D102" s="54" t="s">
        <v>327</v>
      </c>
      <c r="E102" s="55"/>
      <c r="F102" s="43"/>
      <c r="G102" s="43"/>
      <c r="H102" s="43"/>
      <c r="I102" s="43"/>
      <c r="J102" s="43"/>
      <c r="K102" s="43"/>
      <c r="L102" s="43"/>
      <c r="M102" s="43"/>
      <c r="N102" s="43"/>
      <c r="O102" s="43"/>
      <c r="P102" s="43"/>
      <c r="Q102" s="43"/>
      <c r="R102" s="43"/>
      <c r="S102" s="43"/>
      <c r="T102" s="43"/>
      <c r="U102" s="43"/>
      <c r="V102" s="43"/>
      <c r="W102" s="43"/>
      <c r="X102" s="43"/>
      <c r="Y102" s="43"/>
      <c r="Z102" s="43"/>
    </row>
    <row r="103" spans="1:26" ht="33.75" customHeight="1" x14ac:dyDescent="0.25">
      <c r="A103" s="57"/>
      <c r="B103" s="57"/>
      <c r="C103" s="49" t="s">
        <v>328</v>
      </c>
      <c r="D103" s="54" t="s">
        <v>329</v>
      </c>
      <c r="E103" s="55"/>
      <c r="F103" s="43"/>
      <c r="G103" s="43"/>
      <c r="H103" s="43"/>
      <c r="I103" s="43"/>
      <c r="J103" s="43"/>
      <c r="K103" s="43"/>
      <c r="L103" s="43"/>
      <c r="M103" s="43"/>
      <c r="N103" s="43"/>
      <c r="O103" s="43"/>
      <c r="P103" s="43"/>
      <c r="Q103" s="43"/>
      <c r="R103" s="43"/>
      <c r="S103" s="43"/>
      <c r="T103" s="43"/>
      <c r="U103" s="43"/>
      <c r="V103" s="43"/>
      <c r="W103" s="43"/>
      <c r="X103" s="43"/>
      <c r="Y103" s="43"/>
      <c r="Z103" s="43"/>
    </row>
    <row r="104" spans="1:26" ht="33" customHeight="1" x14ac:dyDescent="0.25">
      <c r="A104" s="57"/>
      <c r="B104" s="57"/>
      <c r="C104" s="49" t="s">
        <v>330</v>
      </c>
      <c r="D104" s="54"/>
      <c r="E104" s="55"/>
      <c r="F104" s="43"/>
      <c r="G104" s="43"/>
      <c r="H104" s="43"/>
      <c r="I104" s="43"/>
      <c r="J104" s="43"/>
      <c r="K104" s="43"/>
      <c r="L104" s="43"/>
      <c r="M104" s="43"/>
      <c r="N104" s="43"/>
      <c r="O104" s="43"/>
      <c r="P104" s="43"/>
      <c r="Q104" s="43"/>
      <c r="R104" s="43"/>
      <c r="S104" s="43"/>
      <c r="T104" s="43"/>
      <c r="U104" s="43"/>
      <c r="V104" s="43"/>
      <c r="W104" s="43"/>
      <c r="X104" s="43"/>
      <c r="Y104" s="43"/>
      <c r="Z104" s="43"/>
    </row>
    <row r="105" spans="1:26" ht="24.75" customHeight="1" x14ac:dyDescent="0.25">
      <c r="A105" s="57"/>
      <c r="B105" s="57"/>
      <c r="C105" s="52" t="s">
        <v>331</v>
      </c>
      <c r="D105" s="54"/>
      <c r="E105" s="55"/>
      <c r="F105" s="43"/>
      <c r="G105" s="43"/>
      <c r="H105" s="43"/>
      <c r="I105" s="43"/>
      <c r="J105" s="43"/>
      <c r="K105" s="43"/>
      <c r="L105" s="43"/>
      <c r="M105" s="43"/>
      <c r="N105" s="43"/>
      <c r="O105" s="43"/>
      <c r="P105" s="43"/>
      <c r="Q105" s="43"/>
      <c r="R105" s="43"/>
      <c r="S105" s="43"/>
      <c r="T105" s="43"/>
      <c r="U105" s="43"/>
      <c r="V105" s="43"/>
      <c r="W105" s="43"/>
      <c r="X105" s="43"/>
      <c r="Y105" s="43"/>
      <c r="Z105" s="43"/>
    </row>
    <row r="106" spans="1:26" ht="33" customHeight="1" x14ac:dyDescent="0.25">
      <c r="A106" s="57"/>
      <c r="B106" s="57"/>
      <c r="C106" s="53" t="s">
        <v>332</v>
      </c>
      <c r="D106" s="49"/>
      <c r="E106" s="49"/>
      <c r="F106" s="43"/>
      <c r="G106" s="43"/>
      <c r="H106" s="43"/>
      <c r="I106" s="43"/>
      <c r="J106" s="43"/>
      <c r="K106" s="43"/>
      <c r="L106" s="43"/>
      <c r="M106" s="43"/>
      <c r="N106" s="43"/>
      <c r="O106" s="43"/>
      <c r="P106" s="43"/>
      <c r="Q106" s="43"/>
      <c r="R106" s="43"/>
      <c r="S106" s="43"/>
      <c r="T106" s="43"/>
      <c r="U106" s="43"/>
      <c r="V106" s="43"/>
      <c r="W106" s="43"/>
      <c r="X106" s="43"/>
      <c r="Y106" s="43"/>
      <c r="Z106" s="43"/>
    </row>
    <row r="107" spans="1:26" ht="28.5" customHeight="1" x14ac:dyDescent="0.25">
      <c r="A107" s="58"/>
      <c r="B107" s="58"/>
      <c r="C107" s="53" t="s">
        <v>333</v>
      </c>
      <c r="D107" s="54"/>
      <c r="E107" s="55"/>
      <c r="F107" s="43"/>
      <c r="G107" s="43"/>
      <c r="H107" s="43"/>
      <c r="I107" s="43"/>
      <c r="J107" s="43"/>
      <c r="K107" s="43"/>
      <c r="L107" s="43"/>
      <c r="M107" s="43"/>
      <c r="N107" s="43"/>
      <c r="O107" s="43"/>
      <c r="P107" s="43"/>
      <c r="Q107" s="43"/>
      <c r="R107" s="43"/>
      <c r="S107" s="43"/>
      <c r="T107" s="43"/>
      <c r="U107" s="43"/>
      <c r="V107" s="43"/>
      <c r="W107" s="43"/>
      <c r="X107" s="43"/>
      <c r="Y107" s="43"/>
      <c r="Z107" s="43"/>
    </row>
    <row r="108" spans="1:26" ht="30.75" customHeight="1" x14ac:dyDescent="0.25">
      <c r="A108" s="56">
        <v>8</v>
      </c>
      <c r="B108" s="59" t="s">
        <v>334</v>
      </c>
      <c r="C108" s="49" t="s">
        <v>335</v>
      </c>
      <c r="D108" s="54"/>
      <c r="E108" s="55"/>
      <c r="F108" s="43"/>
      <c r="G108" s="43"/>
      <c r="H108" s="43"/>
      <c r="I108" s="43"/>
      <c r="J108" s="43"/>
      <c r="K108" s="43"/>
      <c r="L108" s="43"/>
      <c r="M108" s="43"/>
      <c r="N108" s="43"/>
      <c r="O108" s="43"/>
      <c r="P108" s="43"/>
      <c r="Q108" s="43"/>
      <c r="R108" s="43"/>
      <c r="S108" s="43"/>
      <c r="T108" s="43"/>
      <c r="U108" s="43"/>
      <c r="V108" s="43"/>
      <c r="W108" s="43"/>
      <c r="X108" s="43"/>
      <c r="Y108" s="43"/>
      <c r="Z108" s="43"/>
    </row>
    <row r="109" spans="1:26" ht="30.75" customHeight="1" x14ac:dyDescent="0.25">
      <c r="A109" s="57"/>
      <c r="B109" s="57"/>
      <c r="C109" s="49" t="s">
        <v>336</v>
      </c>
      <c r="D109" s="54"/>
      <c r="E109" s="55"/>
      <c r="F109" s="43"/>
      <c r="G109" s="43"/>
      <c r="H109" s="43"/>
      <c r="I109" s="43"/>
      <c r="J109" s="43"/>
      <c r="K109" s="43"/>
      <c r="L109" s="43"/>
      <c r="M109" s="43"/>
      <c r="N109" s="43"/>
      <c r="O109" s="43"/>
      <c r="P109" s="43"/>
      <c r="Q109" s="43"/>
      <c r="R109" s="43"/>
      <c r="S109" s="43"/>
      <c r="T109" s="43"/>
      <c r="U109" s="43"/>
      <c r="V109" s="43"/>
      <c r="W109" s="43"/>
      <c r="X109" s="43"/>
      <c r="Y109" s="43"/>
      <c r="Z109" s="43"/>
    </row>
    <row r="110" spans="1:26" ht="30.75" customHeight="1" x14ac:dyDescent="0.25">
      <c r="A110" s="57"/>
      <c r="B110" s="57"/>
      <c r="C110" s="49" t="s">
        <v>337</v>
      </c>
      <c r="D110" s="54"/>
      <c r="E110" s="55"/>
      <c r="F110" s="43"/>
      <c r="G110" s="43"/>
      <c r="H110" s="43"/>
      <c r="I110" s="43"/>
      <c r="J110" s="43"/>
      <c r="K110" s="43"/>
      <c r="L110" s="43"/>
      <c r="M110" s="43"/>
      <c r="N110" s="43"/>
      <c r="O110" s="43"/>
      <c r="P110" s="43"/>
      <c r="Q110" s="43"/>
      <c r="R110" s="43"/>
      <c r="S110" s="43"/>
      <c r="T110" s="43"/>
      <c r="U110" s="43"/>
      <c r="V110" s="43"/>
      <c r="W110" s="43"/>
      <c r="X110" s="43"/>
      <c r="Y110" s="43"/>
      <c r="Z110" s="43"/>
    </row>
    <row r="111" spans="1:26" ht="30.75" customHeight="1" x14ac:dyDescent="0.25">
      <c r="A111" s="57"/>
      <c r="B111" s="57"/>
      <c r="C111" s="49"/>
      <c r="D111" s="54"/>
      <c r="E111" s="55"/>
      <c r="F111" s="43"/>
      <c r="G111" s="43"/>
      <c r="H111" s="43"/>
      <c r="I111" s="43"/>
      <c r="J111" s="43"/>
      <c r="K111" s="43"/>
      <c r="L111" s="43"/>
      <c r="M111" s="43"/>
      <c r="N111" s="43"/>
      <c r="O111" s="43"/>
      <c r="P111" s="43"/>
      <c r="Q111" s="43"/>
      <c r="R111" s="43"/>
      <c r="S111" s="43"/>
      <c r="T111" s="43"/>
      <c r="U111" s="43"/>
      <c r="V111" s="43"/>
      <c r="W111" s="43"/>
      <c r="X111" s="43"/>
      <c r="Y111" s="43"/>
      <c r="Z111" s="43"/>
    </row>
    <row r="112" spans="1:26" ht="30.75" customHeight="1" x14ac:dyDescent="0.25">
      <c r="A112" s="57"/>
      <c r="B112" s="57"/>
      <c r="C112" s="49"/>
      <c r="D112" s="54"/>
      <c r="E112" s="55"/>
      <c r="F112" s="43"/>
      <c r="G112" s="43"/>
      <c r="H112" s="43"/>
      <c r="I112" s="43"/>
      <c r="J112" s="43"/>
      <c r="K112" s="43"/>
      <c r="L112" s="43"/>
      <c r="M112" s="43"/>
      <c r="N112" s="43"/>
      <c r="O112" s="43"/>
      <c r="P112" s="43"/>
      <c r="Q112" s="43"/>
      <c r="R112" s="43"/>
      <c r="S112" s="43"/>
      <c r="T112" s="43"/>
      <c r="U112" s="43"/>
      <c r="V112" s="43"/>
      <c r="W112" s="43"/>
      <c r="X112" s="43"/>
      <c r="Y112" s="43"/>
      <c r="Z112" s="43"/>
    </row>
    <row r="113" spans="1:26" ht="30.75" customHeight="1" x14ac:dyDescent="0.25">
      <c r="A113" s="58"/>
      <c r="B113" s="58"/>
      <c r="C113" s="49"/>
      <c r="D113" s="54"/>
      <c r="E113" s="55"/>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row r="1001" spans="1:26" ht="12.75" customHeight="1" x14ac:dyDescent="0.25">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row>
  </sheetData>
  <mergeCells count="142">
    <mergeCell ref="A76:A85"/>
    <mergeCell ref="B76:B85"/>
    <mergeCell ref="A86:A94"/>
    <mergeCell ref="B86:B94"/>
    <mergeCell ref="A95:A100"/>
    <mergeCell ref="B95:B100"/>
    <mergeCell ref="D92:E92"/>
    <mergeCell ref="D86:E86"/>
    <mergeCell ref="D93:E93"/>
    <mergeCell ref="D99:E99"/>
    <mergeCell ref="D87:E87"/>
    <mergeCell ref="D97:E97"/>
    <mergeCell ref="D85:E85"/>
    <mergeCell ref="D94:E94"/>
    <mergeCell ref="D98:E98"/>
    <mergeCell ref="D95:E95"/>
    <mergeCell ref="D96:E96"/>
    <mergeCell ref="D88:E88"/>
    <mergeCell ref="D89:E89"/>
    <mergeCell ref="D90:E90"/>
    <mergeCell ref="D78:E78"/>
    <mergeCell ref="D79:E79"/>
    <mergeCell ref="D80:E80"/>
    <mergeCell ref="D81:E81"/>
    <mergeCell ref="D53:E53"/>
    <mergeCell ref="D34:E34"/>
    <mergeCell ref="D36:E36"/>
    <mergeCell ref="D39:E39"/>
    <mergeCell ref="D40:E40"/>
    <mergeCell ref="D41:E41"/>
    <mergeCell ref="D42:E42"/>
    <mergeCell ref="D91:E91"/>
    <mergeCell ref="D83:E83"/>
    <mergeCell ref="D84:E84"/>
    <mergeCell ref="D69:E69"/>
    <mergeCell ref="D70:E70"/>
    <mergeCell ref="D82:E82"/>
    <mergeCell ref="D47:E47"/>
    <mergeCell ref="D72:E72"/>
    <mergeCell ref="D73:E73"/>
    <mergeCell ref="D51:E51"/>
    <mergeCell ref="D66:E66"/>
    <mergeCell ref="D76:E76"/>
    <mergeCell ref="D77:E77"/>
    <mergeCell ref="D74:E74"/>
    <mergeCell ref="D54:E54"/>
    <mergeCell ref="D62:E62"/>
    <mergeCell ref="D61:E61"/>
    <mergeCell ref="A8:B8"/>
    <mergeCell ref="A6:B6"/>
    <mergeCell ref="A7:B7"/>
    <mergeCell ref="D31:E31"/>
    <mergeCell ref="D32:E32"/>
    <mergeCell ref="D33:E33"/>
    <mergeCell ref="D27:E27"/>
    <mergeCell ref="D28:E28"/>
    <mergeCell ref="D29:E29"/>
    <mergeCell ref="D30:E30"/>
    <mergeCell ref="D15:E15"/>
    <mergeCell ref="D26:E26"/>
    <mergeCell ref="D24:E24"/>
    <mergeCell ref="D25:E25"/>
    <mergeCell ref="D22:E22"/>
    <mergeCell ref="D14:E14"/>
    <mergeCell ref="D23:E23"/>
    <mergeCell ref="B16:B23"/>
    <mergeCell ref="A47:A53"/>
    <mergeCell ref="B47:B53"/>
    <mergeCell ref="A55:A61"/>
    <mergeCell ref="B55:B61"/>
    <mergeCell ref="A62:A67"/>
    <mergeCell ref="B62:B67"/>
    <mergeCell ref="A68:A75"/>
    <mergeCell ref="B68:B75"/>
    <mergeCell ref="C1:D2"/>
    <mergeCell ref="C3:D4"/>
    <mergeCell ref="C5:E5"/>
    <mergeCell ref="C8:E8"/>
    <mergeCell ref="C6:E6"/>
    <mergeCell ref="C7:E7"/>
    <mergeCell ref="D20:E20"/>
    <mergeCell ref="A16:A23"/>
    <mergeCell ref="A1:B4"/>
    <mergeCell ref="A5:B5"/>
    <mergeCell ref="B10:B15"/>
    <mergeCell ref="B24:B31"/>
    <mergeCell ref="A10:A15"/>
    <mergeCell ref="A24:A31"/>
    <mergeCell ref="A32:A38"/>
    <mergeCell ref="A39:A46"/>
    <mergeCell ref="B39:B46"/>
    <mergeCell ref="B32:B38"/>
    <mergeCell ref="D10:E10"/>
    <mergeCell ref="D11:E11"/>
    <mergeCell ref="D12:E12"/>
    <mergeCell ref="D13:E13"/>
    <mergeCell ref="D9:E9"/>
    <mergeCell ref="D16:E16"/>
    <mergeCell ref="D17:E17"/>
    <mergeCell ref="D18:E18"/>
    <mergeCell ref="D19:E19"/>
    <mergeCell ref="D37:E37"/>
    <mergeCell ref="D44:E44"/>
    <mergeCell ref="D45:E45"/>
    <mergeCell ref="D46:E46"/>
    <mergeCell ref="D35:E35"/>
    <mergeCell ref="D43:E43"/>
    <mergeCell ref="D21:E21"/>
    <mergeCell ref="D38:E38"/>
    <mergeCell ref="D63:E63"/>
    <mergeCell ref="D64:E64"/>
    <mergeCell ref="D65:E65"/>
    <mergeCell ref="D60:E60"/>
    <mergeCell ref="D68:E68"/>
    <mergeCell ref="D71:E71"/>
    <mergeCell ref="D57:E57"/>
    <mergeCell ref="D58:E58"/>
    <mergeCell ref="D59:E59"/>
    <mergeCell ref="D48:E48"/>
    <mergeCell ref="D49:E49"/>
    <mergeCell ref="D50:E50"/>
    <mergeCell ref="A108:A113"/>
    <mergeCell ref="B108:B113"/>
    <mergeCell ref="D108:E108"/>
    <mergeCell ref="D109:E109"/>
    <mergeCell ref="D110:E110"/>
    <mergeCell ref="D111:E111"/>
    <mergeCell ref="D112:E112"/>
    <mergeCell ref="D113:E113"/>
    <mergeCell ref="D100:E100"/>
    <mergeCell ref="A101:A107"/>
    <mergeCell ref="B101:B107"/>
    <mergeCell ref="D101:E101"/>
    <mergeCell ref="D102:E102"/>
    <mergeCell ref="D103:E103"/>
    <mergeCell ref="D104:E104"/>
    <mergeCell ref="D105:E105"/>
    <mergeCell ref="D107:E107"/>
    <mergeCell ref="D67:E67"/>
    <mergeCell ref="D75:E75"/>
    <mergeCell ref="D55:E55"/>
    <mergeCell ref="D56:E56"/>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0"/>
  <sheetViews>
    <sheetView workbookViewId="0">
      <selection activeCell="A7" sqref="A7:XFD8"/>
    </sheetView>
  </sheetViews>
  <sheetFormatPr baseColWidth="10" defaultRowHeight="15" x14ac:dyDescent="0.25"/>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s>
  <sheetData>
    <row r="1" spans="1:35" x14ac:dyDescent="0.25">
      <c r="A1" s="87"/>
      <c r="B1" s="87"/>
      <c r="C1" s="88" t="s">
        <v>96</v>
      </c>
      <c r="D1" s="22" t="s">
        <v>97</v>
      </c>
    </row>
    <row r="2" spans="1:35" x14ac:dyDescent="0.25">
      <c r="A2" s="87"/>
      <c r="B2" s="87"/>
      <c r="C2" s="88"/>
      <c r="D2" s="21" t="s">
        <v>338</v>
      </c>
    </row>
    <row r="3" spans="1:35" x14ac:dyDescent="0.25">
      <c r="A3" s="87"/>
      <c r="B3" s="87"/>
      <c r="C3" s="89" t="s">
        <v>98</v>
      </c>
      <c r="D3" s="23" t="s">
        <v>302</v>
      </c>
    </row>
    <row r="4" spans="1:35" x14ac:dyDescent="0.25">
      <c r="A4" s="87"/>
      <c r="B4" s="87"/>
      <c r="C4" s="89"/>
      <c r="D4" s="23" t="s">
        <v>303</v>
      </c>
    </row>
    <row r="5" spans="1:35" ht="39" customHeight="1" x14ac:dyDescent="0.25">
      <c r="A5" s="90" t="s">
        <v>99</v>
      </c>
      <c r="B5" s="90"/>
      <c r="C5" s="91" t="s">
        <v>100</v>
      </c>
      <c r="D5" s="91"/>
    </row>
    <row r="6" spans="1:35" ht="24" customHeight="1" x14ac:dyDescent="0.25">
      <c r="A6" s="92" t="s">
        <v>101</v>
      </c>
      <c r="B6" s="92"/>
      <c r="C6" s="93" t="s">
        <v>344</v>
      </c>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5"/>
    </row>
    <row r="7" spans="1:35" ht="33.6" customHeight="1" x14ac:dyDescent="0.25">
      <c r="A7" s="92" t="s">
        <v>102</v>
      </c>
      <c r="B7" s="92"/>
      <c r="C7" s="96" t="s">
        <v>351</v>
      </c>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8"/>
    </row>
    <row r="8" spans="1:35" ht="33.6" customHeight="1" thickBot="1" x14ac:dyDescent="0.3">
      <c r="A8" s="92" t="s">
        <v>103</v>
      </c>
      <c r="B8" s="92"/>
      <c r="C8" s="99">
        <v>44778</v>
      </c>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1"/>
    </row>
    <row r="10" spans="1:35" ht="25.5" customHeight="1" x14ac:dyDescent="0.25">
      <c r="A10" s="29" t="s">
        <v>104</v>
      </c>
      <c r="B10" s="24" t="s">
        <v>105</v>
      </c>
      <c r="C10" s="29" t="s">
        <v>99</v>
      </c>
      <c r="D10" s="29" t="s">
        <v>268</v>
      </c>
    </row>
    <row r="11" spans="1:35" ht="44.25" customHeight="1" x14ac:dyDescent="0.25">
      <c r="A11" s="25">
        <v>1</v>
      </c>
      <c r="B11" s="26" t="s">
        <v>113</v>
      </c>
      <c r="C11" s="33" t="s">
        <v>114</v>
      </c>
      <c r="D11" s="33"/>
    </row>
    <row r="12" spans="1:35" ht="96" x14ac:dyDescent="0.25">
      <c r="A12" s="25">
        <v>2</v>
      </c>
      <c r="B12" s="26" t="s">
        <v>115</v>
      </c>
      <c r="C12" s="33" t="s">
        <v>116</v>
      </c>
      <c r="D12" s="33"/>
    </row>
    <row r="13" spans="1:35" ht="36" customHeight="1" x14ac:dyDescent="0.25">
      <c r="A13" s="25">
        <v>3</v>
      </c>
      <c r="B13" s="26" t="s">
        <v>117</v>
      </c>
      <c r="C13" s="33" t="s">
        <v>118</v>
      </c>
      <c r="D13" s="33"/>
    </row>
    <row r="14" spans="1:35" ht="36" customHeight="1" x14ac:dyDescent="0.25">
      <c r="A14" s="25">
        <v>4</v>
      </c>
      <c r="B14" s="26" t="s">
        <v>119</v>
      </c>
      <c r="C14" s="33" t="s">
        <v>120</v>
      </c>
      <c r="D14" s="33"/>
    </row>
    <row r="15" spans="1:35" ht="36" customHeight="1" x14ac:dyDescent="0.25">
      <c r="A15" s="25">
        <v>5</v>
      </c>
      <c r="B15" s="26" t="s">
        <v>121</v>
      </c>
      <c r="C15" s="33" t="s">
        <v>122</v>
      </c>
      <c r="D15" s="33"/>
    </row>
    <row r="16" spans="1:35" ht="36" customHeight="1" x14ac:dyDescent="0.25">
      <c r="A16" s="27">
        <v>6</v>
      </c>
      <c r="B16" s="26" t="s">
        <v>123</v>
      </c>
      <c r="C16" s="33" t="s">
        <v>124</v>
      </c>
      <c r="D16" s="33"/>
    </row>
    <row r="17" spans="1:11" ht="45" customHeight="1" x14ac:dyDescent="0.25">
      <c r="A17" s="29" t="s">
        <v>269</v>
      </c>
      <c r="B17" s="29" t="s">
        <v>270</v>
      </c>
      <c r="C17" s="29" t="s">
        <v>99</v>
      </c>
      <c r="D17" s="29" t="s">
        <v>271</v>
      </c>
      <c r="E17" s="29" t="s">
        <v>272</v>
      </c>
      <c r="F17" s="29" t="s">
        <v>273</v>
      </c>
      <c r="G17" s="29" t="s">
        <v>274</v>
      </c>
      <c r="H17" s="29" t="s">
        <v>275</v>
      </c>
      <c r="I17" s="29" t="s">
        <v>276</v>
      </c>
      <c r="J17" s="29" t="s">
        <v>277</v>
      </c>
      <c r="K17" s="29" t="s">
        <v>278</v>
      </c>
    </row>
    <row r="18" spans="1:11" s="34" customFormat="1" ht="50.25" customHeight="1" x14ac:dyDescent="0.25">
      <c r="A18" s="35" t="s">
        <v>279</v>
      </c>
      <c r="B18" s="35" t="s">
        <v>280</v>
      </c>
      <c r="C18" s="35" t="s">
        <v>281</v>
      </c>
      <c r="D18" s="35" t="s">
        <v>282</v>
      </c>
      <c r="E18" s="35" t="s">
        <v>283</v>
      </c>
      <c r="F18" s="35" t="s">
        <v>284</v>
      </c>
      <c r="G18" s="35" t="s">
        <v>285</v>
      </c>
      <c r="H18" s="35" t="s">
        <v>57</v>
      </c>
      <c r="I18" s="35" t="s">
        <v>57</v>
      </c>
      <c r="J18" s="35" t="s">
        <v>57</v>
      </c>
      <c r="K18" s="35" t="s">
        <v>57</v>
      </c>
    </row>
    <row r="19" spans="1:11" s="34" customFormat="1" ht="42.75" customHeight="1" x14ac:dyDescent="0.25">
      <c r="A19" s="35"/>
      <c r="B19" s="35"/>
      <c r="C19" s="35"/>
      <c r="D19" s="35"/>
      <c r="E19" s="35" t="s">
        <v>289</v>
      </c>
      <c r="F19" s="35"/>
      <c r="G19" s="35"/>
      <c r="H19" s="35"/>
      <c r="I19" s="35"/>
      <c r="J19" s="35"/>
      <c r="K19" s="35"/>
    </row>
    <row r="20" spans="1:11" ht="42.75" customHeight="1" x14ac:dyDescent="0.25">
      <c r="A20" s="35"/>
      <c r="B20" s="35"/>
      <c r="C20" s="35"/>
      <c r="D20" s="35"/>
      <c r="E20" s="35" t="s">
        <v>289</v>
      </c>
      <c r="F20" s="35"/>
      <c r="G20" s="35"/>
      <c r="H20" s="35"/>
      <c r="I20" s="35"/>
      <c r="J20" s="35"/>
      <c r="K20" s="35"/>
    </row>
    <row r="21" spans="1:11" ht="42.75" customHeight="1" x14ac:dyDescent="0.25">
      <c r="A21" s="35"/>
      <c r="B21" s="35"/>
      <c r="C21" s="35"/>
      <c r="D21" s="35"/>
      <c r="E21" s="35" t="s">
        <v>289</v>
      </c>
      <c r="F21" s="35"/>
      <c r="G21" s="35"/>
      <c r="H21" s="35"/>
      <c r="I21" s="35"/>
      <c r="J21" s="35"/>
      <c r="K21" s="35"/>
    </row>
    <row r="22" spans="1:11" ht="42.75" customHeight="1" x14ac:dyDescent="0.25">
      <c r="A22" s="35"/>
      <c r="B22" s="35"/>
      <c r="C22" s="35"/>
      <c r="D22" s="35"/>
      <c r="E22" s="35" t="s">
        <v>289</v>
      </c>
      <c r="F22" s="35"/>
      <c r="G22" s="35"/>
      <c r="H22" s="35"/>
      <c r="I22" s="35"/>
      <c r="J22" s="35"/>
      <c r="K22" s="35"/>
    </row>
    <row r="23" spans="1:11" ht="42.75" customHeight="1" x14ac:dyDescent="0.25">
      <c r="A23" s="35"/>
      <c r="B23" s="35"/>
      <c r="C23" s="35"/>
      <c r="D23" s="35"/>
      <c r="E23" s="35" t="s">
        <v>289</v>
      </c>
      <c r="F23" s="35"/>
      <c r="G23" s="35"/>
      <c r="H23" s="35"/>
      <c r="I23" s="35"/>
      <c r="J23" s="35"/>
      <c r="K23" s="35"/>
    </row>
    <row r="24" spans="1:11" ht="42.75" customHeight="1" x14ac:dyDescent="0.25">
      <c r="A24" s="35"/>
      <c r="B24" s="35"/>
      <c r="C24" s="35"/>
      <c r="D24" s="35"/>
      <c r="E24" s="35" t="s">
        <v>289</v>
      </c>
      <c r="F24" s="35"/>
      <c r="G24" s="35"/>
      <c r="H24" s="35"/>
      <c r="I24" s="35"/>
      <c r="J24" s="35"/>
      <c r="K24" s="35"/>
    </row>
    <row r="25" spans="1:11" ht="26.25" customHeight="1" x14ac:dyDescent="0.25">
      <c r="A25" s="36" t="s">
        <v>104</v>
      </c>
      <c r="B25" s="36" t="s">
        <v>105</v>
      </c>
      <c r="C25" s="83" t="s">
        <v>125</v>
      </c>
      <c r="D25" s="84"/>
    </row>
    <row r="26" spans="1:11" ht="87" customHeight="1" x14ac:dyDescent="0.25">
      <c r="A26" s="25">
        <v>1</v>
      </c>
      <c r="B26" s="28" t="s">
        <v>126</v>
      </c>
      <c r="C26" s="85" t="s">
        <v>127</v>
      </c>
      <c r="D26" s="86"/>
    </row>
    <row r="27" spans="1:11" ht="45" customHeight="1" x14ac:dyDescent="0.25">
      <c r="A27" s="25">
        <v>2</v>
      </c>
      <c r="B27" s="28" t="s">
        <v>128</v>
      </c>
      <c r="C27" s="82" t="s">
        <v>129</v>
      </c>
      <c r="D27" s="82"/>
    </row>
    <row r="28" spans="1:11" ht="45" customHeight="1" x14ac:dyDescent="0.25">
      <c r="A28" s="25">
        <v>3</v>
      </c>
      <c r="B28" s="28" t="s">
        <v>130</v>
      </c>
      <c r="C28" s="82" t="s">
        <v>131</v>
      </c>
      <c r="D28" s="82"/>
    </row>
    <row r="29" spans="1:11" ht="45" customHeight="1" x14ac:dyDescent="0.25">
      <c r="A29" s="25">
        <v>4</v>
      </c>
      <c r="B29" s="26" t="s">
        <v>132</v>
      </c>
      <c r="C29" s="82" t="s">
        <v>133</v>
      </c>
      <c r="D29" s="82"/>
    </row>
    <row r="30" spans="1:11" ht="45" customHeight="1" x14ac:dyDescent="0.25">
      <c r="A30" s="25">
        <v>5</v>
      </c>
      <c r="B30" s="28" t="s">
        <v>134</v>
      </c>
      <c r="C30" s="82" t="s">
        <v>135</v>
      </c>
      <c r="D30" s="82"/>
    </row>
  </sheetData>
  <mergeCells count="17">
    <mergeCell ref="A7:B7"/>
    <mergeCell ref="A8:B8"/>
    <mergeCell ref="A6:B6"/>
    <mergeCell ref="C6:AI6"/>
    <mergeCell ref="C7:AI7"/>
    <mergeCell ref="C8:AI8"/>
    <mergeCell ref="A1:B4"/>
    <mergeCell ref="C1:C2"/>
    <mergeCell ref="C3:C4"/>
    <mergeCell ref="A5:B5"/>
    <mergeCell ref="C5:D5"/>
    <mergeCell ref="C30:D30"/>
    <mergeCell ref="C25:D25"/>
    <mergeCell ref="C26:D26"/>
    <mergeCell ref="C27:D27"/>
    <mergeCell ref="C28:D28"/>
    <mergeCell ref="C29:D29"/>
  </mergeCell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FORMULAS!$R$2:$R$5</xm:f>
          </x14:formula1>
          <xm:sqref>E18:E24</xm:sqref>
        </x14:dataValidation>
        <x14:dataValidation type="list" allowBlank="1" showInputMessage="1" showErrorMessage="1">
          <x14:formula1>
            <xm:f>FORMULAS!$S$2:$S$4</xm:f>
          </x14:formula1>
          <xm:sqref>F18:F24</xm:sqref>
        </x14:dataValidation>
        <x14:dataValidation type="list" allowBlank="1" showInputMessage="1" showErrorMessage="1">
          <x14:formula1>
            <xm:f>FORMULAS!$T$2:$T$4</xm:f>
          </x14:formula1>
          <xm:sqref>G18:G24</xm:sqref>
        </x14:dataValidation>
        <x14:dataValidation type="list" allowBlank="1" showInputMessage="1" showErrorMessage="1">
          <x14:formula1>
            <xm:f>FORMULAS!$U$2:$U$5</xm:f>
          </x14:formula1>
          <xm:sqref>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I25"/>
  <sheetViews>
    <sheetView tabSelected="1" zoomScale="85" zoomScaleNormal="85" workbookViewId="0">
      <selection activeCell="V24" sqref="V24"/>
    </sheetView>
  </sheetViews>
  <sheetFormatPr baseColWidth="10" defaultRowHeight="15" x14ac:dyDescent="0.25"/>
  <cols>
    <col min="1" max="1" width="33.7109375" customWidth="1"/>
    <col min="2" max="2" width="20" customWidth="1"/>
    <col min="3" max="3" width="60.28515625" customWidth="1"/>
    <col min="4" max="4" width="56.5703125" customWidth="1"/>
    <col min="5" max="5" width="51.710937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0.7109375" customWidth="1"/>
    <col min="30" max="31" width="16.28515625" customWidth="1"/>
    <col min="32" max="32" width="18.28515625" customWidth="1"/>
    <col min="33" max="33" width="14.85546875" customWidth="1"/>
    <col min="34" max="34" width="28.42578125" customWidth="1"/>
    <col min="35" max="35" width="13.85546875" customWidth="1"/>
  </cols>
  <sheetData>
    <row r="1" spans="1:35" ht="15" customHeight="1" x14ac:dyDescent="0.25">
      <c r="A1" s="138"/>
      <c r="B1" s="139"/>
      <c r="C1" s="129" t="s">
        <v>96</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1"/>
      <c r="AH1" s="123" t="s">
        <v>97</v>
      </c>
      <c r="AI1" s="124"/>
    </row>
    <row r="2" spans="1:35" ht="15" customHeight="1" x14ac:dyDescent="0.25">
      <c r="A2" s="140"/>
      <c r="B2" s="141"/>
      <c r="C2" s="132"/>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4"/>
      <c r="AH2" s="125" t="s">
        <v>339</v>
      </c>
      <c r="AI2" s="126"/>
    </row>
    <row r="3" spans="1:35" ht="15" customHeight="1" x14ac:dyDescent="0.25">
      <c r="A3" s="140"/>
      <c r="B3" s="141"/>
      <c r="C3" s="135" t="s">
        <v>350</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7"/>
      <c r="AH3" s="127" t="s">
        <v>302</v>
      </c>
      <c r="AI3" s="128"/>
    </row>
    <row r="4" spans="1:35" ht="15.75" customHeight="1" thickBot="1" x14ac:dyDescent="0.3">
      <c r="A4" s="140"/>
      <c r="B4" s="141"/>
      <c r="C4" s="135"/>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7"/>
      <c r="AH4" s="127" t="s">
        <v>303</v>
      </c>
      <c r="AI4" s="128"/>
    </row>
    <row r="5" spans="1:35" ht="15.75" customHeight="1" thickBot="1" x14ac:dyDescent="0.3">
      <c r="A5" s="142" t="s">
        <v>99</v>
      </c>
      <c r="B5" s="143"/>
      <c r="C5" s="144" t="s">
        <v>100</v>
      </c>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6"/>
    </row>
    <row r="6" spans="1:35" ht="15.75" customHeight="1" thickBot="1" x14ac:dyDescent="0.3">
      <c r="A6" s="147" t="s">
        <v>101</v>
      </c>
      <c r="B6" s="148"/>
      <c r="C6" s="93" t="s">
        <v>344</v>
      </c>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5"/>
    </row>
    <row r="7" spans="1:35" ht="35.450000000000003" customHeight="1" thickBot="1" x14ac:dyDescent="0.3">
      <c r="A7" s="149" t="s">
        <v>102</v>
      </c>
      <c r="B7" s="150"/>
      <c r="C7" s="96" t="s">
        <v>355</v>
      </c>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8"/>
    </row>
    <row r="8" spans="1:35" ht="15.75" customHeight="1" thickBot="1" x14ac:dyDescent="0.3">
      <c r="A8" s="121" t="s">
        <v>103</v>
      </c>
      <c r="B8" s="122"/>
      <c r="C8" s="99">
        <v>44778</v>
      </c>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1"/>
    </row>
    <row r="9" spans="1:35" s="14" customFormat="1" ht="25.5" customHeight="1" x14ac:dyDescent="0.25">
      <c r="A9" s="157" t="s">
        <v>69</v>
      </c>
      <c r="B9" s="157"/>
      <c r="C9" s="158"/>
      <c r="D9" s="158"/>
      <c r="E9" s="158"/>
      <c r="F9" s="158"/>
      <c r="G9" s="158"/>
      <c r="H9" s="160" t="s">
        <v>70</v>
      </c>
      <c r="I9" s="160"/>
      <c r="J9" s="160"/>
      <c r="K9" s="160"/>
      <c r="L9" s="160"/>
      <c r="M9" s="160"/>
      <c r="N9" s="160"/>
      <c r="O9" s="160"/>
      <c r="P9" s="160"/>
      <c r="Q9" s="160"/>
      <c r="R9" s="160"/>
      <c r="S9" s="160"/>
      <c r="T9" s="160"/>
      <c r="U9" s="160"/>
      <c r="V9" s="160"/>
      <c r="W9" s="160"/>
      <c r="X9" s="160"/>
      <c r="Y9" s="160"/>
      <c r="Z9" s="160"/>
      <c r="AA9" s="160"/>
      <c r="AB9" s="151" t="s">
        <v>95</v>
      </c>
      <c r="AC9" s="152"/>
      <c r="AD9" s="152"/>
      <c r="AE9" s="152"/>
      <c r="AF9" s="152"/>
      <c r="AG9" s="152"/>
      <c r="AH9" s="152"/>
      <c r="AI9" s="153"/>
    </row>
    <row r="10" spans="1:35" s="15" customFormat="1" ht="51.75" customHeight="1" x14ac:dyDescent="0.25">
      <c r="A10" s="40" t="s">
        <v>73</v>
      </c>
      <c r="B10" s="162" t="s">
        <v>7</v>
      </c>
      <c r="C10" s="163"/>
      <c r="D10" s="163"/>
      <c r="E10" s="163"/>
      <c r="F10" s="16" t="s">
        <v>72</v>
      </c>
      <c r="G10" s="161" t="s">
        <v>23</v>
      </c>
      <c r="H10" s="159" t="s">
        <v>258</v>
      </c>
      <c r="I10" s="159"/>
      <c r="J10" s="159"/>
      <c r="K10" s="159"/>
      <c r="L10" s="159"/>
      <c r="M10" s="159" t="s">
        <v>71</v>
      </c>
      <c r="N10" s="159"/>
      <c r="O10" s="159"/>
      <c r="P10" s="159"/>
      <c r="Q10" s="159"/>
      <c r="R10" s="159"/>
      <c r="S10" s="159"/>
      <c r="T10" s="159"/>
      <c r="U10" s="159"/>
      <c r="V10" s="159"/>
      <c r="W10" s="159"/>
      <c r="X10" s="159"/>
      <c r="Y10" s="159"/>
      <c r="Z10" s="159"/>
      <c r="AA10" s="159"/>
      <c r="AB10" s="154"/>
      <c r="AC10" s="155"/>
      <c r="AD10" s="155"/>
      <c r="AE10" s="155"/>
      <c r="AF10" s="155"/>
      <c r="AG10" s="155"/>
      <c r="AH10" s="155"/>
      <c r="AI10" s="156"/>
    </row>
    <row r="11" spans="1:35" s="15" customFormat="1" ht="37.5" x14ac:dyDescent="0.25">
      <c r="A11" s="41" t="s">
        <v>0</v>
      </c>
      <c r="B11" s="41" t="s">
        <v>1</v>
      </c>
      <c r="C11" s="41" t="s">
        <v>9</v>
      </c>
      <c r="D11" s="41" t="s">
        <v>8</v>
      </c>
      <c r="E11" s="41" t="s">
        <v>300</v>
      </c>
      <c r="F11" s="16" t="s">
        <v>48</v>
      </c>
      <c r="G11" s="161"/>
      <c r="H11" s="17" t="s">
        <v>6</v>
      </c>
      <c r="I11" s="111" t="s">
        <v>5</v>
      </c>
      <c r="J11" s="112"/>
      <c r="K11" s="111" t="s">
        <v>4</v>
      </c>
      <c r="L11" s="112"/>
      <c r="M11" s="17" t="s">
        <v>3</v>
      </c>
      <c r="N11" s="17" t="s">
        <v>10</v>
      </c>
      <c r="O11" s="17" t="s">
        <v>11</v>
      </c>
      <c r="P11" s="17" t="s">
        <v>12</v>
      </c>
      <c r="Q11" s="17" t="s">
        <v>13</v>
      </c>
      <c r="R11" s="17" t="s">
        <v>14</v>
      </c>
      <c r="S11" s="17" t="s">
        <v>15</v>
      </c>
      <c r="T11" s="17" t="s">
        <v>6</v>
      </c>
      <c r="U11" s="17" t="s">
        <v>82</v>
      </c>
      <c r="V11" s="30" t="s">
        <v>266</v>
      </c>
      <c r="W11" s="111" t="s">
        <v>16</v>
      </c>
      <c r="X11" s="112"/>
      <c r="Y11" s="111" t="s">
        <v>89</v>
      </c>
      <c r="Z11" s="112"/>
      <c r="AA11" s="17" t="s">
        <v>17</v>
      </c>
      <c r="AB11" s="18" t="s">
        <v>18</v>
      </c>
      <c r="AC11" s="18" t="s">
        <v>19</v>
      </c>
      <c r="AD11" s="18" t="s">
        <v>20</v>
      </c>
      <c r="AE11" s="18" t="s">
        <v>2</v>
      </c>
      <c r="AF11" s="18" t="s">
        <v>21</v>
      </c>
      <c r="AG11" s="18" t="s">
        <v>22</v>
      </c>
      <c r="AH11" s="18" t="s">
        <v>265</v>
      </c>
      <c r="AI11" s="18" t="s">
        <v>267</v>
      </c>
    </row>
    <row r="12" spans="1:35" s="4" customFormat="1" ht="109.5" customHeight="1" x14ac:dyDescent="0.25">
      <c r="A12" s="117" t="s">
        <v>29</v>
      </c>
      <c r="B12" s="117" t="s">
        <v>293</v>
      </c>
      <c r="C12" s="164" t="s">
        <v>346</v>
      </c>
      <c r="D12" s="166" t="s">
        <v>345</v>
      </c>
      <c r="E12" s="168" t="str">
        <f>CONCATENATE(B12," ",C12," ",D12)</f>
        <v>Afectación económica y reputacional por el incumplimiento de los compromisos pactados por parte de los grupos y semilleros de investigación debido a los altos costos de funcionamiento representados principalmente en los gastos de personal y beneficios asociados y que han sido financiados por la Institución o cofinanciados.</v>
      </c>
      <c r="F12" s="102" t="s">
        <v>50</v>
      </c>
      <c r="G12" s="108" t="s">
        <v>41</v>
      </c>
      <c r="H12" s="102">
        <v>97</v>
      </c>
      <c r="I12" s="102" t="s">
        <v>56</v>
      </c>
      <c r="J12" s="102" t="str">
        <f>IF((I12="Muy Bajo"),"20%",IF(I12="Baja","40%",IF(I12="Media","60%",IF(I12="Alta","80%",IF(I12="Muy Alta","100%","0")))))</f>
        <v>60%</v>
      </c>
      <c r="K12" s="102" t="s">
        <v>64</v>
      </c>
      <c r="L12" s="102" t="str">
        <f>IF((K12="Leve"),"20%",IF(K12="Menor","40%",IF(K12="Moderado","60%",IF(K12="Mayor","80%",IF(K12="Catastrófico","100%","0")))))</f>
        <v>40%</v>
      </c>
      <c r="M12" s="104"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Moderado</v>
      </c>
      <c r="N12" s="31" t="s">
        <v>347</v>
      </c>
      <c r="O12" s="8" t="s">
        <v>1</v>
      </c>
      <c r="P12" s="8" t="s">
        <v>76</v>
      </c>
      <c r="Q12" s="8" t="s">
        <v>80</v>
      </c>
      <c r="R12" s="13">
        <f>IF((P12="Preventivo"),"25%",IF(P12="Detectivo","15%",IF(P12="Correctivo","10%","0")))+IF((Q12="Automático"),"25%",IF(Q12="Manual","15%","0"))</f>
        <v>0.4</v>
      </c>
      <c r="S12" s="8" t="s">
        <v>83</v>
      </c>
      <c r="T12" s="8" t="s">
        <v>85</v>
      </c>
      <c r="U12" s="8" t="s">
        <v>87</v>
      </c>
      <c r="V12" s="13">
        <f>IF(O12="probabilidad",J12-(J12*R12),IF(O12="Impacto",(J12-0),"0"))</f>
        <v>0.6</v>
      </c>
      <c r="W12" s="104">
        <f>V13</f>
        <v>0.36</v>
      </c>
      <c r="X12" s="102" t="str">
        <f>IF((W12&lt;21%),"Muy Bajo",IF((W12&lt;41%),"Baja",IF((W12&lt;61%),"Media",IF((W12&lt;81%),"Alta",IF((W12&lt;101%),"Muy alta","0")))))</f>
        <v>Baja</v>
      </c>
      <c r="Y12" s="104">
        <f t="shared" ref="Y12:Y14" si="0">IF(O12="Impacto",L12-(L12*R12),IF(O12="Probabilidad",L12-0,"0"))</f>
        <v>0.24</v>
      </c>
      <c r="Z12" s="102" t="str">
        <f>IF((Y12&lt;21%),"Leve",IF((Y12&lt;41%),"Menor",IF((Y12&lt;61%),"Moderado",IF((Y12&lt;81%),"Mayor",IF((Y12&lt;101%),"Catastrófico","0")))))</f>
        <v>Menor</v>
      </c>
      <c r="AA12" s="104"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Moderado</v>
      </c>
      <c r="AB12" s="102" t="s">
        <v>94</v>
      </c>
      <c r="AC12" s="106" t="s">
        <v>366</v>
      </c>
      <c r="AD12" s="108" t="s">
        <v>367</v>
      </c>
      <c r="AE12" s="110">
        <v>44591</v>
      </c>
      <c r="AF12" s="110">
        <v>44591</v>
      </c>
      <c r="AG12" s="102" t="s">
        <v>343</v>
      </c>
      <c r="AH12" s="108" t="s">
        <v>352</v>
      </c>
      <c r="AI12" s="102" t="s">
        <v>340</v>
      </c>
    </row>
    <row r="13" spans="1:35" ht="99" customHeight="1" x14ac:dyDescent="0.25">
      <c r="A13" s="118"/>
      <c r="B13" s="118"/>
      <c r="C13" s="165"/>
      <c r="D13" s="167"/>
      <c r="E13" s="169"/>
      <c r="F13" s="103"/>
      <c r="G13" s="109"/>
      <c r="H13" s="103"/>
      <c r="I13" s="103"/>
      <c r="J13" s="103"/>
      <c r="K13" s="103"/>
      <c r="L13" s="103"/>
      <c r="M13" s="105"/>
      <c r="N13" s="31" t="s">
        <v>348</v>
      </c>
      <c r="O13" s="8" t="s">
        <v>1</v>
      </c>
      <c r="P13" s="8" t="s">
        <v>76</v>
      </c>
      <c r="Q13" s="8" t="s">
        <v>80</v>
      </c>
      <c r="R13" s="13">
        <f>IF((P13="Preventivo"),"25%",IF(P13="Detectivo","15%",IF(P13="Correctivo","10%","0")))+IF((Q13="Automático"),"25%",IF(Q13="Manual","15%","0"))</f>
        <v>0.4</v>
      </c>
      <c r="S13" s="8" t="s">
        <v>83</v>
      </c>
      <c r="T13" s="8" t="s">
        <v>85</v>
      </c>
      <c r="U13" s="8" t="s">
        <v>87</v>
      </c>
      <c r="V13" s="32">
        <f>V12-(V12*R13)</f>
        <v>0.36</v>
      </c>
      <c r="W13" s="105"/>
      <c r="X13" s="103"/>
      <c r="Y13" s="105"/>
      <c r="Z13" s="103"/>
      <c r="AA13" s="105"/>
      <c r="AB13" s="103"/>
      <c r="AC13" s="107"/>
      <c r="AD13" s="109"/>
      <c r="AE13" s="103"/>
      <c r="AF13" s="103"/>
      <c r="AG13" s="103"/>
      <c r="AH13" s="109"/>
      <c r="AI13" s="103"/>
    </row>
    <row r="14" spans="1:35" ht="92.25" customHeight="1" x14ac:dyDescent="0.25">
      <c r="A14" s="117" t="s">
        <v>29</v>
      </c>
      <c r="B14" s="117" t="s">
        <v>293</v>
      </c>
      <c r="C14" s="170" t="s">
        <v>349</v>
      </c>
      <c r="D14" s="172" t="s">
        <v>356</v>
      </c>
      <c r="E14" s="168" t="str">
        <f>CONCATENATE(B14," ",C14," ",D14)</f>
        <v>Afectación económica y reputacional por no divulgar los productos de investigación, creación e innovación,  debido al desconocimiento por parte de la
comunidad universitaria y sociedad en
general de aquellos trabajos adelantados por la Universidad, así como sus resultados.</v>
      </c>
      <c r="F14" s="102" t="s">
        <v>50</v>
      </c>
      <c r="G14" s="108" t="s">
        <v>41</v>
      </c>
      <c r="H14" s="102">
        <v>74</v>
      </c>
      <c r="I14" s="102" t="s">
        <v>56</v>
      </c>
      <c r="J14" s="102" t="str">
        <f t="shared" ref="J14" si="1">IF((I14="Muy Bajo"),"20%",IF(I14="Baja","40%",IF(I14="Media","60%",IF(I14="Alta","80%",IF(I14="Muy Alta","100%","0")))))</f>
        <v>60%</v>
      </c>
      <c r="K14" s="102" t="s">
        <v>65</v>
      </c>
      <c r="L14" s="102" t="str">
        <f t="shared" ref="L14" si="2">IF((K14="Leve"),"20%",IF(K14="Menor","40%",IF(K14="Moderado","60%",IF(K14="Mayor","80%",IF(K14="Catastrófico","100%","0")))))</f>
        <v>60%</v>
      </c>
      <c r="M14" s="104" t="str">
        <f t="shared" ref="M14" si="3">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Moderado</v>
      </c>
      <c r="N14" s="31" t="s">
        <v>368</v>
      </c>
      <c r="O14" s="8" t="s">
        <v>74</v>
      </c>
      <c r="P14" s="8" t="s">
        <v>76</v>
      </c>
      <c r="Q14" s="8" t="s">
        <v>80</v>
      </c>
      <c r="R14" s="13">
        <f t="shared" ref="R14" si="4">IF((P14="Preventivo"),"25%",IF(P14="Detectivo","15%",IF(P14="Correctivo","10%","0")))+IF((Q14="Automático"),"25%",IF(Q14="Manual","15%","0"))</f>
        <v>0.4</v>
      </c>
      <c r="S14" s="8" t="s">
        <v>83</v>
      </c>
      <c r="T14" s="8" t="s">
        <v>85</v>
      </c>
      <c r="U14" s="8" t="s">
        <v>87</v>
      </c>
      <c r="V14" s="13">
        <f t="shared" ref="V14" si="5">IF(O14="probabilidad",J14-(J14*R14),IF(O14="Impacto",(J14-0),"0"))</f>
        <v>0.36</v>
      </c>
      <c r="W14" s="104">
        <f t="shared" ref="W14" si="6">V15</f>
        <v>0.216</v>
      </c>
      <c r="X14" s="102" t="str">
        <f t="shared" ref="X14" si="7">IF((W14&lt;21%),"Muy Bajo",IF((W14&lt;41%),"Baja",IF((W14&lt;61%),"Media",IF((W14&lt;81%),"Alta",IF((W14&lt;101%),"Muy alta","0")))))</f>
        <v>Baja</v>
      </c>
      <c r="Y14" s="104">
        <f t="shared" si="0"/>
        <v>0.6</v>
      </c>
      <c r="Z14" s="102" t="str">
        <f t="shared" ref="Z14" si="8">IF((Y14&lt;21%),"Leve",IF((Y14&lt;41%),"Menor",IF((Y14&lt;61%),"Moderado",IF((Y14&lt;81%),"Mayor",IF((Y14&lt;101%),"Catastrófico","0")))))</f>
        <v>Moderado</v>
      </c>
      <c r="AA14" s="104" t="str">
        <f t="shared" ref="AA14" si="9">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102" t="s">
        <v>91</v>
      </c>
      <c r="AC14" s="106" t="s">
        <v>366</v>
      </c>
      <c r="AD14" s="108" t="s">
        <v>367</v>
      </c>
      <c r="AE14" s="110">
        <v>44591</v>
      </c>
      <c r="AF14" s="110">
        <v>44591</v>
      </c>
      <c r="AG14" s="102" t="s">
        <v>343</v>
      </c>
      <c r="AH14" s="108" t="s">
        <v>352</v>
      </c>
      <c r="AI14" s="102" t="s">
        <v>340</v>
      </c>
    </row>
    <row r="15" spans="1:35" ht="75" customHeight="1" x14ac:dyDescent="0.25">
      <c r="A15" s="118"/>
      <c r="B15" s="118"/>
      <c r="C15" s="171"/>
      <c r="D15" s="173"/>
      <c r="E15" s="169"/>
      <c r="F15" s="103"/>
      <c r="G15" s="109"/>
      <c r="H15" s="103"/>
      <c r="I15" s="103"/>
      <c r="J15" s="103"/>
      <c r="K15" s="103"/>
      <c r="L15" s="103"/>
      <c r="M15" s="105"/>
      <c r="N15" s="31" t="s">
        <v>348</v>
      </c>
      <c r="O15" s="8" t="s">
        <v>74</v>
      </c>
      <c r="P15" s="8" t="s">
        <v>76</v>
      </c>
      <c r="Q15" s="8" t="s">
        <v>80</v>
      </c>
      <c r="R15" s="13">
        <f t="shared" ref="R15" si="10">IF((P15="Preventivo"),"25%",IF(P15="Detectivo","15%",IF(P15="Correctivo","10%","0")))+IF((Q15="Automático"),"25%",IF(Q15="Manual","15%","0"))</f>
        <v>0.4</v>
      </c>
      <c r="S15" s="8" t="s">
        <v>83</v>
      </c>
      <c r="T15" s="8" t="s">
        <v>85</v>
      </c>
      <c r="U15" s="8" t="s">
        <v>87</v>
      </c>
      <c r="V15" s="32">
        <f t="shared" ref="V15" si="11">V14-(V14*R15)</f>
        <v>0.216</v>
      </c>
      <c r="W15" s="105"/>
      <c r="X15" s="103"/>
      <c r="Y15" s="105"/>
      <c r="Z15" s="103"/>
      <c r="AA15" s="105"/>
      <c r="AB15" s="103"/>
      <c r="AC15" s="107"/>
      <c r="AD15" s="109"/>
      <c r="AE15" s="103"/>
      <c r="AF15" s="103"/>
      <c r="AG15" s="103"/>
      <c r="AH15" s="109"/>
      <c r="AI15" s="103"/>
    </row>
    <row r="16" spans="1:35" ht="99.75" customHeight="1" x14ac:dyDescent="0.25">
      <c r="A16" s="117" t="s">
        <v>29</v>
      </c>
      <c r="B16" s="117" t="s">
        <v>293</v>
      </c>
      <c r="C16" s="176" t="s">
        <v>357</v>
      </c>
      <c r="D16" s="166" t="s">
        <v>353</v>
      </c>
      <c r="E16" s="168" t="str">
        <f>CONCATENATE(B16," ",C16," ",D16)</f>
        <v>Afectación económica y reputacional por la perdida parcial o totalmente de información por problemas en la infraestructura tecnológica,  debido  a la pérdida de tiempo y recursos para la Universidad, los estudiantes, docentes, investigadores.</v>
      </c>
      <c r="F16" s="102" t="s">
        <v>52</v>
      </c>
      <c r="G16" s="108" t="s">
        <v>41</v>
      </c>
      <c r="H16" s="102">
        <v>19</v>
      </c>
      <c r="I16" s="102" t="s">
        <v>56</v>
      </c>
      <c r="J16" s="102" t="str">
        <f t="shared" ref="J16" si="12">IF((I16="Muy Bajo"),"20%",IF(I16="Baja","40%",IF(I16="Media","60%",IF(I16="Alta","80%",IF(I16="Muy Alta","100%","0")))))</f>
        <v>60%</v>
      </c>
      <c r="K16" s="102" t="s">
        <v>65</v>
      </c>
      <c r="L16" s="102" t="str">
        <f t="shared" ref="L16" si="13">IF((K16="Leve"),"20%",IF(K16="Menor","40%",IF(K16="Moderado","60%",IF(K16="Mayor","80%",IF(K16="Catastrófico","100%","0")))))</f>
        <v>60%</v>
      </c>
      <c r="M16" s="104" t="str">
        <f t="shared" ref="M16" si="14">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Moderado</v>
      </c>
      <c r="N16" s="31" t="s">
        <v>369</v>
      </c>
      <c r="O16" s="8" t="s">
        <v>74</v>
      </c>
      <c r="P16" s="8" t="s">
        <v>76</v>
      </c>
      <c r="Q16" s="8" t="s">
        <v>80</v>
      </c>
      <c r="R16" s="13">
        <f t="shared" ref="R16:R17" si="15">IF((P16="Preventivo"),"25%",IF(P16="Detectivo","15%",IF(P16="Correctivo","10%","0")))+IF((Q16="Automático"),"25%",IF(Q16="Manual","15%","0"))</f>
        <v>0.4</v>
      </c>
      <c r="S16" s="8" t="s">
        <v>83</v>
      </c>
      <c r="T16" s="8" t="s">
        <v>85</v>
      </c>
      <c r="U16" s="8" t="s">
        <v>87</v>
      </c>
      <c r="V16" s="32">
        <f t="shared" ref="V16:V17" si="16">V15-(V15*R16)</f>
        <v>0.12959999999999999</v>
      </c>
      <c r="W16" s="104">
        <f t="shared" ref="W16" si="17">V17</f>
        <v>7.7759999999999996E-2</v>
      </c>
      <c r="X16" s="102" t="str">
        <f t="shared" ref="X16" si="18">IF((W16&lt;21%),"Muy Bajo",IF((W16&lt;41%),"Baja",IF((W16&lt;61%),"Media",IF((W16&lt;81%),"Alta",IF((W16&lt;101%),"Muy alta","0")))))</f>
        <v>Muy Bajo</v>
      </c>
      <c r="Y16" s="104">
        <f t="shared" ref="Y16" si="19">IF(O16="Impacto",L16-(L16*R16),IF(O16="Probabilidad",L16-0,"0"))</f>
        <v>0.6</v>
      </c>
      <c r="Z16" s="102" t="str">
        <f t="shared" ref="Z16" si="20">IF((Y16&lt;21%),"Leve",IF((Y16&lt;41%),"Menor",IF((Y16&lt;61%),"Moderado",IF((Y16&lt;81%),"Mayor",IF((Y16&lt;101%),"Catastrófico","0")))))</f>
        <v>Moderado</v>
      </c>
      <c r="AA16" s="104" t="str">
        <f t="shared" ref="AA16" si="21">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102" t="s">
        <v>91</v>
      </c>
      <c r="AC16" s="106" t="s">
        <v>366</v>
      </c>
      <c r="AD16" s="108" t="s">
        <v>367</v>
      </c>
      <c r="AE16" s="110">
        <v>44591</v>
      </c>
      <c r="AF16" s="110">
        <v>44591</v>
      </c>
      <c r="AG16" s="102" t="s">
        <v>343</v>
      </c>
      <c r="AH16" s="108" t="s">
        <v>352</v>
      </c>
      <c r="AI16" s="102" t="s">
        <v>340</v>
      </c>
    </row>
    <row r="17" spans="1:35" ht="99.75" customHeight="1" x14ac:dyDescent="0.25">
      <c r="A17" s="118"/>
      <c r="B17" s="118"/>
      <c r="C17" s="177"/>
      <c r="D17" s="167"/>
      <c r="E17" s="169"/>
      <c r="F17" s="103"/>
      <c r="G17" s="109"/>
      <c r="H17" s="103"/>
      <c r="I17" s="103"/>
      <c r="J17" s="103"/>
      <c r="K17" s="103"/>
      <c r="L17" s="103"/>
      <c r="M17" s="105"/>
      <c r="N17" s="31" t="s">
        <v>348</v>
      </c>
      <c r="O17" s="8" t="s">
        <v>74</v>
      </c>
      <c r="P17" s="8" t="s">
        <v>76</v>
      </c>
      <c r="Q17" s="8" t="s">
        <v>80</v>
      </c>
      <c r="R17" s="13">
        <f t="shared" si="15"/>
        <v>0.4</v>
      </c>
      <c r="S17" s="8" t="s">
        <v>83</v>
      </c>
      <c r="T17" s="8" t="s">
        <v>85</v>
      </c>
      <c r="U17" s="8" t="s">
        <v>87</v>
      </c>
      <c r="V17" s="32">
        <f t="shared" si="16"/>
        <v>7.7759999999999996E-2</v>
      </c>
      <c r="W17" s="105"/>
      <c r="X17" s="103"/>
      <c r="Y17" s="105"/>
      <c r="Z17" s="103"/>
      <c r="AA17" s="105"/>
      <c r="AB17" s="103"/>
      <c r="AC17" s="107"/>
      <c r="AD17" s="109"/>
      <c r="AE17" s="103"/>
      <c r="AF17" s="103"/>
      <c r="AG17" s="103"/>
      <c r="AH17" s="109"/>
      <c r="AI17" s="103"/>
    </row>
    <row r="18" spans="1:35" ht="82.5" customHeight="1" x14ac:dyDescent="0.25">
      <c r="A18" s="117" t="s">
        <v>29</v>
      </c>
      <c r="B18" s="117" t="s">
        <v>293</v>
      </c>
      <c r="C18" s="176" t="s">
        <v>359</v>
      </c>
      <c r="D18" s="166" t="s">
        <v>358</v>
      </c>
      <c r="E18" s="168" t="str">
        <f>CONCATENATE(B18," ",C18," ",D18)</f>
        <v xml:space="preserve">Afectación económica y reputacional ante la posiblidad del incumplimiento de los estándares de calidad, establecidos por los ministerios y demas entidades aliadas,   debido a la no publicación de los productos establecidos. </v>
      </c>
      <c r="F18" s="102" t="s">
        <v>50</v>
      </c>
      <c r="G18" s="108" t="s">
        <v>41</v>
      </c>
      <c r="H18" s="102">
        <v>19</v>
      </c>
      <c r="I18" s="102" t="s">
        <v>56</v>
      </c>
      <c r="J18" s="102" t="str">
        <f t="shared" ref="J18" si="22">IF((I18="Muy Bajo"),"20%",IF(I18="Baja","40%",IF(I18="Media","60%",IF(I18="Alta","80%",IF(I18="Muy Alta","100%","0")))))</f>
        <v>60%</v>
      </c>
      <c r="K18" s="102" t="s">
        <v>65</v>
      </c>
      <c r="L18" s="102" t="str">
        <f t="shared" ref="L18" si="23">IF((K18="Leve"),"20%",IF(K18="Menor","40%",IF(K18="Moderado","60%",IF(K18="Mayor","80%",IF(K18="Catastrófico","100%","0")))))</f>
        <v>60%</v>
      </c>
      <c r="M18" s="104" t="str">
        <f t="shared" ref="M18" si="24">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Moderado</v>
      </c>
      <c r="N18" s="31" t="s">
        <v>341</v>
      </c>
      <c r="O18" s="8" t="s">
        <v>74</v>
      </c>
      <c r="P18" s="8" t="s">
        <v>76</v>
      </c>
      <c r="Q18" s="8" t="s">
        <v>80</v>
      </c>
      <c r="R18" s="13">
        <f t="shared" ref="R18:R19" si="25">IF((P18="Preventivo"),"25%",IF(P18="Detectivo","15%",IF(P18="Correctivo","10%","0")))+IF((Q18="Automático"),"25%",IF(Q18="Manual","15%","0"))</f>
        <v>0.4</v>
      </c>
      <c r="S18" s="8" t="s">
        <v>83</v>
      </c>
      <c r="T18" s="8" t="s">
        <v>85</v>
      </c>
      <c r="U18" s="8" t="s">
        <v>87</v>
      </c>
      <c r="V18" s="32">
        <f t="shared" ref="V18:V19" si="26">V17-(V17*R18)</f>
        <v>4.6655999999999996E-2</v>
      </c>
      <c r="W18" s="104">
        <f t="shared" ref="W18" si="27">V19</f>
        <v>2.7993599999999997E-2</v>
      </c>
      <c r="X18" s="102" t="str">
        <f t="shared" ref="X18" si="28">IF((W18&lt;21%),"Muy Bajo",IF((W18&lt;41%),"Baja",IF((W18&lt;61%),"Media",IF((W18&lt;81%),"Alta",IF((W18&lt;101%),"Muy alta","0")))))</f>
        <v>Muy Bajo</v>
      </c>
      <c r="Y18" s="104">
        <f t="shared" ref="Y18" si="29">IF(O18="Impacto",L18-(L18*R18),IF(O18="Probabilidad",L18-0,"0"))</f>
        <v>0.6</v>
      </c>
      <c r="Z18" s="102" t="str">
        <f t="shared" ref="Z18" si="30">IF((Y18&lt;21%),"Leve",IF((Y18&lt;41%),"Menor",IF((Y18&lt;61%),"Moderado",IF((Y18&lt;81%),"Mayor",IF((Y18&lt;101%),"Catastrófico","0")))))</f>
        <v>Moderado</v>
      </c>
      <c r="AA18" s="104" t="str">
        <f t="shared" ref="AA18" si="31">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102" t="s">
        <v>91</v>
      </c>
      <c r="AC18" s="106" t="s">
        <v>366</v>
      </c>
      <c r="AD18" s="108" t="s">
        <v>367</v>
      </c>
      <c r="AE18" s="110">
        <v>44591</v>
      </c>
      <c r="AF18" s="110">
        <v>44591</v>
      </c>
      <c r="AG18" s="102" t="s">
        <v>343</v>
      </c>
      <c r="AH18" s="108" t="s">
        <v>352</v>
      </c>
      <c r="AI18" s="102" t="s">
        <v>340</v>
      </c>
    </row>
    <row r="19" spans="1:35" ht="60.75" customHeight="1" x14ac:dyDescent="0.25">
      <c r="A19" s="118"/>
      <c r="B19" s="118"/>
      <c r="C19" s="177"/>
      <c r="D19" s="167"/>
      <c r="E19" s="169"/>
      <c r="F19" s="103"/>
      <c r="G19" s="109"/>
      <c r="H19" s="103"/>
      <c r="I19" s="103"/>
      <c r="J19" s="103"/>
      <c r="K19" s="103"/>
      <c r="L19" s="103"/>
      <c r="M19" s="105"/>
      <c r="N19" s="31" t="s">
        <v>348</v>
      </c>
      <c r="O19" s="8" t="s">
        <v>74</v>
      </c>
      <c r="P19" s="8" t="s">
        <v>76</v>
      </c>
      <c r="Q19" s="8" t="s">
        <v>80</v>
      </c>
      <c r="R19" s="13">
        <f t="shared" si="25"/>
        <v>0.4</v>
      </c>
      <c r="S19" s="8" t="s">
        <v>83</v>
      </c>
      <c r="T19" s="8" t="s">
        <v>85</v>
      </c>
      <c r="U19" s="8" t="s">
        <v>87</v>
      </c>
      <c r="V19" s="32">
        <f t="shared" si="26"/>
        <v>2.7993599999999997E-2</v>
      </c>
      <c r="W19" s="105"/>
      <c r="X19" s="103"/>
      <c r="Y19" s="105"/>
      <c r="Z19" s="103"/>
      <c r="AA19" s="105"/>
      <c r="AB19" s="103"/>
      <c r="AC19" s="107"/>
      <c r="AD19" s="109"/>
      <c r="AE19" s="103"/>
      <c r="AF19" s="103"/>
      <c r="AG19" s="103"/>
      <c r="AH19" s="109"/>
      <c r="AI19" s="103"/>
    </row>
    <row r="20" spans="1:35" ht="96" customHeight="1" x14ac:dyDescent="0.25">
      <c r="A20" s="117" t="s">
        <v>29</v>
      </c>
      <c r="B20" s="117" t="s">
        <v>137</v>
      </c>
      <c r="C20" s="119" t="s">
        <v>360</v>
      </c>
      <c r="D20" s="174" t="s">
        <v>361</v>
      </c>
      <c r="E20" s="168" t="str">
        <f>CONCATENATE(B20," ",C20," ",D20)</f>
        <v>Afectación reputacional por gestionar inadecuadamente la propiedad intelectual entendida como la divulgación y protección de las creaciones (patentes, diseños industriales y derechos de autor), debido a las malas prácticas de referenciación, piratería, y la utilización no autorizada de creaciones intelectuales.</v>
      </c>
      <c r="F20" s="102" t="s">
        <v>50</v>
      </c>
      <c r="G20" s="108" t="s">
        <v>41</v>
      </c>
      <c r="H20" s="102">
        <v>65</v>
      </c>
      <c r="I20" s="102" t="s">
        <v>56</v>
      </c>
      <c r="J20" s="102" t="str">
        <f t="shared" ref="J20" si="32">IF((I20="Muy Bajo"),"20%",IF(I20="Baja","40%",IF(I20="Media","60%",IF(I20="Alta","80%",IF(I20="Muy Alta","100%","0")))))</f>
        <v>60%</v>
      </c>
      <c r="K20" s="102" t="s">
        <v>65</v>
      </c>
      <c r="L20" s="102" t="str">
        <f t="shared" ref="L20" si="33">IF((K20="Leve"),"20%",IF(K20="Menor","40%",IF(K20="Moderado","60%",IF(K20="Mayor","80%",IF(K20="Catastrófico","100%","0")))))</f>
        <v>60%</v>
      </c>
      <c r="M20" s="104" t="str">
        <f t="shared" ref="M20" si="34">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Moderado</v>
      </c>
      <c r="N20" s="31" t="s">
        <v>354</v>
      </c>
      <c r="O20" s="8" t="s">
        <v>74</v>
      </c>
      <c r="P20" s="8" t="s">
        <v>76</v>
      </c>
      <c r="Q20" s="8" t="s">
        <v>80</v>
      </c>
      <c r="R20" s="13">
        <f t="shared" ref="R20:R21" si="35">IF((P20="Preventivo"),"25%",IF(P20="Detectivo","15%",IF(P20="Correctivo","10%","0")))+IF((Q20="Automático"),"25%",IF(Q20="Manual","15%","0"))</f>
        <v>0.4</v>
      </c>
      <c r="S20" s="8" t="s">
        <v>83</v>
      </c>
      <c r="T20" s="8" t="s">
        <v>85</v>
      </c>
      <c r="U20" s="8" t="s">
        <v>87</v>
      </c>
      <c r="V20" s="32">
        <f t="shared" ref="V20:V25" si="36">V19-(V19*R20)</f>
        <v>1.6796159999999997E-2</v>
      </c>
      <c r="W20" s="104">
        <f t="shared" ref="W20" si="37">V21</f>
        <v>1.0077695999999997E-2</v>
      </c>
      <c r="X20" s="102" t="str">
        <f t="shared" ref="X20" si="38">IF((W20&lt;21%),"Muy Bajo",IF((W20&lt;41%),"Baja",IF((W20&lt;61%),"Media",IF((W20&lt;81%),"Alta",IF((W20&lt;101%),"Muy alta","0")))))</f>
        <v>Muy Bajo</v>
      </c>
      <c r="Y20" s="104">
        <f t="shared" ref="Y20" si="39">IF(O20="Impacto",L20-(L20*R20),IF(O20="Probabilidad",L20-0,"0"))</f>
        <v>0.6</v>
      </c>
      <c r="Z20" s="102" t="str">
        <f t="shared" ref="Z20" si="40">IF((Y20&lt;21%),"Leve",IF((Y20&lt;41%),"Menor",IF((Y20&lt;61%),"Moderado",IF((Y20&lt;81%),"Mayor",IF((Y20&lt;101%),"Catastrófico","0")))))</f>
        <v>Moderado</v>
      </c>
      <c r="AA20" s="104" t="str">
        <f t="shared" ref="AA20" si="41">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102" t="s">
        <v>91</v>
      </c>
      <c r="AC20" s="106" t="s">
        <v>366</v>
      </c>
      <c r="AD20" s="108" t="s">
        <v>367</v>
      </c>
      <c r="AE20" s="110">
        <v>44591</v>
      </c>
      <c r="AF20" s="110">
        <v>44591</v>
      </c>
      <c r="AG20" s="102" t="s">
        <v>343</v>
      </c>
      <c r="AH20" s="108" t="s">
        <v>352</v>
      </c>
      <c r="AI20" s="102" t="s">
        <v>340</v>
      </c>
    </row>
    <row r="21" spans="1:35" ht="92.25" customHeight="1" x14ac:dyDescent="0.25">
      <c r="A21" s="118"/>
      <c r="B21" s="118"/>
      <c r="C21" s="120"/>
      <c r="D21" s="175"/>
      <c r="E21" s="169"/>
      <c r="F21" s="103"/>
      <c r="G21" s="109"/>
      <c r="H21" s="103"/>
      <c r="I21" s="103"/>
      <c r="J21" s="103"/>
      <c r="K21" s="103"/>
      <c r="L21" s="103"/>
      <c r="M21" s="105"/>
      <c r="N21" s="31" t="s">
        <v>370</v>
      </c>
      <c r="O21" s="8" t="s">
        <v>74</v>
      </c>
      <c r="P21" s="8" t="s">
        <v>76</v>
      </c>
      <c r="Q21" s="8" t="s">
        <v>80</v>
      </c>
      <c r="R21" s="13">
        <f t="shared" si="35"/>
        <v>0.4</v>
      </c>
      <c r="S21" s="8" t="s">
        <v>83</v>
      </c>
      <c r="T21" s="8" t="s">
        <v>85</v>
      </c>
      <c r="U21" s="8" t="s">
        <v>87</v>
      </c>
      <c r="V21" s="32">
        <f t="shared" si="36"/>
        <v>1.0077695999999997E-2</v>
      </c>
      <c r="W21" s="105"/>
      <c r="X21" s="103"/>
      <c r="Y21" s="105"/>
      <c r="Z21" s="103"/>
      <c r="AA21" s="105"/>
      <c r="AB21" s="103"/>
      <c r="AC21" s="107"/>
      <c r="AD21" s="109"/>
      <c r="AE21" s="103"/>
      <c r="AF21" s="103"/>
      <c r="AG21" s="103"/>
      <c r="AH21" s="109"/>
      <c r="AI21" s="103"/>
    </row>
    <row r="22" spans="1:35" ht="113.25" customHeight="1" x14ac:dyDescent="0.25">
      <c r="A22" s="117" t="s">
        <v>29</v>
      </c>
      <c r="B22" s="117" t="s">
        <v>293</v>
      </c>
      <c r="C22" s="119" t="s">
        <v>363</v>
      </c>
      <c r="D22" s="179" t="s">
        <v>362</v>
      </c>
      <c r="E22" s="168" t="str">
        <f>CONCATENATE(B22," ",C22," ",D22)</f>
        <v xml:space="preserve">Afectación económica y reputacional por la posible disminución del número de grupos de investigación categorizados por Miniciencias,  debido al desconocimiento del sistema de medición y la no implementación de estrategias de fortalecimiento para los Grupos de Investigación. </v>
      </c>
      <c r="F22" s="102" t="s">
        <v>50</v>
      </c>
      <c r="G22" s="108" t="s">
        <v>41</v>
      </c>
      <c r="H22" s="102">
        <v>74</v>
      </c>
      <c r="I22" s="102" t="s">
        <v>56</v>
      </c>
      <c r="J22" s="102" t="str">
        <f t="shared" ref="J22" si="42">IF((I22="Muy Bajo"),"20%",IF(I22="Baja","40%",IF(I22="Media","60%",IF(I22="Alta","80%",IF(I22="Muy Alta","100%","0")))))</f>
        <v>60%</v>
      </c>
      <c r="K22" s="102" t="s">
        <v>63</v>
      </c>
      <c r="L22" s="102" t="str">
        <f t="shared" ref="L22" si="43">IF((K22="Leve"),"20%",IF(K22="Menor","40%",IF(K22="Moderado","60%",IF(K22="Mayor","80%",IF(K22="Catastrófico","100%","0")))))</f>
        <v>20%</v>
      </c>
      <c r="M22" s="104" t="str">
        <f t="shared" ref="M22" si="44">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Moderado</v>
      </c>
      <c r="N22" s="31" t="s">
        <v>354</v>
      </c>
      <c r="O22" s="8" t="s">
        <v>74</v>
      </c>
      <c r="P22" s="8" t="s">
        <v>76</v>
      </c>
      <c r="Q22" s="8" t="s">
        <v>80</v>
      </c>
      <c r="R22" s="13">
        <f t="shared" ref="R22:R23" si="45">IF((P22="Preventivo"),"25%",IF(P22="Detectivo","15%",IF(P22="Correctivo","10%","0")))+IF((Q22="Automático"),"25%",IF(Q22="Manual","15%","0"))</f>
        <v>0.4</v>
      </c>
      <c r="S22" s="8" t="s">
        <v>83</v>
      </c>
      <c r="T22" s="8" t="s">
        <v>85</v>
      </c>
      <c r="U22" s="8" t="s">
        <v>87</v>
      </c>
      <c r="V22" s="32">
        <f t="shared" ref="V22:V24" si="46">V21-(V21*R22)</f>
        <v>6.0466175999999983E-3</v>
      </c>
      <c r="W22" s="104">
        <f t="shared" ref="W22" si="47">V23</f>
        <v>3.627970559999999E-3</v>
      </c>
      <c r="X22" s="102" t="str">
        <f t="shared" ref="X22" si="48">IF((W22&lt;21%),"Muy Bajo",IF((W22&lt;41%),"Baja",IF((W22&lt;61%),"Media",IF((W22&lt;81%),"Alta",IF((W22&lt;101%),"Muy alta","0")))))</f>
        <v>Muy Bajo</v>
      </c>
      <c r="Y22" s="104">
        <f t="shared" ref="Y22" si="49">IF(O22="Impacto",L22-(L22*R22),IF(O22="Probabilidad",L22-0,"0"))</f>
        <v>0.2</v>
      </c>
      <c r="Z22" s="102" t="str">
        <f t="shared" ref="Z22" si="50">IF((Y22&lt;21%),"Leve",IF((Y22&lt;41%),"Menor",IF((Y22&lt;61%),"Moderado",IF((Y22&lt;81%),"Mayor",IF((Y22&lt;101%),"Catastrófico","0")))))</f>
        <v>Leve</v>
      </c>
      <c r="AA22" s="104" t="str">
        <f t="shared" ref="AA22" si="51">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Bajo</v>
      </c>
      <c r="AB22" s="102" t="s">
        <v>91</v>
      </c>
      <c r="AC22" s="106" t="s">
        <v>366</v>
      </c>
      <c r="AD22" s="108" t="s">
        <v>367</v>
      </c>
      <c r="AE22" s="110">
        <v>44591</v>
      </c>
      <c r="AF22" s="110">
        <v>44591</v>
      </c>
      <c r="AG22" s="102" t="s">
        <v>343</v>
      </c>
      <c r="AH22" s="108" t="s">
        <v>352</v>
      </c>
      <c r="AI22" s="102" t="s">
        <v>340</v>
      </c>
    </row>
    <row r="23" spans="1:35" ht="107.25" customHeight="1" x14ac:dyDescent="0.25">
      <c r="A23" s="118"/>
      <c r="B23" s="118"/>
      <c r="C23" s="120"/>
      <c r="D23" s="180"/>
      <c r="E23" s="169"/>
      <c r="F23" s="103"/>
      <c r="G23" s="109"/>
      <c r="H23" s="103"/>
      <c r="I23" s="103"/>
      <c r="J23" s="103"/>
      <c r="K23" s="103"/>
      <c r="L23" s="103"/>
      <c r="M23" s="105"/>
      <c r="N23" s="31" t="s">
        <v>371</v>
      </c>
      <c r="O23" s="8" t="s">
        <v>74</v>
      </c>
      <c r="P23" s="8" t="s">
        <v>76</v>
      </c>
      <c r="Q23" s="8" t="s">
        <v>80</v>
      </c>
      <c r="R23" s="13">
        <f t="shared" si="45"/>
        <v>0.4</v>
      </c>
      <c r="S23" s="8" t="s">
        <v>83</v>
      </c>
      <c r="T23" s="8" t="s">
        <v>85</v>
      </c>
      <c r="U23" s="8" t="s">
        <v>87</v>
      </c>
      <c r="V23" s="32">
        <f t="shared" si="36"/>
        <v>3.627970559999999E-3</v>
      </c>
      <c r="W23" s="105"/>
      <c r="X23" s="103"/>
      <c r="Y23" s="105"/>
      <c r="Z23" s="103"/>
      <c r="AA23" s="105"/>
      <c r="AB23" s="103"/>
      <c r="AC23" s="107"/>
      <c r="AD23" s="109"/>
      <c r="AE23" s="103"/>
      <c r="AF23" s="103"/>
      <c r="AG23" s="103"/>
      <c r="AH23" s="109"/>
      <c r="AI23" s="103"/>
    </row>
    <row r="24" spans="1:35" ht="105" customHeight="1" x14ac:dyDescent="0.25">
      <c r="A24" s="117" t="s">
        <v>29</v>
      </c>
      <c r="B24" s="117" t="s">
        <v>293</v>
      </c>
      <c r="C24" s="119" t="s">
        <v>365</v>
      </c>
      <c r="D24" s="113" t="s">
        <v>364</v>
      </c>
      <c r="E24" s="115" t="str">
        <f>CONCATENATE(B24," ",C24," ",D24)</f>
        <v>Afectación económica y reputacional por quejas, reclamos e inconformidad de los estudiantes y profesores, así como la afectación de los resultados de estudios e investigaciones,  debido a la ocurrencia de eventos adversos durante la ejecución de los proyectos de investigación, tales como: accidentes (riesgos técnicos), manejo experimental inadecuado  e incumplimiento de protocolos (riesgos ético y biológico).</v>
      </c>
      <c r="F24" s="102" t="s">
        <v>50</v>
      </c>
      <c r="G24" s="108" t="s">
        <v>41</v>
      </c>
      <c r="H24" s="102">
        <v>74</v>
      </c>
      <c r="I24" s="102" t="s">
        <v>56</v>
      </c>
      <c r="J24" s="102" t="str">
        <f t="shared" ref="J24" si="52">IF((I24="Muy Bajo"),"20%",IF(I24="Baja","40%",IF(I24="Media","60%",IF(I24="Alta","80%",IF(I24="Muy Alta","100%","0")))))</f>
        <v>60%</v>
      </c>
      <c r="K24" s="102" t="s">
        <v>63</v>
      </c>
      <c r="L24" s="102" t="str">
        <f t="shared" ref="L24" si="53">IF((K24="Leve"),"20%",IF(K24="Menor","40%",IF(K24="Moderado","60%",IF(K24="Mayor","80%",IF(K24="Catastrófico","100%","0")))))</f>
        <v>20%</v>
      </c>
      <c r="M24" s="104" t="str">
        <f t="shared" ref="M24" si="54">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Moderado</v>
      </c>
      <c r="N24" s="31" t="s">
        <v>354</v>
      </c>
      <c r="O24" s="8" t="s">
        <v>74</v>
      </c>
      <c r="P24" s="8" t="s">
        <v>76</v>
      </c>
      <c r="Q24" s="8" t="s">
        <v>80</v>
      </c>
      <c r="R24" s="13">
        <f t="shared" ref="R24:R25" si="55">IF((P24="Preventivo"),"25%",IF(P24="Detectivo","15%",IF(P24="Correctivo","10%","0")))+IF((Q24="Automático"),"25%",IF(Q24="Manual","15%","0"))</f>
        <v>0.4</v>
      </c>
      <c r="S24" s="8" t="s">
        <v>83</v>
      </c>
      <c r="T24" s="8" t="s">
        <v>85</v>
      </c>
      <c r="U24" s="8" t="s">
        <v>87</v>
      </c>
      <c r="V24" s="32">
        <f t="shared" si="46"/>
        <v>2.176782335999999E-3</v>
      </c>
      <c r="W24" s="104">
        <f t="shared" ref="W24" si="56">V25</f>
        <v>1.3060694015999993E-3</v>
      </c>
      <c r="X24" s="102" t="str">
        <f t="shared" ref="X24" si="57">IF((W24&lt;21%),"Muy Bajo",IF((W24&lt;41%),"Baja",IF((W24&lt;61%),"Media",IF((W24&lt;81%),"Alta",IF((W24&lt;101%),"Muy alta","0")))))</f>
        <v>Muy Bajo</v>
      </c>
      <c r="Y24" s="104">
        <f t="shared" ref="Y24" si="58">IF(O24="Impacto",L24-(L24*R24),IF(O24="Probabilidad",L24-0,"0"))</f>
        <v>0.2</v>
      </c>
      <c r="Z24" s="102" t="str">
        <f t="shared" ref="Z24" si="59">IF((Y24&lt;21%),"Leve",IF((Y24&lt;41%),"Menor",IF((Y24&lt;61%),"Moderado",IF((Y24&lt;81%),"Mayor",IF((Y24&lt;101%),"Catastrófico","0")))))</f>
        <v>Leve</v>
      </c>
      <c r="AA24" s="104" t="str">
        <f t="shared" ref="AA24" si="60">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Bajo</v>
      </c>
      <c r="AB24" s="102" t="s">
        <v>91</v>
      </c>
      <c r="AC24" s="106" t="s">
        <v>366</v>
      </c>
      <c r="AD24" s="108" t="s">
        <v>367</v>
      </c>
      <c r="AE24" s="110">
        <v>44591</v>
      </c>
      <c r="AF24" s="110">
        <v>44591</v>
      </c>
      <c r="AG24" s="102" t="s">
        <v>343</v>
      </c>
      <c r="AH24" s="108" t="s">
        <v>352</v>
      </c>
      <c r="AI24" s="102" t="s">
        <v>340</v>
      </c>
    </row>
    <row r="25" spans="1:35" ht="105" customHeight="1" x14ac:dyDescent="0.25">
      <c r="A25" s="118"/>
      <c r="B25" s="118"/>
      <c r="C25" s="120"/>
      <c r="D25" s="114"/>
      <c r="E25" s="116"/>
      <c r="F25" s="103"/>
      <c r="G25" s="109"/>
      <c r="H25" s="103"/>
      <c r="I25" s="103"/>
      <c r="J25" s="103"/>
      <c r="K25" s="103"/>
      <c r="L25" s="103"/>
      <c r="M25" s="105"/>
      <c r="N25" s="31" t="s">
        <v>342</v>
      </c>
      <c r="O25" s="8" t="s">
        <v>74</v>
      </c>
      <c r="P25" s="8" t="s">
        <v>76</v>
      </c>
      <c r="Q25" s="8" t="s">
        <v>80</v>
      </c>
      <c r="R25" s="13">
        <f t="shared" si="55"/>
        <v>0.4</v>
      </c>
      <c r="S25" s="8" t="s">
        <v>83</v>
      </c>
      <c r="T25" s="8" t="s">
        <v>85</v>
      </c>
      <c r="U25" s="8" t="s">
        <v>87</v>
      </c>
      <c r="V25" s="32">
        <f t="shared" si="36"/>
        <v>1.3060694015999993E-3</v>
      </c>
      <c r="W25" s="105"/>
      <c r="X25" s="103"/>
      <c r="Y25" s="105"/>
      <c r="Z25" s="103"/>
      <c r="AA25" s="105"/>
      <c r="AB25" s="103"/>
      <c r="AC25" s="107"/>
      <c r="AD25" s="109"/>
      <c r="AE25" s="103"/>
      <c r="AF25" s="103"/>
      <c r="AG25" s="103"/>
      <c r="AH25" s="109"/>
      <c r="AI25" s="103"/>
    </row>
  </sheetData>
  <mergeCells count="208">
    <mergeCell ref="A16:A17"/>
    <mergeCell ref="B16:B17"/>
    <mergeCell ref="C16:C17"/>
    <mergeCell ref="D16:D17"/>
    <mergeCell ref="E16:E17"/>
    <mergeCell ref="F16:F17"/>
    <mergeCell ref="G16:G17"/>
    <mergeCell ref="H16:H17"/>
    <mergeCell ref="I16:I17"/>
    <mergeCell ref="C18:C19"/>
    <mergeCell ref="C20:C21"/>
    <mergeCell ref="AE22:AE23"/>
    <mergeCell ref="AF22:AF23"/>
    <mergeCell ref="AG22:AG23"/>
    <mergeCell ref="AH22:AH23"/>
    <mergeCell ref="AI22:AI23"/>
    <mergeCell ref="Y20:Y21"/>
    <mergeCell ref="Z20:Z21"/>
    <mergeCell ref="J22:J23"/>
    <mergeCell ref="K22:K23"/>
    <mergeCell ref="L22:L23"/>
    <mergeCell ref="M22:M23"/>
    <mergeCell ref="W22:W23"/>
    <mergeCell ref="X22:X23"/>
    <mergeCell ref="Y22:Y23"/>
    <mergeCell ref="Z22:Z23"/>
    <mergeCell ref="AA22:AA23"/>
    <mergeCell ref="AB22:AB23"/>
    <mergeCell ref="AC22:AC23"/>
    <mergeCell ref="AD22:AD23"/>
    <mergeCell ref="Y18:Y19"/>
    <mergeCell ref="Z18:Z19"/>
    <mergeCell ref="AG20:AG21"/>
    <mergeCell ref="A22:A23"/>
    <mergeCell ref="B22:B23"/>
    <mergeCell ref="C22:C23"/>
    <mergeCell ref="D22:D23"/>
    <mergeCell ref="E22:E23"/>
    <mergeCell ref="F22:F23"/>
    <mergeCell ref="G22:G23"/>
    <mergeCell ref="H22:H23"/>
    <mergeCell ref="I22:I23"/>
    <mergeCell ref="AH20:AH21"/>
    <mergeCell ref="AI20:AI21"/>
    <mergeCell ref="Y16:Y17"/>
    <mergeCell ref="Z16:Z17"/>
    <mergeCell ref="AA16:AA17"/>
    <mergeCell ref="AB16:AB17"/>
    <mergeCell ref="AC16:AC17"/>
    <mergeCell ref="AD16:AD17"/>
    <mergeCell ref="AE16:AE17"/>
    <mergeCell ref="AF16:AF17"/>
    <mergeCell ref="AG16:AG17"/>
    <mergeCell ref="AH16:AH17"/>
    <mergeCell ref="AI16:AI17"/>
    <mergeCell ref="AD18:AD19"/>
    <mergeCell ref="AE18:AE19"/>
    <mergeCell ref="AF18:AF19"/>
    <mergeCell ref="AG18:AG19"/>
    <mergeCell ref="AB20:AB21"/>
    <mergeCell ref="AC20:AC21"/>
    <mergeCell ref="AD20:AD21"/>
    <mergeCell ref="AE20:AE21"/>
    <mergeCell ref="AF20:AF21"/>
    <mergeCell ref="W20:W21"/>
    <mergeCell ref="X20:X21"/>
    <mergeCell ref="X14:X15"/>
    <mergeCell ref="Y14:Y15"/>
    <mergeCell ref="K16:K17"/>
    <mergeCell ref="L16:L17"/>
    <mergeCell ref="M16:M17"/>
    <mergeCell ref="W16:W17"/>
    <mergeCell ref="X16:X17"/>
    <mergeCell ref="F18:F19"/>
    <mergeCell ref="G18:G19"/>
    <mergeCell ref="H18:H19"/>
    <mergeCell ref="I18:I19"/>
    <mergeCell ref="X18:X19"/>
    <mergeCell ref="AI14:AI15"/>
    <mergeCell ref="A14:A15"/>
    <mergeCell ref="B14:B15"/>
    <mergeCell ref="AA20:AA21"/>
    <mergeCell ref="AH18:AH19"/>
    <mergeCell ref="AI18:AI19"/>
    <mergeCell ref="A20:A21"/>
    <mergeCell ref="B20:B21"/>
    <mergeCell ref="D20:D21"/>
    <mergeCell ref="E20:E21"/>
    <mergeCell ref="F20:F21"/>
    <mergeCell ref="G20:G21"/>
    <mergeCell ref="H20:H21"/>
    <mergeCell ref="I20:I21"/>
    <mergeCell ref="J20:J21"/>
    <mergeCell ref="K20:K21"/>
    <mergeCell ref="L20:L21"/>
    <mergeCell ref="M20:M21"/>
    <mergeCell ref="AC18:AC19"/>
    <mergeCell ref="AD14:AD15"/>
    <mergeCell ref="L14:L15"/>
    <mergeCell ref="M14:M15"/>
    <mergeCell ref="W14:W15"/>
    <mergeCell ref="J16:J17"/>
    <mergeCell ref="AH12:AH13"/>
    <mergeCell ref="AI12:AI13"/>
    <mergeCell ref="A18:A19"/>
    <mergeCell ref="B18:B19"/>
    <mergeCell ref="C14:C15"/>
    <mergeCell ref="D18:D19"/>
    <mergeCell ref="E18:E19"/>
    <mergeCell ref="AE14:AE15"/>
    <mergeCell ref="AF14:AF15"/>
    <mergeCell ref="AG14:AG15"/>
    <mergeCell ref="AH14:AH15"/>
    <mergeCell ref="AA18:AA19"/>
    <mergeCell ref="AB18:AB19"/>
    <mergeCell ref="J18:J19"/>
    <mergeCell ref="K18:K19"/>
    <mergeCell ref="L18:L19"/>
    <mergeCell ref="M18:M19"/>
    <mergeCell ref="W18:W19"/>
    <mergeCell ref="D14:D15"/>
    <mergeCell ref="E14:E15"/>
    <mergeCell ref="F14:F15"/>
    <mergeCell ref="G14:G15"/>
    <mergeCell ref="H14:H15"/>
    <mergeCell ref="I14:I15"/>
    <mergeCell ref="AF12:AF13"/>
    <mergeCell ref="AG12:AG13"/>
    <mergeCell ref="AA12:AA13"/>
    <mergeCell ref="AB12:AB13"/>
    <mergeCell ref="AC12:AC13"/>
    <mergeCell ref="AD12:AD13"/>
    <mergeCell ref="AE12:AE13"/>
    <mergeCell ref="X12:X13"/>
    <mergeCell ref="Y12:Y13"/>
    <mergeCell ref="Z12:Z13"/>
    <mergeCell ref="L12:L13"/>
    <mergeCell ref="K12:K13"/>
    <mergeCell ref="M12:M13"/>
    <mergeCell ref="W12:W13"/>
    <mergeCell ref="K14:K15"/>
    <mergeCell ref="AA14:AA15"/>
    <mergeCell ref="AB14:AB15"/>
    <mergeCell ref="AC14:AC15"/>
    <mergeCell ref="J14:J15"/>
    <mergeCell ref="B10:E10"/>
    <mergeCell ref="I11:J11"/>
    <mergeCell ref="A12:A13"/>
    <mergeCell ref="B12:B13"/>
    <mergeCell ref="C12:C13"/>
    <mergeCell ref="D12:D13"/>
    <mergeCell ref="E12:E13"/>
    <mergeCell ref="F12:F13"/>
    <mergeCell ref="G12:G13"/>
    <mergeCell ref="H12:H13"/>
    <mergeCell ref="J12:J13"/>
    <mergeCell ref="I12:I13"/>
    <mergeCell ref="Z14:Z15"/>
    <mergeCell ref="A8:B8"/>
    <mergeCell ref="C6:AI6"/>
    <mergeCell ref="C7:AI7"/>
    <mergeCell ref="C8:AI8"/>
    <mergeCell ref="AH1:AI1"/>
    <mergeCell ref="AH2:AI2"/>
    <mergeCell ref="AH3:AI3"/>
    <mergeCell ref="AH4:AI4"/>
    <mergeCell ref="C1:AG2"/>
    <mergeCell ref="C3:AG4"/>
    <mergeCell ref="A1:B4"/>
    <mergeCell ref="A5:B5"/>
    <mergeCell ref="C5:AI5"/>
    <mergeCell ref="A6:B6"/>
    <mergeCell ref="A7:B7"/>
    <mergeCell ref="AB9:AI10"/>
    <mergeCell ref="A9:G9"/>
    <mergeCell ref="H10:L10"/>
    <mergeCell ref="M10:AA10"/>
    <mergeCell ref="H9:AA9"/>
    <mergeCell ref="G10:G11"/>
    <mergeCell ref="AI24:AI25"/>
    <mergeCell ref="AH24:AH25"/>
    <mergeCell ref="K11:L11"/>
    <mergeCell ref="Y11:Z11"/>
    <mergeCell ref="W11:X11"/>
    <mergeCell ref="D24:D25"/>
    <mergeCell ref="E24:E25"/>
    <mergeCell ref="A24:A25"/>
    <mergeCell ref="B24:B25"/>
    <mergeCell ref="C24:C25"/>
    <mergeCell ref="F24:F25"/>
    <mergeCell ref="G24:G25"/>
    <mergeCell ref="H24:H25"/>
    <mergeCell ref="I24:I25"/>
    <mergeCell ref="J24:J25"/>
    <mergeCell ref="K24:K25"/>
    <mergeCell ref="L24:L25"/>
    <mergeCell ref="M24:M25"/>
    <mergeCell ref="W24:W25"/>
    <mergeCell ref="X24:X25"/>
    <mergeCell ref="Y24:Y25"/>
    <mergeCell ref="AG24:AG25"/>
    <mergeCell ref="Z24:Z25"/>
    <mergeCell ref="AA24:AA25"/>
    <mergeCell ref="AB24:AB25"/>
    <mergeCell ref="AC24:AC25"/>
    <mergeCell ref="AD24:AD25"/>
    <mergeCell ref="AE24:AE25"/>
    <mergeCell ref="AF24:AF25"/>
  </mergeCells>
  <conditionalFormatting sqref="I12 I14">
    <cfRule type="containsText" dxfId="195" priority="216" operator="containsText" text="Muy Bajo">
      <formula>NOT(ISERROR(SEARCH("Muy Bajo",I12)))</formula>
    </cfRule>
    <cfRule type="containsText" dxfId="194" priority="217" operator="containsText" text="Baja">
      <formula>NOT(ISERROR(SEARCH("Baja",I12)))</formula>
    </cfRule>
    <cfRule type="containsText" dxfId="193" priority="218" operator="containsText" text="Muy alta">
      <formula>NOT(ISERROR(SEARCH("Muy alta",I12)))</formula>
    </cfRule>
    <cfRule type="containsText" dxfId="192" priority="219" operator="containsText" text="Alta">
      <formula>NOT(ISERROR(SEARCH("Alta",I12)))</formula>
    </cfRule>
    <cfRule type="containsText" dxfId="191" priority="220" operator="containsText" text="Media">
      <formula>NOT(ISERROR(SEARCH("Media",I12)))</formula>
    </cfRule>
  </conditionalFormatting>
  <conditionalFormatting sqref="K12 K14">
    <cfRule type="containsText" dxfId="190" priority="211" operator="containsText" text="Catastrófico">
      <formula>NOT(ISERROR(SEARCH("Catastrófico",K12)))</formula>
    </cfRule>
    <cfRule type="containsText" dxfId="189" priority="212" operator="containsText" text="Mayor">
      <formula>NOT(ISERROR(SEARCH("Mayor",K12)))</formula>
    </cfRule>
    <cfRule type="containsText" dxfId="188" priority="213" operator="containsText" text="Moderado">
      <formula>NOT(ISERROR(SEARCH("Moderado",K12)))</formula>
    </cfRule>
    <cfRule type="containsText" dxfId="187" priority="214" operator="containsText" text="Menor">
      <formula>NOT(ISERROR(SEARCH("Menor",K12)))</formula>
    </cfRule>
    <cfRule type="containsText" dxfId="186" priority="215" operator="containsText" text="Leve">
      <formula>NOT(ISERROR(SEARCH("Leve",K12)))</formula>
    </cfRule>
  </conditionalFormatting>
  <conditionalFormatting sqref="M12 M14">
    <cfRule type="containsText" dxfId="185" priority="207" operator="containsText" text="Bajo">
      <formula>NOT(ISERROR(SEARCH("Bajo",M12)))</formula>
    </cfRule>
    <cfRule type="containsText" dxfId="184" priority="208" operator="containsText" text="Moderado">
      <formula>NOT(ISERROR(SEARCH("Moderado",M12)))</formula>
    </cfRule>
    <cfRule type="containsText" dxfId="183" priority="209" operator="containsText" text="Alto">
      <formula>NOT(ISERROR(SEARCH("Alto",M12)))</formula>
    </cfRule>
    <cfRule type="containsText" dxfId="182" priority="210" operator="containsText" text="Extremo">
      <formula>NOT(ISERROR(SEARCH("Extremo",M12)))</formula>
    </cfRule>
  </conditionalFormatting>
  <conditionalFormatting sqref="X12 X14">
    <cfRule type="containsText" dxfId="181" priority="201" operator="containsText" text="Muy Bajo">
      <formula>NOT(ISERROR(SEARCH("Muy Bajo",X12)))</formula>
    </cfRule>
    <cfRule type="containsText" dxfId="180" priority="202" operator="containsText" text="Baja">
      <formula>NOT(ISERROR(SEARCH("Baja",X12)))</formula>
    </cfRule>
    <cfRule type="containsText" dxfId="179" priority="203" operator="containsText" text="Muy alta">
      <formula>NOT(ISERROR(SEARCH("Muy alta",X12)))</formula>
    </cfRule>
    <cfRule type="containsText" dxfId="178" priority="204" operator="containsText" text="Alta">
      <formula>NOT(ISERROR(SEARCH("Alta",X12)))</formula>
    </cfRule>
    <cfRule type="containsText" dxfId="177" priority="205" operator="containsText" text="Media">
      <formula>NOT(ISERROR(SEARCH("Media",X12)))</formula>
    </cfRule>
  </conditionalFormatting>
  <conditionalFormatting sqref="Z12 Z14">
    <cfRule type="containsText" dxfId="176" priority="187" operator="containsText" text="Catastrófico">
      <formula>NOT(ISERROR(SEARCH("Catastrófico",Z12)))</formula>
    </cfRule>
    <cfRule type="containsText" dxfId="175" priority="188" operator="containsText" text="Mayor">
      <formula>NOT(ISERROR(SEARCH("Mayor",Z12)))</formula>
    </cfRule>
    <cfRule type="containsText" dxfId="174" priority="189" operator="containsText" text="Moderado">
      <formula>NOT(ISERROR(SEARCH("Moderado",Z12)))</formula>
    </cfRule>
    <cfRule type="containsText" dxfId="173" priority="190" operator="containsText" text="Menor">
      <formula>NOT(ISERROR(SEARCH("Menor",Z12)))</formula>
    </cfRule>
    <cfRule type="containsText" dxfId="172" priority="191" operator="containsText" text="Leve">
      <formula>NOT(ISERROR(SEARCH("Leve",Z12)))</formula>
    </cfRule>
  </conditionalFormatting>
  <conditionalFormatting sqref="AA12 AA14">
    <cfRule type="containsText" dxfId="171" priority="183" operator="containsText" text="Bajo">
      <formula>NOT(ISERROR(SEARCH("Bajo",AA12)))</formula>
    </cfRule>
    <cfRule type="containsText" dxfId="170" priority="184" operator="containsText" text="Moderado">
      <formula>NOT(ISERROR(SEARCH("Moderado",AA12)))</formula>
    </cfRule>
    <cfRule type="containsText" dxfId="169" priority="185" operator="containsText" text="Alto">
      <formula>NOT(ISERROR(SEARCH("Alto",AA12)))</formula>
    </cfRule>
    <cfRule type="containsText" dxfId="168" priority="186" operator="containsText" text="Extremo">
      <formula>NOT(ISERROR(SEARCH("Extremo",AA12)))</formula>
    </cfRule>
  </conditionalFormatting>
  <conditionalFormatting sqref="I22">
    <cfRule type="containsText" dxfId="167" priority="94" operator="containsText" text="Muy Bajo">
      <formula>NOT(ISERROR(SEARCH("Muy Bajo",I22)))</formula>
    </cfRule>
    <cfRule type="containsText" dxfId="166" priority="95" operator="containsText" text="Baja">
      <formula>NOT(ISERROR(SEARCH("Baja",I22)))</formula>
    </cfRule>
    <cfRule type="containsText" dxfId="165" priority="96" operator="containsText" text="Muy alta">
      <formula>NOT(ISERROR(SEARCH("Muy alta",I22)))</formula>
    </cfRule>
    <cfRule type="containsText" dxfId="164" priority="97" operator="containsText" text="Alta">
      <formula>NOT(ISERROR(SEARCH("Alta",I22)))</formula>
    </cfRule>
    <cfRule type="containsText" dxfId="163" priority="98" operator="containsText" text="Media">
      <formula>NOT(ISERROR(SEARCH("Media",I22)))</formula>
    </cfRule>
  </conditionalFormatting>
  <conditionalFormatting sqref="K22">
    <cfRule type="containsText" dxfId="162" priority="89" operator="containsText" text="Catastrófico">
      <formula>NOT(ISERROR(SEARCH("Catastrófico",K22)))</formula>
    </cfRule>
    <cfRule type="containsText" dxfId="161" priority="90" operator="containsText" text="Mayor">
      <formula>NOT(ISERROR(SEARCH("Mayor",K22)))</formula>
    </cfRule>
    <cfRule type="containsText" dxfId="160" priority="91" operator="containsText" text="Moderado">
      <formula>NOT(ISERROR(SEARCH("Moderado",K22)))</formula>
    </cfRule>
    <cfRule type="containsText" dxfId="159" priority="92" operator="containsText" text="Menor">
      <formula>NOT(ISERROR(SEARCH("Menor",K22)))</formula>
    </cfRule>
    <cfRule type="containsText" dxfId="158" priority="93" operator="containsText" text="Leve">
      <formula>NOT(ISERROR(SEARCH("Leve",K22)))</formula>
    </cfRule>
  </conditionalFormatting>
  <conditionalFormatting sqref="M22">
    <cfRule type="containsText" dxfId="157" priority="85" operator="containsText" text="Bajo">
      <formula>NOT(ISERROR(SEARCH("Bajo",M22)))</formula>
    </cfRule>
    <cfRule type="containsText" dxfId="156" priority="86" operator="containsText" text="Moderado">
      <formula>NOT(ISERROR(SEARCH("Moderado",M22)))</formula>
    </cfRule>
    <cfRule type="containsText" dxfId="155" priority="87" operator="containsText" text="Alto">
      <formula>NOT(ISERROR(SEARCH("Alto",M22)))</formula>
    </cfRule>
    <cfRule type="containsText" dxfId="154" priority="88" operator="containsText" text="Extremo">
      <formula>NOT(ISERROR(SEARCH("Extremo",M22)))</formula>
    </cfRule>
  </conditionalFormatting>
  <conditionalFormatting sqref="X16">
    <cfRule type="containsText" dxfId="153" priority="164" operator="containsText" text="Muy Bajo">
      <formula>NOT(ISERROR(SEARCH("Muy Bajo",X16)))</formula>
    </cfRule>
    <cfRule type="containsText" dxfId="152" priority="165" operator="containsText" text="Baja">
      <formula>NOT(ISERROR(SEARCH("Baja",X16)))</formula>
    </cfRule>
    <cfRule type="containsText" dxfId="151" priority="166" operator="containsText" text="Muy alta">
      <formula>NOT(ISERROR(SEARCH("Muy alta",X16)))</formula>
    </cfRule>
    <cfRule type="containsText" dxfId="150" priority="167" operator="containsText" text="Alta">
      <formula>NOT(ISERROR(SEARCH("Alta",X16)))</formula>
    </cfRule>
    <cfRule type="containsText" dxfId="149" priority="168" operator="containsText" text="Media">
      <formula>NOT(ISERROR(SEARCH("Media",X16)))</formula>
    </cfRule>
  </conditionalFormatting>
  <conditionalFormatting sqref="Z16">
    <cfRule type="containsText" dxfId="148" priority="159" operator="containsText" text="Catastrófico">
      <formula>NOT(ISERROR(SEARCH("Catastrófico",Z16)))</formula>
    </cfRule>
    <cfRule type="containsText" dxfId="147" priority="160" operator="containsText" text="Mayor">
      <formula>NOT(ISERROR(SEARCH("Mayor",Z16)))</formula>
    </cfRule>
    <cfRule type="containsText" dxfId="146" priority="161" operator="containsText" text="Moderado">
      <formula>NOT(ISERROR(SEARCH("Moderado",Z16)))</formula>
    </cfRule>
    <cfRule type="containsText" dxfId="145" priority="162" operator="containsText" text="Menor">
      <formula>NOT(ISERROR(SEARCH("Menor",Z16)))</formula>
    </cfRule>
    <cfRule type="containsText" dxfId="144" priority="163" operator="containsText" text="Leve">
      <formula>NOT(ISERROR(SEARCH("Leve",Z16)))</formula>
    </cfRule>
  </conditionalFormatting>
  <conditionalFormatting sqref="AA16">
    <cfRule type="containsText" dxfId="143" priority="155" operator="containsText" text="Bajo">
      <formula>NOT(ISERROR(SEARCH("Bajo",AA16)))</formula>
    </cfRule>
    <cfRule type="containsText" dxfId="142" priority="156" operator="containsText" text="Moderado">
      <formula>NOT(ISERROR(SEARCH("Moderado",AA16)))</formula>
    </cfRule>
    <cfRule type="containsText" dxfId="141" priority="157" operator="containsText" text="Alto">
      <formula>NOT(ISERROR(SEARCH("Alto",AA16)))</formula>
    </cfRule>
    <cfRule type="containsText" dxfId="140" priority="158" operator="containsText" text="Extremo">
      <formula>NOT(ISERROR(SEARCH("Extremo",AA16)))</formula>
    </cfRule>
  </conditionalFormatting>
  <conditionalFormatting sqref="I16">
    <cfRule type="containsText" dxfId="139" priority="150" operator="containsText" text="Muy Bajo">
      <formula>NOT(ISERROR(SEARCH("Muy Bajo",I16)))</formula>
    </cfRule>
    <cfRule type="containsText" dxfId="138" priority="151" operator="containsText" text="Baja">
      <formula>NOT(ISERROR(SEARCH("Baja",I16)))</formula>
    </cfRule>
    <cfRule type="containsText" dxfId="137" priority="152" operator="containsText" text="Muy alta">
      <formula>NOT(ISERROR(SEARCH("Muy alta",I16)))</formula>
    </cfRule>
    <cfRule type="containsText" dxfId="136" priority="153" operator="containsText" text="Alta">
      <formula>NOT(ISERROR(SEARCH("Alta",I16)))</formula>
    </cfRule>
    <cfRule type="containsText" dxfId="135" priority="154" operator="containsText" text="Media">
      <formula>NOT(ISERROR(SEARCH("Media",I16)))</formula>
    </cfRule>
  </conditionalFormatting>
  <conditionalFormatting sqref="K16">
    <cfRule type="containsText" dxfId="134" priority="145" operator="containsText" text="Catastrófico">
      <formula>NOT(ISERROR(SEARCH("Catastrófico",K16)))</formula>
    </cfRule>
    <cfRule type="containsText" dxfId="133" priority="146" operator="containsText" text="Mayor">
      <formula>NOT(ISERROR(SEARCH("Mayor",K16)))</formula>
    </cfRule>
    <cfRule type="containsText" dxfId="132" priority="147" operator="containsText" text="Moderado">
      <formula>NOT(ISERROR(SEARCH("Moderado",K16)))</formula>
    </cfRule>
    <cfRule type="containsText" dxfId="131" priority="148" operator="containsText" text="Menor">
      <formula>NOT(ISERROR(SEARCH("Menor",K16)))</formula>
    </cfRule>
    <cfRule type="containsText" dxfId="130" priority="149" operator="containsText" text="Leve">
      <formula>NOT(ISERROR(SEARCH("Leve",K16)))</formula>
    </cfRule>
  </conditionalFormatting>
  <conditionalFormatting sqref="M16">
    <cfRule type="containsText" dxfId="129" priority="141" operator="containsText" text="Bajo">
      <formula>NOT(ISERROR(SEARCH("Bajo",M16)))</formula>
    </cfRule>
    <cfRule type="containsText" dxfId="128" priority="142" operator="containsText" text="Moderado">
      <formula>NOT(ISERROR(SEARCH("Moderado",M16)))</formula>
    </cfRule>
    <cfRule type="containsText" dxfId="127" priority="143" operator="containsText" text="Alto">
      <formula>NOT(ISERROR(SEARCH("Alto",M16)))</formula>
    </cfRule>
    <cfRule type="containsText" dxfId="126" priority="144" operator="containsText" text="Extremo">
      <formula>NOT(ISERROR(SEARCH("Extremo",M16)))</formula>
    </cfRule>
  </conditionalFormatting>
  <conditionalFormatting sqref="I20">
    <cfRule type="containsText" dxfId="125" priority="136" operator="containsText" text="Muy Bajo">
      <formula>NOT(ISERROR(SEARCH("Muy Bajo",I20)))</formula>
    </cfRule>
    <cfRule type="containsText" dxfId="124" priority="137" operator="containsText" text="Baja">
      <formula>NOT(ISERROR(SEARCH("Baja",I20)))</formula>
    </cfRule>
    <cfRule type="containsText" dxfId="123" priority="138" operator="containsText" text="Muy alta">
      <formula>NOT(ISERROR(SEARCH("Muy alta",I20)))</formula>
    </cfRule>
    <cfRule type="containsText" dxfId="122" priority="139" operator="containsText" text="Alta">
      <formula>NOT(ISERROR(SEARCH("Alta",I20)))</formula>
    </cfRule>
    <cfRule type="containsText" dxfId="121" priority="140" operator="containsText" text="Media">
      <formula>NOT(ISERROR(SEARCH("Media",I20)))</formula>
    </cfRule>
  </conditionalFormatting>
  <conditionalFormatting sqref="K20">
    <cfRule type="containsText" dxfId="120" priority="131" operator="containsText" text="Catastrófico">
      <formula>NOT(ISERROR(SEARCH("Catastrófico",K20)))</formula>
    </cfRule>
    <cfRule type="containsText" dxfId="119" priority="132" operator="containsText" text="Mayor">
      <formula>NOT(ISERROR(SEARCH("Mayor",K20)))</formula>
    </cfRule>
    <cfRule type="containsText" dxfId="118" priority="133" operator="containsText" text="Moderado">
      <formula>NOT(ISERROR(SEARCH("Moderado",K20)))</formula>
    </cfRule>
    <cfRule type="containsText" dxfId="117" priority="134" operator="containsText" text="Menor">
      <formula>NOT(ISERROR(SEARCH("Menor",K20)))</formula>
    </cfRule>
    <cfRule type="containsText" dxfId="116" priority="135" operator="containsText" text="Leve">
      <formula>NOT(ISERROR(SEARCH("Leve",K20)))</formula>
    </cfRule>
  </conditionalFormatting>
  <conditionalFormatting sqref="M20">
    <cfRule type="containsText" dxfId="115" priority="127" operator="containsText" text="Bajo">
      <formula>NOT(ISERROR(SEARCH("Bajo",M20)))</formula>
    </cfRule>
    <cfRule type="containsText" dxfId="114" priority="128" operator="containsText" text="Moderado">
      <formula>NOT(ISERROR(SEARCH("Moderado",M20)))</formula>
    </cfRule>
    <cfRule type="containsText" dxfId="113" priority="129" operator="containsText" text="Alto">
      <formula>NOT(ISERROR(SEARCH("Alto",M20)))</formula>
    </cfRule>
    <cfRule type="containsText" dxfId="112" priority="130" operator="containsText" text="Extremo">
      <formula>NOT(ISERROR(SEARCH("Extremo",M20)))</formula>
    </cfRule>
  </conditionalFormatting>
  <conditionalFormatting sqref="X18">
    <cfRule type="containsText" dxfId="111" priority="122" operator="containsText" text="Muy Bajo">
      <formula>NOT(ISERROR(SEARCH("Muy Bajo",X18)))</formula>
    </cfRule>
    <cfRule type="containsText" dxfId="110" priority="123" operator="containsText" text="Baja">
      <formula>NOT(ISERROR(SEARCH("Baja",X18)))</formula>
    </cfRule>
    <cfRule type="containsText" dxfId="109" priority="124" operator="containsText" text="Muy alta">
      <formula>NOT(ISERROR(SEARCH("Muy alta",X18)))</formula>
    </cfRule>
    <cfRule type="containsText" dxfId="108" priority="125" operator="containsText" text="Alta">
      <formula>NOT(ISERROR(SEARCH("Alta",X18)))</formula>
    </cfRule>
    <cfRule type="containsText" dxfId="107" priority="126" operator="containsText" text="Media">
      <formula>NOT(ISERROR(SEARCH("Media",X18)))</formula>
    </cfRule>
  </conditionalFormatting>
  <conditionalFormatting sqref="Z18">
    <cfRule type="containsText" dxfId="106" priority="117" operator="containsText" text="Catastrófico">
      <formula>NOT(ISERROR(SEARCH("Catastrófico",Z18)))</formula>
    </cfRule>
    <cfRule type="containsText" dxfId="105" priority="118" operator="containsText" text="Mayor">
      <formula>NOT(ISERROR(SEARCH("Mayor",Z18)))</formula>
    </cfRule>
    <cfRule type="containsText" dxfId="104" priority="119" operator="containsText" text="Moderado">
      <formula>NOT(ISERROR(SEARCH("Moderado",Z18)))</formula>
    </cfRule>
    <cfRule type="containsText" dxfId="103" priority="120" operator="containsText" text="Menor">
      <formula>NOT(ISERROR(SEARCH("Menor",Z18)))</formula>
    </cfRule>
    <cfRule type="containsText" dxfId="102" priority="121" operator="containsText" text="Leve">
      <formula>NOT(ISERROR(SEARCH("Leve",Z18)))</formula>
    </cfRule>
  </conditionalFormatting>
  <conditionalFormatting sqref="AA18">
    <cfRule type="containsText" dxfId="101" priority="113" operator="containsText" text="Bajo">
      <formula>NOT(ISERROR(SEARCH("Bajo",AA18)))</formula>
    </cfRule>
    <cfRule type="containsText" dxfId="100" priority="114" operator="containsText" text="Moderado">
      <formula>NOT(ISERROR(SEARCH("Moderado",AA18)))</formula>
    </cfRule>
    <cfRule type="containsText" dxfId="99" priority="115" operator="containsText" text="Alto">
      <formula>NOT(ISERROR(SEARCH("Alto",AA18)))</formula>
    </cfRule>
    <cfRule type="containsText" dxfId="98" priority="116" operator="containsText" text="Extremo">
      <formula>NOT(ISERROR(SEARCH("Extremo",AA18)))</formula>
    </cfRule>
  </conditionalFormatting>
  <conditionalFormatting sqref="X20">
    <cfRule type="containsText" dxfId="97" priority="108" operator="containsText" text="Muy Bajo">
      <formula>NOT(ISERROR(SEARCH("Muy Bajo",X20)))</formula>
    </cfRule>
    <cfRule type="containsText" dxfId="96" priority="109" operator="containsText" text="Baja">
      <formula>NOT(ISERROR(SEARCH("Baja",X20)))</formula>
    </cfRule>
    <cfRule type="containsText" dxfId="95" priority="110" operator="containsText" text="Muy alta">
      <formula>NOT(ISERROR(SEARCH("Muy alta",X20)))</formula>
    </cfRule>
    <cfRule type="containsText" dxfId="94" priority="111" operator="containsText" text="Alta">
      <formula>NOT(ISERROR(SEARCH("Alta",X20)))</formula>
    </cfRule>
    <cfRule type="containsText" dxfId="93" priority="112" operator="containsText" text="Media">
      <formula>NOT(ISERROR(SEARCH("Media",X20)))</formula>
    </cfRule>
  </conditionalFormatting>
  <conditionalFormatting sqref="Z20">
    <cfRule type="containsText" dxfId="92" priority="103" operator="containsText" text="Catastrófico">
      <formula>NOT(ISERROR(SEARCH("Catastrófico",Z20)))</formula>
    </cfRule>
    <cfRule type="containsText" dxfId="91" priority="104" operator="containsText" text="Mayor">
      <formula>NOT(ISERROR(SEARCH("Mayor",Z20)))</formula>
    </cfRule>
    <cfRule type="containsText" dxfId="90" priority="105" operator="containsText" text="Moderado">
      <formula>NOT(ISERROR(SEARCH("Moderado",Z20)))</formula>
    </cfRule>
    <cfRule type="containsText" dxfId="89" priority="106" operator="containsText" text="Menor">
      <formula>NOT(ISERROR(SEARCH("Menor",Z20)))</formula>
    </cfRule>
    <cfRule type="containsText" dxfId="88" priority="107" operator="containsText" text="Leve">
      <formula>NOT(ISERROR(SEARCH("Leve",Z20)))</formula>
    </cfRule>
  </conditionalFormatting>
  <conditionalFormatting sqref="AA20">
    <cfRule type="containsText" dxfId="87" priority="99" operator="containsText" text="Bajo">
      <formula>NOT(ISERROR(SEARCH("Bajo",AA20)))</formula>
    </cfRule>
    <cfRule type="containsText" dxfId="86" priority="100" operator="containsText" text="Moderado">
      <formula>NOT(ISERROR(SEARCH("Moderado",AA20)))</formula>
    </cfRule>
    <cfRule type="containsText" dxfId="85" priority="101" operator="containsText" text="Alto">
      <formula>NOT(ISERROR(SEARCH("Alto",AA20)))</formula>
    </cfRule>
    <cfRule type="containsText" dxfId="84" priority="102" operator="containsText" text="Extremo">
      <formula>NOT(ISERROR(SEARCH("Extremo",AA20)))</formula>
    </cfRule>
  </conditionalFormatting>
  <conditionalFormatting sqref="X22">
    <cfRule type="containsText" dxfId="83" priority="80" operator="containsText" text="Muy Bajo">
      <formula>NOT(ISERROR(SEARCH("Muy Bajo",X22)))</formula>
    </cfRule>
    <cfRule type="containsText" dxfId="82" priority="81" operator="containsText" text="Baja">
      <formula>NOT(ISERROR(SEARCH("Baja",X22)))</formula>
    </cfRule>
    <cfRule type="containsText" dxfId="81" priority="82" operator="containsText" text="Muy alta">
      <formula>NOT(ISERROR(SEARCH("Muy alta",X22)))</formula>
    </cfRule>
    <cfRule type="containsText" dxfId="80" priority="83" operator="containsText" text="Alta">
      <formula>NOT(ISERROR(SEARCH("Alta",X22)))</formula>
    </cfRule>
    <cfRule type="containsText" dxfId="79" priority="84" operator="containsText" text="Media">
      <formula>NOT(ISERROR(SEARCH("Media",X22)))</formula>
    </cfRule>
  </conditionalFormatting>
  <conditionalFormatting sqref="Z22">
    <cfRule type="containsText" dxfId="78" priority="75" operator="containsText" text="Catastrófico">
      <formula>NOT(ISERROR(SEARCH("Catastrófico",Z22)))</formula>
    </cfRule>
    <cfRule type="containsText" dxfId="77" priority="76" operator="containsText" text="Mayor">
      <formula>NOT(ISERROR(SEARCH("Mayor",Z22)))</formula>
    </cfRule>
    <cfRule type="containsText" dxfId="76" priority="77" operator="containsText" text="Moderado">
      <formula>NOT(ISERROR(SEARCH("Moderado",Z22)))</formula>
    </cfRule>
    <cfRule type="containsText" dxfId="75" priority="78" operator="containsText" text="Menor">
      <formula>NOT(ISERROR(SEARCH("Menor",Z22)))</formula>
    </cfRule>
    <cfRule type="containsText" dxfId="74" priority="79" operator="containsText" text="Leve">
      <formula>NOT(ISERROR(SEARCH("Leve",Z22)))</formula>
    </cfRule>
  </conditionalFormatting>
  <conditionalFormatting sqref="AA22">
    <cfRule type="containsText" dxfId="73" priority="71" operator="containsText" text="Bajo">
      <formula>NOT(ISERROR(SEARCH("Bajo",AA22)))</formula>
    </cfRule>
    <cfRule type="containsText" dxfId="72" priority="72" operator="containsText" text="Moderado">
      <formula>NOT(ISERROR(SEARCH("Moderado",AA22)))</formula>
    </cfRule>
    <cfRule type="containsText" dxfId="71" priority="73" operator="containsText" text="Alto">
      <formula>NOT(ISERROR(SEARCH("Alto",AA22)))</formula>
    </cfRule>
    <cfRule type="containsText" dxfId="70" priority="74" operator="containsText" text="Extremo">
      <formula>NOT(ISERROR(SEARCH("Extremo",AA22)))</formula>
    </cfRule>
  </conditionalFormatting>
  <conditionalFormatting sqref="I24">
    <cfRule type="containsText" dxfId="69" priority="66" operator="containsText" text="Muy Bajo">
      <formula>NOT(ISERROR(SEARCH("Muy Bajo",I24)))</formula>
    </cfRule>
    <cfRule type="containsText" dxfId="68" priority="67" operator="containsText" text="Baja">
      <formula>NOT(ISERROR(SEARCH("Baja",I24)))</formula>
    </cfRule>
    <cfRule type="containsText" dxfId="67" priority="68" operator="containsText" text="Muy alta">
      <formula>NOT(ISERROR(SEARCH("Muy alta",I24)))</formula>
    </cfRule>
    <cfRule type="containsText" dxfId="66" priority="69" operator="containsText" text="Alta">
      <formula>NOT(ISERROR(SEARCH("Alta",I24)))</formula>
    </cfRule>
    <cfRule type="containsText" dxfId="65" priority="70" operator="containsText" text="Media">
      <formula>NOT(ISERROR(SEARCH("Media",I24)))</formula>
    </cfRule>
  </conditionalFormatting>
  <conditionalFormatting sqref="K24">
    <cfRule type="containsText" dxfId="64" priority="61" operator="containsText" text="Catastrófico">
      <formula>NOT(ISERROR(SEARCH("Catastrófico",K24)))</formula>
    </cfRule>
    <cfRule type="containsText" dxfId="63" priority="62" operator="containsText" text="Mayor">
      <formula>NOT(ISERROR(SEARCH("Mayor",K24)))</formula>
    </cfRule>
    <cfRule type="containsText" dxfId="62" priority="63" operator="containsText" text="Moderado">
      <formula>NOT(ISERROR(SEARCH("Moderado",K24)))</formula>
    </cfRule>
    <cfRule type="containsText" dxfId="61" priority="64" operator="containsText" text="Menor">
      <formula>NOT(ISERROR(SEARCH("Menor",K24)))</formula>
    </cfRule>
    <cfRule type="containsText" dxfId="60" priority="65" operator="containsText" text="Leve">
      <formula>NOT(ISERROR(SEARCH("Leve",K24)))</formula>
    </cfRule>
  </conditionalFormatting>
  <conditionalFormatting sqref="M24">
    <cfRule type="containsText" dxfId="59" priority="57" operator="containsText" text="Bajo">
      <formula>NOT(ISERROR(SEARCH("Bajo",M24)))</formula>
    </cfRule>
    <cfRule type="containsText" dxfId="58" priority="58" operator="containsText" text="Moderado">
      <formula>NOT(ISERROR(SEARCH("Moderado",M24)))</formula>
    </cfRule>
    <cfRule type="containsText" dxfId="57" priority="59" operator="containsText" text="Alto">
      <formula>NOT(ISERROR(SEARCH("Alto",M24)))</formula>
    </cfRule>
    <cfRule type="containsText" dxfId="56" priority="60" operator="containsText" text="Extremo">
      <formula>NOT(ISERROR(SEARCH("Extremo",M24)))</formula>
    </cfRule>
  </conditionalFormatting>
  <conditionalFormatting sqref="X24">
    <cfRule type="containsText" dxfId="41" priority="38" operator="containsText" text="Muy Bajo">
      <formula>NOT(ISERROR(SEARCH("Muy Bajo",X24)))</formula>
    </cfRule>
    <cfRule type="containsText" dxfId="40" priority="39" operator="containsText" text="Baja">
      <formula>NOT(ISERROR(SEARCH("Baja",X24)))</formula>
    </cfRule>
    <cfRule type="containsText" dxfId="39" priority="40" operator="containsText" text="Muy alta">
      <formula>NOT(ISERROR(SEARCH("Muy alta",X24)))</formula>
    </cfRule>
    <cfRule type="containsText" dxfId="38" priority="41" operator="containsText" text="Alta">
      <formula>NOT(ISERROR(SEARCH("Alta",X24)))</formula>
    </cfRule>
    <cfRule type="containsText" dxfId="37" priority="42" operator="containsText" text="Media">
      <formula>NOT(ISERROR(SEARCH("Media",X24)))</formula>
    </cfRule>
  </conditionalFormatting>
  <conditionalFormatting sqref="Z24">
    <cfRule type="containsText" dxfId="36" priority="33" operator="containsText" text="Catastrófico">
      <formula>NOT(ISERROR(SEARCH("Catastrófico",Z24)))</formula>
    </cfRule>
    <cfRule type="containsText" dxfId="35" priority="34" operator="containsText" text="Mayor">
      <formula>NOT(ISERROR(SEARCH("Mayor",Z24)))</formula>
    </cfRule>
    <cfRule type="containsText" dxfId="34" priority="35" operator="containsText" text="Moderado">
      <formula>NOT(ISERROR(SEARCH("Moderado",Z24)))</formula>
    </cfRule>
    <cfRule type="containsText" dxfId="33" priority="36" operator="containsText" text="Menor">
      <formula>NOT(ISERROR(SEARCH("Menor",Z24)))</formula>
    </cfRule>
    <cfRule type="containsText" dxfId="32" priority="37" operator="containsText" text="Leve">
      <formula>NOT(ISERROR(SEARCH("Leve",Z24)))</formula>
    </cfRule>
  </conditionalFormatting>
  <conditionalFormatting sqref="AA24">
    <cfRule type="containsText" dxfId="31" priority="29" operator="containsText" text="Bajo">
      <formula>NOT(ISERROR(SEARCH("Bajo",AA24)))</formula>
    </cfRule>
    <cfRule type="containsText" dxfId="30" priority="30" operator="containsText" text="Moderado">
      <formula>NOT(ISERROR(SEARCH("Moderado",AA24)))</formula>
    </cfRule>
    <cfRule type="containsText" dxfId="29" priority="31" operator="containsText" text="Alto">
      <formula>NOT(ISERROR(SEARCH("Alto",AA24)))</formula>
    </cfRule>
    <cfRule type="containsText" dxfId="28" priority="32" operator="containsText" text="Extremo">
      <formula>NOT(ISERROR(SEARCH("Extremo",AA24)))</formula>
    </cfRule>
  </conditionalFormatting>
  <conditionalFormatting sqref="I18">
    <cfRule type="containsText" dxfId="13" priority="10" operator="containsText" text="Muy Bajo">
      <formula>NOT(ISERROR(SEARCH("Muy Bajo",I18)))</formula>
    </cfRule>
    <cfRule type="containsText" dxfId="12" priority="11" operator="containsText" text="Baja">
      <formula>NOT(ISERROR(SEARCH("Baja",I18)))</formula>
    </cfRule>
    <cfRule type="containsText" dxfId="11" priority="12" operator="containsText" text="Muy alta">
      <formula>NOT(ISERROR(SEARCH("Muy alta",I18)))</formula>
    </cfRule>
    <cfRule type="containsText" dxfId="10" priority="13" operator="containsText" text="Alta">
      <formula>NOT(ISERROR(SEARCH("Alta",I18)))</formula>
    </cfRule>
    <cfRule type="containsText" dxfId="9" priority="14" operator="containsText" text="Media">
      <formula>NOT(ISERROR(SEARCH("Media",I18)))</formula>
    </cfRule>
  </conditionalFormatting>
  <conditionalFormatting sqref="K18">
    <cfRule type="containsText" dxfId="8" priority="5" operator="containsText" text="Catastrófico">
      <formula>NOT(ISERROR(SEARCH("Catastrófico",K18)))</formula>
    </cfRule>
    <cfRule type="containsText" dxfId="7" priority="6" operator="containsText" text="Mayor">
      <formula>NOT(ISERROR(SEARCH("Mayor",K18)))</formula>
    </cfRule>
    <cfRule type="containsText" dxfId="6" priority="7" operator="containsText" text="Moderado">
      <formula>NOT(ISERROR(SEARCH("Moderado",K18)))</formula>
    </cfRule>
    <cfRule type="containsText" dxfId="5" priority="8" operator="containsText" text="Menor">
      <formula>NOT(ISERROR(SEARCH("Menor",K18)))</formula>
    </cfRule>
    <cfRule type="containsText" dxfId="4" priority="9" operator="containsText" text="Leve">
      <formula>NOT(ISERROR(SEARCH("Leve",K18)))</formula>
    </cfRule>
  </conditionalFormatting>
  <conditionalFormatting sqref="M18">
    <cfRule type="containsText" dxfId="3" priority="1" operator="containsText" text="Bajo">
      <formula>NOT(ISERROR(SEARCH("Bajo",M18)))</formula>
    </cfRule>
    <cfRule type="containsText" dxfId="2" priority="2" operator="containsText" text="Moderado">
      <formula>NOT(ISERROR(SEARCH("Moderado",M18)))</formula>
    </cfRule>
    <cfRule type="containsText" dxfId="1" priority="3" operator="containsText" text="Alto">
      <formula>NOT(ISERROR(SEARCH("Alto",M18)))</formula>
    </cfRule>
    <cfRule type="containsText" dxfId="0" priority="4" operator="containsText" text="Extremo">
      <formula>NOT(ISERROR(SEARCH("Extremo",M18)))</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FORMULAS!$A$2:$A$17</xm:f>
          </x14:formula1>
          <xm:sqref>A22 A24 A12 A14 A18 A20 A16</xm:sqref>
        </x14:dataValidation>
        <x14:dataValidation type="list" allowBlank="1" showInputMessage="1" showErrorMessage="1">
          <x14:formula1>
            <xm:f>FORMULAS!$B$2:$B$9</xm:f>
          </x14:formula1>
          <xm:sqref>G12 G16 G18 G14 G20 G24 G22</xm:sqref>
        </x14:dataValidation>
        <x14:dataValidation type="list" allowBlank="1" showInputMessage="1" showErrorMessage="1">
          <x14:formula1>
            <xm:f>FORMULAS!$C$2:$C$7</xm:f>
          </x14:formula1>
          <xm:sqref>F20 F24 F12 F16 F18 F14 F22</xm:sqref>
        </x14:dataValidation>
        <x14:dataValidation type="list" allowBlank="1" showInputMessage="1" showErrorMessage="1">
          <x14:formula1>
            <xm:f>FORMULAS!$P$2:$P$7</xm:f>
          </x14:formula1>
          <xm:sqref>AB12 AB14 AB16 AB18 AB20 AB22 AB24</xm:sqref>
        </x14:dataValidation>
        <x14:dataValidation type="list" allowBlank="1" showInputMessage="1" showErrorMessage="1">
          <x14:formula1>
            <xm:f>FORMULAS!$H$2:$H$4</xm:f>
          </x14:formula1>
          <xm:sqref>O12:O25</xm:sqref>
        </x14:dataValidation>
        <x14:dataValidation type="list" allowBlank="1" showInputMessage="1" showErrorMessage="1">
          <x14:formula1>
            <xm:f>FORMULAS!$I$2:$I$5</xm:f>
          </x14:formula1>
          <xm:sqref>P12:P25</xm:sqref>
        </x14:dataValidation>
        <x14:dataValidation type="list" allowBlank="1" showInputMessage="1" showErrorMessage="1">
          <x14:formula1>
            <xm:f>FORMULAS!$K$2:$K$4</xm:f>
          </x14:formula1>
          <xm:sqref>Q12:Q25</xm:sqref>
        </x14:dataValidation>
        <x14:dataValidation type="list" allowBlank="1" showInputMessage="1" showErrorMessage="1">
          <x14:formula1>
            <xm:f>FORMULAS!$M$2:$M$4</xm:f>
          </x14:formula1>
          <xm:sqref>S12:S25</xm:sqref>
        </x14:dataValidation>
        <x14:dataValidation type="list" allowBlank="1" showInputMessage="1" showErrorMessage="1">
          <x14:formula1>
            <xm:f>FORMULAS!$N$2:$N$4</xm:f>
          </x14:formula1>
          <xm:sqref>T12:T25</xm:sqref>
        </x14:dataValidation>
        <x14:dataValidation type="list" allowBlank="1" showInputMessage="1" showErrorMessage="1">
          <x14:formula1>
            <xm:f>FORMULAS!$O$2:$O$4</xm:f>
          </x14:formula1>
          <xm:sqref>U12:U25</xm:sqref>
        </x14:dataValidation>
        <x14:dataValidation type="list" allowBlank="1" showInputMessage="1" showErrorMessage="1">
          <x14:formula1>
            <xm:f>FORMULAS!$D$2:$D$7</xm:f>
          </x14:formula1>
          <xm:sqref>I12:I25</xm:sqref>
        </x14:dataValidation>
        <x14:dataValidation type="list" allowBlank="1" showInputMessage="1" showErrorMessage="1">
          <x14:formula1>
            <xm:f>FORMULAS!$F$2:$F$7</xm:f>
          </x14:formula1>
          <xm:sqref>K12:K25</xm:sqref>
        </x14:dataValidation>
        <x14:dataValidation type="list" allowBlank="1" showInputMessage="1" showErrorMessage="1">
          <x14:formula1>
            <xm:f>FORMULAS!$Q$2:$Q$5</xm:f>
          </x14:formula1>
          <xm:sqref>B12:B25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94" workbookViewId="0">
      <selection activeCell="L115" sqref="L115"/>
    </sheetView>
  </sheetViews>
  <sheetFormatPr baseColWidth="10" defaultRowHeight="15" x14ac:dyDescent="0.25"/>
  <sheetData>
    <row r="4" spans="3:11" ht="21" x14ac:dyDescent="0.35">
      <c r="C4" s="178" t="s">
        <v>294</v>
      </c>
      <c r="D4" s="178"/>
      <c r="E4" s="178"/>
      <c r="F4" s="178"/>
      <c r="G4" s="178"/>
      <c r="H4" s="178"/>
      <c r="I4" s="178"/>
      <c r="J4" s="178"/>
      <c r="K4" s="178"/>
    </row>
    <row r="5" spans="3:11" ht="21" x14ac:dyDescent="0.35">
      <c r="C5" s="39"/>
      <c r="D5" s="39"/>
      <c r="E5" s="39"/>
      <c r="F5" s="39"/>
      <c r="G5" s="39"/>
      <c r="H5" s="39"/>
      <c r="I5" s="39"/>
      <c r="J5" s="39"/>
      <c r="K5" s="39"/>
    </row>
    <row r="6" spans="3:11" ht="21" x14ac:dyDescent="0.35">
      <c r="C6" s="178" t="s">
        <v>7</v>
      </c>
      <c r="D6" s="178"/>
      <c r="E6" s="178"/>
      <c r="F6" s="39"/>
      <c r="G6" s="39"/>
      <c r="H6" s="39"/>
      <c r="I6" s="39"/>
      <c r="J6" s="39"/>
      <c r="K6" s="39"/>
    </row>
    <row r="7" spans="3:11" ht="21" x14ac:dyDescent="0.35">
      <c r="C7" s="39"/>
      <c r="D7" s="39"/>
      <c r="E7" s="39"/>
      <c r="F7" s="39"/>
      <c r="G7" s="39"/>
      <c r="H7" s="39"/>
      <c r="I7" s="39"/>
      <c r="J7" s="39"/>
      <c r="K7" s="39"/>
    </row>
    <row r="8" spans="3:11" ht="21" x14ac:dyDescent="0.35">
      <c r="C8" s="39"/>
      <c r="D8" s="39"/>
      <c r="E8" s="39"/>
      <c r="F8" s="39"/>
      <c r="G8" s="39"/>
      <c r="H8" s="39"/>
      <c r="I8" s="39"/>
      <c r="J8" s="39"/>
      <c r="K8" s="39"/>
    </row>
    <row r="9" spans="3:11" ht="21" x14ac:dyDescent="0.35">
      <c r="C9" s="39"/>
      <c r="D9" s="39"/>
      <c r="E9" s="39"/>
      <c r="F9" s="39"/>
      <c r="G9" s="39"/>
      <c r="H9" s="39"/>
      <c r="I9" s="39"/>
      <c r="J9" s="39"/>
      <c r="K9" s="39"/>
    </row>
    <row r="10" spans="3:11" ht="21" x14ac:dyDescent="0.35">
      <c r="C10" s="39"/>
      <c r="D10" s="39"/>
      <c r="E10" s="39"/>
      <c r="F10" s="39"/>
      <c r="G10" s="39"/>
      <c r="H10" s="39"/>
      <c r="I10" s="39"/>
      <c r="J10" s="39"/>
      <c r="K10" s="39"/>
    </row>
    <row r="11" spans="3:11" ht="21" x14ac:dyDescent="0.35">
      <c r="C11" s="39"/>
      <c r="D11" s="39"/>
      <c r="E11" s="39"/>
      <c r="F11" s="39"/>
      <c r="G11" s="39"/>
      <c r="H11" s="39"/>
      <c r="I11" s="39"/>
      <c r="J11" s="39"/>
      <c r="K11" s="39"/>
    </row>
    <row r="12" spans="3:11" ht="21" x14ac:dyDescent="0.35">
      <c r="C12" s="39"/>
      <c r="D12" s="39"/>
      <c r="E12" s="39"/>
      <c r="F12" s="39"/>
      <c r="G12" s="39"/>
      <c r="H12" s="39"/>
      <c r="I12" s="39"/>
      <c r="J12" s="39"/>
      <c r="K12" s="39"/>
    </row>
    <row r="13" spans="3:11" ht="21" x14ac:dyDescent="0.35">
      <c r="C13" s="39"/>
      <c r="D13" s="39"/>
      <c r="E13" s="39"/>
      <c r="F13" s="39"/>
      <c r="G13" s="39"/>
      <c r="H13" s="39"/>
      <c r="I13" s="39"/>
      <c r="J13" s="39"/>
      <c r="K13" s="39"/>
    </row>
    <row r="14" spans="3:11" ht="21" x14ac:dyDescent="0.35">
      <c r="C14" s="39"/>
      <c r="D14" s="39"/>
      <c r="E14" s="39"/>
      <c r="F14" s="39"/>
      <c r="G14" s="39"/>
      <c r="H14" s="39"/>
      <c r="I14" s="39"/>
      <c r="J14" s="39"/>
      <c r="K14" s="39"/>
    </row>
    <row r="15" spans="3:11" ht="21" x14ac:dyDescent="0.35">
      <c r="C15" s="39"/>
      <c r="D15" s="39"/>
      <c r="E15" s="39"/>
      <c r="F15" s="39"/>
      <c r="G15" s="39"/>
      <c r="H15" s="39"/>
      <c r="I15" s="39"/>
      <c r="J15" s="39"/>
      <c r="K15" s="39"/>
    </row>
    <row r="16" spans="3:11" ht="21" x14ac:dyDescent="0.35">
      <c r="C16" s="39"/>
      <c r="D16" s="39"/>
      <c r="E16" s="39"/>
      <c r="F16" s="39"/>
      <c r="G16" s="39"/>
      <c r="H16" s="39"/>
      <c r="I16" s="39"/>
      <c r="J16" s="39"/>
      <c r="K16" s="39"/>
    </row>
    <row r="17" spans="3:11" ht="21" x14ac:dyDescent="0.35">
      <c r="C17" s="39"/>
      <c r="D17" s="39"/>
      <c r="E17" s="39"/>
      <c r="F17" s="39"/>
      <c r="G17" s="39"/>
      <c r="H17" s="39"/>
      <c r="I17" s="39"/>
      <c r="J17" s="39"/>
      <c r="K17" s="39"/>
    </row>
    <row r="18" spans="3:11" ht="21" x14ac:dyDescent="0.35">
      <c r="C18" s="39"/>
      <c r="D18" s="39"/>
      <c r="E18" s="39"/>
      <c r="F18" s="39"/>
      <c r="G18" s="39"/>
      <c r="H18" s="39"/>
      <c r="I18" s="39"/>
      <c r="J18" s="39"/>
      <c r="K18" s="39"/>
    </row>
    <row r="19" spans="3:11" ht="21" x14ac:dyDescent="0.35">
      <c r="C19" s="39"/>
      <c r="D19" s="39"/>
      <c r="E19" s="39"/>
      <c r="F19" s="39"/>
      <c r="G19" s="39"/>
      <c r="H19" s="39"/>
      <c r="I19" s="39"/>
      <c r="J19" s="39"/>
      <c r="K19" s="39"/>
    </row>
    <row r="20" spans="3:11" ht="21" x14ac:dyDescent="0.35">
      <c r="C20" s="39"/>
      <c r="D20" s="39"/>
      <c r="E20" s="39"/>
      <c r="F20" s="39"/>
      <c r="G20" s="39"/>
      <c r="H20" s="39"/>
      <c r="I20" s="39"/>
      <c r="J20" s="39"/>
      <c r="K20" s="39"/>
    </row>
    <row r="21" spans="3:11" ht="21" x14ac:dyDescent="0.35">
      <c r="C21" s="39"/>
      <c r="D21" s="39"/>
      <c r="E21" s="39"/>
      <c r="F21" s="39"/>
      <c r="G21" s="39"/>
      <c r="H21" s="39"/>
      <c r="I21" s="39"/>
      <c r="J21" s="39"/>
      <c r="K21" s="39"/>
    </row>
    <row r="22" spans="3:11" ht="21" x14ac:dyDescent="0.35">
      <c r="C22" s="39"/>
      <c r="D22" s="39"/>
      <c r="E22" s="39"/>
      <c r="F22" s="39"/>
      <c r="G22" s="39"/>
      <c r="H22" s="39"/>
      <c r="I22" s="39"/>
      <c r="J22" s="39"/>
      <c r="K22" s="39"/>
    </row>
    <row r="23" spans="3:11" ht="21" x14ac:dyDescent="0.35">
      <c r="C23" s="39"/>
      <c r="D23" s="39"/>
      <c r="E23" s="39"/>
      <c r="F23" s="39"/>
      <c r="G23" s="39"/>
      <c r="H23" s="39"/>
      <c r="I23" s="39"/>
      <c r="J23" s="39"/>
      <c r="K23" s="39"/>
    </row>
    <row r="24" spans="3:11" ht="21" x14ac:dyDescent="0.35">
      <c r="C24" s="39"/>
      <c r="D24" s="39"/>
      <c r="E24" s="39"/>
      <c r="F24" s="39"/>
      <c r="G24" s="39"/>
      <c r="H24" s="39"/>
      <c r="I24" s="39"/>
      <c r="J24" s="39"/>
      <c r="K24" s="39"/>
    </row>
    <row r="25" spans="3:11" ht="21" x14ac:dyDescent="0.35">
      <c r="C25" s="39"/>
      <c r="D25" s="39"/>
      <c r="E25" s="39"/>
      <c r="F25" s="39"/>
      <c r="G25" s="39"/>
      <c r="H25" s="39"/>
      <c r="I25" s="39"/>
      <c r="J25" s="39"/>
      <c r="K25" s="39"/>
    </row>
    <row r="26" spans="3:11" ht="21" x14ac:dyDescent="0.35">
      <c r="C26" s="39"/>
      <c r="D26" s="39"/>
      <c r="E26" s="39"/>
      <c r="F26" s="39"/>
      <c r="G26" s="39"/>
      <c r="H26" s="39"/>
      <c r="I26" s="39"/>
      <c r="J26" s="39"/>
      <c r="K26" s="39"/>
    </row>
    <row r="27" spans="3:11" ht="21" x14ac:dyDescent="0.35">
      <c r="C27" s="39"/>
      <c r="D27" s="39"/>
      <c r="E27" s="39"/>
      <c r="F27" s="39"/>
      <c r="G27" s="39"/>
      <c r="H27" s="39"/>
      <c r="I27" s="39"/>
      <c r="J27" s="39"/>
      <c r="K27" s="39"/>
    </row>
    <row r="28" spans="3:11" ht="21" x14ac:dyDescent="0.35">
      <c r="C28" s="39"/>
      <c r="D28" s="39"/>
      <c r="E28" s="39"/>
      <c r="F28" s="39"/>
      <c r="G28" s="39"/>
      <c r="H28" s="39"/>
      <c r="I28" s="39"/>
      <c r="J28" s="39"/>
      <c r="K28" s="39"/>
    </row>
    <row r="29" spans="3:11" ht="21" x14ac:dyDescent="0.35">
      <c r="C29" s="39"/>
      <c r="D29" s="39"/>
      <c r="E29" s="39"/>
      <c r="F29" s="39"/>
      <c r="G29" s="39"/>
      <c r="H29" s="39"/>
      <c r="I29" s="39"/>
      <c r="J29" s="39"/>
      <c r="K29" s="39"/>
    </row>
    <row r="30" spans="3:11" ht="21" x14ac:dyDescent="0.35">
      <c r="C30" s="39"/>
      <c r="D30" s="39"/>
      <c r="E30" s="39"/>
      <c r="F30" s="39"/>
      <c r="G30" s="39"/>
      <c r="H30" s="39"/>
      <c r="I30" s="39"/>
      <c r="J30" s="39"/>
      <c r="K30" s="39"/>
    </row>
    <row r="31" spans="3:11" ht="21" x14ac:dyDescent="0.35">
      <c r="C31" s="39"/>
      <c r="D31" s="39"/>
      <c r="E31" s="39"/>
      <c r="F31" s="39"/>
      <c r="G31" s="39"/>
      <c r="H31" s="39"/>
      <c r="I31" s="39"/>
      <c r="J31" s="39"/>
      <c r="K31" s="39"/>
    </row>
    <row r="32" spans="3:11" ht="21" x14ac:dyDescent="0.35">
      <c r="C32" s="39"/>
      <c r="D32" s="39"/>
      <c r="E32" s="39"/>
      <c r="F32" s="39"/>
      <c r="G32" s="39"/>
      <c r="H32" s="39"/>
      <c r="I32" s="39"/>
      <c r="J32" s="39"/>
      <c r="K32" s="39"/>
    </row>
    <row r="35" spans="3:3" ht="15.75" x14ac:dyDescent="0.25">
      <c r="C35" s="38" t="s">
        <v>295</v>
      </c>
    </row>
    <row r="63" spans="3:3" ht="15.75" x14ac:dyDescent="0.25">
      <c r="C63" s="38" t="s">
        <v>296</v>
      </c>
    </row>
    <row r="90" spans="3:3" x14ac:dyDescent="0.25">
      <c r="C90" s="37" t="s">
        <v>297</v>
      </c>
    </row>
    <row r="114" spans="3:3" ht="15.75" x14ac:dyDescent="0.25">
      <c r="C114" s="38" t="s">
        <v>299</v>
      </c>
    </row>
    <row r="139" spans="3:3" ht="15.75" x14ac:dyDescent="0.25">
      <c r="C139" s="38" t="s">
        <v>298</v>
      </c>
    </row>
    <row r="186" spans="2:2" ht="15.75" x14ac:dyDescent="0.25">
      <c r="B186" s="38" t="s">
        <v>18</v>
      </c>
    </row>
    <row r="187" spans="2:2" ht="15.75" x14ac:dyDescent="0.25">
      <c r="B187" s="38"/>
    </row>
    <row r="188" spans="2:2" ht="15.75" x14ac:dyDescent="0.25">
      <c r="B188" s="38"/>
    </row>
    <row r="189" spans="2:2" ht="15.75" x14ac:dyDescent="0.25">
      <c r="B189" s="38"/>
    </row>
    <row r="190" spans="2:2" ht="15.75" x14ac:dyDescent="0.25">
      <c r="B190" s="38"/>
    </row>
    <row r="191" spans="2:2" ht="15.75" x14ac:dyDescent="0.25">
      <c r="B191" s="38"/>
    </row>
    <row r="192" spans="2:2" ht="15.75" x14ac:dyDescent="0.25">
      <c r="B192" s="38"/>
    </row>
    <row r="193" spans="2:2" ht="15.75" x14ac:dyDescent="0.25">
      <c r="B193" s="38"/>
    </row>
    <row r="194" spans="2:2" ht="15.75" x14ac:dyDescent="0.25">
      <c r="B194" s="38"/>
    </row>
    <row r="195" spans="2:2" ht="15.75" x14ac:dyDescent="0.25">
      <c r="B195" s="38"/>
    </row>
    <row r="196" spans="2:2" ht="15.75" x14ac:dyDescent="0.25">
      <c r="B196" s="38"/>
    </row>
    <row r="197" spans="2:2" ht="15.75" x14ac:dyDescent="0.25">
      <c r="B197" s="38"/>
    </row>
    <row r="198" spans="2:2" ht="15.75" x14ac:dyDescent="0.25">
      <c r="B198" s="38"/>
    </row>
    <row r="199" spans="2:2" ht="15.75" x14ac:dyDescent="0.25">
      <c r="B199" s="38"/>
    </row>
    <row r="200" spans="2:2" ht="15.75" x14ac:dyDescent="0.25">
      <c r="B200" s="38"/>
    </row>
    <row r="201" spans="2:2" ht="15.75" x14ac:dyDescent="0.25">
      <c r="B201" s="38"/>
    </row>
    <row r="202" spans="2:2" ht="15.75" x14ac:dyDescent="0.25">
      <c r="B202" s="38"/>
    </row>
    <row r="203" spans="2:2" ht="15.75" x14ac:dyDescent="0.25">
      <c r="B203" s="38"/>
    </row>
    <row r="204" spans="2:2" ht="15.75" x14ac:dyDescent="0.25">
      <c r="B204" s="38"/>
    </row>
    <row r="205" spans="2:2" ht="15.75" x14ac:dyDescent="0.25">
      <c r="B205" s="38"/>
    </row>
    <row r="206" spans="2:2" ht="15.75" x14ac:dyDescent="0.25">
      <c r="B206" s="38"/>
    </row>
    <row r="207" spans="2:2" ht="15.75" x14ac:dyDescent="0.25">
      <c r="B207" s="38"/>
    </row>
    <row r="208" spans="2:2" ht="15.75" x14ac:dyDescent="0.25">
      <c r="B208" s="38"/>
    </row>
    <row r="209" spans="2:2" ht="15.75" x14ac:dyDescent="0.25">
      <c r="B209" s="38"/>
    </row>
    <row r="210" spans="2:2" ht="15.75" x14ac:dyDescent="0.25">
      <c r="B210" s="38"/>
    </row>
    <row r="211" spans="2:2" ht="15.75" x14ac:dyDescent="0.25">
      <c r="B211" s="38"/>
    </row>
    <row r="212" spans="2:2" ht="15.75" x14ac:dyDescent="0.25">
      <c r="B212" s="38"/>
    </row>
    <row r="213" spans="2:2" ht="15.75" x14ac:dyDescent="0.25">
      <c r="B213" s="38"/>
    </row>
    <row r="214" spans="2:2" ht="15.75" x14ac:dyDescent="0.25">
      <c r="B214" s="38"/>
    </row>
    <row r="215" spans="2:2" ht="15.75" x14ac:dyDescent="0.25">
      <c r="B215" s="3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24</v>
      </c>
      <c r="B1" s="3" t="s">
        <v>40</v>
      </c>
      <c r="C1" s="3" t="s">
        <v>49</v>
      </c>
      <c r="D1" s="5" t="s">
        <v>60</v>
      </c>
      <c r="E1" s="5" t="s">
        <v>59</v>
      </c>
      <c r="F1" s="5" t="s">
        <v>61</v>
      </c>
      <c r="G1" s="5" t="s">
        <v>62</v>
      </c>
      <c r="H1" s="9" t="s">
        <v>11</v>
      </c>
      <c r="I1" s="5" t="s">
        <v>75</v>
      </c>
      <c r="J1" s="5" t="s">
        <v>259</v>
      </c>
      <c r="K1" s="5" t="s">
        <v>13</v>
      </c>
      <c r="L1" s="5" t="s">
        <v>81</v>
      </c>
      <c r="M1" s="5" t="s">
        <v>15</v>
      </c>
      <c r="N1" s="5" t="s">
        <v>6</v>
      </c>
      <c r="O1" s="9" t="s">
        <v>82</v>
      </c>
      <c r="P1" s="5" t="s">
        <v>18</v>
      </c>
      <c r="Q1" s="19" t="s">
        <v>1</v>
      </c>
      <c r="R1" s="19" t="s">
        <v>286</v>
      </c>
      <c r="S1" s="29" t="s">
        <v>273</v>
      </c>
      <c r="T1" s="29" t="s">
        <v>274</v>
      </c>
      <c r="U1" s="19" t="s">
        <v>292</v>
      </c>
    </row>
    <row r="2" spans="1:21" x14ac:dyDescent="0.25">
      <c r="A2" s="2" t="s">
        <v>25</v>
      </c>
      <c r="B2" s="2" t="s">
        <v>41</v>
      </c>
      <c r="C2" s="1" t="s">
        <v>50</v>
      </c>
      <c r="D2" s="1" t="s">
        <v>68</v>
      </c>
      <c r="E2" s="6">
        <v>0.2</v>
      </c>
      <c r="F2" s="1" t="s">
        <v>63</v>
      </c>
      <c r="G2" s="6">
        <v>0.2</v>
      </c>
      <c r="H2" s="10" t="s">
        <v>74</v>
      </c>
      <c r="I2" s="11" t="s">
        <v>76</v>
      </c>
      <c r="J2" s="6">
        <v>0.25</v>
      </c>
      <c r="K2" s="11" t="s">
        <v>79</v>
      </c>
      <c r="L2" s="6">
        <v>0.25</v>
      </c>
      <c r="M2" s="11" t="s">
        <v>83</v>
      </c>
      <c r="N2" s="11" t="s">
        <v>85</v>
      </c>
      <c r="O2" s="12" t="s">
        <v>87</v>
      </c>
      <c r="P2" s="11" t="s">
        <v>90</v>
      </c>
      <c r="Q2" s="20" t="s">
        <v>136</v>
      </c>
      <c r="R2" s="20" t="s">
        <v>283</v>
      </c>
      <c r="S2" s="20" t="s">
        <v>284</v>
      </c>
      <c r="T2" s="20" t="s">
        <v>285</v>
      </c>
      <c r="U2" s="20" t="s">
        <v>57</v>
      </c>
    </row>
    <row r="3" spans="1:21" x14ac:dyDescent="0.25">
      <c r="A3" s="2" t="s">
        <v>26</v>
      </c>
      <c r="B3" s="2" t="s">
        <v>42</v>
      </c>
      <c r="C3" s="1" t="s">
        <v>51</v>
      </c>
      <c r="D3" s="1" t="s">
        <v>55</v>
      </c>
      <c r="E3" s="6">
        <v>0.4</v>
      </c>
      <c r="F3" s="1" t="s">
        <v>64</v>
      </c>
      <c r="G3" s="6">
        <v>0.4</v>
      </c>
      <c r="H3" s="10" t="s">
        <v>1</v>
      </c>
      <c r="I3" s="11" t="s">
        <v>77</v>
      </c>
      <c r="J3" s="6">
        <v>0.15</v>
      </c>
      <c r="K3" s="11" t="s">
        <v>80</v>
      </c>
      <c r="L3" s="6">
        <v>0.15</v>
      </c>
      <c r="M3" s="11" t="s">
        <v>84</v>
      </c>
      <c r="N3" s="11" t="s">
        <v>86</v>
      </c>
      <c r="O3" s="12" t="s">
        <v>88</v>
      </c>
      <c r="P3" s="11" t="s">
        <v>91</v>
      </c>
      <c r="Q3" s="20" t="s">
        <v>137</v>
      </c>
      <c r="R3" s="20" t="s">
        <v>287</v>
      </c>
      <c r="S3" s="20" t="s">
        <v>290</v>
      </c>
      <c r="T3" s="20" t="s">
        <v>291</v>
      </c>
      <c r="U3" s="20" t="s">
        <v>56</v>
      </c>
    </row>
    <row r="4" spans="1:21" x14ac:dyDescent="0.25">
      <c r="A4" s="2" t="s">
        <v>27</v>
      </c>
      <c r="B4" s="2" t="s">
        <v>43</v>
      </c>
      <c r="C4" s="1" t="s">
        <v>52</v>
      </c>
      <c r="D4" s="1" t="s">
        <v>56</v>
      </c>
      <c r="E4" s="6">
        <v>0.6</v>
      </c>
      <c r="F4" s="1" t="s">
        <v>65</v>
      </c>
      <c r="G4" s="6">
        <v>0.6</v>
      </c>
      <c r="I4" s="1" t="s">
        <v>78</v>
      </c>
      <c r="J4" s="6">
        <v>0.1</v>
      </c>
      <c r="M4" s="7"/>
      <c r="N4" s="7"/>
      <c r="O4" s="7"/>
      <c r="P4" s="1" t="s">
        <v>92</v>
      </c>
      <c r="Q4" t="s">
        <v>293</v>
      </c>
      <c r="R4" t="s">
        <v>288</v>
      </c>
      <c r="U4" t="s">
        <v>55</v>
      </c>
    </row>
    <row r="5" spans="1:21" x14ac:dyDescent="0.25">
      <c r="A5" s="2" t="s">
        <v>28</v>
      </c>
      <c r="B5" s="2" t="s">
        <v>44</v>
      </c>
      <c r="C5" s="1" t="s">
        <v>53</v>
      </c>
      <c r="D5" s="1" t="s">
        <v>57</v>
      </c>
      <c r="E5" s="6">
        <v>0.8</v>
      </c>
      <c r="F5" s="1" t="s">
        <v>66</v>
      </c>
      <c r="G5" s="6">
        <v>0.8</v>
      </c>
      <c r="P5" s="1" t="s">
        <v>93</v>
      </c>
      <c r="R5" t="s">
        <v>289</v>
      </c>
    </row>
    <row r="6" spans="1:21" x14ac:dyDescent="0.25">
      <c r="A6" s="2" t="s">
        <v>29</v>
      </c>
      <c r="B6" s="2" t="s">
        <v>45</v>
      </c>
      <c r="C6" s="1" t="s">
        <v>54</v>
      </c>
      <c r="D6" s="1" t="s">
        <v>58</v>
      </c>
      <c r="E6" s="6">
        <v>1</v>
      </c>
      <c r="F6" s="1" t="s">
        <v>67</v>
      </c>
      <c r="G6" s="6">
        <v>1</v>
      </c>
      <c r="P6" s="1" t="s">
        <v>94</v>
      </c>
    </row>
    <row r="7" spans="1:21" x14ac:dyDescent="0.25">
      <c r="A7" s="2" t="s">
        <v>30</v>
      </c>
      <c r="B7" s="2" t="s">
        <v>46</v>
      </c>
    </row>
    <row r="8" spans="1:21" x14ac:dyDescent="0.25">
      <c r="A8" s="2" t="s">
        <v>31</v>
      </c>
      <c r="B8" s="2" t="s">
        <v>47</v>
      </c>
    </row>
    <row r="9" spans="1:21" x14ac:dyDescent="0.25">
      <c r="A9" s="2" t="s">
        <v>32</v>
      </c>
    </row>
    <row r="10" spans="1:21" x14ac:dyDescent="0.25">
      <c r="A10" s="2" t="s">
        <v>33</v>
      </c>
    </row>
    <row r="11" spans="1:21" x14ac:dyDescent="0.25">
      <c r="A11" s="2" t="s">
        <v>34</v>
      </c>
    </row>
    <row r="12" spans="1:21" x14ac:dyDescent="0.25">
      <c r="A12" s="2" t="s">
        <v>35</v>
      </c>
    </row>
    <row r="13" spans="1:21" x14ac:dyDescent="0.25">
      <c r="A13" s="2" t="s">
        <v>36</v>
      </c>
    </row>
    <row r="14" spans="1:21" x14ac:dyDescent="0.25">
      <c r="A14" s="2" t="s">
        <v>37</v>
      </c>
    </row>
    <row r="15" spans="1:21" x14ac:dyDescent="0.25">
      <c r="A15" s="2" t="s">
        <v>38</v>
      </c>
    </row>
    <row r="16" spans="1:21" x14ac:dyDescent="0.25">
      <c r="A16" s="2" t="s">
        <v>39</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GC-P07-F01-Contexto Estratégico</vt:lpstr>
      <vt:lpstr>GC-P07-F02-Contexto del proceso</vt:lpstr>
      <vt:lpstr>GC-P07-F03</vt:lpstr>
      <vt:lpstr>DOCUMENTOS DE APOYO</vt:lpstr>
      <vt:lpstr>FORMULAS</vt:lpstr>
      <vt:lpstr>'GC-P07-F01-Contexto Estratégico'!Área_de_impresión</vt:lpstr>
      <vt:lpstr>'GC-P07-F01-Contexto Estratégico'!Títulos_a_imprimir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2022-08-05T22:08:54Z</dcterms:modified>
</cp:coreProperties>
</file>