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D:\1. SIAC_ODI RAMIRO_2022\SGC 2022\2022\12. GESTIÓN ADMISIONES, REGISTRO Y CONTROL ACADEMICO_GARCA_2022\"/>
    </mc:Choice>
  </mc:AlternateContent>
  <bookViews>
    <workbookView xWindow="0" yWindow="0" windowWidth="7470" windowHeight="1290" firstSheet="1" activeTab="2"/>
  </bookViews>
  <sheets>
    <sheet name="GC-P07-F01-Contexto Estratégico" sheetId="6" r:id="rId1"/>
    <sheet name="GC-P07-F02-Contexto del proceso" sheetId="5" r:id="rId2"/>
    <sheet name="GC-P07-F03" sheetId="1" r:id="rId3"/>
    <sheet name="DOCUMENTOS DE APOYO" sheetId="3" r:id="rId4"/>
    <sheet name="FORMULAS" sheetId="2" state="hidden" r:id="rId5"/>
  </sheets>
  <externalReferences>
    <externalReference r:id="rId6"/>
    <externalReference r:id="rId7"/>
  </externalReferences>
  <definedNames>
    <definedName name="_xlnm.Print_Area" localSheetId="0">'GC-P07-F01-Contexto Estratégico'!$A$1:$B$99</definedName>
    <definedName name="_xlnm.Print_Titles" localSheetId="0">'GC-P07-F01-Contexto Estratégico'!$53:$53</definedName>
    <definedName name="unico" localSheetId="0">'[1]Identificación del Riesgo'!$E$18</definedName>
    <definedName name="unico">'[2]Identificación del Riesgo'!$F$20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7" i="1" l="1"/>
  <c r="R16" i="1"/>
  <c r="L16" i="1"/>
  <c r="Y16" i="1" s="1"/>
  <c r="Z16" i="1" s="1"/>
  <c r="J16" i="1"/>
  <c r="E16" i="1"/>
  <c r="M16" i="1" l="1"/>
  <c r="V16" i="1"/>
  <c r="V17" i="1" s="1"/>
  <c r="W16" i="1" s="1"/>
  <c r="X16" i="1" s="1"/>
  <c r="AA16" i="1" s="1"/>
  <c r="E12" i="1" l="1"/>
  <c r="R15" i="1" l="1"/>
  <c r="E14" i="1" l="1"/>
  <c r="J14" i="1" l="1"/>
  <c r="L14" i="1"/>
  <c r="R14" i="1"/>
  <c r="R13" i="1"/>
  <c r="Y14" i="1" l="1"/>
  <c r="Z14" i="1" s="1"/>
  <c r="V14" i="1"/>
  <c r="V15" i="1" s="1"/>
  <c r="M14" i="1"/>
  <c r="L12" i="1"/>
  <c r="J12" i="1"/>
  <c r="R12" i="1"/>
  <c r="W14" i="1" l="1"/>
  <c r="X14" i="1" s="1"/>
  <c r="AA14" i="1" s="1"/>
  <c r="V12" i="1"/>
  <c r="V13" i="1" s="1"/>
  <c r="W12" i="1" s="1"/>
  <c r="X12" i="1" s="1"/>
  <c r="Y12" i="1"/>
  <c r="Z12" i="1" s="1"/>
  <c r="AA12" i="1" l="1"/>
  <c r="M12" i="1"/>
</calcChain>
</file>

<file path=xl/comments1.xml><?xml version="1.0" encoding="utf-8"?>
<comments xmlns="http://schemas.openxmlformats.org/spreadsheetml/2006/main">
  <authors>
    <author/>
  </authors>
  <commentList>
    <comment ref="A7" authorId="0" shapeId="0">
      <text>
        <r>
          <rPr>
            <sz val="11"/>
            <color theme="1"/>
            <rFont val="Calibri"/>
            <family val="2"/>
          </rPr>
          <t>======
ID#AAAAWrg_VD0
USUARIO    (2022-03-09 13:18:16)
Estatuto General UT</t>
        </r>
      </text>
    </comment>
    <comment ref="B9"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9"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9" authorId="0" shapeId="0">
      <text>
        <r>
          <rPr>
            <sz val="11"/>
            <color theme="1"/>
            <rFont val="Calibri"/>
            <family val="2"/>
          </rPr>
          <t>======
ID#AAAAWrg_VDA
USUARIO    (2022-03-09 13:18:16)
Son los problemas, obstáculos o limitaciones externos que pueden impedir o limitar el desarrollo de un país o de un sector.</t>
        </r>
      </text>
    </comment>
    <comment ref="B10" authorId="0" shapeId="0">
      <text>
        <r>
          <rPr>
            <sz val="11"/>
            <color theme="1"/>
            <rFont val="Calibri"/>
            <family val="2"/>
          </rPr>
          <t>======
ID#AAAAWrg_VD4
UT    (2022-03-09 13:18:16)
Cambios de gobierno, legislación, políticas públicas, regulación</t>
        </r>
      </text>
    </comment>
    <comment ref="B16" authorId="0" shapeId="0">
      <text>
        <r>
          <rPr>
            <sz val="11"/>
            <color theme="1"/>
            <rFont val="Calibri"/>
            <family val="2"/>
          </rPr>
          <t>======
ID#AAAAWrg_VEo
UT    (2022-03-09 13:18:16)
Disponibilidad de capital, liquidez, mercados financieros, desempleo, competencia</t>
        </r>
      </text>
    </comment>
    <comment ref="B24"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2" authorId="0" shapeId="0">
      <text>
        <r>
          <rPr>
            <sz val="11"/>
            <color theme="1"/>
            <rFont val="Calibri"/>
            <family val="2"/>
          </rPr>
          <t>======
ID#AAAAWrg_VCM
Usuario    (2022-03-09 13:18:16)
Avances en tecnología, acceso a sistemas de información externos, gobierno en línea.</t>
        </r>
      </text>
    </comment>
    <comment ref="B39"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7"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62" authorId="0" shapeId="0">
      <text>
        <r>
          <rPr>
            <sz val="11"/>
            <color theme="1"/>
            <rFont val="Calibri"/>
            <family val="2"/>
          </rPr>
          <t>======
ID#AAAAWrg_VB0
Usuario    (2022-03-09 13:18:16)
Presupuesto de funcionamiento, recursos de inversión, infraestructura, capacidad instalada</t>
        </r>
      </text>
    </comment>
    <comment ref="B68"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76" authorId="0" shapeId="0">
      <text>
        <r>
          <rPr>
            <sz val="11"/>
            <color theme="1"/>
            <rFont val="Calibri"/>
            <family val="2"/>
          </rPr>
          <t>======
ID#AAAAWrg_VDM
Usuario    (2022-03-09 13:18:16)
Capacidad, diseño de ejecución, proveedores, entradas, salidas, gestión del conocimiento, relación con las partes interesadas.</t>
        </r>
      </text>
    </comment>
    <comment ref="B86" authorId="0" shapeId="0">
      <text>
        <r>
          <rPr>
            <sz val="11"/>
            <color theme="1"/>
            <rFont val="Calibri"/>
            <family val="2"/>
          </rPr>
          <t>======
ID#AAAAWrg_VDE
Usuario    (2022-03-09 13:18:16)
Integridad y disponibilidad de datos y sistemas, desarrollo, producción, mantenimiento de sistemas de información.</t>
        </r>
      </text>
    </comment>
    <comment ref="B95" authorId="0" shapeId="0">
      <text>
        <r>
          <rPr>
            <sz val="11"/>
            <color theme="1"/>
            <rFont val="Calibri"/>
            <family val="2"/>
          </rPr>
          <t>======
ID#AAAAWrg_VCw
Usuario    (2022-03-09 13:18:16)
Canales utilizados y su efectividad, flujo de la información necesaria para el desarrollo de las operaciones.</t>
        </r>
      </text>
    </comment>
    <comment ref="B101" authorId="0" shapeId="0">
      <text>
        <r>
          <rPr>
            <sz val="11"/>
            <color theme="1"/>
            <rFont val="Calibri"/>
            <family val="2"/>
          </rPr>
          <t>======
ID#AAAAWrg_VDc
Usuario    (2022-03-09 13:18:16)
Canales utilizados y su efectividad, flujo de la información necesaria para el desarrollo de las operaciones.</t>
        </r>
      </text>
    </comment>
    <comment ref="B108"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LIBIA</author>
    <author>Usuario</author>
    <author>USUARIO</author>
  </authors>
  <commentList>
    <comment ref="B10" authorId="0" shapeId="0">
      <text>
        <r>
          <rPr>
            <sz val="9"/>
            <color indexed="81"/>
            <rFont val="Tahoma"/>
            <family val="2"/>
          </rPr>
          <t>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9"/>
            <color indexed="81"/>
            <rFont val="Tahoma"/>
            <family val="2"/>
          </rPr>
          <t xml:space="preserve">Se determinan las características o aspectos esenciales del proceso y sus interrelaciones.
</t>
        </r>
      </text>
    </comment>
    <comment ref="B11" authorId="1" shapeId="0">
      <text>
        <r>
          <rPr>
            <sz val="9"/>
            <color indexed="81"/>
            <rFont val="Tahoma"/>
            <family val="2"/>
          </rPr>
          <t xml:space="preserve">Claridad en la descripción del alcance y el objetivo del proceso
</t>
        </r>
      </text>
    </comment>
    <comment ref="B12" authorId="1" shapeId="0">
      <text>
        <r>
          <rPr>
            <sz val="9"/>
            <color indexed="81"/>
            <rFont val="Tahoma"/>
            <family val="2"/>
          </rPr>
          <t>Relación precisa con otros procesos, en cuanto a insumos proveedores, servicios , usuarios</t>
        </r>
        <r>
          <rPr>
            <b/>
            <sz val="9"/>
            <color indexed="81"/>
            <rFont val="Tahoma"/>
            <family val="2"/>
          </rPr>
          <t>.</t>
        </r>
      </text>
    </comment>
    <comment ref="B13" authorId="1" shapeId="0">
      <text>
        <r>
          <rPr>
            <b/>
            <sz val="9"/>
            <color indexed="81"/>
            <rFont val="Tahoma"/>
            <family val="2"/>
          </rPr>
          <t>Usuario:</t>
        </r>
        <r>
          <rPr>
            <sz val="9"/>
            <color indexed="81"/>
            <rFont val="Tahoma"/>
            <family val="2"/>
          </rPr>
          <t xml:space="preserve">
Procesos que determinan lineamientos necesarios para el desarrollo de todos los procesos de la institución.</t>
        </r>
      </text>
    </comment>
    <comment ref="B14" authorId="1" shapeId="0">
      <text>
        <r>
          <rPr>
            <sz val="9"/>
            <color indexed="81"/>
            <rFont val="Tahoma"/>
            <family val="2"/>
          </rPr>
          <t>Pertinencia en los procedimientos que desarrollan los procesos.</t>
        </r>
      </text>
    </comment>
    <comment ref="B15" authorId="1" shapeId="0">
      <text>
        <r>
          <rPr>
            <sz val="9"/>
            <color indexed="81"/>
            <rFont val="Tahoma"/>
            <family val="2"/>
          </rPr>
          <t>Grado de autoridad y responsabilidad de los funcionarios frente al proceso.</t>
        </r>
      </text>
    </comment>
    <comment ref="B16" authorId="1" shapeId="0">
      <text>
        <r>
          <rPr>
            <b/>
            <sz val="9"/>
            <color indexed="81"/>
            <rFont val="Tahoma"/>
            <family val="2"/>
          </rPr>
          <t>Usuario:</t>
        </r>
        <r>
          <rPr>
            <sz val="9"/>
            <color indexed="81"/>
            <rFont val="Tahoma"/>
            <family val="2"/>
          </rPr>
          <t xml:space="preserve">
Efectividad en los flujos de información determinados en la interacción de los procesos.</t>
        </r>
      </text>
    </comment>
    <comment ref="F17" authorId="2"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2"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9"/>
            <color indexed="81"/>
            <rFont val="Tahoma"/>
            <family val="2"/>
          </rPr>
          <t>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9"/>
            <color indexed="81"/>
            <rFont val="Tahoma"/>
            <family val="2"/>
          </rPr>
          <t xml:space="preserve">Se determinan las características o aspectos esenciales del proceso y sus interrelaciones.
</t>
        </r>
      </text>
    </comment>
    <comment ref="B26" authorId="1" shapeId="0">
      <text>
        <r>
          <rPr>
            <sz val="9"/>
            <color indexed="81"/>
            <rFont val="Tahoma"/>
            <family val="2"/>
          </rPr>
          <t xml:space="preserve">Claridad en la descripción y actualización planimétrica de los predios e infraestructura de la UT.
</t>
        </r>
      </text>
    </comment>
    <comment ref="B27" authorId="1" shapeId="0">
      <text>
        <r>
          <rPr>
            <sz val="9"/>
            <color indexed="81"/>
            <rFont val="Tahoma"/>
            <family val="2"/>
          </rPr>
          <t>Actualización precisa de los equipos con que se cuenta en los laboratorios de investigación</t>
        </r>
      </text>
    </comment>
    <comment ref="B28" authorId="1" shapeId="0">
      <text>
        <r>
          <rPr>
            <b/>
            <sz val="9"/>
            <color indexed="81"/>
            <rFont val="Tahoma"/>
            <family val="2"/>
          </rPr>
          <t>Usuario:</t>
        </r>
        <r>
          <rPr>
            <sz val="9"/>
            <color indexed="81"/>
            <rFont val="Tahoma"/>
            <family val="2"/>
          </rPr>
          <t xml:space="preserve">
Procesos que determinan Parque automotor, mantenimiento preventivo y ampliación del mismo</t>
        </r>
      </text>
    </comment>
    <comment ref="B29" authorId="1" shapeId="0">
      <text>
        <r>
          <rPr>
            <sz val="9"/>
            <color indexed="81"/>
            <rFont val="Tahoma"/>
            <family val="2"/>
          </rPr>
          <t>ordenadores físicos que prestan servicios informáticos</t>
        </r>
      </text>
    </comment>
    <comment ref="B30" authorId="1" shapeId="0">
      <text>
        <r>
          <rPr>
            <sz val="9"/>
            <color indexed="81"/>
            <rFont val="Tahoma"/>
            <family val="2"/>
          </rPr>
          <t xml:space="preserve">Bases de Datos y material didáctico disponible para la comunidad universitaria
</t>
        </r>
      </text>
    </comment>
  </commentList>
</comments>
</file>

<file path=xl/comments3.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B11" authorId="0" shapeId="0">
      <text>
        <r>
          <rPr>
            <sz val="9"/>
            <color indexed="81"/>
            <rFont val="Tahoma"/>
            <family val="2"/>
          </rPr>
          <t>Las consecuencias que puede ocasionar a la organización la materialización del riesgo.</t>
        </r>
      </text>
    </comment>
    <comment ref="C11" authorId="0" shapeId="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text>
        <r>
          <rPr>
            <sz val="9"/>
            <color indexed="81"/>
            <rFont val="Tahoma"/>
            <family val="2"/>
          </rPr>
          <t xml:space="preserve">Son las fuentes generadoras de riesgos. </t>
        </r>
      </text>
    </comment>
    <comment ref="H11" authorId="0" shapeId="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9"/>
            <color indexed="81"/>
            <rFont val="Tahoma"/>
            <family val="2"/>
          </rPr>
          <t>Cruce los datos entre probabilidad e impacto</t>
        </r>
      </text>
    </comment>
    <comment ref="N11" authorId="0" shape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text>
        <r>
          <rPr>
            <sz val="9"/>
            <color indexed="81"/>
            <rFont val="Tahoma"/>
            <family val="2"/>
          </rPr>
          <t>El control afecta la probabilidad o el impacto</t>
        </r>
      </text>
    </comment>
    <comment ref="AC11" authorId="0" shapeId="0">
      <text>
        <r>
          <rPr>
            <sz val="9"/>
            <color indexed="81"/>
            <rFont val="Tahoma"/>
            <family val="2"/>
          </rPr>
          <t>Acciones a implementar</t>
        </r>
      </text>
    </comment>
  </commentList>
</comments>
</file>

<file path=xl/comments4.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<sst xmlns="http://schemas.openxmlformats.org/spreadsheetml/2006/main" count="483" uniqueCount="361">
  <si>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</si>
  <si>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</si>
  <si>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</si>
  <si>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</si>
  <si>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</si>
  <si>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</si>
  <si>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</si>
  <si>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</si>
  <si>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</si>
  <si>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</si>
  <si>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</si>
  <si>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</si>
  <si>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</si>
  <si>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</si>
  <si>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</si>
  <si>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</si>
  <si>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Probabilidad residual Final</t>
  </si>
  <si>
    <t>Zona de riesgo final</t>
  </si>
  <si>
    <t>Tratamiento</t>
  </si>
  <si>
    <t>Plan de Acción</t>
  </si>
  <si>
    <t>Responsable</t>
  </si>
  <si>
    <t>Fecha de implementación</t>
  </si>
  <si>
    <t>Fecha Seguimiento</t>
  </si>
  <si>
    <t>Clasificación del Riesgo</t>
  </si>
  <si>
    <t>PROCESOS</t>
  </si>
  <si>
    <t>Gestión de la Planeación Institucional</t>
  </si>
  <si>
    <t>Gestión de la Comunicación</t>
  </si>
  <si>
    <t>Gestión del Mejoramiento Continuo</t>
  </si>
  <si>
    <t>Formación</t>
  </si>
  <si>
    <t>Investigación</t>
  </si>
  <si>
    <t>Proyección Social</t>
  </si>
  <si>
    <t>Gestión Jurídica y Contractual</t>
  </si>
  <si>
    <t>Gestión del Talento Humano</t>
  </si>
  <si>
    <t>Gestión Financiera</t>
  </si>
  <si>
    <t>Gestión Logística</t>
  </si>
  <si>
    <t xml:space="preserve">Gestión Bibliotecaria </t>
  </si>
  <si>
    <t>Gestión Documental</t>
  </si>
  <si>
    <t>Gestión de Admisiones, Registro y Control Académico</t>
  </si>
  <si>
    <t>Gestión del Desarrollo Humano</t>
  </si>
  <si>
    <t xml:space="preserve">Gestión de Tecnologías de la Información </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</si>
  <si>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</si>
  <si>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</si>
  <si>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</si>
  <si>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</si>
  <si>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</si>
  <si>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</si>
  <si>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</si>
  <si>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</si>
  <si>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</si>
  <si>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</si>
  <si>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</si>
  <si>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</si>
  <si>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</si>
  <si>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</si>
  <si>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</si>
  <si>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</si>
  <si>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</si>
  <si>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</si>
  <si>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</si>
  <si>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</si>
  <si>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</si>
  <si>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</si>
  <si>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</si>
  <si>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</si>
  <si>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</si>
  <si>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</si>
  <si>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</si>
  <si>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</si>
  <si>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</si>
  <si>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</si>
  <si>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</si>
  <si>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</si>
  <si>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</si>
  <si>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</si>
  <si>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</si>
  <si>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</si>
  <si>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</si>
  <si>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</si>
  <si>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</si>
  <si>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</si>
  <si>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</si>
  <si>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</si>
  <si>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</si>
  <si>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</si>
  <si>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</si>
  <si>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</si>
  <si>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</si>
  <si>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</si>
  <si>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</si>
  <si>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</si>
  <si>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</si>
  <si>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</si>
  <si>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</si>
  <si>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</si>
  <si>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</si>
  <si>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</si>
  <si>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</si>
  <si>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</si>
  <si>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ESTABLECIMIENTO DEL CONTEXTO</t>
  </si>
  <si>
    <t>DESCRIPCIÓN</t>
  </si>
  <si>
    <t>Corresponde a los factores internos, externos, del proceso y de identificación de los activos, que se han de tomar en consideración para la administración de riesgo, a partir de los cuales es posible establecer las causas de los riesgos a identificar.</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</si>
  <si>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</si>
  <si>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</si>
  <si>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</si>
  <si>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</si>
  <si>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</si>
  <si>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</si>
  <si>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</si>
  <si>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</si>
  <si>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</si>
  <si>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</si>
  <si>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</si>
  <si>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</si>
  <si>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</si>
  <si>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</si>
  <si>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</si>
  <si>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</si>
  <si>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</si>
  <si>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</si>
  <si>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</si>
  <si>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</si>
  <si>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</si>
  <si>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</si>
  <si>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</si>
  <si>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</si>
  <si>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</si>
  <si>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</si>
  <si>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</si>
  <si>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</si>
  <si>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</si>
  <si>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</si>
  <si>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</si>
  <si>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</si>
  <si>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</si>
  <si>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</si>
  <si>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</si>
  <si>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</si>
  <si>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</si>
  <si>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</si>
  <si>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</si>
  <si>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</si>
  <si>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</si>
  <si>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</si>
  <si>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</si>
  <si>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</si>
  <si>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</si>
  <si>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5. Situación económica por la que atraviesa actualmente el país, a causa de la pandemia del COVID-19.</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</si>
  <si>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</si>
  <si>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</si>
  <si>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</si>
  <si>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</si>
  <si>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</si>
  <si>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4. Políticas que promuevan la igualdad de oportunidades, la inclusión, la solidaridad y la lucha contra la pobreza.</t>
  </si>
  <si>
    <t>2. Dinámicas geopolíticas globales</t>
  </si>
  <si>
    <t>4. Dimensión 4. Evaluación de Resultados obtuvo un puntaje de 64.8%, con decrecimiento de -6.6% en relación con la vigencia 2019. FURAG (2020)</t>
  </si>
  <si>
    <t>2. Desarticulación de algunos procesos que generan demoras en los resultados.</t>
  </si>
  <si>
    <t xml:space="preserve">La Universidad del Tolima es una institución de educación superior de carácter público que fomenta el desarrollo de las capacidades humanas para la formación integral permanente. Está apoyada en valores éticos de tolerancia, respeto y convivencia mediante la búsqueda incesante del saber, la producción, la apropiación y divulgación del conocimiento en los diversos campos de la cultura, la ciencia, el arte y la tecnología desde una perspectiva inter y transdiciplinar. Se enmarca en una educación inclusiva con enfoque diferencial de derechos como aporte al bienestar de la sociedad, el ambiente y al desarrollo sustentable de la región, la nación y del mundo.     </t>
  </si>
  <si>
    <t>MISIÓN:</t>
  </si>
  <si>
    <t>OBJETO:</t>
  </si>
  <si>
    <t xml:space="preserve">Su carácter de universidad tiene por objeto esencial la búsqueda, producción, generación, construcción colectiva y la difusión del saber y del conocimiento en los campos de las humanidades, las ciencias, las artes, la filosofía y la tecnología, a través de la docencia, la investigación, la extensión y la proyección social. Esto se articula en los programas académicos en las modalidades y metodologías tendientes a la formación humana y la excelencia académica.                                                                
Su carácter departamental radica en su compromiso de pensar la(s) problemática(s) de su entorno y contribuir a la formulación y puesta en marcha de planes, programas y proyectos, en busca del desarrollo y el fomento de la cultura en las diferentes regiones del departamento o donde hiciese presencia.
Su carácter de institución pública y estatal radica en que asume el compromiso que tiene el Estado en la formación de sus ciudadanos(as) y con la constitución del proyecto político, ambiental, cultural y ético de la Nación. Acuerdo del Consejo Superior. No. 033 del 23 de septiembre de 2020, "Por el cual se expide el Estatuto General de la Universidad del Tolima.
</t>
  </si>
  <si>
    <t>FECHA ACTUALIZACIÓN</t>
  </si>
  <si>
    <t>Ambientales</t>
  </si>
  <si>
    <t>3. Políticas estatales en educación superior</t>
  </si>
  <si>
    <t>4. Política de desarrollo institucional</t>
  </si>
  <si>
    <t xml:space="preserve">5. Objetivos de Desarrollo Sostenible </t>
  </si>
  <si>
    <t>6. Plan de Desarrollo Nacional y Departamental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</si>
  <si>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</si>
  <si>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</si>
  <si>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</si>
  <si>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</si>
  <si>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3. Imposibilidad de atender la totalidad de necesidades identificadas en las Instituciones de Educación Superior, con el presupuesto asignado.</t>
  </si>
  <si>
    <t>1. Posicionamiento de la educación como sector estratégico para el cierre de brechas y alcanzar una mayor equidad.</t>
  </si>
  <si>
    <t>5. Investigación y proyección social articulada con sector empresarial y social, para transferencia de conocimiento, tecnología entre otras para el desarrollo de la región.</t>
  </si>
  <si>
    <t xml:space="preserve">6. Educación inclusiva con enfoque diferencial de derechos como aporte al bienestar de la sociedad, el ambiente y al desarrollo sustentable de la región, la nación y del mundo.     </t>
  </si>
  <si>
    <t>1. Situación social del País en momentos de crisis.</t>
  </si>
  <si>
    <t xml:space="preserve">3. Alto desempleo de profesionales universitarios. </t>
  </si>
  <si>
    <t>4. Bajos niveles en competencias de los estudiantes que ingresan a la educación superior.</t>
  </si>
  <si>
    <t>3. Seguridad y privacidad de la Información.</t>
  </si>
  <si>
    <t>2. Evolución acelerada de las TIC</t>
  </si>
  <si>
    <t>5. Incapacidad para adoptar nuevas TIC</t>
  </si>
  <si>
    <t>3. Falta de conciencia ambiental.</t>
  </si>
  <si>
    <t>4. Pérdida de biodiversidad.</t>
  </si>
  <si>
    <t>1. Desarrollo sostenible y sustentable.</t>
  </si>
  <si>
    <t xml:space="preserve">6. Deforestación </t>
  </si>
  <si>
    <t>8. Contaminación por residuos químicos.</t>
  </si>
  <si>
    <t>1. Declaración internacional de derechos humanos.</t>
  </si>
  <si>
    <t>2. Legislación UNESCO</t>
  </si>
  <si>
    <t>3. Constitución Política de Colombia</t>
  </si>
  <si>
    <t>4. Legislación expedida Ministerio de Educación Nacional</t>
  </si>
  <si>
    <t>5. Legislación expedida para Entidades Públicas</t>
  </si>
  <si>
    <t xml:space="preserve">1. El equipo directivo realiza planeación estratégicas para proyectar los planes y lineamientos en el corto, mediano y largo plazo, a partir de la misión, visión y objetivos Institucionales.
</t>
  </si>
  <si>
    <t>3. Existe coherencia entre las políticas y lineamientos institucionales que propician el desarrollo de las funciones misionales; los planes de acción han sido socializados y se encuentran ampliamente apropiados por la comunidad universitaria. CNA, Resolución Acreditación 013189/2020 MEN.</t>
  </si>
  <si>
    <t xml:space="preserve">1. Dimensión 2. Direccionamiento Estratégico y Planeación, en la vigencia 2020 tuvo un decrecimiento del -7.6% con respecto a la vigencia 2019. FURAG (2020) </t>
  </si>
  <si>
    <t>2. La calificación del índice de mecanismos efectivos de seguimiento y evaluación, presentó una reducción del -21.7%, necesidad de fortalecer los mecanismos para el seguimiento, control y evaluación de los planes, programas y proyectos. FURAG (2020)</t>
  </si>
  <si>
    <t>3. Dimensión 3. Gestión con Valores para Resultados obtuvo un puntaje 65.1%, con decrecimiento de -2.4% en relación con la vigencia 2019. FURAG (2020)</t>
  </si>
  <si>
    <t>7. No existen mecanismos eficaces para definir y controlar los riesgos, más aún lo que refiere a la revisión y control por parte de la Dirección de los cambios del contexto, el seguimiento a los riesgos aceptados, y el comportamiento y/o materialización de los riesgos de corrupción. Informe pormenorizado OCG.</t>
  </si>
  <si>
    <t>2. Dificultades en la ejecución del presupuesto Institucional, representados en bajos tiempos de respuesta.</t>
  </si>
  <si>
    <t xml:space="preserve">3. Falta de un sistema de información administrativo y financiero integrado. </t>
  </si>
  <si>
    <t>4. Algunos procesos financieros se realizan de forma manual.</t>
  </si>
  <si>
    <t>5. Dificultad en la ejecución presupuestal causada por situaciones externas impredecibles: Pandemia, cese de actividades por protesta social, entre otros.</t>
  </si>
  <si>
    <t>6. Austeridad del Gasto Nacional.</t>
  </si>
  <si>
    <t>7. Reformas tributarias que impacten procesos en la institución. (Proyecto de modernización, costos de funcionamiento, plan de adquisiciones, entre otros)</t>
  </si>
  <si>
    <t>6. Recursos financieros limitados para atender requerimientos y necesidades de los grupos de valor o interés en procesos académicos y administrativos y para dar cumplimiento a los factores de acreditación institucional.</t>
  </si>
  <si>
    <t>1. El número de docentes de planta es insuficiente frente al número de estudiantes de las modalidades presencial y distancia. Resolución Acreditación 013189/2020 MEN.</t>
  </si>
  <si>
    <t>1. El nivel de cualificación de la planta docente conformada por 316 profesores,  de los cuales 131 poseen título de doctor, 167 título de magister y 18 cuentan con título de especialista. Resolución Acreditación 013189/2020 MEN.</t>
  </si>
  <si>
    <t>5. Falta de aplicación de herramientas de evaluación de desempeño al personal administrativo de la Institución.  (Plan de Mejoramiento MECI)</t>
  </si>
  <si>
    <t>2. La Dimensión 1. Talento Humano de la vigencia 2020 obtuvo un puntaje de 58,6%, quedando por debajo del 60%. FURAG (2020).</t>
  </si>
  <si>
    <t>3. El Plan Institucional de Capacitación no obedece a las necesidades de formación de acuerdo a las competencias de los cargos y carece de asignación de recursos del presupuesto.</t>
  </si>
  <si>
    <t>6. Falta de inducción al cargo para funcionarios nuevos o reubicados.</t>
  </si>
  <si>
    <t>4. Apropiación del personal de la UT, de los principios de transparencia, integridad, la cultura del autocontrol y autoevaluación.</t>
  </si>
  <si>
    <t>7. Carencia de mecanismos para el manejo de conflictos de interés. Informe pormenorizado de control interno 2do semestre 2020 MECI OCG y resultados FURAG (2020).</t>
  </si>
  <si>
    <t>8. Necesidad de formalizar Sistema de Seguridad y Salud en el Trabajo, acorde con la legislación y los lineamientos vigentes.</t>
  </si>
  <si>
    <t>1. La Institución cuenta con un modelo pedagógico y con políticas institucionales actualizadas que orientan los lineamientos curriculares de los Programas Académicos. Resolución Acreditación 013189/2020 MEN.</t>
  </si>
  <si>
    <t>3. Mecanismos de autorregulación y autoevaluación institucional en procesos académicos.</t>
  </si>
  <si>
    <t>4. El impacto en el desarrollo social y territorial que, desde los procesos formativos, tanto de pregrado como de posgrado se desarrollan en la Universidad. Resolución Acreditación 013189/2020 MEN.</t>
  </si>
  <si>
    <t xml:space="preserve">5. El aprovechamiento de los convenios con que cuenta la Institución, se registran 16 convenios nacionales y 87 convenios internacionales para la movilidad y cooperación académica, han permitido elevar el nivel de interacción de estudiantes y profesores con comunidades extranjeras. Resolución Acreditación 013189/2020 MEN.
</t>
  </si>
  <si>
    <t>6. Las estrategias implementadas para elevar la producción de los grupos de investigación, de tal manera que han alcanzado mejores niveles de categorización. Resolución Acreditación 013189/2020 MEN.</t>
  </si>
  <si>
    <t>7. El Hospital Veterinario fue galardonado a mejor centro asistencial para animales de la región Tolima grande, premios PET INDUSTRY.</t>
  </si>
  <si>
    <t>8. La institución tiene programas, proyectos y actividades que le permiten cumplir con su función de "promover el bienestar individual y colectivo" de los miembros de su comunidad universitaria. Resolución Acreditación 013189/2020 MEN.</t>
  </si>
  <si>
    <t>9. El prestigio y reconocimiento de los egresados quienes a su vez poseen un vínculo fuerte con la institución. Resolución Acreditación 013189/2020 MEN.</t>
  </si>
  <si>
    <t>10. La Institución cuenta con una amplia gama de recursos de apoyo académico. Resolución Acreditación 013189/2020 MEN.</t>
  </si>
  <si>
    <t>3. Dificultad en el seguimiento y control a la producción intelectual e investigación de los profesores y estudiantes y participación en comunidades científicas.</t>
  </si>
  <si>
    <t xml:space="preserve">4. Las pruebas Saber Pro por debajo del promedio nacional en los resultados de las competencias de Razonamiento cuantitativo e Inglés. Resolución Acreditación 013189/2020 MEN. </t>
  </si>
  <si>
    <t>7. Falta de controles diseñados e implementados dentro de los procedimientos. Informe pormenorizado de control interno 2do semestre 2020 MECI OCG.</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</si>
  <si>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</si>
  <si>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</si>
  <si>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</si>
  <si>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</si>
  <si>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</si>
  <si>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diseño de mecanismos para la información y comunicación, en su estructura no especifica con claridad fuentes de datos, control sobre la integridad, confidencialidad y disponibilidad de la información relevante. Informe pormenorizado de control interno 2do semestre 2020 MECI OCG</t>
  </si>
  <si>
    <t>3. Dimensión 5. Información y Comunicación obtuvo un puntaje de 69,6 para la vigencia 2020, presentó un decrecimiento - 6.2% en relación a la vigencia anterior. FURAG (2020)</t>
  </si>
  <si>
    <t>4. Recursos limitados para apoyar la gestión documental, para gestionar archivos digitales, electrónico y audiovisual.</t>
  </si>
  <si>
    <t>5. Falta definir canales oficiales externos acordes a los diferentes grupos de valor e interés, para los cuales esté especificado la información que se debe entregar, la periodicidad, y finalidad, así como los controles y mecanismos de evaluación para lograr la mejora efectiva. Informe pormenorizado de control interno 2do semestre 2020 MECI OCG.</t>
  </si>
  <si>
    <t>6. Recursos físicos y tecnológicos para la comunicación.</t>
  </si>
  <si>
    <t>3. Posconflicto, aportar a la garantía de derechos humanos y construcción de paz desde los ejes misionales.</t>
  </si>
  <si>
    <t>1. El desarrollo de las TIC favorece la comunicación bidireccional y multimodal de la gestión institucional y sectorial a los grupos de valor, de interés y ciudadanía en general.</t>
  </si>
  <si>
    <t>3. Política de Gobierno digital</t>
  </si>
  <si>
    <t>7. Red energética y conectividad a internet inestable</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</si>
  <si>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</si>
  <si>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</si>
  <si>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</si>
  <si>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</si>
  <si>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2. Para la vigencia 2020, el Índice de Desempeño Institucional alcanzó un puntaje de 65.9, presentando un incremento con relación a las vigencias 2019 (65.3) y 2018 (57.3), FURAG (2020)</t>
  </si>
  <si>
    <t>5. Los mecanismos de reporte de información no son oportunos para realizar el monitoreo, se presentan debilidades en la presentación de las evidencias, dificultando el seguimiento y toma de decisiones de la Alta Dirección. FURAG (2020)</t>
  </si>
  <si>
    <t>6. Debilidad en la línea de reporte al CICCI y estructura de control de la Universidad. Informe pormenorizado OCG.</t>
  </si>
  <si>
    <t>1. La reducción a cero del déficit fiscal acumulado desde la vigencia 2015.</t>
  </si>
  <si>
    <t xml:space="preserve">1. El costo de personal (Administrativos y Docentes) corresponde al 69% del presupuesto de la Universidad.
</t>
  </si>
  <si>
    <t>2. Búsqueda de recursos y fuentes de financiación.</t>
  </si>
  <si>
    <t>2. El número de profesores reconocidos en Colciencias como investigadores. Resolución Acreditación 013189/2020 MEN.</t>
  </si>
  <si>
    <t xml:space="preserve">1. Actualización del estatuto estudiantil
</t>
  </si>
  <si>
    <t>2. La Institución evidencia estrategias que permiten a los estudiantes y profesores acceder a cursos en segunda lengua, especialmente portugués e inglés. Resolución Acreditación 013189/2020 MEN.</t>
  </si>
  <si>
    <t>5. Índices de deserción a niveles por debajo del promedio nacional. Resolución Acreditación 013189/2020 MEN.</t>
  </si>
  <si>
    <t>6. Procesos de investigación institucionales, específicamente en productividad académica y en la categorización de grupos de investigación y de profesores ante el Sistema Nacional de Ciencia y Tecnología del país. Resolución Acreditación 013189/2020 MEN.</t>
  </si>
  <si>
    <t>8. Bajo nivel de bilingüismo en estudiantes, administrativos y docentes.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</si>
  <si>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</si>
  <si>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</si>
  <si>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</si>
  <si>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</si>
  <si>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</si>
  <si>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</si>
  <si>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</si>
  <si>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</si>
  <si>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6. Legislación de Propiedad intelectual</t>
  </si>
  <si>
    <t>1. Mecanismos para la información y la comunicación de la Universidad.</t>
  </si>
  <si>
    <t>2. Canales adecuados de información interno y externo.</t>
  </si>
  <si>
    <t>Seguimiento 2LD</t>
  </si>
  <si>
    <t>Probabilidad Controles</t>
  </si>
  <si>
    <t>Estado de la acción</t>
  </si>
  <si>
    <t>ANALISIS DEL PROCESO</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</si>
  <si>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</si>
  <si>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</si>
  <si>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</si>
  <si>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</si>
  <si>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</si>
  <si>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</si>
  <si>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</si>
  <si>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</si>
  <si>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</si>
  <si>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</si>
  <si>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</si>
  <si>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</si>
  <si>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</si>
  <si>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</si>
  <si>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</si>
  <si>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</si>
  <si>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</si>
  <si>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</si>
  <si>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</si>
  <si>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</si>
  <si>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</si>
  <si>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</si>
  <si>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</si>
  <si>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</si>
  <si>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</si>
  <si>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</si>
  <si>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</si>
  <si>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</si>
  <si>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</si>
  <si>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</si>
  <si>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</si>
  <si>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Descripción del riesgo
(Se diligencia automáticamente)</t>
  </si>
  <si>
    <t>Código: GC-P07-F01</t>
  </si>
  <si>
    <t>Versión: 01</t>
  </si>
  <si>
    <t>Fecha Aprobación: 07/06/2022</t>
  </si>
  <si>
    <t>2. Fuentes de financiación a nivel Local, Departamental, Nacional e Internacional.</t>
  </si>
  <si>
    <t xml:space="preserve">4. Incremento en los aportes por Acreditación - Reacreditación Institucional. </t>
  </si>
  <si>
    <t xml:space="preserve">4. Falta de gestón para proponer y desarrollar los proyectos que se adelantan en la educación superior pública. </t>
  </si>
  <si>
    <t>5. Alianzas estratégicas con los sectores económicos y productivos de la región para el desarrollo de proyectos.</t>
  </si>
  <si>
    <t xml:space="preserve">2. Dificultades en el acceso a la educación superior, de la población en condiciones de vulnerabilidad del Pais </t>
  </si>
  <si>
    <t>5. Situaciones de salud pública tales como: pandemias, virus, desabastecimiento de agua, entre otros.</t>
  </si>
  <si>
    <t>6. Situaciones de orden público que afectan a la entidad: asonadas, asaltos, atentados, vandalismo, entre otros.</t>
  </si>
  <si>
    <t xml:space="preserve">7. Acceso a la educación superior, de la población en condiciones de vulnerabilidad del Pais. </t>
  </si>
  <si>
    <t>7. Interrupción de la prestación del servicio: 
7.1 como mecanismo de protesta de los diferentes actores sociales.
7.2 Por exceso de ruido en eventos artisticos y culturales.</t>
  </si>
  <si>
    <t>8. Consumo y expendio de sustancias psicoactivas fuera y dentro de la UT.</t>
  </si>
  <si>
    <t>1. Ocurrencia de eventos que dificultan el acceso a los recursos tecnológicos e institucionales.</t>
  </si>
  <si>
    <t>2. Fallas en la conexión o caída de redes que afectan la conectividad de los aplicativos.</t>
  </si>
  <si>
    <t>4. Ataques cibernéticos a la seguridad y privacidad de la información Institucional. (Hurto de información, Hackeos, manipulación, cambio o destrucción de información, terrorismo, espionaje, entre otros)</t>
  </si>
  <si>
    <t>6. Falta de dispositivos electrónicos y conexión a internet de los grupos de interés y ciudadanía en general.</t>
  </si>
  <si>
    <t>2. Alianzas con entidades de protección, conservación y educación ambiental.</t>
  </si>
  <si>
    <t xml:space="preserve">3. Articulación con las Politicas y Planes de Gestión y educación Ambiental  </t>
  </si>
  <si>
    <t>4. Manejo integral de residuos</t>
  </si>
  <si>
    <t>1. Incumplimiento a las diferentes disposiciones legales y normatiivas.</t>
  </si>
  <si>
    <t>7. Legislación del Ministerio de Ambiente y protección social</t>
  </si>
  <si>
    <t>3. El nivel de cualificación del personal administrativo con niveles de doctorado, maestria y especialización, que soportan los procesos misionales y la acreditación institucional. (consultar número)</t>
  </si>
  <si>
    <t>1. Creación del poceso del Sistema de Gestión Ambiental (SGA) en la Revisión por la Dirección 2021.</t>
  </si>
  <si>
    <t>1. Falta de Talento Humano especializado en los componentes de agua, aire, suelo y fauna.</t>
  </si>
  <si>
    <t>2. Construcción de la politica ambiental</t>
  </si>
  <si>
    <t xml:space="preserve">2. Inyección de más presupuesto para la ejecución </t>
  </si>
  <si>
    <t>3. Asignación de recursos para la implementación del SGA</t>
  </si>
  <si>
    <t>3. Necesidad de un espacio  fisico adecuado para la Coordinación de Gestión y Educación Ambiental.</t>
  </si>
  <si>
    <t>4. Fortalecimiento del Talento Humano de la Coordinación de Gestión y Educación Ambiental.</t>
  </si>
  <si>
    <t>5. Cualificación del Talento Humano.</t>
  </si>
  <si>
    <t>6. Articulación de la Coordinación de Gestión y Educación Ambiental con entes públicos regionales,</t>
  </si>
  <si>
    <t>7. Los informes de las auditorias realizadas por parte de los entes de vigilancia y control.</t>
  </si>
  <si>
    <t>Seguridad y Salud en el Trabajo</t>
  </si>
  <si>
    <t>1. Creación del poceso del Sistema de Gestión de Seguridad y Salud del Trabajp (SGSST) en la Revisión por la Dirección 2021.</t>
  </si>
  <si>
    <t>2. Politica de Seguridad y Salud en el Trabajo</t>
  </si>
  <si>
    <t>3. Asignación de recursos para la implementación del SGSST</t>
  </si>
  <si>
    <t>Código: GC-P07-F02</t>
  </si>
  <si>
    <t>Código: GC-P07-F03</t>
  </si>
  <si>
    <t>permanente</t>
  </si>
  <si>
    <t>abierta</t>
  </si>
  <si>
    <t>GESTIÓN DE ADMISIONES, REGISTRO Y CONTROL ACADÉMICO</t>
  </si>
  <si>
    <t xml:space="preserve">Garantizar que la información académica relacionada con admisiones, matriculas, novedades académicas y grados, se verifique y registre dentro del marco legal vigente y con base en la
programación establecida mediante calendario académico adoptado por el consejo académico.
</t>
  </si>
  <si>
    <t xml:space="preserve"> debido a las Inconsistencias en el diligenciamiento del formulario de inscripción en linea y el desconocimiento por parte de los aspirantes de los requisitos mínimos requeridos para inscribirse en ambas modalidades.
</t>
  </si>
  <si>
    <t>por que los aspirantes no tienen en cuenta las orientaciones del instructivo de inscripciones,</t>
  </si>
  <si>
    <t>1. El Instructivo en linea para que  los aspirantes puedan guiarse para garantizar el debido proceso de la inscripción.</t>
  </si>
  <si>
    <t>2  El Técnico de la Dirección de Admisones, Registro y Control Académico asesora de forma permanente  através de todas las lineas de atención que estan establecidas.</t>
  </si>
  <si>
    <t xml:space="preserve">Dirección de Admisones, Registro y Control  Académico
</t>
  </si>
  <si>
    <t xml:space="preserve">Eje 4. TRANSPARENCIA Y EFICIENCIA ADMINISTRATIVA: 
Programa. MODELO INTEGRADO DE PLANEACIÓN Y GESTIÓN
Proyecto: SISTEMA DE PLANIFICACIÓN INSTITUCIONAL
</t>
  </si>
  <si>
    <t>Oficina de Planeación y Desarrollo Institucional</t>
  </si>
  <si>
    <t xml:space="preserve"> por error involuntario en el registro de las calificaciones</t>
  </si>
  <si>
    <t>debido a la digitalización en el aplicativo por estar atendiendo diferentes actividades simultaneas.</t>
  </si>
  <si>
    <t>1. Trabajar procesos en linea, actividades académicas y administrativas en linea para que no se vea afectado la prestación de los servicios.</t>
  </si>
  <si>
    <t>2. Se encuenta docomentado en el SGC el Procedimiento para la Legalización de Novedades Académicas.</t>
  </si>
  <si>
    <t xml:space="preserve">por hackeo de los usuarios de la plataforma academusoft, </t>
  </si>
  <si>
    <t xml:space="preserve">
debido al fraude en el registro de calificaciones.
</t>
  </si>
  <si>
    <t xml:space="preserve">1.  Auditorias al aplicativo académico al identificar una
inconsistencia.
</t>
  </si>
  <si>
    <t>2. Implementación de forma periodica de cambios de contraseña y habilitación del token para el ingreso a la plataforma academusoft.</t>
  </si>
  <si>
    <t xml:space="preserve">Eje 4. TRANSPARENCIA Y EFICIENCIA ADMINISTRATIVA: 
Programa. MODELO INTEGRADO DE PLANEACIÓN Y GESTIÓN
Proyecto: Modernización y actualización de los recursos e infraestructura tecnológica
</t>
  </si>
  <si>
    <t>IDENTIFICACIÓN, ANÁLISIS Y VALORACIÓN DE RIESGOS  DEL PROCESO GESTIÓN DE ADMISIONES, REGISTRO Y CONTROL ACADÉMICO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</si>
</sst>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9"/>
      <color indexed="81"/>
      <name val="Tahoma"/>
      <family val="2"/>
    </font>
    <font>
      <b/>
      <sz val="12"/>
      <color theme="1"/>
      <name val="Calibri"/>
      <family val="2"/>
      <scheme val="minor"/>
    </font>
    <font>
      <b/>
      <sz val="10"/>
      <color theme="1"/>
      <name val="Arial"/>
      <family val="2"/>
    </font>
    <font>
      <sz val="9"/>
      <color theme="1"/>
      <name val="Arial"/>
      <family val="2"/>
    </font>
    <font>
      <sz val="11"/>
      <color theme="0" tint="-0.34998626667073579"/>
      <name val="Calibri"/>
      <family val="2"/>
      <scheme val="minor"/>
    </font>
    <font>
      <b/>
      <sz val="16"/>
      <color theme="1"/>
      <name val="Calibri"/>
      <family val="2"/>
      <scheme val="minor"/>
    </font>
    <font>
      <sz val="14"/>
      <color theme="1"/>
      <name val="Calibri"/>
      <family val="2"/>
      <scheme val="minor"/>
    </font>
    <font>
      <sz val="11"/>
      <color theme="1"/>
      <name val="Calibri"/>
      <family val="2"/>
    </font>
    <font>
      <sz val="11"/>
      <name val="Calibri"/>
      <family val="2"/>
    </font>
    <font>
      <b/>
      <sz val="11"/>
      <color theme="1"/>
      <name val="Calibri"/>
      <family val="2"/>
    </font>
    <font>
      <sz val="12"/>
      <color theme="1"/>
      <name val="Arial"/>
      <family val="2"/>
    </font>
    <font>
      <b/>
      <sz val="11"/>
      <color theme="1"/>
      <name val="Arial"/>
      <family val="2"/>
    </font>
    <font>
      <sz val="9"/>
      <color theme="1"/>
      <name val="Calibri"/>
      <family val="2"/>
      <scheme val="minor"/>
    </font>
  </fonts>
  <fills count="14">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9" fillId="0" borderId="0"/>
    <xf numFmtId="0" fontId="18" fillId="0" borderId="0"/>
  </cellStyleXfs>
  <cellXfs count="171">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0" fillId="0" borderId="1" xfId="0" applyBorder="1" applyAlignment="1">
      <alignment horizontal="center" vertical="center"/>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9" fontId="0" fillId="0" borderId="1" xfId="1" applyFont="1" applyBorder="1" applyAlignment="1">
      <alignment horizontal="center" vertical="center"/>
    </xf>
    <xf numFmtId="0" fontId="0" fillId="0" borderId="0" xfId="0" applyFill="1"/>
    <xf numFmtId="0" fontId="0" fillId="0" borderId="0" xfId="0" applyFill="1" applyAlignment="1">
      <alignment horizontal="center" vertical="center"/>
    </xf>
    <xf numFmtId="0" fontId="0" fillId="4" borderId="1" xfId="0" applyFill="1" applyBorder="1" applyAlignment="1">
      <alignment horizontal="center" vertical="center" wrapText="1"/>
    </xf>
    <xf numFmtId="0" fontId="0" fillId="6" borderId="1" xfId="0" applyFill="1" applyBorder="1" applyAlignment="1">
      <alignment horizontal="center" vertical="center" wrapText="1"/>
    </xf>
    <xf numFmtId="0" fontId="0" fillId="8" borderId="1" xfId="0" applyFill="1" applyBorder="1" applyAlignment="1">
      <alignment horizontal="center" vertical="center" wrapText="1"/>
    </xf>
    <xf numFmtId="0" fontId="1" fillId="0" borderId="20" xfId="0" applyFont="1" applyFill="1" applyBorder="1" applyAlignment="1">
      <alignment horizontal="center"/>
    </xf>
    <xf numFmtId="9" fontId="0" fillId="0" borderId="20" xfId="0" applyNumberFormat="1" applyFill="1" applyBorder="1"/>
    <xf numFmtId="0" fontId="7" fillId="0" borderId="1" xfId="2" applyFont="1" applyBorder="1" applyAlignment="1" applyProtection="1">
      <alignment horizontal="center" vertical="distributed" wrapText="1"/>
    </xf>
    <xf numFmtId="0" fontId="6" fillId="0" borderId="1" xfId="2" applyFont="1" applyBorder="1" applyAlignment="1" applyProtection="1">
      <alignment horizontal="center"/>
    </xf>
    <xf numFmtId="0" fontId="7" fillId="0" borderId="1" xfId="2" applyFont="1" applyFill="1" applyBorder="1" applyAlignment="1" applyProtection="1">
      <alignment horizontal="center" vertical="center"/>
    </xf>
    <xf numFmtId="0" fontId="13" fillId="5" borderId="1" xfId="2" applyNumberFormat="1" applyFont="1" applyFill="1" applyBorder="1" applyAlignment="1" applyProtection="1">
      <alignment horizontal="center" vertical="center" wrapText="1"/>
    </xf>
    <xf numFmtId="0" fontId="10" fillId="0" borderId="1" xfId="2" applyNumberFormat="1" applyFont="1" applyFill="1" applyBorder="1" applyAlignment="1" applyProtection="1">
      <alignment horizontal="center" vertical="center" wrapText="1"/>
    </xf>
    <xf numFmtId="0" fontId="10" fillId="0" borderId="1" xfId="2" applyNumberFormat="1" applyFont="1" applyFill="1" applyBorder="1" applyAlignment="1" applyProtection="1">
      <alignment horizontal="left" vertical="center" wrapText="1"/>
    </xf>
    <xf numFmtId="0" fontId="10" fillId="0" borderId="1" xfId="2" applyFont="1" applyBorder="1" applyAlignment="1" applyProtection="1">
      <alignment horizontal="center" vertical="center"/>
    </xf>
    <xf numFmtId="0" fontId="6" fillId="0" borderId="1" xfId="2" applyNumberFormat="1" applyFont="1" applyFill="1" applyBorder="1" applyAlignment="1" applyProtection="1">
      <alignment horizontal="left" vertical="center" wrapText="1"/>
    </xf>
    <xf numFmtId="0" fontId="13" fillId="5" borderId="1" xfId="2" applyNumberFormat="1" applyFont="1" applyFill="1" applyBorder="1" applyAlignment="1" applyProtection="1">
      <alignment horizontal="center" vertical="center" wrapText="1"/>
    </xf>
    <xf numFmtId="0" fontId="0" fillId="6" borderId="2" xfId="0" applyFill="1" applyBorder="1" applyAlignment="1">
      <alignment horizontal="center" vertical="center" wrapText="1"/>
    </xf>
    <xf numFmtId="0" fontId="0" fillId="0" borderId="1" xfId="0" applyBorder="1" applyAlignment="1">
      <alignment horizontal="left" vertical="center" wrapText="1"/>
    </xf>
    <xf numFmtId="9" fontId="0" fillId="0" borderId="1" xfId="1" applyNumberFormat="1" applyFont="1" applyBorder="1" applyAlignment="1">
      <alignment horizontal="center" vertical="center"/>
    </xf>
    <xf numFmtId="0" fontId="14" fillId="0" borderId="1" xfId="2" applyNumberFormat="1" applyFont="1" applyFill="1" applyBorder="1" applyAlignment="1" applyProtection="1">
      <alignment vertical="top" wrapText="1"/>
    </xf>
    <xf numFmtId="0" fontId="0" fillId="0" borderId="0" xfId="0" applyAlignment="1">
      <alignment horizontal="center" vertical="center" wrapText="1"/>
    </xf>
    <xf numFmtId="0" fontId="15" fillId="0" borderId="1" xfId="0" applyFont="1" applyBorder="1" applyAlignment="1">
      <alignment horizontal="center" vertical="center" wrapText="1"/>
    </xf>
    <xf numFmtId="0" fontId="13" fillId="5" borderId="25" xfId="2" applyNumberFormat="1" applyFont="1" applyFill="1" applyBorder="1" applyAlignment="1" applyProtection="1">
      <alignment horizontal="center" vertical="center" wrapText="1"/>
    </xf>
    <xf numFmtId="0" fontId="1" fillId="0" borderId="0" xfId="0" applyFont="1"/>
    <xf numFmtId="0" fontId="12" fillId="0" borderId="0" xfId="0" applyFont="1"/>
    <xf numFmtId="0" fontId="16" fillId="0" borderId="0" xfId="0" applyFont="1" applyAlignment="1">
      <alignment horizontal="center"/>
    </xf>
    <xf numFmtId="0" fontId="17" fillId="4" borderId="2"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6" fillId="0" borderId="35" xfId="4" applyFont="1" applyBorder="1" applyAlignment="1">
      <alignment horizontal="center"/>
    </xf>
    <xf numFmtId="0" fontId="10" fillId="0" borderId="0" xfId="4" applyFont="1" applyAlignment="1">
      <alignment vertical="center"/>
    </xf>
    <xf numFmtId="0" fontId="18" fillId="0" borderId="0" xfId="4" applyFont="1" applyAlignment="1"/>
    <xf numFmtId="0" fontId="6" fillId="0" borderId="35" xfId="4" applyFont="1" applyBorder="1" applyAlignment="1">
      <alignment horizontal="center" vertical="center" wrapText="1"/>
    </xf>
    <xf numFmtId="0" fontId="6" fillId="0" borderId="35" xfId="4" applyFont="1" applyBorder="1" applyAlignment="1">
      <alignment horizontal="center" vertical="center"/>
    </xf>
    <xf numFmtId="0" fontId="22" fillId="10" borderId="35" xfId="4" applyFont="1" applyFill="1" applyBorder="1" applyAlignment="1">
      <alignment horizontal="center" vertical="center" wrapText="1"/>
    </xf>
    <xf numFmtId="0" fontId="6" fillId="0" borderId="35" xfId="4" applyFont="1" applyBorder="1" applyAlignment="1">
      <alignment horizontal="left" vertical="center" wrapText="1"/>
    </xf>
    <xf numFmtId="0" fontId="6" fillId="0" borderId="35" xfId="4" applyFont="1" applyBorder="1" applyAlignment="1">
      <alignment horizontal="left" vertical="top" wrapText="1"/>
    </xf>
    <xf numFmtId="0" fontId="6" fillId="0" borderId="42" xfId="4" applyFont="1" applyBorder="1" applyAlignment="1">
      <alignment horizontal="left" vertical="top" wrapText="1"/>
    </xf>
    <xf numFmtId="0" fontId="6" fillId="0" borderId="43" xfId="4" applyFont="1" applyBorder="1" applyAlignment="1">
      <alignment horizontal="left" vertical="top" wrapText="1"/>
    </xf>
    <xf numFmtId="0" fontId="6" fillId="0" borderId="35" xfId="4" applyFont="1" applyBorder="1" applyAlignment="1">
      <alignment horizontal="left" vertical="top"/>
    </xf>
    <xf numFmtId="0" fontId="6" fillId="0" borderId="47" xfId="4" applyFont="1" applyBorder="1" applyAlignment="1">
      <alignment horizontal="left" vertical="top" wrapText="1"/>
    </xf>
    <xf numFmtId="0" fontId="6" fillId="0" borderId="42" xfId="4" applyFont="1" applyBorder="1" applyAlignment="1">
      <alignment horizontal="left" vertical="top" wrapText="1"/>
    </xf>
    <xf numFmtId="0" fontId="18" fillId="0" borderId="43" xfId="4" applyFont="1" applyBorder="1"/>
    <xf numFmtId="0" fontId="10" fillId="0" borderId="45" xfId="4" applyFont="1" applyBorder="1" applyAlignment="1">
      <alignment horizontal="center" vertical="center"/>
    </xf>
    <xf numFmtId="0" fontId="19" fillId="0" borderId="46" xfId="4" applyFont="1" applyBorder="1"/>
    <xf numFmtId="0" fontId="19" fillId="0" borderId="47" xfId="4" applyFont="1" applyBorder="1"/>
    <xf numFmtId="0" fontId="6" fillId="0" borderId="45" xfId="4" applyFont="1" applyBorder="1" applyAlignment="1">
      <alignment horizontal="center" vertical="center"/>
    </xf>
    <xf numFmtId="0" fontId="6" fillId="12" borderId="45" xfId="4" applyFont="1" applyFill="1" applyBorder="1" applyAlignment="1">
      <alignment horizontal="center" vertical="center"/>
    </xf>
    <xf numFmtId="0" fontId="22" fillId="10" borderId="42" xfId="4" applyFont="1" applyFill="1" applyBorder="1" applyAlignment="1">
      <alignment horizontal="center" vertical="center" wrapText="1"/>
    </xf>
    <xf numFmtId="0" fontId="19" fillId="0" borderId="43" xfId="4" applyFont="1" applyBorder="1"/>
    <xf numFmtId="0" fontId="6" fillId="0" borderId="45" xfId="4" applyFont="1" applyBorder="1" applyAlignment="1">
      <alignment horizontal="center" vertical="center" wrapText="1"/>
    </xf>
    <xf numFmtId="0" fontId="6" fillId="12" borderId="45" xfId="4" applyFont="1" applyFill="1" applyBorder="1" applyAlignment="1">
      <alignment horizontal="center" vertical="center" wrapText="1"/>
    </xf>
    <xf numFmtId="0" fontId="5" fillId="0" borderId="33" xfId="4" applyFont="1" applyBorder="1" applyAlignment="1">
      <alignment horizontal="center" vertical="center" wrapText="1"/>
    </xf>
    <xf numFmtId="0" fontId="19" fillId="0" borderId="34" xfId="4" applyFont="1" applyBorder="1"/>
    <xf numFmtId="0" fontId="19" fillId="0" borderId="38" xfId="4" applyFont="1" applyBorder="1"/>
    <xf numFmtId="0" fontId="19" fillId="0" borderId="39" xfId="4" applyFont="1" applyBorder="1"/>
    <xf numFmtId="0" fontId="8" fillId="0" borderId="40" xfId="4" applyFont="1" applyBorder="1" applyAlignment="1">
      <alignment horizontal="center" vertical="center" wrapText="1"/>
    </xf>
    <xf numFmtId="0" fontId="19" fillId="0" borderId="32" xfId="4" applyFont="1" applyBorder="1"/>
    <xf numFmtId="0" fontId="21" fillId="0" borderId="42" xfId="4" applyFont="1" applyBorder="1" applyAlignment="1">
      <alignment horizontal="left" vertical="center" wrapText="1"/>
    </xf>
    <xf numFmtId="0" fontId="19" fillId="0" borderId="44" xfId="4" applyFont="1" applyBorder="1"/>
    <xf numFmtId="14" fontId="21" fillId="0" borderId="42" xfId="4" applyNumberFormat="1" applyFont="1" applyBorder="1" applyAlignment="1">
      <alignment horizontal="left" vertical="center" wrapText="1"/>
    </xf>
    <xf numFmtId="0" fontId="10" fillId="0" borderId="31" xfId="4" applyFont="1" applyBorder="1" applyAlignment="1">
      <alignment horizontal="center" vertical="center"/>
    </xf>
    <xf numFmtId="0" fontId="19" fillId="0" borderId="36" xfId="4" applyFont="1" applyBorder="1"/>
    <xf numFmtId="0" fontId="19" fillId="0" borderId="37" xfId="4" applyFont="1" applyBorder="1"/>
    <xf numFmtId="0" fontId="19" fillId="0" borderId="41" xfId="4" applyFont="1" applyBorder="1"/>
    <xf numFmtId="0" fontId="20" fillId="0" borderId="42" xfId="4" applyFont="1" applyBorder="1" applyAlignment="1">
      <alignment horizontal="center" vertical="center"/>
    </xf>
    <xf numFmtId="0" fontId="6" fillId="11" borderId="45" xfId="4" applyFont="1" applyFill="1" applyBorder="1" applyAlignment="1">
      <alignment horizontal="center" vertical="center"/>
    </xf>
    <xf numFmtId="0" fontId="6" fillId="0" borderId="42" xfId="4" applyFont="1" applyBorder="1" applyAlignment="1">
      <alignment horizontal="center" vertical="top" wrapText="1"/>
    </xf>
    <xf numFmtId="0" fontId="6" fillId="13" borderId="42" xfId="4" applyFont="1" applyFill="1" applyBorder="1" applyAlignment="1">
      <alignment horizontal="left" vertical="top" wrapText="1"/>
    </xf>
    <xf numFmtId="0" fontId="14" fillId="0" borderId="1" xfId="2" applyNumberFormat="1" applyFont="1" applyFill="1" applyBorder="1" applyAlignment="1" applyProtection="1">
      <alignment horizontal="left" vertical="top" wrapText="1"/>
    </xf>
    <xf numFmtId="0" fontId="13" fillId="5" borderId="2" xfId="2" applyNumberFormat="1" applyFont="1" applyFill="1" applyBorder="1" applyAlignment="1" applyProtection="1">
      <alignment horizontal="center" vertical="center" wrapText="1"/>
    </xf>
    <xf numFmtId="0" fontId="13" fillId="5" borderId="3" xfId="2" applyNumberFormat="1" applyFont="1" applyFill="1" applyBorder="1" applyAlignment="1" applyProtection="1">
      <alignment horizontal="center" vertical="center" wrapText="1"/>
    </xf>
    <xf numFmtId="0" fontId="14" fillId="0" borderId="2" xfId="2" applyNumberFormat="1" applyFont="1" applyFill="1" applyBorder="1" applyAlignment="1" applyProtection="1">
      <alignment horizontal="left" vertical="top" wrapText="1"/>
    </xf>
    <xf numFmtId="0" fontId="14" fillId="0" borderId="3" xfId="2" applyNumberFormat="1" applyFont="1" applyFill="1" applyBorder="1" applyAlignment="1" applyProtection="1">
      <alignment horizontal="left" vertical="top" wrapText="1"/>
    </xf>
    <xf numFmtId="0" fontId="4" fillId="0" borderId="1" xfId="2" applyBorder="1" applyAlignment="1" applyProtection="1">
      <alignment horizontal="center" vertical="center"/>
    </xf>
    <xf numFmtId="0" fontId="5" fillId="0" borderId="1" xfId="2" applyNumberFormat="1" applyFont="1" applyFill="1" applyBorder="1" applyAlignment="1" applyProtection="1">
      <alignment horizontal="center" vertical="center" wrapText="1"/>
    </xf>
    <xf numFmtId="0" fontId="8" fillId="0" borderId="1" xfId="2" applyNumberFormat="1" applyFont="1" applyFill="1" applyBorder="1" applyAlignment="1" applyProtection="1">
      <alignment horizontal="center" vertical="center" wrapText="1"/>
    </xf>
    <xf numFmtId="0" fontId="1" fillId="2" borderId="1" xfId="2" applyFont="1" applyFill="1" applyBorder="1" applyAlignment="1" applyProtection="1">
      <alignment horizontal="center" vertical="center"/>
    </xf>
    <xf numFmtId="0" fontId="10" fillId="0" borderId="1" xfId="3" applyNumberFormat="1" applyFont="1" applyBorder="1" applyAlignment="1" applyProtection="1">
      <alignment horizontal="justify" vertical="center" wrapText="1"/>
      <protection locked="0"/>
    </xf>
    <xf numFmtId="0" fontId="1" fillId="3" borderId="1" xfId="2" applyFont="1" applyFill="1" applyBorder="1" applyAlignment="1" applyProtection="1">
      <alignment horizontal="center" vertical="center"/>
    </xf>
    <xf numFmtId="0" fontId="13" fillId="0" borderId="14" xfId="3" applyNumberFormat="1" applyFont="1" applyBorder="1" applyAlignment="1" applyProtection="1">
      <alignment horizontal="left" vertical="justify" wrapText="1"/>
      <protection locked="0"/>
    </xf>
    <xf numFmtId="0" fontId="13" fillId="0" borderId="1" xfId="3" applyNumberFormat="1" applyFont="1" applyBorder="1" applyAlignment="1" applyProtection="1">
      <alignment horizontal="left" vertical="justify" wrapText="1"/>
      <protection locked="0"/>
    </xf>
    <xf numFmtId="0" fontId="13" fillId="0" borderId="15" xfId="3" applyNumberFormat="1" applyFont="1" applyBorder="1" applyAlignment="1" applyProtection="1">
      <alignment horizontal="left" vertical="justify" wrapText="1"/>
      <protection locked="0"/>
    </xf>
    <xf numFmtId="0" fontId="10" fillId="0" borderId="14" xfId="3" applyNumberFormat="1" applyFont="1" applyBorder="1" applyAlignment="1" applyProtection="1">
      <alignment horizontal="left" vertical="justify" wrapText="1"/>
      <protection locked="0"/>
    </xf>
    <xf numFmtId="0" fontId="10" fillId="0" borderId="1" xfId="3" applyNumberFormat="1" applyFont="1" applyBorder="1" applyAlignment="1" applyProtection="1">
      <alignment horizontal="left" vertical="justify" wrapText="1"/>
      <protection locked="0"/>
    </xf>
    <xf numFmtId="0" fontId="10" fillId="0" borderId="15" xfId="3" applyNumberFormat="1" applyFont="1" applyBorder="1" applyAlignment="1" applyProtection="1">
      <alignment horizontal="left" vertical="justify" wrapText="1"/>
      <protection locked="0"/>
    </xf>
    <xf numFmtId="14" fontId="10" fillId="0" borderId="17" xfId="3" applyNumberFormat="1" applyFont="1" applyBorder="1" applyAlignment="1" applyProtection="1">
      <alignment horizontal="left" vertical="justify" wrapText="1"/>
      <protection locked="0"/>
    </xf>
    <xf numFmtId="0" fontId="10" fillId="0" borderId="18" xfId="3" applyNumberFormat="1" applyFont="1" applyBorder="1" applyAlignment="1" applyProtection="1">
      <alignment horizontal="left" vertical="justify" wrapText="1"/>
      <protection locked="0"/>
    </xf>
    <xf numFmtId="0" fontId="10" fillId="0" borderId="30" xfId="3" applyNumberFormat="1" applyFont="1" applyBorder="1" applyAlignment="1" applyProtection="1">
      <alignment horizontal="left" vertical="justify" wrapText="1"/>
      <protection locked="0"/>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0" borderId="24" xfId="0" applyBorder="1" applyAlignment="1">
      <alignment horizontal="center" vertical="center"/>
    </xf>
    <xf numFmtId="0" fontId="0" fillId="0" borderId="25" xfId="0" applyBorder="1" applyAlignment="1">
      <alignment horizontal="center" vertical="center"/>
    </xf>
    <xf numFmtId="0" fontId="1" fillId="3" borderId="11" xfId="2" applyFont="1" applyFill="1" applyBorder="1" applyAlignment="1" applyProtection="1">
      <alignment horizontal="left" vertical="top"/>
    </xf>
    <xf numFmtId="0" fontId="1" fillId="3" borderId="29" xfId="2" applyFont="1" applyFill="1" applyBorder="1" applyAlignment="1" applyProtection="1">
      <alignment horizontal="left" vertical="top"/>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21"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 fillId="2" borderId="8" xfId="2" applyFont="1" applyFill="1" applyBorder="1" applyAlignment="1" applyProtection="1">
      <alignment horizontal="left" vertical="center"/>
    </xf>
    <xf numFmtId="0" fontId="1" fillId="2" borderId="28" xfId="2" applyFont="1" applyFill="1" applyBorder="1" applyAlignment="1" applyProtection="1">
      <alignment horizontal="left" vertical="center"/>
    </xf>
    <xf numFmtId="0" fontId="10" fillId="0" borderId="12" xfId="3" applyNumberFormat="1" applyFont="1" applyBorder="1" applyAlignment="1" applyProtection="1">
      <alignment horizontal="left" vertical="justify" wrapText="1"/>
      <protection locked="0"/>
    </xf>
    <xf numFmtId="0" fontId="10" fillId="0" borderId="16" xfId="3" applyNumberFormat="1" applyFont="1" applyBorder="1" applyAlignment="1" applyProtection="1">
      <alignment horizontal="left" vertical="justify" wrapText="1"/>
      <protection locked="0"/>
    </xf>
    <xf numFmtId="0" fontId="10" fillId="0" borderId="13" xfId="3" applyNumberFormat="1" applyFont="1" applyBorder="1" applyAlignment="1" applyProtection="1">
      <alignment horizontal="left" vertical="justify" wrapText="1"/>
      <protection locked="0"/>
    </xf>
    <xf numFmtId="0" fontId="1" fillId="3" borderId="9" xfId="2" applyFont="1" applyFill="1" applyBorder="1" applyAlignment="1" applyProtection="1">
      <alignment horizontal="left" vertical="center"/>
    </xf>
    <xf numFmtId="0" fontId="1" fillId="3" borderId="27" xfId="2" applyFont="1" applyFill="1" applyBorder="1" applyAlignment="1" applyProtection="1">
      <alignment horizontal="left" vertical="center"/>
    </xf>
    <xf numFmtId="0" fontId="1" fillId="3" borderId="8" xfId="2" applyFont="1" applyFill="1" applyBorder="1" applyAlignment="1" applyProtection="1">
      <alignment horizontal="left" vertical="center"/>
    </xf>
    <xf numFmtId="0" fontId="1" fillId="3" borderId="28" xfId="2" applyFont="1" applyFill="1" applyBorder="1" applyAlignment="1" applyProtection="1">
      <alignment horizontal="left" vertical="center"/>
    </xf>
    <xf numFmtId="0" fontId="0" fillId="8" borderId="27" xfId="0" applyFill="1" applyBorder="1" applyAlignment="1">
      <alignment horizontal="center" vertical="center"/>
    </xf>
    <xf numFmtId="0" fontId="0" fillId="8" borderId="0" xfId="0" applyFill="1" applyBorder="1" applyAlignment="1">
      <alignment horizontal="center" vertical="center"/>
    </xf>
    <xf numFmtId="0" fontId="0" fillId="8" borderId="10" xfId="0" applyFill="1" applyBorder="1" applyAlignment="1">
      <alignment horizontal="center" vertical="center"/>
    </xf>
    <xf numFmtId="0" fontId="0" fillId="8" borderId="26" xfId="0" applyFill="1" applyBorder="1" applyAlignment="1">
      <alignment horizontal="center" vertical="center"/>
    </xf>
    <xf numFmtId="0" fontId="0" fillId="8" borderId="23" xfId="0" applyFill="1" applyBorder="1" applyAlignment="1">
      <alignment horizontal="center" vertical="center"/>
    </xf>
    <xf numFmtId="0" fontId="0" fillId="8" borderId="22" xfId="0" applyFill="1" applyBorder="1" applyAlignment="1">
      <alignment horizontal="center" vertical="center"/>
    </xf>
    <xf numFmtId="0" fontId="12" fillId="5" borderId="1" xfId="0" applyFont="1" applyFill="1" applyBorder="1" applyAlignment="1">
      <alignment horizontal="center" vertical="center"/>
    </xf>
    <xf numFmtId="0" fontId="12" fillId="5" borderId="25" xfId="0" applyFont="1" applyFill="1" applyBorder="1" applyAlignment="1">
      <alignment horizontal="center" vertical="center"/>
    </xf>
    <xf numFmtId="0" fontId="0" fillId="6" borderId="1" xfId="0" applyFill="1" applyBorder="1" applyAlignment="1">
      <alignment horizontal="center" vertical="center"/>
    </xf>
    <xf numFmtId="0" fontId="0" fillId="7" borderId="25" xfId="0" applyFill="1" applyBorder="1" applyAlignment="1">
      <alignment horizontal="center" vertical="center"/>
    </xf>
    <xf numFmtId="0" fontId="0" fillId="4" borderId="1" xfId="0"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4" borderId="24" xfId="0" applyFont="1" applyFill="1" applyBorder="1" applyAlignment="1">
      <alignment horizontal="left" vertical="center" wrapText="1" indent="1"/>
    </xf>
    <xf numFmtId="0" fontId="17" fillId="4" borderId="25" xfId="0" applyFont="1" applyFill="1" applyBorder="1" applyAlignment="1">
      <alignment horizontal="left" vertical="center" wrapText="1" indent="1"/>
    </xf>
    <xf numFmtId="0" fontId="17" fillId="0" borderId="24" xfId="0" applyFont="1" applyBorder="1" applyAlignment="1">
      <alignment horizontal="left" vertical="center" wrapText="1" indent="1"/>
    </xf>
    <xf numFmtId="0" fontId="17" fillId="0" borderId="25" xfId="0" applyFont="1" applyBorder="1" applyAlignment="1">
      <alignment horizontal="left" vertical="center" wrapText="1" indent="1"/>
    </xf>
    <xf numFmtId="0" fontId="17" fillId="9" borderId="24" xfId="0" applyFont="1" applyFill="1" applyBorder="1" applyAlignment="1">
      <alignment horizontal="left" vertical="center" wrapText="1" indent="1"/>
    </xf>
    <xf numFmtId="0" fontId="17" fillId="9" borderId="25" xfId="0" applyFont="1" applyFill="1" applyBorder="1" applyAlignment="1">
      <alignment horizontal="left" vertical="center" wrapText="1" indent="1"/>
    </xf>
    <xf numFmtId="0" fontId="0" fillId="0" borderId="24" xfId="0" applyBorder="1" applyAlignment="1">
      <alignment horizontal="center" vertical="center" wrapText="1"/>
    </xf>
    <xf numFmtId="0" fontId="0" fillId="0" borderId="25" xfId="0" applyBorder="1" applyAlignment="1">
      <alignment horizontal="center" vertical="center" wrapText="1"/>
    </xf>
    <xf numFmtId="14" fontId="0" fillId="0" borderId="24" xfId="0" applyNumberFormat="1" applyBorder="1" applyAlignment="1">
      <alignment horizontal="center" vertical="center"/>
    </xf>
    <xf numFmtId="9" fontId="0" fillId="0" borderId="24" xfId="1" applyFont="1" applyBorder="1" applyAlignment="1">
      <alignment horizontal="center" vertical="center"/>
    </xf>
    <xf numFmtId="9" fontId="0" fillId="0" borderId="25" xfId="1" applyFont="1" applyBorder="1" applyAlignment="1">
      <alignment horizontal="center" vertical="center"/>
    </xf>
    <xf numFmtId="0" fontId="23" fillId="0" borderId="24" xfId="0" applyFont="1" applyBorder="1" applyAlignment="1">
      <alignment horizontal="left" vertical="center" wrapText="1"/>
    </xf>
    <xf numFmtId="0" fontId="23" fillId="0" borderId="25" xfId="0" applyFont="1" applyBorder="1" applyAlignment="1">
      <alignment horizontal="left" vertical="center"/>
    </xf>
    <xf numFmtId="0" fontId="17" fillId="5" borderId="24" xfId="0" applyFont="1" applyFill="1" applyBorder="1" applyAlignment="1">
      <alignment horizontal="center" vertical="center" wrapText="1"/>
    </xf>
    <xf numFmtId="0" fontId="17" fillId="5" borderId="25" xfId="0" applyFont="1" applyFill="1" applyBorder="1" applyAlignment="1">
      <alignment horizontal="center" vertical="center" wrapText="1"/>
    </xf>
    <xf numFmtId="0" fontId="17" fillId="0" borderId="24" xfId="0" applyFont="1" applyBorder="1" applyAlignment="1">
      <alignment horizontal="justify" vertical="center" wrapText="1"/>
    </xf>
    <xf numFmtId="0" fontId="17" fillId="0" borderId="25" xfId="0" applyFont="1" applyBorder="1" applyAlignment="1">
      <alignment horizontal="justify" vertical="center"/>
    </xf>
    <xf numFmtId="0" fontId="17" fillId="5" borderId="24" xfId="0" applyFont="1" applyFill="1" applyBorder="1" applyAlignment="1">
      <alignment horizontal="left" vertical="center" wrapText="1" indent="1"/>
    </xf>
    <xf numFmtId="0" fontId="17" fillId="5" borderId="25" xfId="0" applyFont="1" applyFill="1" applyBorder="1" applyAlignment="1">
      <alignment horizontal="left" vertical="center" wrapText="1" indent="1"/>
    </xf>
    <xf numFmtId="0" fontId="16" fillId="0" borderId="0" xfId="0" applyFont="1" applyAlignment="1">
      <alignment horizontal="center"/>
    </xf>
  </cellXfs>
  <cellStyles count="5">
    <cellStyle name="Normal" xfId="0" builtinId="0"/>
    <cellStyle name="Normal 2" xfId="2"/>
    <cellStyle name="Normal 2 2" xfId="3"/>
    <cellStyle name="Normal 3" xfId="4"/>
    <cellStyle name="Porcentaje" xfId="1" builtinId="5"/>
  </cellStyles>
  <dxfs count="56">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574638</xdr:colOff>
      <xdr:row>0</xdr:row>
      <xdr:rowOff>94792</xdr:rowOff>
    </xdr:from>
    <xdr:to>
      <xdr:col>1</xdr:col>
      <xdr:colOff>1237157</xdr:colOff>
      <xdr:row>3</xdr:row>
      <xdr:rowOff>139801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5991" y="94792"/>
          <a:ext cx="662519" cy="784597"/>
        </a:xfrm>
        <a:prstGeom prst="rect">
          <a:avLst/>
        </a:prstGeom>
      </xdr:spPr>
    </xdr:pic>
    <xdr:clientData/>
  </xdr:two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2" cstate="print"/>
        <a:stretch>
          <a:fillRect/>
        </a:stretch>
      </xdr:blipFill>
      <xdr:spPr>
        <a:xfrm>
          <a:off x="857250" y="85725"/>
          <a:ext cx="657225" cy="781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665407</xdr:colOff>
      <xdr:row>0</xdr:row>
      <xdr:rowOff>57151</xdr:rowOff>
    </xdr:from>
    <xdr:to>
      <xdr:col>1</xdr:col>
      <xdr:colOff>123589</xdr:colOff>
      <xdr:row>3</xdr:row>
      <xdr:rowOff>133350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407" y="57151"/>
          <a:ext cx="620232" cy="6476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id="{B1B8D38A-2368-4EF1-B62E-9D8204542D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CONTEXTO%20ESTRATEGICO/CONTEXTO%20ESTRATEG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MR%201.%20GTH_(V08-10-05-2021)%20Rami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Revisión"/>
      <sheetName val="Contexto Estratégico"/>
      <sheetName val="Identificación del Riesgo"/>
      <sheetName val="Análisis del Riesgo"/>
      <sheetName val="Valoración del Riesgo"/>
      <sheetName val="Mapa de Riesgo del Proceso"/>
    </sheetNames>
    <sheetDataSet>
      <sheetData sheetId="0"/>
      <sheetData sheetId="1"/>
      <sheetData sheetId="2">
        <row r="18">
          <cell r="E18" t="str">
            <v>Desinformación, perdida de imagen, baja credibilidad, pérdida de recursos.</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1001"/>
  <sheetViews>
    <sheetView topLeftCell="A24" zoomScale="140" zoomScaleNormal="140" zoomScaleSheetLayoutView="100" workbookViewId="0">
      <selection activeCell="C6" sqref="C6:E6"/>
    </sheetView>
  </sheetViews>
  <sheetFormatPr baseColWidth="10" defaultColWidth="14.42578125" defaultRowHeight="15" customHeight="1" x14ac:dyDescent="0.25"/>
  <cols>
    <col min="1" max="1" width="4.28515625" style="44" customWidth="1"/>
    <col min="2" max="2" width="29.7109375" style="44" customWidth="1"/>
    <col min="3" max="3" width="68.5703125" style="44" customWidth="1"/>
    <col min="4" max="4" width="46.140625" style="44" customWidth="1"/>
    <col min="5" max="5" width="31.140625" style="44" customWidth="1"/>
    <col min="6" max="26" width="17.140625" style="44" customWidth="1"/>
    <col min="27" max="16384" width="14.42578125" style="44"/>
  </cols>
  <sheetData>
    <row r="1" spans="1:26" ht="19.5" customHeight="1" x14ac:dyDescent="0.25">
      <c r="A1" s="74"/>
      <c r="B1" s="70"/>
      <c r="C1" s="65" t="s">
        <v>96</v>
      </c>
      <c r="D1" s="66"/>
      <c r="E1" s="42" t="s">
        <v>97</v>
      </c>
      <c r="F1" s="43"/>
      <c r="G1" s="43"/>
      <c r="H1" s="43"/>
      <c r="I1" s="43"/>
      <c r="J1" s="43"/>
      <c r="K1" s="43"/>
      <c r="L1" s="43"/>
      <c r="M1" s="43"/>
      <c r="N1" s="43"/>
      <c r="O1" s="43"/>
      <c r="P1" s="43"/>
      <c r="Q1" s="43"/>
      <c r="R1" s="43"/>
      <c r="S1" s="43"/>
      <c r="T1" s="43"/>
      <c r="U1" s="43"/>
      <c r="V1" s="43"/>
      <c r="W1" s="43"/>
      <c r="X1" s="43"/>
      <c r="Y1" s="43"/>
      <c r="Z1" s="43"/>
    </row>
    <row r="2" spans="1:26" ht="19.5" customHeight="1" x14ac:dyDescent="0.25">
      <c r="A2" s="75"/>
      <c r="B2" s="76"/>
      <c r="C2" s="67"/>
      <c r="D2" s="68"/>
      <c r="E2" s="45" t="s">
        <v>301</v>
      </c>
      <c r="F2" s="43"/>
      <c r="G2" s="43"/>
      <c r="H2" s="43"/>
      <c r="I2" s="43"/>
      <c r="J2" s="43"/>
      <c r="K2" s="43"/>
      <c r="L2" s="43"/>
      <c r="M2" s="43"/>
      <c r="N2" s="43"/>
      <c r="O2" s="43"/>
      <c r="P2" s="43"/>
      <c r="Q2" s="43"/>
      <c r="R2" s="43"/>
      <c r="S2" s="43"/>
      <c r="T2" s="43"/>
      <c r="U2" s="43"/>
      <c r="V2" s="43"/>
      <c r="W2" s="43"/>
      <c r="X2" s="43"/>
      <c r="Y2" s="43"/>
      <c r="Z2" s="43"/>
    </row>
    <row r="3" spans="1:26" ht="19.5" customHeight="1" x14ac:dyDescent="0.25">
      <c r="A3" s="75"/>
      <c r="B3" s="76"/>
      <c r="C3" s="69" t="s">
        <v>260</v>
      </c>
      <c r="D3" s="70"/>
      <c r="E3" s="46" t="s">
        <v>302</v>
      </c>
      <c r="F3" s="43"/>
      <c r="G3" s="43"/>
      <c r="H3" s="43"/>
      <c r="I3" s="43"/>
      <c r="J3" s="43"/>
      <c r="K3" s="43"/>
      <c r="L3" s="43"/>
      <c r="M3" s="43"/>
      <c r="N3" s="43"/>
      <c r="O3" s="43"/>
      <c r="P3" s="43"/>
      <c r="Q3" s="43"/>
      <c r="R3" s="43"/>
      <c r="S3" s="43"/>
      <c r="T3" s="43"/>
      <c r="U3" s="43"/>
      <c r="V3" s="43"/>
      <c r="W3" s="43"/>
      <c r="X3" s="43"/>
      <c r="Y3" s="43"/>
      <c r="Z3" s="43"/>
    </row>
    <row r="4" spans="1:26" ht="19.5" customHeight="1" x14ac:dyDescent="0.25">
      <c r="A4" s="77"/>
      <c r="B4" s="68"/>
      <c r="C4" s="67"/>
      <c r="D4" s="68"/>
      <c r="E4" s="46" t="s">
        <v>303</v>
      </c>
      <c r="F4" s="43"/>
      <c r="G4" s="43"/>
      <c r="H4" s="43"/>
      <c r="I4" s="43"/>
      <c r="J4" s="43"/>
      <c r="K4" s="43"/>
      <c r="L4" s="43"/>
      <c r="M4" s="43"/>
      <c r="N4" s="43"/>
      <c r="O4" s="43"/>
      <c r="P4" s="43"/>
      <c r="Q4" s="43"/>
      <c r="R4" s="43"/>
      <c r="S4" s="43"/>
      <c r="T4" s="43"/>
      <c r="U4" s="43"/>
      <c r="V4" s="43"/>
      <c r="W4" s="43"/>
      <c r="X4" s="43"/>
      <c r="Y4" s="43"/>
      <c r="Z4" s="43"/>
    </row>
    <row r="5" spans="1:26" ht="39" customHeight="1" x14ac:dyDescent="0.25">
      <c r="A5" s="78" t="s">
        <v>99</v>
      </c>
      <c r="B5" s="62"/>
      <c r="C5" s="71" t="s">
        <v>100</v>
      </c>
      <c r="D5" s="72"/>
      <c r="E5" s="62"/>
      <c r="F5" s="43"/>
      <c r="G5" s="43"/>
      <c r="H5" s="43"/>
      <c r="I5" s="43"/>
      <c r="J5" s="43"/>
      <c r="K5" s="43"/>
      <c r="L5" s="43"/>
      <c r="M5" s="43"/>
      <c r="N5" s="43"/>
      <c r="O5" s="43"/>
      <c r="P5" s="43"/>
      <c r="Q5" s="43"/>
      <c r="R5" s="43"/>
      <c r="S5" s="43"/>
      <c r="T5" s="43"/>
      <c r="U5" s="43"/>
      <c r="V5" s="43"/>
      <c r="W5" s="43"/>
      <c r="X5" s="43"/>
      <c r="Y5" s="43"/>
      <c r="Z5" s="43"/>
    </row>
    <row r="6" spans="1:26" ht="109.5" customHeight="1" x14ac:dyDescent="0.25">
      <c r="A6" s="78" t="s">
        <v>157</v>
      </c>
      <c r="B6" s="62"/>
      <c r="C6" s="71" t="s">
        <v>156</v>
      </c>
      <c r="D6" s="72"/>
      <c r="E6" s="62"/>
      <c r="F6" s="43"/>
      <c r="G6" s="43"/>
      <c r="H6" s="43"/>
      <c r="I6" s="43"/>
      <c r="J6" s="43"/>
      <c r="K6" s="43"/>
      <c r="L6" s="43"/>
      <c r="M6" s="43"/>
      <c r="N6" s="43"/>
      <c r="O6" s="43"/>
      <c r="P6" s="43"/>
      <c r="Q6" s="43"/>
      <c r="R6" s="43"/>
      <c r="S6" s="43"/>
      <c r="T6" s="43"/>
      <c r="U6" s="43"/>
      <c r="V6" s="43"/>
      <c r="W6" s="43"/>
      <c r="X6" s="43"/>
      <c r="Y6" s="43"/>
      <c r="Z6" s="43"/>
    </row>
    <row r="7" spans="1:26" ht="198" customHeight="1" x14ac:dyDescent="0.25">
      <c r="A7" s="78" t="s">
        <v>158</v>
      </c>
      <c r="B7" s="62"/>
      <c r="C7" s="71" t="s">
        <v>159</v>
      </c>
      <c r="D7" s="72"/>
      <c r="E7" s="62"/>
      <c r="F7" s="43"/>
      <c r="G7" s="43"/>
      <c r="H7" s="43"/>
      <c r="I7" s="43"/>
      <c r="J7" s="43"/>
      <c r="K7" s="43"/>
      <c r="L7" s="43"/>
      <c r="M7" s="43"/>
      <c r="N7" s="43"/>
      <c r="O7" s="43"/>
      <c r="P7" s="43"/>
      <c r="Q7" s="43"/>
      <c r="R7" s="43"/>
      <c r="S7" s="43"/>
      <c r="T7" s="43"/>
      <c r="U7" s="43"/>
      <c r="V7" s="43"/>
      <c r="W7" s="43"/>
      <c r="X7" s="43"/>
      <c r="Y7" s="43"/>
      <c r="Z7" s="43"/>
    </row>
    <row r="8" spans="1:26" ht="33.75" customHeight="1" x14ac:dyDescent="0.25">
      <c r="A8" s="78" t="s">
        <v>160</v>
      </c>
      <c r="B8" s="62"/>
      <c r="C8" s="73">
        <v>44824</v>
      </c>
      <c r="D8" s="72"/>
      <c r="E8" s="62"/>
      <c r="F8" s="43"/>
      <c r="G8" s="43"/>
      <c r="H8" s="43"/>
      <c r="I8" s="43"/>
      <c r="J8" s="43"/>
      <c r="K8" s="43"/>
      <c r="L8" s="43"/>
      <c r="M8" s="43"/>
      <c r="N8" s="43"/>
      <c r="O8" s="43"/>
      <c r="P8" s="43"/>
      <c r="Q8" s="43"/>
      <c r="R8" s="43"/>
      <c r="S8" s="43"/>
      <c r="T8" s="43"/>
      <c r="U8" s="43"/>
      <c r="V8" s="43"/>
      <c r="W8" s="43"/>
      <c r="X8" s="43"/>
      <c r="Y8" s="43"/>
      <c r="Z8" s="43"/>
    </row>
    <row r="9" spans="1:26" ht="34.5" customHeight="1" x14ac:dyDescent="0.25">
      <c r="A9" s="47" t="s">
        <v>104</v>
      </c>
      <c r="B9" s="47" t="s">
        <v>105</v>
      </c>
      <c r="C9" s="47" t="s">
        <v>140</v>
      </c>
      <c r="D9" s="61" t="s">
        <v>139</v>
      </c>
      <c r="E9" s="62"/>
      <c r="F9" s="43"/>
      <c r="G9" s="43"/>
      <c r="H9" s="43"/>
      <c r="I9" s="43"/>
      <c r="J9" s="43"/>
      <c r="K9" s="43"/>
      <c r="L9" s="43"/>
      <c r="M9" s="43"/>
      <c r="N9" s="43"/>
      <c r="O9" s="43"/>
      <c r="P9" s="43"/>
      <c r="Q9" s="43"/>
      <c r="R9" s="43"/>
      <c r="S9" s="43"/>
      <c r="T9" s="43"/>
      <c r="U9" s="43"/>
      <c r="V9" s="43"/>
      <c r="W9" s="43"/>
      <c r="X9" s="43"/>
      <c r="Y9" s="43"/>
      <c r="Z9" s="43"/>
    </row>
    <row r="10" spans="1:26" ht="34.5" customHeight="1" x14ac:dyDescent="0.25">
      <c r="A10" s="63">
        <v>1</v>
      </c>
      <c r="B10" s="79" t="s">
        <v>107</v>
      </c>
      <c r="C10" s="48" t="s">
        <v>149</v>
      </c>
      <c r="D10" s="54" t="s">
        <v>148</v>
      </c>
      <c r="E10" s="55"/>
      <c r="F10" s="43"/>
      <c r="G10" s="43"/>
      <c r="H10" s="43"/>
      <c r="I10" s="43"/>
      <c r="J10" s="43"/>
      <c r="K10" s="43"/>
      <c r="L10" s="43"/>
      <c r="M10" s="43"/>
      <c r="N10" s="43"/>
      <c r="O10" s="43"/>
      <c r="P10" s="43"/>
      <c r="Q10" s="43"/>
      <c r="R10" s="43"/>
      <c r="S10" s="43"/>
      <c r="T10" s="43"/>
      <c r="U10" s="43"/>
      <c r="V10" s="43"/>
      <c r="W10" s="43"/>
      <c r="X10" s="43"/>
      <c r="Y10" s="43"/>
      <c r="Z10" s="43"/>
    </row>
    <row r="11" spans="1:26" ht="34.5" customHeight="1" x14ac:dyDescent="0.25">
      <c r="A11" s="57"/>
      <c r="B11" s="57"/>
      <c r="C11" s="48" t="s">
        <v>153</v>
      </c>
      <c r="D11" s="54" t="s">
        <v>147</v>
      </c>
      <c r="E11" s="55"/>
      <c r="F11" s="43"/>
      <c r="G11" s="43"/>
      <c r="H11" s="43"/>
      <c r="I11" s="43"/>
      <c r="J11" s="43"/>
      <c r="K11" s="43"/>
      <c r="L11" s="43"/>
      <c r="M11" s="43"/>
      <c r="N11" s="43"/>
      <c r="O11" s="43"/>
      <c r="P11" s="43"/>
      <c r="Q11" s="43"/>
      <c r="R11" s="43"/>
      <c r="S11" s="43"/>
      <c r="T11" s="43"/>
      <c r="U11" s="43"/>
      <c r="V11" s="43"/>
      <c r="W11" s="43"/>
      <c r="X11" s="43"/>
      <c r="Y11" s="43"/>
      <c r="Z11" s="43"/>
    </row>
    <row r="12" spans="1:26" ht="43.5" customHeight="1" x14ac:dyDescent="0.25">
      <c r="A12" s="57"/>
      <c r="B12" s="57"/>
      <c r="C12" s="48" t="s">
        <v>162</v>
      </c>
      <c r="D12" s="54" t="s">
        <v>166</v>
      </c>
      <c r="E12" s="55"/>
      <c r="F12" s="43"/>
      <c r="G12" s="43"/>
      <c r="H12" s="43"/>
      <c r="I12" s="43"/>
      <c r="J12" s="43"/>
      <c r="K12" s="43"/>
      <c r="L12" s="43"/>
      <c r="M12" s="43"/>
      <c r="N12" s="43"/>
      <c r="O12" s="43"/>
      <c r="P12" s="43"/>
      <c r="Q12" s="43"/>
      <c r="R12" s="43"/>
      <c r="S12" s="43"/>
      <c r="T12" s="43"/>
      <c r="U12" s="43"/>
      <c r="V12" s="43"/>
      <c r="W12" s="43"/>
      <c r="X12" s="43"/>
      <c r="Y12" s="43"/>
      <c r="Z12" s="43"/>
    </row>
    <row r="13" spans="1:26" ht="34.5" customHeight="1" x14ac:dyDescent="0.25">
      <c r="A13" s="57"/>
      <c r="B13" s="57"/>
      <c r="C13" s="48" t="s">
        <v>163</v>
      </c>
      <c r="D13" s="54"/>
      <c r="E13" s="55"/>
      <c r="F13" s="43"/>
      <c r="G13" s="43"/>
      <c r="H13" s="43"/>
      <c r="I13" s="43"/>
      <c r="J13" s="43"/>
      <c r="K13" s="43"/>
      <c r="L13" s="43"/>
      <c r="M13" s="43"/>
      <c r="N13" s="43"/>
      <c r="O13" s="43"/>
      <c r="P13" s="43"/>
      <c r="Q13" s="43"/>
      <c r="R13" s="43"/>
      <c r="S13" s="43"/>
      <c r="T13" s="43"/>
      <c r="U13" s="43"/>
      <c r="V13" s="43"/>
      <c r="W13" s="43"/>
      <c r="X13" s="43"/>
      <c r="Y13" s="43"/>
      <c r="Z13" s="43"/>
    </row>
    <row r="14" spans="1:26" ht="34.5" customHeight="1" x14ac:dyDescent="0.25">
      <c r="A14" s="57"/>
      <c r="B14" s="57"/>
      <c r="C14" s="48" t="s">
        <v>164</v>
      </c>
      <c r="D14" s="54"/>
      <c r="E14" s="55"/>
      <c r="F14" s="43"/>
      <c r="G14" s="43"/>
      <c r="H14" s="43"/>
      <c r="I14" s="43"/>
      <c r="J14" s="43"/>
      <c r="K14" s="43"/>
      <c r="L14" s="43"/>
      <c r="M14" s="43"/>
      <c r="N14" s="43"/>
      <c r="O14" s="43"/>
      <c r="P14" s="43"/>
      <c r="Q14" s="43"/>
      <c r="R14" s="43"/>
      <c r="S14" s="43"/>
      <c r="T14" s="43"/>
      <c r="U14" s="43"/>
      <c r="V14" s="43"/>
      <c r="W14" s="43"/>
      <c r="X14" s="43"/>
      <c r="Y14" s="43"/>
      <c r="Z14" s="43"/>
    </row>
    <row r="15" spans="1:26" ht="34.5" customHeight="1" x14ac:dyDescent="0.25">
      <c r="A15" s="58"/>
      <c r="B15" s="58"/>
      <c r="C15" s="48" t="s">
        <v>165</v>
      </c>
      <c r="D15" s="80"/>
      <c r="E15" s="55"/>
      <c r="F15" s="43"/>
      <c r="G15" s="43"/>
      <c r="H15" s="43"/>
      <c r="I15" s="43"/>
      <c r="J15" s="43"/>
      <c r="K15" s="43"/>
      <c r="L15" s="43"/>
      <c r="M15" s="43"/>
      <c r="N15" s="43"/>
      <c r="O15" s="43"/>
      <c r="P15" s="43"/>
      <c r="Q15" s="43"/>
      <c r="R15" s="43"/>
      <c r="S15" s="43"/>
      <c r="T15" s="43"/>
      <c r="U15" s="43"/>
      <c r="V15" s="43"/>
      <c r="W15" s="43"/>
      <c r="X15" s="43"/>
      <c r="Y15" s="43"/>
      <c r="Z15" s="43"/>
    </row>
    <row r="16" spans="1:26" ht="49.5" customHeight="1" x14ac:dyDescent="0.25">
      <c r="A16" s="63">
        <v>2</v>
      </c>
      <c r="B16" s="59" t="s">
        <v>106</v>
      </c>
      <c r="C16" s="49" t="s">
        <v>167</v>
      </c>
      <c r="D16" s="54" t="s">
        <v>169</v>
      </c>
      <c r="E16" s="55"/>
      <c r="F16" s="43"/>
      <c r="G16" s="43"/>
      <c r="H16" s="43"/>
      <c r="I16" s="43"/>
      <c r="J16" s="43"/>
      <c r="K16" s="43"/>
      <c r="L16" s="43"/>
      <c r="M16" s="43"/>
      <c r="N16" s="43"/>
      <c r="O16" s="43"/>
      <c r="P16" s="43"/>
      <c r="Q16" s="43"/>
      <c r="R16" s="43"/>
      <c r="S16" s="43"/>
      <c r="T16" s="43"/>
      <c r="U16" s="43"/>
      <c r="V16" s="43"/>
      <c r="W16" s="43"/>
      <c r="X16" s="43"/>
      <c r="Y16" s="43"/>
      <c r="Z16" s="43"/>
    </row>
    <row r="17" spans="1:26" ht="38.25" customHeight="1" x14ac:dyDescent="0.25">
      <c r="A17" s="57"/>
      <c r="B17" s="57"/>
      <c r="C17" s="49" t="s">
        <v>304</v>
      </c>
      <c r="D17" s="54" t="s">
        <v>145</v>
      </c>
      <c r="E17" s="55"/>
      <c r="F17" s="43"/>
      <c r="G17" s="43"/>
      <c r="H17" s="43"/>
      <c r="I17" s="43"/>
      <c r="J17" s="43"/>
      <c r="K17" s="43"/>
      <c r="L17" s="43"/>
      <c r="M17" s="43"/>
      <c r="N17" s="43"/>
      <c r="O17" s="43"/>
      <c r="P17" s="43"/>
      <c r="Q17" s="43"/>
      <c r="R17" s="43"/>
      <c r="S17" s="43"/>
      <c r="T17" s="43"/>
      <c r="U17" s="43"/>
      <c r="V17" s="43"/>
      <c r="W17" s="43"/>
      <c r="X17" s="43"/>
      <c r="Y17" s="43"/>
      <c r="Z17" s="43"/>
    </row>
    <row r="18" spans="1:26" ht="56.25" customHeight="1" x14ac:dyDescent="0.25">
      <c r="A18" s="57"/>
      <c r="B18" s="57"/>
      <c r="C18" s="49" t="s">
        <v>168</v>
      </c>
      <c r="D18" s="54" t="s">
        <v>170</v>
      </c>
      <c r="E18" s="55"/>
      <c r="F18" s="43"/>
      <c r="G18" s="43"/>
      <c r="H18" s="43"/>
      <c r="I18" s="43"/>
      <c r="J18" s="43"/>
      <c r="K18" s="43"/>
      <c r="L18" s="43"/>
      <c r="M18" s="43"/>
      <c r="N18" s="43"/>
      <c r="O18" s="43"/>
      <c r="P18" s="43"/>
      <c r="Q18" s="43"/>
      <c r="R18" s="43"/>
      <c r="S18" s="43"/>
      <c r="T18" s="43"/>
      <c r="U18" s="43"/>
      <c r="V18" s="43"/>
      <c r="W18" s="43"/>
      <c r="X18" s="43"/>
      <c r="Y18" s="43"/>
      <c r="Z18" s="43"/>
    </row>
    <row r="19" spans="1:26" ht="52.5" customHeight="1" x14ac:dyDescent="0.25">
      <c r="A19" s="57"/>
      <c r="B19" s="57"/>
      <c r="C19" s="49" t="s">
        <v>305</v>
      </c>
      <c r="D19" s="54" t="s">
        <v>306</v>
      </c>
      <c r="E19" s="55"/>
      <c r="F19" s="43"/>
      <c r="G19" s="43"/>
      <c r="H19" s="43"/>
      <c r="I19" s="43"/>
      <c r="J19" s="43"/>
      <c r="K19" s="43"/>
      <c r="L19" s="43"/>
      <c r="M19" s="43"/>
      <c r="N19" s="43"/>
      <c r="O19" s="43"/>
      <c r="P19" s="43"/>
      <c r="Q19" s="43"/>
      <c r="R19" s="43"/>
      <c r="S19" s="43"/>
      <c r="T19" s="43"/>
      <c r="U19" s="43"/>
      <c r="V19" s="43"/>
      <c r="W19" s="43"/>
      <c r="X19" s="43"/>
      <c r="Y19" s="43"/>
      <c r="Z19" s="43"/>
    </row>
    <row r="20" spans="1:26" ht="39" customHeight="1" x14ac:dyDescent="0.25">
      <c r="A20" s="57"/>
      <c r="B20" s="57"/>
      <c r="C20" s="49" t="s">
        <v>307</v>
      </c>
      <c r="D20" s="54" t="s">
        <v>146</v>
      </c>
      <c r="E20" s="55"/>
      <c r="F20" s="43"/>
      <c r="G20" s="43"/>
      <c r="H20" s="43"/>
      <c r="I20" s="43"/>
      <c r="J20" s="43"/>
      <c r="K20" s="43"/>
      <c r="L20" s="43"/>
      <c r="M20" s="43"/>
      <c r="N20" s="43"/>
      <c r="O20" s="43"/>
      <c r="P20" s="43"/>
      <c r="Q20" s="43"/>
      <c r="R20" s="43"/>
      <c r="S20" s="43"/>
      <c r="T20" s="43"/>
      <c r="U20" s="43"/>
      <c r="V20" s="43"/>
      <c r="W20" s="43"/>
      <c r="X20" s="43"/>
      <c r="Y20" s="43"/>
      <c r="Z20" s="43"/>
    </row>
    <row r="21" spans="1:26" ht="39" customHeight="1" x14ac:dyDescent="0.25">
      <c r="A21" s="57"/>
      <c r="B21" s="57"/>
      <c r="C21" s="49"/>
      <c r="D21" s="54" t="s">
        <v>200</v>
      </c>
      <c r="E21" s="55"/>
      <c r="F21" s="43"/>
      <c r="G21" s="43"/>
      <c r="H21" s="43"/>
      <c r="I21" s="43"/>
      <c r="J21" s="43"/>
      <c r="K21" s="43"/>
      <c r="L21" s="43"/>
      <c r="M21" s="43"/>
      <c r="N21" s="43"/>
      <c r="O21" s="43"/>
      <c r="P21" s="43"/>
      <c r="Q21" s="43"/>
      <c r="R21" s="43"/>
      <c r="S21" s="43"/>
      <c r="T21" s="43"/>
      <c r="U21" s="43"/>
      <c r="V21" s="43"/>
      <c r="W21" s="43"/>
      <c r="X21" s="43"/>
      <c r="Y21" s="43"/>
      <c r="Z21" s="43"/>
    </row>
    <row r="22" spans="1:26" ht="39" customHeight="1" x14ac:dyDescent="0.25">
      <c r="A22" s="57"/>
      <c r="B22" s="57"/>
      <c r="C22" s="49"/>
      <c r="D22" s="54" t="s">
        <v>201</v>
      </c>
      <c r="E22" s="55"/>
      <c r="F22" s="43"/>
      <c r="G22" s="43"/>
      <c r="H22" s="43"/>
      <c r="I22" s="43"/>
      <c r="J22" s="43"/>
      <c r="K22" s="43"/>
      <c r="L22" s="43"/>
      <c r="M22" s="43"/>
      <c r="N22" s="43"/>
      <c r="O22" s="43"/>
      <c r="P22" s="43"/>
      <c r="Q22" s="43"/>
      <c r="R22" s="43"/>
      <c r="S22" s="43"/>
      <c r="T22" s="43"/>
      <c r="U22" s="43"/>
      <c r="V22" s="43"/>
      <c r="W22" s="43"/>
      <c r="X22" s="43"/>
      <c r="Y22" s="43"/>
      <c r="Z22" s="43"/>
    </row>
    <row r="23" spans="1:26" ht="39" customHeight="1" x14ac:dyDescent="0.25">
      <c r="A23" s="58"/>
      <c r="B23" s="58"/>
      <c r="C23" s="49"/>
      <c r="D23" s="54" t="s">
        <v>261</v>
      </c>
      <c r="E23" s="55"/>
      <c r="F23" s="43"/>
      <c r="G23" s="43"/>
      <c r="H23" s="43"/>
      <c r="I23" s="43"/>
      <c r="J23" s="43"/>
      <c r="K23" s="43"/>
      <c r="L23" s="43"/>
      <c r="M23" s="43"/>
      <c r="N23" s="43"/>
      <c r="O23" s="43"/>
      <c r="P23" s="43"/>
      <c r="Q23" s="43"/>
      <c r="R23" s="43"/>
      <c r="S23" s="43"/>
      <c r="T23" s="43"/>
      <c r="U23" s="43"/>
      <c r="V23" s="43"/>
      <c r="W23" s="43"/>
      <c r="X23" s="43"/>
      <c r="Y23" s="43"/>
      <c r="Z23" s="43"/>
    </row>
    <row r="24" spans="1:26" ht="33" customHeight="1" x14ac:dyDescent="0.25">
      <c r="A24" s="63">
        <v>3</v>
      </c>
      <c r="B24" s="79" t="s">
        <v>141</v>
      </c>
      <c r="C24" s="48" t="s">
        <v>171</v>
      </c>
      <c r="D24" s="54" t="s">
        <v>174</v>
      </c>
      <c r="E24" s="55"/>
      <c r="F24" s="43"/>
      <c r="G24" s="43"/>
      <c r="H24" s="43"/>
      <c r="I24" s="43"/>
      <c r="J24" s="43"/>
      <c r="K24" s="43"/>
      <c r="L24" s="43"/>
      <c r="M24" s="43"/>
      <c r="N24" s="43"/>
      <c r="O24" s="43"/>
      <c r="P24" s="43"/>
      <c r="Q24" s="43"/>
      <c r="R24" s="43"/>
      <c r="S24" s="43"/>
      <c r="T24" s="43"/>
      <c r="U24" s="43"/>
      <c r="V24" s="43"/>
      <c r="W24" s="43"/>
      <c r="X24" s="43"/>
      <c r="Y24" s="43"/>
      <c r="Z24" s="43"/>
    </row>
    <row r="25" spans="1:26" ht="12.75" customHeight="1" x14ac:dyDescent="0.25">
      <c r="A25" s="57"/>
      <c r="B25" s="57"/>
      <c r="C25" s="48" t="s">
        <v>150</v>
      </c>
      <c r="D25" s="54" t="s">
        <v>308</v>
      </c>
      <c r="E25" s="55"/>
      <c r="F25" s="43"/>
      <c r="G25" s="43"/>
      <c r="H25" s="43"/>
      <c r="I25" s="43"/>
      <c r="J25" s="43"/>
      <c r="K25" s="43"/>
      <c r="L25" s="43"/>
      <c r="M25" s="43"/>
      <c r="N25" s="43"/>
      <c r="O25" s="43"/>
      <c r="P25" s="43"/>
      <c r="Q25" s="43"/>
      <c r="R25" s="43"/>
      <c r="S25" s="43"/>
      <c r="T25" s="43"/>
      <c r="U25" s="43"/>
      <c r="V25" s="43"/>
      <c r="W25" s="43"/>
      <c r="X25" s="43"/>
      <c r="Y25" s="43"/>
      <c r="Z25" s="43"/>
    </row>
    <row r="26" spans="1:26" ht="31.5" customHeight="1" x14ac:dyDescent="0.25">
      <c r="A26" s="57"/>
      <c r="B26" s="57"/>
      <c r="C26" s="48" t="s">
        <v>234</v>
      </c>
      <c r="D26" s="54" t="s">
        <v>175</v>
      </c>
      <c r="E26" s="55"/>
      <c r="F26" s="43"/>
      <c r="G26" s="43"/>
      <c r="H26" s="43"/>
      <c r="I26" s="43"/>
      <c r="J26" s="43"/>
      <c r="K26" s="43"/>
      <c r="L26" s="43"/>
      <c r="M26" s="43"/>
      <c r="N26" s="43"/>
      <c r="O26" s="43"/>
      <c r="P26" s="43"/>
      <c r="Q26" s="43"/>
      <c r="R26" s="43"/>
      <c r="S26" s="43"/>
      <c r="T26" s="43"/>
      <c r="U26" s="43"/>
      <c r="V26" s="43"/>
      <c r="W26" s="43"/>
      <c r="X26" s="43"/>
      <c r="Y26" s="43"/>
      <c r="Z26" s="43"/>
    </row>
    <row r="27" spans="1:26" ht="35.25" customHeight="1" x14ac:dyDescent="0.25">
      <c r="A27" s="57"/>
      <c r="B27" s="57"/>
      <c r="C27" s="48" t="s">
        <v>152</v>
      </c>
      <c r="D27" s="54" t="s">
        <v>176</v>
      </c>
      <c r="E27" s="55"/>
      <c r="F27" s="43"/>
      <c r="G27" s="43"/>
      <c r="H27" s="43"/>
      <c r="I27" s="43"/>
      <c r="J27" s="43"/>
      <c r="K27" s="43"/>
      <c r="L27" s="43"/>
      <c r="M27" s="43"/>
      <c r="N27" s="43"/>
      <c r="O27" s="43"/>
      <c r="P27" s="43"/>
      <c r="Q27" s="43"/>
      <c r="R27" s="43"/>
      <c r="S27" s="43"/>
      <c r="T27" s="43"/>
      <c r="U27" s="43"/>
      <c r="V27" s="43"/>
      <c r="W27" s="43"/>
      <c r="X27" s="43"/>
      <c r="Y27" s="43"/>
      <c r="Z27" s="43"/>
    </row>
    <row r="28" spans="1:26" ht="45.75" customHeight="1" x14ac:dyDescent="0.25">
      <c r="A28" s="57"/>
      <c r="B28" s="57"/>
      <c r="C28" s="48" t="s">
        <v>172</v>
      </c>
      <c r="D28" s="54" t="s">
        <v>309</v>
      </c>
      <c r="E28" s="55"/>
      <c r="F28" s="43"/>
      <c r="G28" s="43"/>
      <c r="H28" s="43"/>
      <c r="I28" s="43"/>
      <c r="J28" s="43"/>
      <c r="K28" s="43"/>
      <c r="L28" s="43"/>
      <c r="M28" s="43"/>
      <c r="N28" s="43"/>
      <c r="O28" s="43"/>
      <c r="P28" s="43"/>
      <c r="Q28" s="43"/>
      <c r="R28" s="43"/>
      <c r="S28" s="43"/>
      <c r="T28" s="43"/>
      <c r="U28" s="43"/>
      <c r="V28" s="43"/>
      <c r="W28" s="43"/>
      <c r="X28" s="43"/>
      <c r="Y28" s="43"/>
      <c r="Z28" s="43"/>
    </row>
    <row r="29" spans="1:26" ht="52.5" customHeight="1" x14ac:dyDescent="0.25">
      <c r="A29" s="57"/>
      <c r="B29" s="57"/>
      <c r="C29" s="48" t="s">
        <v>173</v>
      </c>
      <c r="D29" s="54" t="s">
        <v>310</v>
      </c>
      <c r="E29" s="55"/>
      <c r="F29" s="43"/>
      <c r="G29" s="43"/>
      <c r="H29" s="43"/>
      <c r="I29" s="43"/>
      <c r="J29" s="43"/>
      <c r="K29" s="43"/>
      <c r="L29" s="43"/>
      <c r="M29" s="43"/>
      <c r="N29" s="43"/>
      <c r="O29" s="43"/>
      <c r="P29" s="43"/>
      <c r="Q29" s="43"/>
      <c r="R29" s="43"/>
      <c r="S29" s="43"/>
      <c r="T29" s="43"/>
      <c r="U29" s="43"/>
      <c r="V29" s="43"/>
      <c r="W29" s="43"/>
      <c r="X29" s="43"/>
      <c r="Y29" s="43"/>
      <c r="Z29" s="43"/>
    </row>
    <row r="30" spans="1:26" ht="46.5" customHeight="1" x14ac:dyDescent="0.25">
      <c r="A30" s="57"/>
      <c r="B30" s="57"/>
      <c r="C30" s="48" t="s">
        <v>311</v>
      </c>
      <c r="D30" s="54" t="s">
        <v>312</v>
      </c>
      <c r="E30" s="55"/>
      <c r="F30" s="43"/>
      <c r="G30" s="43"/>
      <c r="H30" s="43"/>
      <c r="I30" s="43"/>
      <c r="J30" s="43"/>
      <c r="K30" s="43"/>
      <c r="L30" s="43"/>
      <c r="M30" s="43"/>
      <c r="N30" s="43"/>
      <c r="O30" s="43"/>
      <c r="P30" s="43"/>
      <c r="Q30" s="43"/>
      <c r="R30" s="43"/>
      <c r="S30" s="43"/>
      <c r="T30" s="43"/>
      <c r="U30" s="43"/>
      <c r="V30" s="43"/>
      <c r="W30" s="43"/>
      <c r="X30" s="43"/>
      <c r="Y30" s="43"/>
      <c r="Z30" s="43"/>
    </row>
    <row r="31" spans="1:26" ht="39" customHeight="1" x14ac:dyDescent="0.25">
      <c r="A31" s="58"/>
      <c r="B31" s="58"/>
      <c r="C31" s="48"/>
      <c r="D31" s="54" t="s">
        <v>313</v>
      </c>
      <c r="E31" s="55"/>
      <c r="F31" s="43"/>
      <c r="G31" s="43"/>
      <c r="H31" s="43"/>
      <c r="I31" s="43"/>
      <c r="J31" s="43"/>
      <c r="K31" s="43"/>
      <c r="L31" s="43"/>
      <c r="M31" s="43"/>
      <c r="N31" s="43"/>
      <c r="O31" s="43"/>
      <c r="P31" s="43"/>
      <c r="Q31" s="43"/>
      <c r="R31" s="43"/>
      <c r="S31" s="43"/>
      <c r="T31" s="43"/>
      <c r="U31" s="43"/>
      <c r="V31" s="43"/>
      <c r="W31" s="43"/>
      <c r="X31" s="43"/>
      <c r="Y31" s="43"/>
      <c r="Z31" s="43"/>
    </row>
    <row r="32" spans="1:26" ht="45.75" customHeight="1" x14ac:dyDescent="0.25">
      <c r="A32" s="63">
        <v>4</v>
      </c>
      <c r="B32" s="59" t="s">
        <v>108</v>
      </c>
      <c r="C32" s="48" t="s">
        <v>235</v>
      </c>
      <c r="D32" s="54" t="s">
        <v>314</v>
      </c>
      <c r="E32" s="55"/>
      <c r="F32" s="43"/>
      <c r="G32" s="43"/>
      <c r="H32" s="43"/>
      <c r="I32" s="43"/>
      <c r="J32" s="43"/>
      <c r="K32" s="43"/>
      <c r="L32" s="43"/>
      <c r="M32" s="43"/>
      <c r="N32" s="43"/>
      <c r="O32" s="43"/>
      <c r="P32" s="43"/>
      <c r="Q32" s="43"/>
      <c r="R32" s="43"/>
      <c r="S32" s="43"/>
      <c r="T32" s="43"/>
      <c r="U32" s="43"/>
      <c r="V32" s="43"/>
      <c r="W32" s="43"/>
      <c r="X32" s="43"/>
      <c r="Y32" s="43"/>
      <c r="Z32" s="43"/>
    </row>
    <row r="33" spans="1:26" ht="40.5" customHeight="1" x14ac:dyDescent="0.25">
      <c r="A33" s="57"/>
      <c r="B33" s="57"/>
      <c r="C33" s="48" t="s">
        <v>178</v>
      </c>
      <c r="D33" s="54" t="s">
        <v>315</v>
      </c>
      <c r="E33" s="55"/>
      <c r="F33" s="43"/>
      <c r="G33" s="43"/>
      <c r="H33" s="43"/>
      <c r="I33" s="43"/>
      <c r="J33" s="43"/>
      <c r="K33" s="43"/>
      <c r="L33" s="43"/>
      <c r="M33" s="43"/>
      <c r="N33" s="43"/>
      <c r="O33" s="43"/>
      <c r="P33" s="43"/>
      <c r="Q33" s="43"/>
      <c r="R33" s="43"/>
      <c r="S33" s="43"/>
      <c r="T33" s="43"/>
      <c r="U33" s="43"/>
      <c r="V33" s="43"/>
      <c r="W33" s="43"/>
      <c r="X33" s="43"/>
      <c r="Y33" s="43"/>
      <c r="Z33" s="43"/>
    </row>
    <row r="34" spans="1:26" ht="22.5" customHeight="1" x14ac:dyDescent="0.25">
      <c r="A34" s="57"/>
      <c r="B34" s="57"/>
      <c r="C34" s="48" t="s">
        <v>236</v>
      </c>
      <c r="D34" s="54" t="s">
        <v>177</v>
      </c>
      <c r="E34" s="55"/>
      <c r="F34" s="43"/>
      <c r="G34" s="43"/>
      <c r="H34" s="43"/>
      <c r="I34" s="43"/>
      <c r="J34" s="43"/>
      <c r="K34" s="43"/>
      <c r="L34" s="43"/>
      <c r="M34" s="43"/>
      <c r="N34" s="43"/>
      <c r="O34" s="43"/>
      <c r="P34" s="43"/>
      <c r="Q34" s="43"/>
      <c r="R34" s="43"/>
      <c r="S34" s="43"/>
      <c r="T34" s="43"/>
      <c r="U34" s="43"/>
      <c r="V34" s="43"/>
      <c r="W34" s="43"/>
      <c r="X34" s="43"/>
      <c r="Y34" s="43"/>
      <c r="Z34" s="43"/>
    </row>
    <row r="35" spans="1:26" ht="48.75" customHeight="1" x14ac:dyDescent="0.25">
      <c r="A35" s="57"/>
      <c r="B35" s="57"/>
      <c r="C35" s="48"/>
      <c r="D35" s="54" t="s">
        <v>316</v>
      </c>
      <c r="E35" s="55"/>
      <c r="F35" s="43"/>
      <c r="G35" s="43"/>
      <c r="H35" s="43"/>
      <c r="I35" s="43"/>
      <c r="J35" s="43"/>
      <c r="K35" s="43"/>
      <c r="L35" s="43"/>
      <c r="M35" s="43"/>
      <c r="N35" s="43"/>
      <c r="O35" s="43"/>
      <c r="P35" s="43"/>
      <c r="Q35" s="43"/>
      <c r="R35" s="43"/>
      <c r="S35" s="43"/>
      <c r="T35" s="43"/>
      <c r="U35" s="43"/>
      <c r="V35" s="43"/>
      <c r="W35" s="43"/>
      <c r="X35" s="43"/>
      <c r="Y35" s="43"/>
      <c r="Z35" s="43"/>
    </row>
    <row r="36" spans="1:26" ht="22.5" customHeight="1" x14ac:dyDescent="0.25">
      <c r="A36" s="57"/>
      <c r="B36" s="57"/>
      <c r="C36" s="48"/>
      <c r="D36" s="54" t="s">
        <v>179</v>
      </c>
      <c r="E36" s="55"/>
      <c r="F36" s="43"/>
      <c r="G36" s="43"/>
      <c r="H36" s="43"/>
      <c r="I36" s="43"/>
      <c r="J36" s="43"/>
      <c r="K36" s="43"/>
      <c r="L36" s="43"/>
      <c r="M36" s="43"/>
      <c r="N36" s="43"/>
      <c r="O36" s="43"/>
      <c r="P36" s="43"/>
      <c r="Q36" s="43"/>
      <c r="R36" s="43"/>
      <c r="S36" s="43"/>
      <c r="T36" s="43"/>
      <c r="U36" s="43"/>
      <c r="V36" s="43"/>
      <c r="W36" s="43"/>
      <c r="X36" s="43"/>
      <c r="Y36" s="43"/>
      <c r="Z36" s="43"/>
    </row>
    <row r="37" spans="1:26" ht="37.5" customHeight="1" x14ac:dyDescent="0.25">
      <c r="A37" s="57"/>
      <c r="B37" s="57"/>
      <c r="C37" s="48"/>
      <c r="D37" s="54" t="s">
        <v>317</v>
      </c>
      <c r="E37" s="55"/>
      <c r="F37" s="43"/>
      <c r="G37" s="43"/>
      <c r="H37" s="43"/>
      <c r="I37" s="43"/>
      <c r="J37" s="43"/>
      <c r="K37" s="43"/>
      <c r="L37" s="43"/>
      <c r="M37" s="43"/>
      <c r="N37" s="43"/>
      <c r="O37" s="43"/>
      <c r="P37" s="43"/>
      <c r="Q37" s="43"/>
      <c r="R37" s="43"/>
      <c r="S37" s="43"/>
      <c r="T37" s="43"/>
      <c r="U37" s="43"/>
      <c r="V37" s="43"/>
      <c r="W37" s="43"/>
      <c r="X37" s="43"/>
      <c r="Y37" s="43"/>
      <c r="Z37" s="43"/>
    </row>
    <row r="38" spans="1:26" ht="34.5" customHeight="1" x14ac:dyDescent="0.25">
      <c r="A38" s="58"/>
      <c r="B38" s="57"/>
      <c r="C38" s="48"/>
      <c r="D38" s="54" t="s">
        <v>237</v>
      </c>
      <c r="E38" s="55"/>
      <c r="F38" s="43"/>
      <c r="G38" s="43"/>
      <c r="H38" s="43"/>
      <c r="I38" s="43"/>
      <c r="J38" s="43"/>
      <c r="K38" s="43"/>
      <c r="L38" s="43"/>
      <c r="M38" s="43"/>
      <c r="N38" s="43"/>
      <c r="O38" s="43"/>
      <c r="P38" s="43"/>
      <c r="Q38" s="43"/>
      <c r="R38" s="43"/>
      <c r="S38" s="43"/>
      <c r="T38" s="43"/>
      <c r="U38" s="43"/>
      <c r="V38" s="43"/>
      <c r="W38" s="43"/>
      <c r="X38" s="43"/>
      <c r="Y38" s="43"/>
      <c r="Z38" s="43"/>
    </row>
    <row r="39" spans="1:26" ht="65.25" customHeight="1" x14ac:dyDescent="0.25">
      <c r="A39" s="63">
        <v>5</v>
      </c>
      <c r="B39" s="60" t="s">
        <v>161</v>
      </c>
      <c r="C39" s="48" t="s">
        <v>182</v>
      </c>
      <c r="D39" s="54" t="s">
        <v>238</v>
      </c>
      <c r="E39" s="55"/>
      <c r="F39" s="43"/>
      <c r="G39" s="43"/>
      <c r="H39" s="43"/>
      <c r="I39" s="43"/>
      <c r="J39" s="43"/>
      <c r="K39" s="43"/>
      <c r="L39" s="43"/>
      <c r="M39" s="43"/>
      <c r="N39" s="43"/>
      <c r="O39" s="43"/>
      <c r="P39" s="43"/>
      <c r="Q39" s="43"/>
      <c r="R39" s="43"/>
      <c r="S39" s="43"/>
      <c r="T39" s="43"/>
      <c r="U39" s="43"/>
      <c r="V39" s="43"/>
      <c r="W39" s="43"/>
      <c r="X39" s="43"/>
      <c r="Y39" s="43"/>
      <c r="Z39" s="43"/>
    </row>
    <row r="40" spans="1:26" ht="36" customHeight="1" x14ac:dyDescent="0.25">
      <c r="A40" s="57"/>
      <c r="B40" s="57"/>
      <c r="C40" s="48" t="s">
        <v>318</v>
      </c>
      <c r="D40" s="54" t="s">
        <v>239</v>
      </c>
      <c r="E40" s="55"/>
      <c r="F40" s="43"/>
      <c r="G40" s="43"/>
      <c r="H40" s="43"/>
      <c r="I40" s="43"/>
      <c r="J40" s="43"/>
      <c r="K40" s="43"/>
      <c r="L40" s="43"/>
      <c r="M40" s="43"/>
      <c r="N40" s="43"/>
      <c r="O40" s="43"/>
      <c r="P40" s="43"/>
      <c r="Q40" s="43"/>
      <c r="R40" s="43"/>
      <c r="S40" s="43"/>
      <c r="T40" s="43"/>
      <c r="U40" s="43"/>
      <c r="V40" s="43"/>
      <c r="W40" s="43"/>
      <c r="X40" s="43"/>
      <c r="Y40" s="43"/>
      <c r="Z40" s="43"/>
    </row>
    <row r="41" spans="1:26" ht="32.25" customHeight="1" x14ac:dyDescent="0.25">
      <c r="A41" s="57"/>
      <c r="B41" s="57"/>
      <c r="C41" s="48" t="s">
        <v>319</v>
      </c>
      <c r="D41" s="54" t="s">
        <v>180</v>
      </c>
      <c r="E41" s="55"/>
      <c r="F41" s="43"/>
      <c r="G41" s="43"/>
      <c r="H41" s="43"/>
      <c r="I41" s="43"/>
      <c r="J41" s="43"/>
      <c r="K41" s="43"/>
      <c r="L41" s="43"/>
      <c r="M41" s="43"/>
      <c r="N41" s="43"/>
      <c r="O41" s="43"/>
      <c r="P41" s="43"/>
      <c r="Q41" s="43"/>
      <c r="R41" s="43"/>
      <c r="S41" s="43"/>
      <c r="T41" s="43"/>
      <c r="U41" s="43"/>
      <c r="V41" s="43"/>
      <c r="W41" s="43"/>
      <c r="X41" s="43"/>
      <c r="Y41" s="43"/>
      <c r="Z41" s="43"/>
    </row>
    <row r="42" spans="1:26" ht="26.25" customHeight="1" x14ac:dyDescent="0.25">
      <c r="A42" s="57"/>
      <c r="B42" s="57"/>
      <c r="C42" s="48" t="s">
        <v>320</v>
      </c>
      <c r="D42" s="54" t="s">
        <v>181</v>
      </c>
      <c r="E42" s="55"/>
      <c r="F42" s="43"/>
      <c r="G42" s="43"/>
      <c r="H42" s="43"/>
      <c r="I42" s="43"/>
      <c r="J42" s="43"/>
      <c r="K42" s="43"/>
      <c r="L42" s="43"/>
      <c r="M42" s="43"/>
      <c r="N42" s="43"/>
      <c r="O42" s="43"/>
      <c r="P42" s="43"/>
      <c r="Q42" s="43"/>
      <c r="R42" s="43"/>
      <c r="S42" s="43"/>
      <c r="T42" s="43"/>
      <c r="U42" s="43"/>
      <c r="V42" s="43"/>
      <c r="W42" s="43"/>
      <c r="X42" s="43"/>
      <c r="Y42" s="43"/>
      <c r="Z42" s="43"/>
    </row>
    <row r="43" spans="1:26" ht="26.25" customHeight="1" x14ac:dyDescent="0.25">
      <c r="A43" s="57"/>
      <c r="B43" s="57"/>
      <c r="C43" s="48"/>
      <c r="D43" s="54" t="s">
        <v>240</v>
      </c>
      <c r="E43" s="55"/>
      <c r="F43" s="43"/>
      <c r="G43" s="43"/>
      <c r="H43" s="43"/>
      <c r="I43" s="43"/>
      <c r="J43" s="43"/>
      <c r="K43" s="43"/>
      <c r="L43" s="43"/>
      <c r="M43" s="43"/>
      <c r="N43" s="43"/>
      <c r="O43" s="43"/>
      <c r="P43" s="43"/>
      <c r="Q43" s="43"/>
      <c r="R43" s="43"/>
      <c r="S43" s="43"/>
      <c r="T43" s="43"/>
      <c r="U43" s="43"/>
      <c r="V43" s="43"/>
      <c r="W43" s="43"/>
      <c r="X43" s="43"/>
      <c r="Y43" s="43"/>
      <c r="Z43" s="43"/>
    </row>
    <row r="44" spans="1:26" ht="26.25" customHeight="1" x14ac:dyDescent="0.25">
      <c r="A44" s="57"/>
      <c r="B44" s="57"/>
      <c r="C44" s="48"/>
      <c r="D44" s="54" t="s">
        <v>183</v>
      </c>
      <c r="E44" s="55"/>
      <c r="F44" s="43"/>
      <c r="G44" s="43"/>
      <c r="H44" s="43"/>
      <c r="I44" s="43"/>
      <c r="J44" s="43"/>
      <c r="K44" s="43"/>
      <c r="L44" s="43"/>
      <c r="M44" s="43"/>
      <c r="N44" s="43"/>
      <c r="O44" s="43"/>
      <c r="P44" s="43"/>
      <c r="Q44" s="43"/>
      <c r="R44" s="43"/>
      <c r="S44" s="43"/>
      <c r="T44" s="43"/>
      <c r="U44" s="43"/>
      <c r="V44" s="43"/>
      <c r="W44" s="43"/>
      <c r="X44" s="43"/>
      <c r="Y44" s="43"/>
      <c r="Z44" s="43"/>
    </row>
    <row r="45" spans="1:26" ht="26.25" customHeight="1" x14ac:dyDescent="0.25">
      <c r="A45" s="57"/>
      <c r="B45" s="57"/>
      <c r="C45" s="48"/>
      <c r="D45" s="54" t="s">
        <v>241</v>
      </c>
      <c r="E45" s="55"/>
      <c r="F45" s="43"/>
      <c r="G45" s="43"/>
      <c r="H45" s="43"/>
      <c r="I45" s="43"/>
      <c r="J45" s="43"/>
      <c r="K45" s="43"/>
      <c r="L45" s="43"/>
      <c r="M45" s="43"/>
      <c r="N45" s="43"/>
      <c r="O45" s="43"/>
      <c r="P45" s="43"/>
      <c r="Q45" s="43"/>
      <c r="R45" s="43"/>
      <c r="S45" s="43"/>
      <c r="T45" s="43"/>
      <c r="U45" s="43"/>
      <c r="V45" s="43"/>
      <c r="W45" s="43"/>
      <c r="X45" s="43"/>
      <c r="Y45" s="43"/>
      <c r="Z45" s="43"/>
    </row>
    <row r="46" spans="1:26" ht="26.25" customHeight="1" x14ac:dyDescent="0.25">
      <c r="A46" s="58"/>
      <c r="B46" s="58"/>
      <c r="C46" s="48"/>
      <c r="D46" s="54" t="s">
        <v>184</v>
      </c>
      <c r="E46" s="55"/>
      <c r="F46" s="43"/>
      <c r="G46" s="43"/>
      <c r="H46" s="43"/>
      <c r="I46" s="43"/>
      <c r="J46" s="43"/>
      <c r="K46" s="43"/>
      <c r="L46" s="43"/>
      <c r="M46" s="43"/>
      <c r="N46" s="43"/>
      <c r="O46" s="43"/>
      <c r="P46" s="43"/>
      <c r="Q46" s="43"/>
      <c r="R46" s="43"/>
      <c r="S46" s="43"/>
      <c r="T46" s="43"/>
      <c r="U46" s="43"/>
      <c r="V46" s="43"/>
      <c r="W46" s="43"/>
      <c r="X46" s="43"/>
      <c r="Y46" s="43"/>
      <c r="Z46" s="43"/>
    </row>
    <row r="47" spans="1:26" ht="22.5" customHeight="1" x14ac:dyDescent="0.25">
      <c r="A47" s="63">
        <v>6</v>
      </c>
      <c r="B47" s="59" t="s">
        <v>151</v>
      </c>
      <c r="C47" s="48" t="s">
        <v>185</v>
      </c>
      <c r="D47" s="54" t="s">
        <v>321</v>
      </c>
      <c r="E47" s="55"/>
      <c r="F47" s="43"/>
      <c r="G47" s="43"/>
      <c r="H47" s="43"/>
      <c r="I47" s="43"/>
      <c r="J47" s="43"/>
      <c r="K47" s="43"/>
      <c r="L47" s="43"/>
      <c r="M47" s="43"/>
      <c r="N47" s="43"/>
      <c r="O47" s="43"/>
      <c r="P47" s="43"/>
      <c r="Q47" s="43"/>
      <c r="R47" s="43"/>
      <c r="S47" s="43"/>
      <c r="T47" s="43"/>
      <c r="U47" s="43"/>
      <c r="V47" s="43"/>
      <c r="W47" s="43"/>
      <c r="X47" s="43"/>
      <c r="Y47" s="43"/>
      <c r="Z47" s="43"/>
    </row>
    <row r="48" spans="1:26" ht="22.5" customHeight="1" x14ac:dyDescent="0.25">
      <c r="A48" s="57"/>
      <c r="B48" s="57"/>
      <c r="C48" s="48" t="s">
        <v>186</v>
      </c>
      <c r="D48" s="54"/>
      <c r="E48" s="55"/>
      <c r="F48" s="43"/>
      <c r="G48" s="43"/>
      <c r="H48" s="43"/>
      <c r="I48" s="43"/>
      <c r="J48" s="43"/>
      <c r="K48" s="43"/>
      <c r="L48" s="43"/>
      <c r="M48" s="43"/>
      <c r="N48" s="43"/>
      <c r="O48" s="43"/>
      <c r="P48" s="43"/>
      <c r="Q48" s="43"/>
      <c r="R48" s="43"/>
      <c r="S48" s="43"/>
      <c r="T48" s="43"/>
      <c r="U48" s="43"/>
      <c r="V48" s="43"/>
      <c r="W48" s="43"/>
      <c r="X48" s="43"/>
      <c r="Y48" s="43"/>
      <c r="Z48" s="43"/>
    </row>
    <row r="49" spans="1:26" ht="22.5" customHeight="1" x14ac:dyDescent="0.25">
      <c r="A49" s="57"/>
      <c r="B49" s="57"/>
      <c r="C49" s="48" t="s">
        <v>187</v>
      </c>
      <c r="D49" s="54"/>
      <c r="E49" s="55"/>
      <c r="F49" s="43"/>
      <c r="G49" s="43"/>
      <c r="H49" s="43"/>
      <c r="I49" s="43"/>
      <c r="J49" s="43"/>
      <c r="K49" s="43"/>
      <c r="L49" s="43"/>
      <c r="M49" s="43"/>
      <c r="N49" s="43"/>
      <c r="O49" s="43"/>
      <c r="P49" s="43"/>
      <c r="Q49" s="43"/>
      <c r="R49" s="43"/>
      <c r="S49" s="43"/>
      <c r="T49" s="43"/>
      <c r="U49" s="43"/>
      <c r="V49" s="43"/>
      <c r="W49" s="43"/>
      <c r="X49" s="43"/>
      <c r="Y49" s="43"/>
      <c r="Z49" s="43"/>
    </row>
    <row r="50" spans="1:26" ht="22.5" customHeight="1" x14ac:dyDescent="0.25">
      <c r="A50" s="57"/>
      <c r="B50" s="57"/>
      <c r="C50" s="48" t="s">
        <v>188</v>
      </c>
      <c r="D50" s="54"/>
      <c r="E50" s="55"/>
      <c r="F50" s="43"/>
      <c r="G50" s="43"/>
      <c r="H50" s="43"/>
      <c r="I50" s="43"/>
      <c r="J50" s="43"/>
      <c r="K50" s="43"/>
      <c r="L50" s="43"/>
      <c r="M50" s="43"/>
      <c r="N50" s="43"/>
      <c r="O50" s="43"/>
      <c r="P50" s="43"/>
      <c r="Q50" s="43"/>
      <c r="R50" s="43"/>
      <c r="S50" s="43"/>
      <c r="T50" s="43"/>
      <c r="U50" s="43"/>
      <c r="V50" s="43"/>
      <c r="W50" s="43"/>
      <c r="X50" s="43"/>
      <c r="Y50" s="43"/>
      <c r="Z50" s="43"/>
    </row>
    <row r="51" spans="1:26" ht="22.5" customHeight="1" x14ac:dyDescent="0.25">
      <c r="A51" s="57"/>
      <c r="B51" s="57"/>
      <c r="C51" s="48" t="s">
        <v>189</v>
      </c>
      <c r="D51" s="54"/>
      <c r="E51" s="55"/>
      <c r="F51" s="43"/>
      <c r="G51" s="43"/>
      <c r="H51" s="43"/>
      <c r="I51" s="43"/>
      <c r="J51" s="43"/>
      <c r="K51" s="43"/>
      <c r="L51" s="43"/>
      <c r="M51" s="43"/>
      <c r="N51" s="43"/>
      <c r="O51" s="43"/>
      <c r="P51" s="43"/>
      <c r="Q51" s="43"/>
      <c r="R51" s="43"/>
      <c r="S51" s="43"/>
      <c r="T51" s="43"/>
      <c r="U51" s="43"/>
      <c r="V51" s="43"/>
      <c r="W51" s="43"/>
      <c r="X51" s="43"/>
      <c r="Y51" s="43"/>
      <c r="Z51" s="43"/>
    </row>
    <row r="52" spans="1:26" ht="22.5" customHeight="1" x14ac:dyDescent="0.25">
      <c r="A52" s="57"/>
      <c r="B52" s="57"/>
      <c r="C52" s="48" t="s">
        <v>262</v>
      </c>
      <c r="D52" s="50"/>
      <c r="E52" s="51"/>
      <c r="F52" s="43"/>
      <c r="G52" s="43"/>
      <c r="H52" s="43"/>
      <c r="I52" s="43"/>
      <c r="J52" s="43"/>
      <c r="K52" s="43"/>
      <c r="L52" s="43"/>
      <c r="M52" s="43"/>
      <c r="N52" s="43"/>
      <c r="O52" s="43"/>
      <c r="P52" s="43"/>
      <c r="Q52" s="43"/>
      <c r="R52" s="43"/>
      <c r="S52" s="43"/>
      <c r="T52" s="43"/>
      <c r="U52" s="43"/>
      <c r="V52" s="43"/>
      <c r="W52" s="43"/>
      <c r="X52" s="43"/>
      <c r="Y52" s="43"/>
      <c r="Z52" s="43"/>
    </row>
    <row r="53" spans="1:26" ht="22.5" customHeight="1" x14ac:dyDescent="0.25">
      <c r="A53" s="58"/>
      <c r="B53" s="58"/>
      <c r="C53" s="48" t="s">
        <v>322</v>
      </c>
      <c r="D53" s="80"/>
      <c r="E53" s="55"/>
      <c r="F53" s="43"/>
      <c r="G53" s="43"/>
      <c r="H53" s="43"/>
      <c r="I53" s="43"/>
      <c r="J53" s="43"/>
      <c r="K53" s="43"/>
      <c r="L53" s="43"/>
      <c r="M53" s="43"/>
      <c r="N53" s="43"/>
      <c r="O53" s="43"/>
      <c r="P53" s="43"/>
      <c r="Q53" s="43"/>
      <c r="R53" s="43"/>
      <c r="S53" s="43"/>
      <c r="T53" s="43"/>
      <c r="U53" s="43"/>
      <c r="V53" s="43"/>
      <c r="W53" s="43"/>
      <c r="X53" s="43"/>
      <c r="Y53" s="43"/>
      <c r="Z53" s="43"/>
    </row>
    <row r="54" spans="1:26" ht="28.5" customHeight="1" x14ac:dyDescent="0.25">
      <c r="A54" s="47" t="s">
        <v>104</v>
      </c>
      <c r="B54" s="47" t="s">
        <v>105</v>
      </c>
      <c r="C54" s="47" t="s">
        <v>138</v>
      </c>
      <c r="D54" s="61" t="s">
        <v>143</v>
      </c>
      <c r="E54" s="55"/>
      <c r="F54" s="43"/>
      <c r="G54" s="43"/>
      <c r="H54" s="43"/>
      <c r="I54" s="43"/>
      <c r="J54" s="43"/>
      <c r="K54" s="43"/>
      <c r="L54" s="43"/>
      <c r="M54" s="43"/>
      <c r="N54" s="43"/>
      <c r="O54" s="43"/>
      <c r="P54" s="43"/>
      <c r="Q54" s="43"/>
      <c r="R54" s="43"/>
      <c r="S54" s="43"/>
      <c r="T54" s="43"/>
      <c r="U54" s="43"/>
      <c r="V54" s="43"/>
      <c r="W54" s="43"/>
      <c r="X54" s="43"/>
      <c r="Y54" s="43"/>
      <c r="Z54" s="43"/>
    </row>
    <row r="55" spans="1:26" ht="76.5" customHeight="1" x14ac:dyDescent="0.25">
      <c r="A55" s="63">
        <v>1</v>
      </c>
      <c r="B55" s="60" t="s">
        <v>111</v>
      </c>
      <c r="C55" s="49" t="s">
        <v>190</v>
      </c>
      <c r="D55" s="54" t="s">
        <v>192</v>
      </c>
      <c r="E55" s="55"/>
      <c r="F55" s="43"/>
      <c r="G55" s="43"/>
      <c r="H55" s="43"/>
      <c r="I55" s="43"/>
      <c r="J55" s="43"/>
      <c r="K55" s="43"/>
      <c r="L55" s="43"/>
      <c r="M55" s="43"/>
      <c r="N55" s="43"/>
      <c r="O55" s="43"/>
      <c r="P55" s="43"/>
      <c r="Q55" s="43"/>
      <c r="R55" s="43"/>
      <c r="S55" s="43"/>
      <c r="T55" s="43"/>
      <c r="U55" s="43"/>
      <c r="V55" s="43"/>
      <c r="W55" s="43"/>
      <c r="X55" s="43"/>
      <c r="Y55" s="43"/>
      <c r="Z55" s="43"/>
    </row>
    <row r="56" spans="1:26" ht="61.5" customHeight="1" x14ac:dyDescent="0.25">
      <c r="A56" s="57"/>
      <c r="B56" s="57"/>
      <c r="C56" s="49" t="s">
        <v>242</v>
      </c>
      <c r="D56" s="54" t="s">
        <v>193</v>
      </c>
      <c r="E56" s="55"/>
      <c r="F56" s="43"/>
      <c r="G56" s="43"/>
      <c r="H56" s="43"/>
      <c r="I56" s="43"/>
      <c r="J56" s="43"/>
      <c r="K56" s="43"/>
      <c r="L56" s="43"/>
      <c r="M56" s="43"/>
      <c r="N56" s="43"/>
      <c r="O56" s="43"/>
      <c r="P56" s="43"/>
      <c r="Q56" s="43"/>
      <c r="R56" s="43"/>
      <c r="S56" s="43"/>
      <c r="T56" s="43"/>
      <c r="U56" s="43"/>
      <c r="V56" s="43"/>
      <c r="W56" s="43"/>
      <c r="X56" s="43"/>
      <c r="Y56" s="43"/>
      <c r="Z56" s="43"/>
    </row>
    <row r="57" spans="1:26" ht="72.75" customHeight="1" x14ac:dyDescent="0.25">
      <c r="A57" s="57"/>
      <c r="B57" s="57"/>
      <c r="C57" s="49" t="s">
        <v>191</v>
      </c>
      <c r="D57" s="54" t="s">
        <v>194</v>
      </c>
      <c r="E57" s="55"/>
      <c r="F57" s="43"/>
      <c r="G57" s="43"/>
      <c r="H57" s="43"/>
      <c r="I57" s="43"/>
      <c r="J57" s="43"/>
      <c r="K57" s="43"/>
      <c r="L57" s="43"/>
      <c r="M57" s="43"/>
      <c r="N57" s="43"/>
      <c r="O57" s="43"/>
      <c r="P57" s="43"/>
      <c r="Q57" s="43"/>
      <c r="R57" s="43"/>
      <c r="S57" s="43"/>
      <c r="T57" s="43"/>
      <c r="U57" s="43"/>
      <c r="V57" s="43"/>
      <c r="W57" s="43"/>
      <c r="X57" s="43"/>
      <c r="Y57" s="43"/>
      <c r="Z57" s="43"/>
    </row>
    <row r="58" spans="1:26" ht="36" customHeight="1" x14ac:dyDescent="0.25">
      <c r="A58" s="57"/>
      <c r="B58" s="57"/>
      <c r="C58" s="49"/>
      <c r="D58" s="54" t="s">
        <v>154</v>
      </c>
      <c r="E58" s="55"/>
      <c r="F58" s="43"/>
      <c r="G58" s="43"/>
      <c r="H58" s="43"/>
      <c r="I58" s="43"/>
      <c r="J58" s="43"/>
      <c r="K58" s="43"/>
      <c r="L58" s="43"/>
      <c r="M58" s="43"/>
      <c r="N58" s="43"/>
      <c r="O58" s="43"/>
      <c r="P58" s="43"/>
      <c r="Q58" s="43"/>
      <c r="R58" s="43"/>
      <c r="S58" s="43"/>
      <c r="T58" s="43"/>
      <c r="U58" s="43"/>
      <c r="V58" s="43"/>
      <c r="W58" s="43"/>
      <c r="X58" s="43"/>
      <c r="Y58" s="43"/>
      <c r="Z58" s="43"/>
    </row>
    <row r="59" spans="1:26" ht="60.75" customHeight="1" x14ac:dyDescent="0.25">
      <c r="A59" s="57"/>
      <c r="B59" s="57"/>
      <c r="C59" s="49"/>
      <c r="D59" s="54" t="s">
        <v>243</v>
      </c>
      <c r="E59" s="55"/>
      <c r="F59" s="43"/>
      <c r="G59" s="43"/>
      <c r="H59" s="43"/>
      <c r="I59" s="43"/>
      <c r="J59" s="43"/>
      <c r="K59" s="43"/>
      <c r="L59" s="43"/>
      <c r="M59" s="43"/>
      <c r="N59" s="43"/>
      <c r="O59" s="43"/>
      <c r="P59" s="43"/>
      <c r="Q59" s="43"/>
      <c r="R59" s="43"/>
      <c r="S59" s="43"/>
      <c r="T59" s="43"/>
      <c r="U59" s="43"/>
      <c r="V59" s="43"/>
      <c r="W59" s="43"/>
      <c r="X59" s="43"/>
      <c r="Y59" s="43"/>
      <c r="Z59" s="43"/>
    </row>
    <row r="60" spans="1:26" ht="33" customHeight="1" x14ac:dyDescent="0.25">
      <c r="A60" s="57"/>
      <c r="B60" s="57"/>
      <c r="C60" s="49"/>
      <c r="D60" s="54" t="s">
        <v>244</v>
      </c>
      <c r="E60" s="55"/>
      <c r="F60" s="43"/>
      <c r="G60" s="43"/>
      <c r="H60" s="43"/>
      <c r="I60" s="43"/>
      <c r="J60" s="43"/>
      <c r="K60" s="43"/>
      <c r="L60" s="43"/>
      <c r="M60" s="43"/>
      <c r="N60" s="43"/>
      <c r="O60" s="43"/>
      <c r="P60" s="43"/>
      <c r="Q60" s="43"/>
      <c r="R60" s="43"/>
      <c r="S60" s="43"/>
      <c r="T60" s="43"/>
      <c r="U60" s="43"/>
      <c r="V60" s="43"/>
      <c r="W60" s="43"/>
      <c r="X60" s="43"/>
      <c r="Y60" s="43"/>
      <c r="Z60" s="43"/>
    </row>
    <row r="61" spans="1:26" ht="57.75" customHeight="1" x14ac:dyDescent="0.25">
      <c r="A61" s="58"/>
      <c r="B61" s="58"/>
      <c r="C61" s="49"/>
      <c r="D61" s="54" t="s">
        <v>195</v>
      </c>
      <c r="E61" s="55"/>
      <c r="F61" s="43"/>
      <c r="G61" s="43"/>
      <c r="H61" s="43"/>
      <c r="I61" s="43"/>
      <c r="J61" s="43"/>
      <c r="K61" s="43"/>
      <c r="L61" s="43"/>
      <c r="M61" s="43"/>
      <c r="N61" s="43"/>
      <c r="O61" s="43"/>
      <c r="P61" s="43"/>
      <c r="Q61" s="43"/>
      <c r="R61" s="43"/>
      <c r="S61" s="43"/>
      <c r="T61" s="43"/>
      <c r="U61" s="43"/>
      <c r="V61" s="43"/>
      <c r="W61" s="43"/>
      <c r="X61" s="43"/>
      <c r="Y61" s="43"/>
      <c r="Z61" s="43"/>
    </row>
    <row r="62" spans="1:26" ht="37.5" customHeight="1" x14ac:dyDescent="0.25">
      <c r="A62" s="63">
        <v>2</v>
      </c>
      <c r="B62" s="63" t="s">
        <v>109</v>
      </c>
      <c r="C62" s="49" t="s">
        <v>245</v>
      </c>
      <c r="D62" s="54" t="s">
        <v>246</v>
      </c>
      <c r="E62" s="55"/>
      <c r="F62" s="43"/>
      <c r="G62" s="43"/>
      <c r="H62" s="43"/>
      <c r="I62" s="43"/>
      <c r="J62" s="43"/>
      <c r="K62" s="43"/>
      <c r="L62" s="43"/>
      <c r="M62" s="43"/>
      <c r="N62" s="43"/>
      <c r="O62" s="43"/>
      <c r="P62" s="43"/>
      <c r="Q62" s="43"/>
      <c r="R62" s="43"/>
      <c r="S62" s="43"/>
      <c r="T62" s="43"/>
      <c r="U62" s="43"/>
      <c r="V62" s="43"/>
      <c r="W62" s="43"/>
      <c r="X62" s="43"/>
      <c r="Y62" s="43"/>
      <c r="Z62" s="43"/>
    </row>
    <row r="63" spans="1:26" ht="33" customHeight="1" x14ac:dyDescent="0.25">
      <c r="A63" s="57"/>
      <c r="B63" s="57"/>
      <c r="C63" s="49" t="s">
        <v>247</v>
      </c>
      <c r="D63" s="54" t="s">
        <v>196</v>
      </c>
      <c r="E63" s="55"/>
      <c r="F63" s="43"/>
      <c r="G63" s="43"/>
      <c r="H63" s="43"/>
      <c r="I63" s="43"/>
      <c r="J63" s="43"/>
      <c r="K63" s="43"/>
      <c r="L63" s="43"/>
      <c r="M63" s="43"/>
      <c r="N63" s="43"/>
      <c r="O63" s="43"/>
      <c r="P63" s="43"/>
      <c r="Q63" s="43"/>
      <c r="R63" s="43"/>
      <c r="S63" s="43"/>
      <c r="T63" s="43"/>
      <c r="U63" s="43"/>
      <c r="V63" s="43"/>
      <c r="W63" s="43"/>
      <c r="X63" s="43"/>
      <c r="Y63" s="43"/>
      <c r="Z63" s="43"/>
    </row>
    <row r="64" spans="1:26" ht="24.75" customHeight="1" x14ac:dyDescent="0.25">
      <c r="A64" s="57"/>
      <c r="B64" s="57"/>
      <c r="C64" s="49"/>
      <c r="D64" s="54" t="s">
        <v>197</v>
      </c>
      <c r="E64" s="55"/>
      <c r="F64" s="43"/>
      <c r="G64" s="43"/>
      <c r="H64" s="43"/>
      <c r="I64" s="43"/>
      <c r="J64" s="43"/>
      <c r="K64" s="43"/>
      <c r="L64" s="43"/>
      <c r="M64" s="43"/>
      <c r="N64" s="43"/>
      <c r="O64" s="43"/>
      <c r="P64" s="43"/>
      <c r="Q64" s="43"/>
      <c r="R64" s="43"/>
      <c r="S64" s="43"/>
      <c r="T64" s="43"/>
      <c r="U64" s="43"/>
      <c r="V64" s="43"/>
      <c r="W64" s="43"/>
      <c r="X64" s="43"/>
      <c r="Y64" s="43"/>
      <c r="Z64" s="43"/>
    </row>
    <row r="65" spans="1:26" ht="24.75" customHeight="1" x14ac:dyDescent="0.25">
      <c r="A65" s="57"/>
      <c r="B65" s="57"/>
      <c r="C65" s="49"/>
      <c r="D65" s="54" t="s">
        <v>198</v>
      </c>
      <c r="E65" s="55"/>
      <c r="F65" s="43"/>
      <c r="G65" s="43"/>
      <c r="H65" s="43"/>
      <c r="I65" s="43"/>
      <c r="J65" s="43"/>
      <c r="K65" s="43"/>
      <c r="L65" s="43"/>
      <c r="M65" s="43"/>
      <c r="N65" s="43"/>
      <c r="O65" s="43"/>
      <c r="P65" s="43"/>
      <c r="Q65" s="43"/>
      <c r="R65" s="43"/>
      <c r="S65" s="43"/>
      <c r="T65" s="43"/>
      <c r="U65" s="43"/>
      <c r="V65" s="43"/>
      <c r="W65" s="43"/>
      <c r="X65" s="43"/>
      <c r="Y65" s="43"/>
      <c r="Z65" s="43"/>
    </row>
    <row r="66" spans="1:26" ht="33" customHeight="1" x14ac:dyDescent="0.25">
      <c r="A66" s="57"/>
      <c r="B66" s="57"/>
      <c r="C66" s="49"/>
      <c r="D66" s="54" t="s">
        <v>199</v>
      </c>
      <c r="E66" s="55"/>
      <c r="F66" s="43"/>
      <c r="G66" s="43"/>
      <c r="H66" s="43"/>
      <c r="I66" s="43"/>
      <c r="J66" s="43"/>
      <c r="K66" s="43"/>
      <c r="L66" s="43"/>
      <c r="M66" s="43"/>
      <c r="N66" s="43"/>
      <c r="O66" s="43"/>
      <c r="P66" s="43"/>
      <c r="Q66" s="43"/>
      <c r="R66" s="43"/>
      <c r="S66" s="43"/>
      <c r="T66" s="43"/>
      <c r="U66" s="43"/>
      <c r="V66" s="43"/>
      <c r="W66" s="43"/>
      <c r="X66" s="43"/>
      <c r="Y66" s="43"/>
      <c r="Z66" s="43"/>
    </row>
    <row r="67" spans="1:26" ht="57" customHeight="1" x14ac:dyDescent="0.25">
      <c r="A67" s="58"/>
      <c r="B67" s="58"/>
      <c r="C67" s="49"/>
      <c r="D67" s="54" t="s">
        <v>202</v>
      </c>
      <c r="E67" s="55"/>
      <c r="F67" s="43"/>
      <c r="G67" s="43"/>
      <c r="H67" s="43"/>
      <c r="I67" s="43"/>
      <c r="J67" s="43"/>
      <c r="K67" s="43"/>
      <c r="L67" s="43"/>
      <c r="M67" s="43"/>
      <c r="N67" s="43"/>
      <c r="O67" s="43"/>
      <c r="P67" s="43"/>
      <c r="Q67" s="43"/>
      <c r="R67" s="43"/>
      <c r="S67" s="43"/>
      <c r="T67" s="43"/>
      <c r="U67" s="43"/>
      <c r="V67" s="43"/>
      <c r="W67" s="43"/>
      <c r="X67" s="43"/>
      <c r="Y67" s="43"/>
      <c r="Z67" s="43"/>
    </row>
    <row r="68" spans="1:26" ht="59.25" customHeight="1" x14ac:dyDescent="0.25">
      <c r="A68" s="63">
        <v>3</v>
      </c>
      <c r="B68" s="64" t="s">
        <v>144</v>
      </c>
      <c r="C68" s="49" t="s">
        <v>204</v>
      </c>
      <c r="D68" s="54" t="s">
        <v>203</v>
      </c>
      <c r="E68" s="55"/>
      <c r="F68" s="43"/>
      <c r="G68" s="43"/>
      <c r="H68" s="43"/>
      <c r="I68" s="43"/>
      <c r="J68" s="43"/>
      <c r="K68" s="43"/>
      <c r="L68" s="43"/>
      <c r="M68" s="43"/>
      <c r="N68" s="43"/>
      <c r="O68" s="43"/>
      <c r="P68" s="43"/>
      <c r="Q68" s="43"/>
      <c r="R68" s="43"/>
      <c r="S68" s="43"/>
      <c r="T68" s="43"/>
      <c r="U68" s="43"/>
      <c r="V68" s="43"/>
      <c r="W68" s="43"/>
      <c r="X68" s="43"/>
      <c r="Y68" s="43"/>
      <c r="Z68" s="43"/>
    </row>
    <row r="69" spans="1:26" ht="38.25" customHeight="1" x14ac:dyDescent="0.25">
      <c r="A69" s="57"/>
      <c r="B69" s="57"/>
      <c r="C69" s="49" t="s">
        <v>248</v>
      </c>
      <c r="D69" s="54" t="s">
        <v>206</v>
      </c>
      <c r="E69" s="55"/>
      <c r="F69" s="43"/>
      <c r="G69" s="43"/>
      <c r="H69" s="43"/>
      <c r="I69" s="43"/>
      <c r="J69" s="43"/>
      <c r="K69" s="43"/>
      <c r="L69" s="43"/>
      <c r="M69" s="43"/>
      <c r="N69" s="43"/>
      <c r="O69" s="43"/>
      <c r="P69" s="43"/>
      <c r="Q69" s="43"/>
      <c r="R69" s="43"/>
      <c r="S69" s="43"/>
      <c r="T69" s="43"/>
      <c r="U69" s="43"/>
      <c r="V69" s="43"/>
      <c r="W69" s="43"/>
      <c r="X69" s="43"/>
      <c r="Y69" s="43"/>
      <c r="Z69" s="43"/>
    </row>
    <row r="70" spans="1:26" ht="53.25" customHeight="1" x14ac:dyDescent="0.25">
      <c r="A70" s="57"/>
      <c r="B70" s="57"/>
      <c r="C70" s="49" t="s">
        <v>323</v>
      </c>
      <c r="D70" s="54" t="s">
        <v>207</v>
      </c>
      <c r="E70" s="55"/>
      <c r="F70" s="43"/>
      <c r="G70" s="43"/>
      <c r="H70" s="43"/>
      <c r="I70" s="43"/>
      <c r="J70" s="43"/>
      <c r="K70" s="43"/>
      <c r="L70" s="43"/>
      <c r="M70" s="43"/>
      <c r="N70" s="43"/>
      <c r="O70" s="43"/>
      <c r="P70" s="43"/>
      <c r="Q70" s="43"/>
      <c r="R70" s="43"/>
      <c r="S70" s="43"/>
      <c r="T70" s="43"/>
      <c r="U70" s="43"/>
      <c r="V70" s="43"/>
      <c r="W70" s="43"/>
      <c r="X70" s="43"/>
      <c r="Y70" s="43"/>
      <c r="Z70" s="43"/>
    </row>
    <row r="71" spans="1:26" ht="31.5" customHeight="1" x14ac:dyDescent="0.25">
      <c r="A71" s="57"/>
      <c r="B71" s="57"/>
      <c r="C71" s="49"/>
      <c r="D71" s="54" t="s">
        <v>209</v>
      </c>
      <c r="E71" s="55"/>
      <c r="F71" s="43"/>
      <c r="G71" s="43"/>
      <c r="H71" s="43"/>
      <c r="I71" s="43"/>
      <c r="J71" s="43"/>
      <c r="K71" s="43"/>
      <c r="L71" s="43"/>
      <c r="M71" s="43"/>
      <c r="N71" s="43"/>
      <c r="O71" s="43"/>
      <c r="P71" s="43"/>
      <c r="Q71" s="43"/>
      <c r="R71" s="43"/>
      <c r="S71" s="43"/>
      <c r="T71" s="43"/>
      <c r="U71" s="43"/>
      <c r="V71" s="43"/>
      <c r="W71" s="43"/>
      <c r="X71" s="43"/>
      <c r="Y71" s="43"/>
      <c r="Z71" s="43"/>
    </row>
    <row r="72" spans="1:26" ht="34.5" customHeight="1" x14ac:dyDescent="0.25">
      <c r="A72" s="57"/>
      <c r="B72" s="57"/>
      <c r="C72" s="49"/>
      <c r="D72" s="54" t="s">
        <v>205</v>
      </c>
      <c r="E72" s="55"/>
      <c r="F72" s="43"/>
      <c r="G72" s="43"/>
      <c r="H72" s="43"/>
      <c r="I72" s="43"/>
      <c r="J72" s="43"/>
      <c r="K72" s="43"/>
      <c r="L72" s="43"/>
      <c r="M72" s="43"/>
      <c r="N72" s="43"/>
      <c r="O72" s="43"/>
      <c r="P72" s="43"/>
      <c r="Q72" s="43"/>
      <c r="R72" s="43"/>
      <c r="S72" s="43"/>
      <c r="T72" s="43"/>
      <c r="U72" s="43"/>
      <c r="V72" s="43"/>
      <c r="W72" s="43"/>
      <c r="X72" s="43"/>
      <c r="Y72" s="43"/>
      <c r="Z72" s="43"/>
    </row>
    <row r="73" spans="1:26" ht="30" customHeight="1" x14ac:dyDescent="0.25">
      <c r="A73" s="57"/>
      <c r="B73" s="57"/>
      <c r="C73" s="49"/>
      <c r="D73" s="54" t="s">
        <v>208</v>
      </c>
      <c r="E73" s="55"/>
      <c r="F73" s="43"/>
      <c r="G73" s="43"/>
      <c r="H73" s="43"/>
      <c r="I73" s="43"/>
      <c r="J73" s="43"/>
      <c r="K73" s="43"/>
      <c r="L73" s="43"/>
      <c r="M73" s="43"/>
      <c r="N73" s="43"/>
      <c r="O73" s="43"/>
      <c r="P73" s="43"/>
      <c r="Q73" s="43"/>
      <c r="R73" s="43"/>
      <c r="S73" s="43"/>
      <c r="T73" s="43"/>
      <c r="U73" s="43"/>
      <c r="V73" s="43"/>
      <c r="W73" s="43"/>
      <c r="X73" s="43"/>
      <c r="Y73" s="43"/>
      <c r="Z73" s="43"/>
    </row>
    <row r="74" spans="1:26" ht="51.75" customHeight="1" x14ac:dyDescent="0.25">
      <c r="A74" s="57"/>
      <c r="B74" s="57"/>
      <c r="C74" s="49"/>
      <c r="D74" s="54" t="s">
        <v>210</v>
      </c>
      <c r="E74" s="55"/>
      <c r="F74" s="43"/>
      <c r="G74" s="43"/>
      <c r="H74" s="43"/>
      <c r="I74" s="43"/>
      <c r="J74" s="43"/>
      <c r="K74" s="43"/>
      <c r="L74" s="43"/>
      <c r="M74" s="43"/>
      <c r="N74" s="43"/>
      <c r="O74" s="43"/>
      <c r="P74" s="43"/>
      <c r="Q74" s="43"/>
      <c r="R74" s="43"/>
      <c r="S74" s="43"/>
      <c r="T74" s="43"/>
      <c r="U74" s="43"/>
      <c r="V74" s="43"/>
      <c r="W74" s="43"/>
      <c r="X74" s="43"/>
      <c r="Y74" s="43"/>
      <c r="Z74" s="43"/>
    </row>
    <row r="75" spans="1:26" ht="44.25" customHeight="1" x14ac:dyDescent="0.25">
      <c r="A75" s="58"/>
      <c r="B75" s="58"/>
      <c r="C75" s="49"/>
      <c r="D75" s="54" t="s">
        <v>211</v>
      </c>
      <c r="E75" s="55"/>
      <c r="F75" s="43"/>
      <c r="G75" s="43"/>
      <c r="H75" s="43"/>
      <c r="I75" s="43"/>
      <c r="J75" s="43"/>
      <c r="K75" s="43"/>
      <c r="L75" s="43"/>
      <c r="M75" s="43"/>
      <c r="N75" s="43"/>
      <c r="O75" s="43"/>
      <c r="P75" s="43"/>
      <c r="Q75" s="43"/>
      <c r="R75" s="43"/>
      <c r="S75" s="43"/>
      <c r="T75" s="43"/>
      <c r="U75" s="43"/>
      <c r="V75" s="43"/>
      <c r="W75" s="43"/>
      <c r="X75" s="43"/>
      <c r="Y75" s="43"/>
      <c r="Z75" s="43"/>
    </row>
    <row r="76" spans="1:26" ht="46.5" customHeight="1" x14ac:dyDescent="0.25">
      <c r="A76" s="63">
        <v>4</v>
      </c>
      <c r="B76" s="63" t="s">
        <v>50</v>
      </c>
      <c r="C76" s="49" t="s">
        <v>212</v>
      </c>
      <c r="D76" s="54" t="s">
        <v>249</v>
      </c>
      <c r="E76" s="55"/>
      <c r="F76" s="43"/>
      <c r="G76" s="43"/>
      <c r="H76" s="43"/>
      <c r="I76" s="43"/>
      <c r="J76" s="43"/>
      <c r="K76" s="43"/>
      <c r="L76" s="43"/>
      <c r="M76" s="43"/>
      <c r="N76" s="43"/>
      <c r="O76" s="43"/>
      <c r="P76" s="43"/>
      <c r="Q76" s="43"/>
      <c r="R76" s="43"/>
      <c r="S76" s="43"/>
      <c r="T76" s="43"/>
      <c r="U76" s="43"/>
      <c r="V76" s="43"/>
      <c r="W76" s="43"/>
      <c r="X76" s="43"/>
      <c r="Y76" s="43"/>
      <c r="Z76" s="43"/>
    </row>
    <row r="77" spans="1:26" ht="46.5" customHeight="1" x14ac:dyDescent="0.25">
      <c r="A77" s="57"/>
      <c r="B77" s="57"/>
      <c r="C77" s="49" t="s">
        <v>250</v>
      </c>
      <c r="D77" s="54" t="s">
        <v>155</v>
      </c>
      <c r="E77" s="55"/>
      <c r="F77" s="43"/>
      <c r="G77" s="43"/>
      <c r="H77" s="43"/>
      <c r="I77" s="43"/>
      <c r="J77" s="43"/>
      <c r="K77" s="43"/>
      <c r="L77" s="43"/>
      <c r="M77" s="43"/>
      <c r="N77" s="43"/>
      <c r="O77" s="43"/>
      <c r="P77" s="43"/>
      <c r="Q77" s="43"/>
      <c r="R77" s="43"/>
      <c r="S77" s="43"/>
      <c r="T77" s="43"/>
      <c r="U77" s="43"/>
      <c r="V77" s="43"/>
      <c r="W77" s="43"/>
      <c r="X77" s="43"/>
      <c r="Y77" s="43"/>
      <c r="Z77" s="43"/>
    </row>
    <row r="78" spans="1:26" ht="35.25" customHeight="1" x14ac:dyDescent="0.25">
      <c r="A78" s="57"/>
      <c r="B78" s="57"/>
      <c r="C78" s="49" t="s">
        <v>213</v>
      </c>
      <c r="D78" s="54" t="s">
        <v>221</v>
      </c>
      <c r="E78" s="55"/>
      <c r="F78" s="43"/>
      <c r="G78" s="43"/>
      <c r="H78" s="43"/>
      <c r="I78" s="43"/>
      <c r="J78" s="43"/>
      <c r="K78" s="43"/>
      <c r="L78" s="43"/>
      <c r="M78" s="43"/>
      <c r="N78" s="43"/>
      <c r="O78" s="43"/>
      <c r="P78" s="43"/>
      <c r="Q78" s="43"/>
      <c r="R78" s="43"/>
      <c r="S78" s="43"/>
      <c r="T78" s="43"/>
      <c r="U78" s="43"/>
      <c r="V78" s="43"/>
      <c r="W78" s="43"/>
      <c r="X78" s="43"/>
      <c r="Y78" s="43"/>
      <c r="Z78" s="43"/>
    </row>
    <row r="79" spans="1:26" ht="62.25" customHeight="1" x14ac:dyDescent="0.25">
      <c r="A79" s="57"/>
      <c r="B79" s="57"/>
      <c r="C79" s="49" t="s">
        <v>214</v>
      </c>
      <c r="D79" s="81" t="s">
        <v>222</v>
      </c>
      <c r="E79" s="55"/>
      <c r="F79" s="43"/>
      <c r="G79" s="43"/>
      <c r="H79" s="43"/>
      <c r="I79" s="43"/>
      <c r="J79" s="43"/>
      <c r="K79" s="43"/>
      <c r="L79" s="43"/>
      <c r="M79" s="43"/>
      <c r="N79" s="43"/>
      <c r="O79" s="43"/>
      <c r="P79" s="43"/>
      <c r="Q79" s="43"/>
      <c r="R79" s="43"/>
      <c r="S79" s="43"/>
      <c r="T79" s="43"/>
      <c r="U79" s="43"/>
      <c r="V79" s="43"/>
      <c r="W79" s="43"/>
      <c r="X79" s="43"/>
      <c r="Y79" s="43"/>
      <c r="Z79" s="43"/>
    </row>
    <row r="80" spans="1:26" ht="81" customHeight="1" x14ac:dyDescent="0.25">
      <c r="A80" s="57"/>
      <c r="B80" s="57"/>
      <c r="C80" s="49" t="s">
        <v>215</v>
      </c>
      <c r="D80" s="54" t="s">
        <v>251</v>
      </c>
      <c r="E80" s="55"/>
      <c r="F80" s="43"/>
      <c r="G80" s="43"/>
      <c r="H80" s="43"/>
      <c r="I80" s="43"/>
      <c r="J80" s="43"/>
      <c r="K80" s="43"/>
      <c r="L80" s="43"/>
      <c r="M80" s="43"/>
      <c r="N80" s="43"/>
      <c r="O80" s="43"/>
      <c r="P80" s="43"/>
      <c r="Q80" s="43"/>
      <c r="R80" s="43"/>
      <c r="S80" s="43"/>
      <c r="T80" s="43"/>
      <c r="U80" s="43"/>
      <c r="V80" s="43"/>
      <c r="W80" s="43"/>
      <c r="X80" s="43"/>
      <c r="Y80" s="43"/>
      <c r="Z80" s="43"/>
    </row>
    <row r="81" spans="1:26" ht="63.75" customHeight="1" x14ac:dyDescent="0.25">
      <c r="A81" s="57"/>
      <c r="B81" s="57"/>
      <c r="C81" s="49" t="s">
        <v>216</v>
      </c>
      <c r="D81" s="54" t="s">
        <v>252</v>
      </c>
      <c r="E81" s="55"/>
      <c r="F81" s="43"/>
      <c r="G81" s="43"/>
      <c r="H81" s="43"/>
      <c r="I81" s="43"/>
      <c r="J81" s="43"/>
      <c r="K81" s="43"/>
      <c r="L81" s="43"/>
      <c r="M81" s="43"/>
      <c r="N81" s="43"/>
      <c r="O81" s="43"/>
      <c r="P81" s="43"/>
      <c r="Q81" s="43"/>
      <c r="R81" s="43"/>
      <c r="S81" s="43"/>
      <c r="T81" s="43"/>
      <c r="U81" s="43"/>
      <c r="V81" s="43"/>
      <c r="W81" s="43"/>
      <c r="X81" s="43"/>
      <c r="Y81" s="43"/>
      <c r="Z81" s="43"/>
    </row>
    <row r="82" spans="1:26" ht="45.75" customHeight="1" x14ac:dyDescent="0.25">
      <c r="A82" s="57"/>
      <c r="B82" s="57"/>
      <c r="C82" s="49" t="s">
        <v>217</v>
      </c>
      <c r="D82" s="54" t="s">
        <v>223</v>
      </c>
      <c r="E82" s="55"/>
      <c r="F82" s="43"/>
      <c r="G82" s="43"/>
      <c r="H82" s="43"/>
      <c r="I82" s="43"/>
      <c r="J82" s="43"/>
      <c r="K82" s="43"/>
      <c r="L82" s="43"/>
      <c r="M82" s="43"/>
      <c r="N82" s="43"/>
      <c r="O82" s="43"/>
      <c r="P82" s="43"/>
      <c r="Q82" s="43"/>
      <c r="R82" s="43"/>
      <c r="S82" s="43"/>
      <c r="T82" s="43"/>
      <c r="U82" s="43"/>
      <c r="V82" s="43"/>
      <c r="W82" s="43"/>
      <c r="X82" s="43"/>
      <c r="Y82" s="43"/>
      <c r="Z82" s="43"/>
    </row>
    <row r="83" spans="1:26" ht="64.5" customHeight="1" x14ac:dyDescent="0.25">
      <c r="A83" s="57"/>
      <c r="B83" s="57"/>
      <c r="C83" s="49" t="s">
        <v>218</v>
      </c>
      <c r="D83" s="54" t="s">
        <v>253</v>
      </c>
      <c r="E83" s="55"/>
      <c r="F83" s="43"/>
      <c r="G83" s="43"/>
      <c r="H83" s="43"/>
      <c r="I83" s="43"/>
      <c r="J83" s="43"/>
      <c r="K83" s="43"/>
      <c r="L83" s="43"/>
      <c r="M83" s="43"/>
      <c r="N83" s="43"/>
      <c r="O83" s="43"/>
      <c r="P83" s="43"/>
      <c r="Q83" s="43"/>
      <c r="R83" s="43"/>
      <c r="S83" s="43"/>
      <c r="T83" s="43"/>
      <c r="U83" s="43"/>
      <c r="V83" s="43"/>
      <c r="W83" s="43"/>
      <c r="X83" s="43"/>
      <c r="Y83" s="43"/>
      <c r="Z83" s="43"/>
    </row>
    <row r="84" spans="1:26" ht="57" customHeight="1" x14ac:dyDescent="0.25">
      <c r="A84" s="57"/>
      <c r="B84" s="57"/>
      <c r="C84" s="49" t="s">
        <v>219</v>
      </c>
      <c r="D84" s="54"/>
      <c r="E84" s="55"/>
      <c r="F84" s="43"/>
      <c r="G84" s="43"/>
      <c r="H84" s="43"/>
      <c r="I84" s="43"/>
      <c r="J84" s="43"/>
      <c r="K84" s="43"/>
      <c r="L84" s="43"/>
      <c r="M84" s="43"/>
      <c r="N84" s="43"/>
      <c r="O84" s="43"/>
      <c r="P84" s="43"/>
      <c r="Q84" s="43"/>
      <c r="R84" s="43"/>
      <c r="S84" s="43"/>
      <c r="T84" s="43"/>
      <c r="U84" s="43"/>
      <c r="V84" s="43"/>
      <c r="W84" s="43"/>
      <c r="X84" s="43"/>
      <c r="Y84" s="43"/>
      <c r="Z84" s="43"/>
    </row>
    <row r="85" spans="1:26" ht="57" customHeight="1" x14ac:dyDescent="0.25">
      <c r="A85" s="58"/>
      <c r="B85" s="57"/>
      <c r="C85" s="49" t="s">
        <v>220</v>
      </c>
      <c r="D85" s="54"/>
      <c r="E85" s="55"/>
      <c r="F85" s="43"/>
      <c r="G85" s="43"/>
      <c r="H85" s="43"/>
      <c r="I85" s="43"/>
      <c r="J85" s="43"/>
      <c r="K85" s="43"/>
      <c r="L85" s="43"/>
      <c r="M85" s="43"/>
      <c r="N85" s="43"/>
      <c r="O85" s="43"/>
      <c r="P85" s="43"/>
      <c r="Q85" s="43"/>
      <c r="R85" s="43"/>
      <c r="S85" s="43"/>
      <c r="T85" s="43"/>
      <c r="U85" s="43"/>
      <c r="V85" s="43"/>
      <c r="W85" s="43"/>
      <c r="X85" s="43"/>
      <c r="Y85" s="43"/>
      <c r="Z85" s="43"/>
    </row>
    <row r="86" spans="1:26" ht="33.75" customHeight="1" x14ac:dyDescent="0.25">
      <c r="A86" s="63">
        <v>5</v>
      </c>
      <c r="B86" s="60" t="s">
        <v>110</v>
      </c>
      <c r="C86" s="49" t="s">
        <v>142</v>
      </c>
      <c r="D86" s="54" t="s">
        <v>224</v>
      </c>
      <c r="E86" s="55"/>
      <c r="F86" s="43"/>
      <c r="G86" s="43"/>
      <c r="H86" s="43"/>
      <c r="I86" s="43"/>
      <c r="J86" s="43"/>
      <c r="K86" s="43"/>
      <c r="L86" s="43"/>
      <c r="M86" s="43"/>
      <c r="N86" s="43"/>
      <c r="O86" s="43"/>
      <c r="P86" s="43"/>
      <c r="Q86" s="43"/>
      <c r="R86" s="43"/>
      <c r="S86" s="43"/>
      <c r="T86" s="43"/>
      <c r="U86" s="43"/>
      <c r="V86" s="43"/>
      <c r="W86" s="43"/>
      <c r="X86" s="43"/>
      <c r="Y86" s="43"/>
      <c r="Z86" s="43"/>
    </row>
    <row r="87" spans="1:26" ht="33.75" customHeight="1" x14ac:dyDescent="0.25">
      <c r="A87" s="57"/>
      <c r="B87" s="57"/>
      <c r="C87" s="49"/>
      <c r="D87" s="54" t="s">
        <v>225</v>
      </c>
      <c r="E87" s="55"/>
      <c r="F87" s="43"/>
      <c r="G87" s="43"/>
      <c r="H87" s="43"/>
      <c r="I87" s="43"/>
      <c r="J87" s="43"/>
      <c r="K87" s="43"/>
      <c r="L87" s="43"/>
      <c r="M87" s="43"/>
      <c r="N87" s="43"/>
      <c r="O87" s="43"/>
      <c r="P87" s="43"/>
      <c r="Q87" s="43"/>
      <c r="R87" s="43"/>
      <c r="S87" s="43"/>
      <c r="T87" s="43"/>
      <c r="U87" s="43"/>
      <c r="V87" s="43"/>
      <c r="W87" s="43"/>
      <c r="X87" s="43"/>
      <c r="Y87" s="43"/>
      <c r="Z87" s="43"/>
    </row>
    <row r="88" spans="1:26" ht="33.75" customHeight="1" x14ac:dyDescent="0.25">
      <c r="A88" s="57"/>
      <c r="B88" s="57"/>
      <c r="C88" s="49"/>
      <c r="D88" s="54" t="s">
        <v>254</v>
      </c>
      <c r="E88" s="55"/>
      <c r="F88" s="43"/>
      <c r="G88" s="43"/>
      <c r="H88" s="43"/>
      <c r="I88" s="43"/>
      <c r="J88" s="43"/>
      <c r="K88" s="43"/>
      <c r="L88" s="43"/>
      <c r="M88" s="43"/>
      <c r="N88" s="43"/>
      <c r="O88" s="43"/>
      <c r="P88" s="43"/>
      <c r="Q88" s="43"/>
      <c r="R88" s="43"/>
      <c r="S88" s="43"/>
      <c r="T88" s="43"/>
      <c r="U88" s="43"/>
      <c r="V88" s="43"/>
      <c r="W88" s="43"/>
      <c r="X88" s="43"/>
      <c r="Y88" s="43"/>
      <c r="Z88" s="43"/>
    </row>
    <row r="89" spans="1:26" ht="33" customHeight="1" x14ac:dyDescent="0.25">
      <c r="A89" s="57"/>
      <c r="B89" s="57"/>
      <c r="C89" s="49"/>
      <c r="D89" s="54" t="s">
        <v>255</v>
      </c>
      <c r="E89" s="55"/>
      <c r="F89" s="43"/>
      <c r="G89" s="43"/>
      <c r="H89" s="43"/>
      <c r="I89" s="43"/>
      <c r="J89" s="43"/>
      <c r="K89" s="43"/>
      <c r="L89" s="43"/>
      <c r="M89" s="43"/>
      <c r="N89" s="43"/>
      <c r="O89" s="43"/>
      <c r="P89" s="43"/>
      <c r="Q89" s="43"/>
      <c r="R89" s="43"/>
      <c r="S89" s="43"/>
      <c r="T89" s="43"/>
      <c r="U89" s="43"/>
      <c r="V89" s="43"/>
      <c r="W89" s="43"/>
      <c r="X89" s="43"/>
      <c r="Y89" s="43"/>
      <c r="Z89" s="43"/>
    </row>
    <row r="90" spans="1:26" ht="51" customHeight="1" x14ac:dyDescent="0.25">
      <c r="A90" s="57"/>
      <c r="B90" s="57"/>
      <c r="C90" s="49"/>
      <c r="D90" s="54" t="s">
        <v>256</v>
      </c>
      <c r="E90" s="55"/>
      <c r="F90" s="43"/>
      <c r="G90" s="43"/>
      <c r="H90" s="43"/>
      <c r="I90" s="43"/>
      <c r="J90" s="43"/>
      <c r="K90" s="43"/>
      <c r="L90" s="43"/>
      <c r="M90" s="43"/>
      <c r="N90" s="43"/>
      <c r="O90" s="43"/>
      <c r="P90" s="43"/>
      <c r="Q90" s="43"/>
      <c r="R90" s="43"/>
      <c r="S90" s="43"/>
      <c r="T90" s="43"/>
      <c r="U90" s="43"/>
      <c r="V90" s="43"/>
      <c r="W90" s="43"/>
      <c r="X90" s="43"/>
      <c r="Y90" s="43"/>
      <c r="Z90" s="43"/>
    </row>
    <row r="91" spans="1:26" ht="33.75" customHeight="1" x14ac:dyDescent="0.25">
      <c r="A91" s="57"/>
      <c r="B91" s="57"/>
      <c r="C91" s="49"/>
      <c r="D91" s="54" t="s">
        <v>226</v>
      </c>
      <c r="E91" s="55"/>
      <c r="F91" s="43"/>
      <c r="G91" s="43"/>
      <c r="H91" s="43"/>
      <c r="I91" s="43"/>
      <c r="J91" s="43"/>
      <c r="K91" s="43"/>
      <c r="L91" s="43"/>
      <c r="M91" s="43"/>
      <c r="N91" s="43"/>
      <c r="O91" s="43"/>
      <c r="P91" s="43"/>
      <c r="Q91" s="43"/>
      <c r="R91" s="43"/>
      <c r="S91" s="43"/>
      <c r="T91" s="43"/>
      <c r="U91" s="43"/>
      <c r="V91" s="43"/>
      <c r="W91" s="43"/>
      <c r="X91" s="43"/>
      <c r="Y91" s="43"/>
      <c r="Z91" s="43"/>
    </row>
    <row r="92" spans="1:26" ht="51" customHeight="1" x14ac:dyDescent="0.25">
      <c r="A92" s="57"/>
      <c r="B92" s="57"/>
      <c r="C92" s="49"/>
      <c r="D92" s="54" t="s">
        <v>227</v>
      </c>
      <c r="E92" s="55"/>
      <c r="F92" s="43"/>
      <c r="G92" s="43"/>
      <c r="H92" s="43"/>
      <c r="I92" s="43"/>
      <c r="J92" s="43"/>
      <c r="K92" s="43"/>
      <c r="L92" s="43"/>
      <c r="M92" s="43"/>
      <c r="N92" s="43"/>
      <c r="O92" s="43"/>
      <c r="P92" s="43"/>
      <c r="Q92" s="43"/>
      <c r="R92" s="43"/>
      <c r="S92" s="43"/>
      <c r="T92" s="43"/>
      <c r="U92" s="43"/>
      <c r="V92" s="43"/>
      <c r="W92" s="43"/>
      <c r="X92" s="43"/>
      <c r="Y92" s="43"/>
      <c r="Z92" s="43"/>
    </row>
    <row r="93" spans="1:26" ht="51" customHeight="1" x14ac:dyDescent="0.25">
      <c r="A93" s="57"/>
      <c r="B93" s="57"/>
      <c r="C93" s="49"/>
      <c r="D93" s="54" t="s">
        <v>257</v>
      </c>
      <c r="E93" s="55"/>
      <c r="F93" s="43"/>
      <c r="G93" s="43"/>
      <c r="H93" s="43"/>
      <c r="I93" s="43"/>
      <c r="J93" s="43"/>
      <c r="K93" s="43"/>
      <c r="L93" s="43"/>
      <c r="M93" s="43"/>
      <c r="N93" s="43"/>
      <c r="O93" s="43"/>
      <c r="P93" s="43"/>
      <c r="Q93" s="43"/>
      <c r="R93" s="43"/>
      <c r="S93" s="43"/>
      <c r="T93" s="43"/>
      <c r="U93" s="43"/>
      <c r="V93" s="43"/>
      <c r="W93" s="43"/>
      <c r="X93" s="43"/>
      <c r="Y93" s="43"/>
      <c r="Z93" s="43"/>
    </row>
    <row r="94" spans="1:26" ht="51" customHeight="1" x14ac:dyDescent="0.25">
      <c r="A94" s="58"/>
      <c r="B94" s="58"/>
      <c r="C94" s="49"/>
      <c r="D94" s="54" t="s">
        <v>228</v>
      </c>
      <c r="E94" s="55"/>
      <c r="F94" s="43"/>
      <c r="G94" s="43"/>
      <c r="H94" s="43"/>
      <c r="I94" s="43"/>
      <c r="J94" s="43"/>
      <c r="K94" s="43"/>
      <c r="L94" s="43"/>
      <c r="M94" s="43"/>
      <c r="N94" s="43"/>
      <c r="O94" s="43"/>
      <c r="P94" s="43"/>
      <c r="Q94" s="43"/>
      <c r="R94" s="43"/>
      <c r="S94" s="43"/>
      <c r="T94" s="43"/>
      <c r="U94" s="43"/>
      <c r="V94" s="43"/>
      <c r="W94" s="43"/>
      <c r="X94" s="43"/>
      <c r="Y94" s="43"/>
      <c r="Z94" s="43"/>
    </row>
    <row r="95" spans="1:26" ht="69" customHeight="1" x14ac:dyDescent="0.25">
      <c r="A95" s="63">
        <v>6</v>
      </c>
      <c r="B95" s="59" t="s">
        <v>112</v>
      </c>
      <c r="C95" s="49" t="s">
        <v>263</v>
      </c>
      <c r="D95" s="54" t="s">
        <v>229</v>
      </c>
      <c r="E95" s="55"/>
      <c r="F95" s="43"/>
      <c r="G95" s="43"/>
      <c r="H95" s="43"/>
      <c r="I95" s="43"/>
      <c r="J95" s="43"/>
      <c r="K95" s="43"/>
      <c r="L95" s="43"/>
      <c r="M95" s="43"/>
      <c r="N95" s="43"/>
      <c r="O95" s="43"/>
      <c r="P95" s="43"/>
      <c r="Q95" s="43"/>
      <c r="R95" s="43"/>
      <c r="S95" s="43"/>
      <c r="T95" s="43"/>
      <c r="U95" s="43"/>
      <c r="V95" s="43"/>
      <c r="W95" s="43"/>
      <c r="X95" s="43"/>
      <c r="Y95" s="43"/>
      <c r="Z95" s="43"/>
    </row>
    <row r="96" spans="1:26" ht="46.5" customHeight="1" x14ac:dyDescent="0.25">
      <c r="A96" s="57"/>
      <c r="B96" s="57"/>
      <c r="C96" s="49" t="s">
        <v>264</v>
      </c>
      <c r="D96" s="54">
        <v>222</v>
      </c>
      <c r="E96" s="55"/>
      <c r="F96" s="43"/>
      <c r="G96" s="43"/>
      <c r="H96" s="43"/>
      <c r="I96" s="43"/>
      <c r="J96" s="43"/>
      <c r="K96" s="43"/>
      <c r="L96" s="43"/>
      <c r="M96" s="43"/>
      <c r="N96" s="43"/>
      <c r="O96" s="43"/>
      <c r="P96" s="43"/>
      <c r="Q96" s="43"/>
      <c r="R96" s="43"/>
      <c r="S96" s="43"/>
      <c r="T96" s="43"/>
      <c r="U96" s="43"/>
      <c r="V96" s="43"/>
      <c r="W96" s="43"/>
      <c r="X96" s="43"/>
      <c r="Y96" s="43"/>
      <c r="Z96" s="43"/>
    </row>
    <row r="97" spans="1:26" ht="48" customHeight="1" x14ac:dyDescent="0.25">
      <c r="A97" s="57"/>
      <c r="B97" s="57"/>
      <c r="C97" s="49"/>
      <c r="D97" s="54" t="s">
        <v>230</v>
      </c>
      <c r="E97" s="55"/>
      <c r="F97" s="43"/>
      <c r="G97" s="43"/>
      <c r="H97" s="43"/>
      <c r="I97" s="43"/>
      <c r="J97" s="43"/>
      <c r="K97" s="43"/>
      <c r="L97" s="43"/>
      <c r="M97" s="43"/>
      <c r="N97" s="43"/>
      <c r="O97" s="43"/>
      <c r="P97" s="43"/>
      <c r="Q97" s="43"/>
      <c r="R97" s="43"/>
      <c r="S97" s="43"/>
      <c r="T97" s="43"/>
      <c r="U97" s="43"/>
      <c r="V97" s="43"/>
      <c r="W97" s="43"/>
      <c r="X97" s="43"/>
      <c r="Y97" s="43"/>
      <c r="Z97" s="43"/>
    </row>
    <row r="98" spans="1:26" ht="33.75" customHeight="1" x14ac:dyDescent="0.25">
      <c r="A98" s="57"/>
      <c r="B98" s="57"/>
      <c r="C98" s="49"/>
      <c r="D98" s="54" t="s">
        <v>231</v>
      </c>
      <c r="E98" s="55"/>
      <c r="F98" s="43"/>
      <c r="G98" s="43"/>
      <c r="H98" s="43"/>
      <c r="I98" s="43"/>
      <c r="J98" s="43"/>
      <c r="K98" s="43"/>
      <c r="L98" s="43"/>
      <c r="M98" s="43"/>
      <c r="N98" s="43"/>
      <c r="O98" s="43"/>
      <c r="P98" s="43"/>
      <c r="Q98" s="43"/>
      <c r="R98" s="43"/>
      <c r="S98" s="43"/>
      <c r="T98" s="43"/>
      <c r="U98" s="43"/>
      <c r="V98" s="43"/>
      <c r="W98" s="43"/>
      <c r="X98" s="43"/>
      <c r="Y98" s="43"/>
      <c r="Z98" s="43"/>
    </row>
    <row r="99" spans="1:26" ht="75.75" customHeight="1" x14ac:dyDescent="0.25">
      <c r="A99" s="57"/>
      <c r="B99" s="57"/>
      <c r="C99" s="49"/>
      <c r="D99" s="54" t="s">
        <v>232</v>
      </c>
      <c r="E99" s="55"/>
      <c r="F99" s="43"/>
      <c r="G99" s="43"/>
      <c r="H99" s="43"/>
      <c r="I99" s="43"/>
      <c r="J99" s="43"/>
      <c r="K99" s="43"/>
      <c r="L99" s="43"/>
      <c r="M99" s="43"/>
      <c r="N99" s="43"/>
      <c r="O99" s="43"/>
      <c r="P99" s="43"/>
      <c r="Q99" s="43"/>
      <c r="R99" s="43"/>
      <c r="S99" s="43"/>
      <c r="T99" s="43"/>
      <c r="U99" s="43"/>
      <c r="V99" s="43"/>
      <c r="W99" s="43"/>
      <c r="X99" s="43"/>
      <c r="Y99" s="43"/>
      <c r="Z99" s="43"/>
    </row>
    <row r="100" spans="1:26" ht="29.25" customHeight="1" x14ac:dyDescent="0.25">
      <c r="A100" s="58"/>
      <c r="B100" s="58"/>
      <c r="C100" s="49"/>
      <c r="D100" s="54" t="s">
        <v>233</v>
      </c>
      <c r="E100" s="55"/>
      <c r="F100" s="43"/>
      <c r="G100" s="43"/>
      <c r="H100" s="43"/>
      <c r="I100" s="43"/>
      <c r="J100" s="43"/>
      <c r="K100" s="43"/>
      <c r="L100" s="43"/>
      <c r="M100" s="43"/>
      <c r="N100" s="43"/>
      <c r="O100" s="43"/>
      <c r="P100" s="43"/>
      <c r="Q100" s="43"/>
      <c r="R100" s="43"/>
      <c r="S100" s="43"/>
      <c r="T100" s="43"/>
      <c r="U100" s="43"/>
      <c r="V100" s="43"/>
      <c r="W100" s="43"/>
      <c r="X100" s="43"/>
      <c r="Y100" s="43"/>
      <c r="Z100" s="43"/>
    </row>
    <row r="101" spans="1:26" ht="36.75" customHeight="1" x14ac:dyDescent="0.25">
      <c r="A101" s="56">
        <v>7</v>
      </c>
      <c r="B101" s="59" t="s">
        <v>161</v>
      </c>
      <c r="C101" s="49" t="s">
        <v>324</v>
      </c>
      <c r="D101" s="54" t="s">
        <v>325</v>
      </c>
      <c r="E101" s="55"/>
      <c r="F101" s="43"/>
      <c r="G101" s="43"/>
      <c r="H101" s="43"/>
      <c r="I101" s="43"/>
      <c r="J101" s="43"/>
      <c r="K101" s="43"/>
      <c r="L101" s="43"/>
      <c r="M101" s="43"/>
      <c r="N101" s="43"/>
      <c r="O101" s="43"/>
      <c r="P101" s="43"/>
      <c r="Q101" s="43"/>
      <c r="R101" s="43"/>
      <c r="S101" s="43"/>
      <c r="T101" s="43"/>
      <c r="U101" s="43"/>
      <c r="V101" s="43"/>
      <c r="W101" s="43"/>
      <c r="X101" s="43"/>
      <c r="Y101" s="43"/>
      <c r="Z101" s="43"/>
    </row>
    <row r="102" spans="1:26" ht="26.25" customHeight="1" x14ac:dyDescent="0.25">
      <c r="A102" s="57"/>
      <c r="B102" s="57"/>
      <c r="C102" s="49" t="s">
        <v>326</v>
      </c>
      <c r="D102" s="54" t="s">
        <v>327</v>
      </c>
      <c r="E102" s="55"/>
      <c r="F102" s="43"/>
      <c r="G102" s="43"/>
      <c r="H102" s="43"/>
      <c r="I102" s="43"/>
      <c r="J102" s="43"/>
      <c r="K102" s="43"/>
      <c r="L102" s="43"/>
      <c r="M102" s="43"/>
      <c r="N102" s="43"/>
      <c r="O102" s="43"/>
      <c r="P102" s="43"/>
      <c r="Q102" s="43"/>
      <c r="R102" s="43"/>
      <c r="S102" s="43"/>
      <c r="T102" s="43"/>
      <c r="U102" s="43"/>
      <c r="V102" s="43"/>
      <c r="W102" s="43"/>
      <c r="X102" s="43"/>
      <c r="Y102" s="43"/>
      <c r="Z102" s="43"/>
    </row>
    <row r="103" spans="1:26" ht="33.75" customHeight="1" x14ac:dyDescent="0.25">
      <c r="A103" s="57"/>
      <c r="B103" s="57"/>
      <c r="C103" s="49" t="s">
        <v>328</v>
      </c>
      <c r="D103" s="54" t="s">
        <v>329</v>
      </c>
      <c r="E103" s="55"/>
      <c r="F103" s="43"/>
      <c r="G103" s="43"/>
      <c r="H103" s="43"/>
      <c r="I103" s="43"/>
      <c r="J103" s="43"/>
      <c r="K103" s="43"/>
      <c r="L103" s="43"/>
      <c r="M103" s="43"/>
      <c r="N103" s="43"/>
      <c r="O103" s="43"/>
      <c r="P103" s="43"/>
      <c r="Q103" s="43"/>
      <c r="R103" s="43"/>
      <c r="S103" s="43"/>
      <c r="T103" s="43"/>
      <c r="U103" s="43"/>
      <c r="V103" s="43"/>
      <c r="W103" s="43"/>
      <c r="X103" s="43"/>
      <c r="Y103" s="43"/>
      <c r="Z103" s="43"/>
    </row>
    <row r="104" spans="1:26" ht="33" customHeight="1" x14ac:dyDescent="0.25">
      <c r="A104" s="57"/>
      <c r="B104" s="57"/>
      <c r="C104" s="49" t="s">
        <v>330</v>
      </c>
      <c r="D104" s="54"/>
      <c r="E104" s="55"/>
      <c r="F104" s="43"/>
      <c r="G104" s="43"/>
      <c r="H104" s="43"/>
      <c r="I104" s="43"/>
      <c r="J104" s="43"/>
      <c r="K104" s="43"/>
      <c r="L104" s="43"/>
      <c r="M104" s="43"/>
      <c r="N104" s="43"/>
      <c r="O104" s="43"/>
      <c r="P104" s="43"/>
      <c r="Q104" s="43"/>
      <c r="R104" s="43"/>
      <c r="S104" s="43"/>
      <c r="T104" s="43"/>
      <c r="U104" s="43"/>
      <c r="V104" s="43"/>
      <c r="W104" s="43"/>
      <c r="X104" s="43"/>
      <c r="Y104" s="43"/>
      <c r="Z104" s="43"/>
    </row>
    <row r="105" spans="1:26" ht="24.75" customHeight="1" x14ac:dyDescent="0.25">
      <c r="A105" s="57"/>
      <c r="B105" s="57"/>
      <c r="C105" s="52" t="s">
        <v>331</v>
      </c>
      <c r="D105" s="54"/>
      <c r="E105" s="55"/>
      <c r="F105" s="43"/>
      <c r="G105" s="43"/>
      <c r="H105" s="43"/>
      <c r="I105" s="43"/>
      <c r="J105" s="43"/>
      <c r="K105" s="43"/>
      <c r="L105" s="43"/>
      <c r="M105" s="43"/>
      <c r="N105" s="43"/>
      <c r="O105" s="43"/>
      <c r="P105" s="43"/>
      <c r="Q105" s="43"/>
      <c r="R105" s="43"/>
      <c r="S105" s="43"/>
      <c r="T105" s="43"/>
      <c r="U105" s="43"/>
      <c r="V105" s="43"/>
      <c r="W105" s="43"/>
      <c r="X105" s="43"/>
      <c r="Y105" s="43"/>
      <c r="Z105" s="43"/>
    </row>
    <row r="106" spans="1:26" ht="33" customHeight="1" x14ac:dyDescent="0.25">
      <c r="A106" s="57"/>
      <c r="B106" s="57"/>
      <c r="C106" s="53" t="s">
        <v>332</v>
      </c>
      <c r="D106" s="49"/>
      <c r="E106" s="49"/>
      <c r="F106" s="43"/>
      <c r="G106" s="43"/>
      <c r="H106" s="43"/>
      <c r="I106" s="43"/>
      <c r="J106" s="43"/>
      <c r="K106" s="43"/>
      <c r="L106" s="43"/>
      <c r="M106" s="43"/>
      <c r="N106" s="43"/>
      <c r="O106" s="43"/>
      <c r="P106" s="43"/>
      <c r="Q106" s="43"/>
      <c r="R106" s="43"/>
      <c r="S106" s="43"/>
      <c r="T106" s="43"/>
      <c r="U106" s="43"/>
      <c r="V106" s="43"/>
      <c r="W106" s="43"/>
      <c r="X106" s="43"/>
      <c r="Y106" s="43"/>
      <c r="Z106" s="43"/>
    </row>
    <row r="107" spans="1:26" ht="28.5" customHeight="1" x14ac:dyDescent="0.25">
      <c r="A107" s="58"/>
      <c r="B107" s="58"/>
      <c r="C107" s="53" t="s">
        <v>333</v>
      </c>
      <c r="D107" s="54"/>
      <c r="E107" s="55"/>
      <c r="F107" s="43"/>
      <c r="G107" s="43"/>
      <c r="H107" s="43"/>
      <c r="I107" s="43"/>
      <c r="J107" s="43"/>
      <c r="K107" s="43"/>
      <c r="L107" s="43"/>
      <c r="M107" s="43"/>
      <c r="N107" s="43"/>
      <c r="O107" s="43"/>
      <c r="P107" s="43"/>
      <c r="Q107" s="43"/>
      <c r="R107" s="43"/>
      <c r="S107" s="43"/>
      <c r="T107" s="43"/>
      <c r="U107" s="43"/>
      <c r="V107" s="43"/>
      <c r="W107" s="43"/>
      <c r="X107" s="43"/>
      <c r="Y107" s="43"/>
      <c r="Z107" s="43"/>
    </row>
    <row r="108" spans="1:26" ht="30.75" customHeight="1" x14ac:dyDescent="0.25">
      <c r="A108" s="56">
        <v>8</v>
      </c>
      <c r="B108" s="59" t="s">
        <v>334</v>
      </c>
      <c r="C108" s="49" t="s">
        <v>335</v>
      </c>
      <c r="D108" s="54"/>
      <c r="E108" s="55"/>
      <c r="F108" s="43"/>
      <c r="G108" s="43"/>
      <c r="H108" s="43"/>
      <c r="I108" s="43"/>
      <c r="J108" s="43"/>
      <c r="K108" s="43"/>
      <c r="L108" s="43"/>
      <c r="M108" s="43"/>
      <c r="N108" s="43"/>
      <c r="O108" s="43"/>
      <c r="P108" s="43"/>
      <c r="Q108" s="43"/>
      <c r="R108" s="43"/>
      <c r="S108" s="43"/>
      <c r="T108" s="43"/>
      <c r="U108" s="43"/>
      <c r="V108" s="43"/>
      <c r="W108" s="43"/>
      <c r="X108" s="43"/>
      <c r="Y108" s="43"/>
      <c r="Z108" s="43"/>
    </row>
    <row r="109" spans="1:26" ht="30.75" customHeight="1" x14ac:dyDescent="0.25">
      <c r="A109" s="57"/>
      <c r="B109" s="57"/>
      <c r="C109" s="49" t="s">
        <v>336</v>
      </c>
      <c r="D109" s="54"/>
      <c r="E109" s="55"/>
      <c r="F109" s="43"/>
      <c r="G109" s="43"/>
      <c r="H109" s="43"/>
      <c r="I109" s="43"/>
      <c r="J109" s="43"/>
      <c r="K109" s="43"/>
      <c r="L109" s="43"/>
      <c r="M109" s="43"/>
      <c r="N109" s="43"/>
      <c r="O109" s="43"/>
      <c r="P109" s="43"/>
      <c r="Q109" s="43"/>
      <c r="R109" s="43"/>
      <c r="S109" s="43"/>
      <c r="T109" s="43"/>
      <c r="U109" s="43"/>
      <c r="V109" s="43"/>
      <c r="W109" s="43"/>
      <c r="X109" s="43"/>
      <c r="Y109" s="43"/>
      <c r="Z109" s="43"/>
    </row>
    <row r="110" spans="1:26" ht="30.75" customHeight="1" x14ac:dyDescent="0.25">
      <c r="A110" s="57"/>
      <c r="B110" s="57"/>
      <c r="C110" s="49" t="s">
        <v>337</v>
      </c>
      <c r="D110" s="54"/>
      <c r="E110" s="55"/>
      <c r="F110" s="43"/>
      <c r="G110" s="43"/>
      <c r="H110" s="43"/>
      <c r="I110" s="43"/>
      <c r="J110" s="43"/>
      <c r="K110" s="43"/>
      <c r="L110" s="43"/>
      <c r="M110" s="43"/>
      <c r="N110" s="43"/>
      <c r="O110" s="43"/>
      <c r="P110" s="43"/>
      <c r="Q110" s="43"/>
      <c r="R110" s="43"/>
      <c r="S110" s="43"/>
      <c r="T110" s="43"/>
      <c r="U110" s="43"/>
      <c r="V110" s="43"/>
      <c r="W110" s="43"/>
      <c r="X110" s="43"/>
      <c r="Y110" s="43"/>
      <c r="Z110" s="43"/>
    </row>
    <row r="111" spans="1:26" ht="30.75" customHeight="1" x14ac:dyDescent="0.25">
      <c r="A111" s="57"/>
      <c r="B111" s="57"/>
      <c r="C111" s="49"/>
      <c r="D111" s="54"/>
      <c r="E111" s="55"/>
      <c r="F111" s="43"/>
      <c r="G111" s="43"/>
      <c r="H111" s="43"/>
      <c r="I111" s="43"/>
      <c r="J111" s="43"/>
      <c r="K111" s="43"/>
      <c r="L111" s="43"/>
      <c r="M111" s="43"/>
      <c r="N111" s="43"/>
      <c r="O111" s="43"/>
      <c r="P111" s="43"/>
      <c r="Q111" s="43"/>
      <c r="R111" s="43"/>
      <c r="S111" s="43"/>
      <c r="T111" s="43"/>
      <c r="U111" s="43"/>
      <c r="V111" s="43"/>
      <c r="W111" s="43"/>
      <c r="X111" s="43"/>
      <c r="Y111" s="43"/>
      <c r="Z111" s="43"/>
    </row>
    <row r="112" spans="1:26" ht="30.75" customHeight="1" x14ac:dyDescent="0.25">
      <c r="A112" s="57"/>
      <c r="B112" s="57"/>
      <c r="C112" s="49"/>
      <c r="D112" s="54"/>
      <c r="E112" s="55"/>
      <c r="F112" s="43"/>
      <c r="G112" s="43"/>
      <c r="H112" s="43"/>
      <c r="I112" s="43"/>
      <c r="J112" s="43"/>
      <c r="K112" s="43"/>
      <c r="L112" s="43"/>
      <c r="M112" s="43"/>
      <c r="N112" s="43"/>
      <c r="O112" s="43"/>
      <c r="P112" s="43"/>
      <c r="Q112" s="43"/>
      <c r="R112" s="43"/>
      <c r="S112" s="43"/>
      <c r="T112" s="43"/>
      <c r="U112" s="43"/>
      <c r="V112" s="43"/>
      <c r="W112" s="43"/>
      <c r="X112" s="43"/>
      <c r="Y112" s="43"/>
      <c r="Z112" s="43"/>
    </row>
    <row r="113" spans="1:26" ht="30.75" customHeight="1" x14ac:dyDescent="0.25">
      <c r="A113" s="58"/>
      <c r="B113" s="58"/>
      <c r="C113" s="49"/>
      <c r="D113" s="54"/>
      <c r="E113" s="55"/>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2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2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2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2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2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2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2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2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2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2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2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2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2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2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2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2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2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2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2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2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2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2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2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2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2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2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2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2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2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2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2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2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2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2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2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2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2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2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2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2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2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2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2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2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2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2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2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2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2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2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2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2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2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2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2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2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2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2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2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2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2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2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2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2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2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2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2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2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2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2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2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2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2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2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2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2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2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2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2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2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2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2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2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2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2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2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2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2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2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2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2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2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2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2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2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2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2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2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2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2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2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2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2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2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2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2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2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2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2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2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2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2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2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2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2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2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2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2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2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2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2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2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2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2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2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2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2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2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2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2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2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2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2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2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2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25">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2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25">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25">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25">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25">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25">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25">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25">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25">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25">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2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25">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25">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25">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25">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25">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25">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25">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25">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25">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2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25">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25">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25">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25">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25">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25">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25">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25">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25">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2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25">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25">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25">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25">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25">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25">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25">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25">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25">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2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25">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25">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25">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25">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25">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25">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25">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25">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25">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2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25">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25">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25">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25">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25">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25">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25">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25">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25">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2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25">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25">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25">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25">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25">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25">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25">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25">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25">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2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25">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25">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25">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25">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25">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25">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25">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25">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25">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2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25">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25">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25">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25">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25">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25">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25">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25">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25">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2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25">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25">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25">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25">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25">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25">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25">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25">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25">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2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25">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25">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25">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25">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25">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25">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25">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25">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25">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2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25">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25">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25">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25">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25">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25">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25">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25">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25">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2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25">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25">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25">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25">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25">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25">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25">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25">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25">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2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2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25">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2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25">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25">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2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2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2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2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2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2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25">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25">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25">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2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25">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2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25">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25">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25">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25">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25">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2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25">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25">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25">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2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25">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25">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25">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25">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25">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25">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25">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25">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2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2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25">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25">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25">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2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2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2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2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2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2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2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2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2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2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2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2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2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2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2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2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2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2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2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2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2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2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2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2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2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2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2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2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2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2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2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2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2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2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2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2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2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2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2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2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2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2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2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2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2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2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2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2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2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2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2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2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2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2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2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2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2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2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2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2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2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2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2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2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2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2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2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2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2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2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2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2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2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2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2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2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2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2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2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2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2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2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2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2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2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2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2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2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2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2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2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2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2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2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2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2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2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2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2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2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2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2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2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2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2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2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2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2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2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2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2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2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2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2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2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2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2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2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2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2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2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2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2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2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2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2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2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2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2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2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2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2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2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2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2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2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2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2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2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2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2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2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2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2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2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2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2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2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2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2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2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2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2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2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2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2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2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2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2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2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2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2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2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2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2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2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2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2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2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2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2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2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2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2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2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2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2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2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2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2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2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2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2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2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2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2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2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2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2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2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2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2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2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2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2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2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2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2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2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2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2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2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2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2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2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2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2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2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2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2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2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2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2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2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2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2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2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2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2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2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2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2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2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2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2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2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2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2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2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2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2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2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2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2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2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2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2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2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2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2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2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2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2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2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2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2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2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2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2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2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2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2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2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2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2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2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2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2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2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2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2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2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2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2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2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2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2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2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2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2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2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2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2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2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2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2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2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2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2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2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2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2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2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2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2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2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2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2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2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2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2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2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2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2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2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2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2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2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2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2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2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2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2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2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2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2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2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2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2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2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2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2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2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2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2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2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2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2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2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2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2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2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2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2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2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2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2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2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2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2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2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2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2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2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2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2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2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2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2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2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2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2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2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2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2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2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2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2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2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2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2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2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2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2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2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2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2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2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2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2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2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2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2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2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2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2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2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2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2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2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2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2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2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2.75" customHeight="1" x14ac:dyDescent="0.25">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row r="1001" spans="1:26" ht="12.75" customHeight="1" x14ac:dyDescent="0.25">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row>
  </sheetData>
  <mergeCells count="142">
    <mergeCell ref="A76:A85"/>
    <mergeCell ref="B76:B85"/>
    <mergeCell ref="A86:A94"/>
    <mergeCell ref="B86:B94"/>
    <mergeCell ref="A95:A100"/>
    <mergeCell ref="B95:B100"/>
    <mergeCell ref="D92:E92"/>
    <mergeCell ref="D86:E86"/>
    <mergeCell ref="D93:E93"/>
    <mergeCell ref="D99:E99"/>
    <mergeCell ref="D87:E87"/>
    <mergeCell ref="D97:E97"/>
    <mergeCell ref="D85:E85"/>
    <mergeCell ref="D94:E94"/>
    <mergeCell ref="D98:E98"/>
    <mergeCell ref="D95:E95"/>
    <mergeCell ref="D96:E96"/>
    <mergeCell ref="D88:E88"/>
    <mergeCell ref="D89:E89"/>
    <mergeCell ref="D90:E90"/>
    <mergeCell ref="D78:E78"/>
    <mergeCell ref="D79:E79"/>
    <mergeCell ref="D80:E80"/>
    <mergeCell ref="D81:E81"/>
    <mergeCell ref="D53:E53"/>
    <mergeCell ref="D34:E34"/>
    <mergeCell ref="D36:E36"/>
    <mergeCell ref="D39:E39"/>
    <mergeCell ref="D40:E40"/>
    <mergeCell ref="D41:E41"/>
    <mergeCell ref="D42:E42"/>
    <mergeCell ref="D91:E91"/>
    <mergeCell ref="D83:E83"/>
    <mergeCell ref="D84:E84"/>
    <mergeCell ref="D69:E69"/>
    <mergeCell ref="D70:E70"/>
    <mergeCell ref="D82:E82"/>
    <mergeCell ref="D47:E47"/>
    <mergeCell ref="D72:E72"/>
    <mergeCell ref="D73:E73"/>
    <mergeCell ref="D51:E51"/>
    <mergeCell ref="D66:E66"/>
    <mergeCell ref="D76:E76"/>
    <mergeCell ref="D77:E77"/>
    <mergeCell ref="D74:E74"/>
    <mergeCell ref="D54:E54"/>
    <mergeCell ref="D62:E62"/>
    <mergeCell ref="D61:E61"/>
    <mergeCell ref="A8:B8"/>
    <mergeCell ref="A6:B6"/>
    <mergeCell ref="A7:B7"/>
    <mergeCell ref="D31:E31"/>
    <mergeCell ref="D32:E32"/>
    <mergeCell ref="D33:E33"/>
    <mergeCell ref="D27:E27"/>
    <mergeCell ref="D28:E28"/>
    <mergeCell ref="D29:E29"/>
    <mergeCell ref="D30:E30"/>
    <mergeCell ref="D15:E15"/>
    <mergeCell ref="D26:E26"/>
    <mergeCell ref="D24:E24"/>
    <mergeCell ref="D25:E25"/>
    <mergeCell ref="D22:E22"/>
    <mergeCell ref="D14:E14"/>
    <mergeCell ref="D23:E23"/>
    <mergeCell ref="B16:B23"/>
    <mergeCell ref="A47:A53"/>
    <mergeCell ref="B47:B53"/>
    <mergeCell ref="A55:A61"/>
    <mergeCell ref="B55:B61"/>
    <mergeCell ref="A62:A67"/>
    <mergeCell ref="B62:B67"/>
    <mergeCell ref="A68:A75"/>
    <mergeCell ref="B68:B75"/>
    <mergeCell ref="C1:D2"/>
    <mergeCell ref="C3:D4"/>
    <mergeCell ref="C5:E5"/>
    <mergeCell ref="C8:E8"/>
    <mergeCell ref="C6:E6"/>
    <mergeCell ref="C7:E7"/>
    <mergeCell ref="D20:E20"/>
    <mergeCell ref="A16:A23"/>
    <mergeCell ref="A1:B4"/>
    <mergeCell ref="A5:B5"/>
    <mergeCell ref="B10:B15"/>
    <mergeCell ref="B24:B31"/>
    <mergeCell ref="A10:A15"/>
    <mergeCell ref="A24:A31"/>
    <mergeCell ref="A32:A38"/>
    <mergeCell ref="A39:A46"/>
    <mergeCell ref="B39:B46"/>
    <mergeCell ref="B32:B38"/>
    <mergeCell ref="D10:E10"/>
    <mergeCell ref="D11:E11"/>
    <mergeCell ref="D12:E12"/>
    <mergeCell ref="D13:E13"/>
    <mergeCell ref="D9:E9"/>
    <mergeCell ref="D16:E16"/>
    <mergeCell ref="D17:E17"/>
    <mergeCell ref="D18:E18"/>
    <mergeCell ref="D19:E19"/>
    <mergeCell ref="D37:E37"/>
    <mergeCell ref="D44:E44"/>
    <mergeCell ref="D45:E45"/>
    <mergeCell ref="D46:E46"/>
    <mergeCell ref="D35:E35"/>
    <mergeCell ref="D43:E43"/>
    <mergeCell ref="D21:E21"/>
    <mergeCell ref="D38:E38"/>
    <mergeCell ref="D63:E63"/>
    <mergeCell ref="D64:E64"/>
    <mergeCell ref="D65:E65"/>
    <mergeCell ref="D60:E60"/>
    <mergeCell ref="D68:E68"/>
    <mergeCell ref="D71:E71"/>
    <mergeCell ref="D57:E57"/>
    <mergeCell ref="D58:E58"/>
    <mergeCell ref="D59:E59"/>
    <mergeCell ref="D48:E48"/>
    <mergeCell ref="D49:E49"/>
    <mergeCell ref="D50:E50"/>
    <mergeCell ref="A108:A113"/>
    <mergeCell ref="B108:B113"/>
    <mergeCell ref="D108:E108"/>
    <mergeCell ref="D109:E109"/>
    <mergeCell ref="D110:E110"/>
    <mergeCell ref="D111:E111"/>
    <mergeCell ref="D112:E112"/>
    <mergeCell ref="D113:E113"/>
    <mergeCell ref="D100:E100"/>
    <mergeCell ref="A101:A107"/>
    <mergeCell ref="B101:B107"/>
    <mergeCell ref="D101:E101"/>
    <mergeCell ref="D102:E102"/>
    <mergeCell ref="D103:E103"/>
    <mergeCell ref="D104:E104"/>
    <mergeCell ref="D105:E105"/>
    <mergeCell ref="D107:E107"/>
    <mergeCell ref="D67:E67"/>
    <mergeCell ref="D75:E75"/>
    <mergeCell ref="D55:E55"/>
    <mergeCell ref="D56:E56"/>
  </mergeCells>
  <printOptions horizontalCentered="1" verticalCentered="1"/>
  <pageMargins left="0.35433070866141736" right="0.35433070866141736" top="0.19685039370078741" bottom="0.19685039370078741" header="0.51181102362204722" footer="0.51181102362204722"/>
  <pageSetup paperSize="5" scale="35" orientation="portrait" horizontalDpi="300" verticalDpi="300" r:id="rId1"/>
  <headerFooter differentOddEven="1" alignWithMargins="0">
    <oddFooter>Página &amp;P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30"/>
  <sheetViews>
    <sheetView workbookViewId="0">
      <selection activeCell="C6" sqref="C6:AI6"/>
    </sheetView>
  </sheetViews>
  <sheetFormatPr baseColWidth="10" defaultRowHeight="15" x14ac:dyDescent="0.25"/>
  <cols>
    <col min="1" max="1" width="17.42578125" customWidth="1"/>
    <col min="2" max="2" width="24.28515625" customWidth="1"/>
    <col min="3" max="3" width="68.5703125" customWidth="1"/>
    <col min="4" max="4" width="59.5703125" customWidth="1"/>
    <col min="5" max="5" width="45.85546875" customWidth="1"/>
    <col min="6" max="6" width="19.28515625" customWidth="1"/>
    <col min="7" max="7" width="21" customWidth="1"/>
    <col min="8" max="8" width="21.42578125" customWidth="1"/>
    <col min="9" max="9" width="25.85546875" customWidth="1"/>
    <col min="10" max="10" width="19.7109375" customWidth="1"/>
  </cols>
  <sheetData>
    <row r="1" spans="1:35" x14ac:dyDescent="0.25">
      <c r="A1" s="87"/>
      <c r="B1" s="87"/>
      <c r="C1" s="88" t="s">
        <v>96</v>
      </c>
      <c r="D1" s="22" t="s">
        <v>97</v>
      </c>
    </row>
    <row r="2" spans="1:35" x14ac:dyDescent="0.25">
      <c r="A2" s="87"/>
      <c r="B2" s="87"/>
      <c r="C2" s="88"/>
      <c r="D2" s="21" t="s">
        <v>338</v>
      </c>
    </row>
    <row r="3" spans="1:35" x14ac:dyDescent="0.25">
      <c r="A3" s="87"/>
      <c r="B3" s="87"/>
      <c r="C3" s="89" t="s">
        <v>98</v>
      </c>
      <c r="D3" s="23" t="s">
        <v>302</v>
      </c>
    </row>
    <row r="4" spans="1:35" x14ac:dyDescent="0.25">
      <c r="A4" s="87"/>
      <c r="B4" s="87"/>
      <c r="C4" s="89"/>
      <c r="D4" s="23" t="s">
        <v>303</v>
      </c>
    </row>
    <row r="5" spans="1:35" ht="39" customHeight="1" x14ac:dyDescent="0.25">
      <c r="A5" s="90" t="s">
        <v>99</v>
      </c>
      <c r="B5" s="90"/>
      <c r="C5" s="91" t="s">
        <v>100</v>
      </c>
      <c r="D5" s="91"/>
    </row>
    <row r="6" spans="1:35" ht="24" customHeight="1" x14ac:dyDescent="0.25">
      <c r="A6" s="92" t="s">
        <v>101</v>
      </c>
      <c r="B6" s="92"/>
      <c r="C6" s="93" t="s">
        <v>342</v>
      </c>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5"/>
    </row>
    <row r="7" spans="1:35" ht="35.25" customHeight="1" x14ac:dyDescent="0.25">
      <c r="A7" s="92" t="s">
        <v>102</v>
      </c>
      <c r="B7" s="92"/>
      <c r="C7" s="96" t="s">
        <v>343</v>
      </c>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8"/>
    </row>
    <row r="8" spans="1:35" ht="24.75" customHeight="1" thickBot="1" x14ac:dyDescent="0.3">
      <c r="A8" s="92" t="s">
        <v>103</v>
      </c>
      <c r="B8" s="92"/>
      <c r="C8" s="99">
        <v>44824</v>
      </c>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1"/>
    </row>
    <row r="10" spans="1:35" ht="25.5" customHeight="1" x14ac:dyDescent="0.25">
      <c r="A10" s="29" t="s">
        <v>104</v>
      </c>
      <c r="B10" s="24" t="s">
        <v>105</v>
      </c>
      <c r="C10" s="29" t="s">
        <v>99</v>
      </c>
      <c r="D10" s="29" t="s">
        <v>268</v>
      </c>
    </row>
    <row r="11" spans="1:35" ht="44.25" customHeight="1" x14ac:dyDescent="0.25">
      <c r="A11" s="25">
        <v>1</v>
      </c>
      <c r="B11" s="26" t="s">
        <v>113</v>
      </c>
      <c r="C11" s="33" t="s">
        <v>114</v>
      </c>
      <c r="D11" s="33"/>
    </row>
    <row r="12" spans="1:35" ht="96" x14ac:dyDescent="0.25">
      <c r="A12" s="25">
        <v>2</v>
      </c>
      <c r="B12" s="26" t="s">
        <v>115</v>
      </c>
      <c r="C12" s="33" t="s">
        <v>116</v>
      </c>
      <c r="D12" s="33"/>
    </row>
    <row r="13" spans="1:35" ht="36" customHeight="1" x14ac:dyDescent="0.25">
      <c r="A13" s="25">
        <v>3</v>
      </c>
      <c r="B13" s="26" t="s">
        <v>117</v>
      </c>
      <c r="C13" s="33" t="s">
        <v>118</v>
      </c>
      <c r="D13" s="33"/>
    </row>
    <row r="14" spans="1:35" ht="36" customHeight="1" x14ac:dyDescent="0.25">
      <c r="A14" s="25">
        <v>4</v>
      </c>
      <c r="B14" s="26" t="s">
        <v>119</v>
      </c>
      <c r="C14" s="33" t="s">
        <v>120</v>
      </c>
      <c r="D14" s="33"/>
    </row>
    <row r="15" spans="1:35" ht="36" customHeight="1" x14ac:dyDescent="0.25">
      <c r="A15" s="25">
        <v>5</v>
      </c>
      <c r="B15" s="26" t="s">
        <v>121</v>
      </c>
      <c r="C15" s="33" t="s">
        <v>122</v>
      </c>
      <c r="D15" s="33"/>
    </row>
    <row r="16" spans="1:35" ht="36" customHeight="1" x14ac:dyDescent="0.25">
      <c r="A16" s="27">
        <v>6</v>
      </c>
      <c r="B16" s="26" t="s">
        <v>123</v>
      </c>
      <c r="C16" s="33" t="s">
        <v>124</v>
      </c>
      <c r="D16" s="33"/>
    </row>
    <row r="17" spans="1:11" ht="45" customHeight="1" x14ac:dyDescent="0.25">
      <c r="A17" s="29" t="s">
        <v>269</v>
      </c>
      <c r="B17" s="29" t="s">
        <v>270</v>
      </c>
      <c r="C17" s="29" t="s">
        <v>99</v>
      </c>
      <c r="D17" s="29" t="s">
        <v>271</v>
      </c>
      <c r="E17" s="29" t="s">
        <v>272</v>
      </c>
      <c r="F17" s="29" t="s">
        <v>273</v>
      </c>
      <c r="G17" s="29" t="s">
        <v>274</v>
      </c>
      <c r="H17" s="29" t="s">
        <v>275</v>
      </c>
      <c r="I17" s="29" t="s">
        <v>276</v>
      </c>
      <c r="J17" s="29" t="s">
        <v>277</v>
      </c>
      <c r="K17" s="29" t="s">
        <v>278</v>
      </c>
    </row>
    <row r="18" spans="1:11" s="34" customFormat="1" ht="50.25" customHeight="1" x14ac:dyDescent="0.25">
      <c r="A18" s="35" t="s">
        <v>279</v>
      </c>
      <c r="B18" s="35" t="s">
        <v>280</v>
      </c>
      <c r="C18" s="35" t="s">
        <v>281</v>
      </c>
      <c r="D18" s="35" t="s">
        <v>282</v>
      </c>
      <c r="E18" s="35" t="s">
        <v>283</v>
      </c>
      <c r="F18" s="35" t="s">
        <v>284</v>
      </c>
      <c r="G18" s="35" t="s">
        <v>285</v>
      </c>
      <c r="H18" s="35" t="s">
        <v>57</v>
      </c>
      <c r="I18" s="35" t="s">
        <v>57</v>
      </c>
      <c r="J18" s="35" t="s">
        <v>57</v>
      </c>
      <c r="K18" s="35" t="s">
        <v>57</v>
      </c>
    </row>
    <row r="19" spans="1:11" s="34" customFormat="1" ht="42.75" customHeight="1" x14ac:dyDescent="0.25">
      <c r="A19" s="35"/>
      <c r="B19" s="35"/>
      <c r="C19" s="35"/>
      <c r="D19" s="35"/>
      <c r="E19" s="35" t="s">
        <v>289</v>
      </c>
      <c r="F19" s="35"/>
      <c r="G19" s="35"/>
      <c r="H19" s="35"/>
      <c r="I19" s="35"/>
      <c r="J19" s="35"/>
      <c r="K19" s="35"/>
    </row>
    <row r="20" spans="1:11" ht="42.75" customHeight="1" x14ac:dyDescent="0.25">
      <c r="A20" s="35"/>
      <c r="B20" s="35"/>
      <c r="C20" s="35"/>
      <c r="D20" s="35"/>
      <c r="E20" s="35" t="s">
        <v>289</v>
      </c>
      <c r="F20" s="35"/>
      <c r="G20" s="35"/>
      <c r="H20" s="35"/>
      <c r="I20" s="35"/>
      <c r="J20" s="35"/>
      <c r="K20" s="35"/>
    </row>
    <row r="21" spans="1:11" ht="42.75" customHeight="1" x14ac:dyDescent="0.25">
      <c r="A21" s="35"/>
      <c r="B21" s="35"/>
      <c r="C21" s="35"/>
      <c r="D21" s="35"/>
      <c r="E21" s="35" t="s">
        <v>289</v>
      </c>
      <c r="F21" s="35"/>
      <c r="G21" s="35"/>
      <c r="H21" s="35"/>
      <c r="I21" s="35"/>
      <c r="J21" s="35"/>
      <c r="K21" s="35"/>
    </row>
    <row r="22" spans="1:11" ht="42.75" customHeight="1" x14ac:dyDescent="0.25">
      <c r="A22" s="35"/>
      <c r="B22" s="35"/>
      <c r="C22" s="35"/>
      <c r="D22" s="35"/>
      <c r="E22" s="35" t="s">
        <v>289</v>
      </c>
      <c r="F22" s="35"/>
      <c r="G22" s="35"/>
      <c r="H22" s="35"/>
      <c r="I22" s="35"/>
      <c r="J22" s="35"/>
      <c r="K22" s="35"/>
    </row>
    <row r="23" spans="1:11" ht="42.75" customHeight="1" x14ac:dyDescent="0.25">
      <c r="A23" s="35"/>
      <c r="B23" s="35"/>
      <c r="C23" s="35"/>
      <c r="D23" s="35"/>
      <c r="E23" s="35" t="s">
        <v>289</v>
      </c>
      <c r="F23" s="35"/>
      <c r="G23" s="35"/>
      <c r="H23" s="35"/>
      <c r="I23" s="35"/>
      <c r="J23" s="35"/>
      <c r="K23" s="35"/>
    </row>
    <row r="24" spans="1:11" ht="42.75" customHeight="1" x14ac:dyDescent="0.25">
      <c r="A24" s="35"/>
      <c r="B24" s="35"/>
      <c r="C24" s="35"/>
      <c r="D24" s="35"/>
      <c r="E24" s="35" t="s">
        <v>289</v>
      </c>
      <c r="F24" s="35"/>
      <c r="G24" s="35"/>
      <c r="H24" s="35"/>
      <c r="I24" s="35"/>
      <c r="J24" s="35"/>
      <c r="K24" s="35"/>
    </row>
    <row r="25" spans="1:11" ht="26.25" customHeight="1" x14ac:dyDescent="0.25">
      <c r="A25" s="36" t="s">
        <v>104</v>
      </c>
      <c r="B25" s="36" t="s">
        <v>105</v>
      </c>
      <c r="C25" s="83" t="s">
        <v>125</v>
      </c>
      <c r="D25" s="84"/>
    </row>
    <row r="26" spans="1:11" ht="87" customHeight="1" x14ac:dyDescent="0.25">
      <c r="A26" s="25">
        <v>1</v>
      </c>
      <c r="B26" s="28" t="s">
        <v>126</v>
      </c>
      <c r="C26" s="85" t="s">
        <v>127</v>
      </c>
      <c r="D26" s="86"/>
    </row>
    <row r="27" spans="1:11" ht="45" customHeight="1" x14ac:dyDescent="0.25">
      <c r="A27" s="25">
        <v>2</v>
      </c>
      <c r="B27" s="28" t="s">
        <v>128</v>
      </c>
      <c r="C27" s="82" t="s">
        <v>129</v>
      </c>
      <c r="D27" s="82"/>
    </row>
    <row r="28" spans="1:11" ht="45" customHeight="1" x14ac:dyDescent="0.25">
      <c r="A28" s="25">
        <v>3</v>
      </c>
      <c r="B28" s="28" t="s">
        <v>130</v>
      </c>
      <c r="C28" s="82" t="s">
        <v>131</v>
      </c>
      <c r="D28" s="82"/>
    </row>
    <row r="29" spans="1:11" ht="45" customHeight="1" x14ac:dyDescent="0.25">
      <c r="A29" s="25">
        <v>4</v>
      </c>
      <c r="B29" s="26" t="s">
        <v>132</v>
      </c>
      <c r="C29" s="82" t="s">
        <v>133</v>
      </c>
      <c r="D29" s="82"/>
    </row>
    <row r="30" spans="1:11" ht="45" customHeight="1" x14ac:dyDescent="0.25">
      <c r="A30" s="25">
        <v>5</v>
      </c>
      <c r="B30" s="28" t="s">
        <v>134</v>
      </c>
      <c r="C30" s="82" t="s">
        <v>135</v>
      </c>
      <c r="D30" s="82"/>
    </row>
  </sheetData>
  <mergeCells count="17">
    <mergeCell ref="A7:B7"/>
    <mergeCell ref="A8:B8"/>
    <mergeCell ref="A6:B6"/>
    <mergeCell ref="C6:AI6"/>
    <mergeCell ref="C7:AI7"/>
    <mergeCell ref="C8:AI8"/>
    <mergeCell ref="A1:B4"/>
    <mergeCell ref="C1:C2"/>
    <mergeCell ref="C3:C4"/>
    <mergeCell ref="A5:B5"/>
    <mergeCell ref="C5:D5"/>
    <mergeCell ref="C30:D30"/>
    <mergeCell ref="C25:D25"/>
    <mergeCell ref="C26:D26"/>
    <mergeCell ref="C27:D27"/>
    <mergeCell ref="C28:D28"/>
    <mergeCell ref="C29:D29"/>
  </mergeCells>
  <pageMargins left="0.7" right="0.7" top="0.75" bottom="0.75" header="0.3" footer="0.3"/>
  <pageSetup paperSize="9" orientation="portrait" horizontalDpi="0" verticalDpi="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FORMULAS!$R$2:$R$5</xm:f>
          </x14:formula1>
          <xm:sqref>E18:E24</xm:sqref>
        </x14:dataValidation>
        <x14:dataValidation type="list" allowBlank="1" showInputMessage="1" showErrorMessage="1">
          <x14:formula1>
            <xm:f>FORMULAS!$S$2:$S$4</xm:f>
          </x14:formula1>
          <xm:sqref>F18:F24</xm:sqref>
        </x14:dataValidation>
        <x14:dataValidation type="list" allowBlank="1" showInputMessage="1" showErrorMessage="1">
          <x14:formula1>
            <xm:f>FORMULAS!$T$2:$T$4</xm:f>
          </x14:formula1>
          <xm:sqref>G18:G24</xm:sqref>
        </x14:dataValidation>
        <x14:dataValidation type="list" allowBlank="1" showInputMessage="1" showErrorMessage="1">
          <x14:formula1>
            <xm:f>FORMULAS!$U$2:$U$5</xm:f>
          </x14:formula1>
          <xm:sqref>H18:K24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I17"/>
  <sheetViews>
    <sheetView tabSelected="1" topLeftCell="K1" zoomScale="86" zoomScaleNormal="86" workbookViewId="0">
      <selection activeCell="C5" sqref="C5:AI5"/>
    </sheetView>
  </sheetViews>
  <sheetFormatPr baseColWidth="10" defaultRowHeight="15" x14ac:dyDescent="0.25"/>
  <cols>
    <col min="1" max="1" width="33.7109375" customWidth="1"/>
    <col min="2" max="2" width="20" customWidth="1"/>
    <col min="3" max="4" width="56.5703125" customWidth="1"/>
    <col min="5" max="5" width="51.710937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0.85546875"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30.7109375" customWidth="1"/>
    <col min="30" max="31" width="16.28515625" customWidth="1"/>
    <col min="32" max="32" width="18.28515625" customWidth="1"/>
    <col min="33" max="33" width="14.85546875" customWidth="1"/>
    <col min="34" max="34" width="28.42578125" customWidth="1"/>
    <col min="35" max="35" width="13.85546875" customWidth="1"/>
  </cols>
  <sheetData>
    <row r="1" spans="1:35" ht="15" customHeight="1" x14ac:dyDescent="0.25">
      <c r="A1" s="123"/>
      <c r="B1" s="124"/>
      <c r="C1" s="114" t="s">
        <v>96</v>
      </c>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6"/>
      <c r="AH1" s="108" t="s">
        <v>97</v>
      </c>
      <c r="AI1" s="109"/>
    </row>
    <row r="2" spans="1:35" ht="15" customHeight="1" x14ac:dyDescent="0.25">
      <c r="A2" s="125"/>
      <c r="B2" s="126"/>
      <c r="C2" s="117"/>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9"/>
      <c r="AH2" s="110" t="s">
        <v>339</v>
      </c>
      <c r="AI2" s="111"/>
    </row>
    <row r="3" spans="1:35" ht="15" customHeight="1" x14ac:dyDescent="0.25">
      <c r="A3" s="125"/>
      <c r="B3" s="126"/>
      <c r="C3" s="120" t="s">
        <v>360</v>
      </c>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2"/>
      <c r="AH3" s="112" t="s">
        <v>302</v>
      </c>
      <c r="AI3" s="113"/>
    </row>
    <row r="4" spans="1:35" ht="15.75" customHeight="1" thickBot="1" x14ac:dyDescent="0.3">
      <c r="A4" s="125"/>
      <c r="B4" s="126"/>
      <c r="C4" s="120"/>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2"/>
      <c r="AH4" s="112" t="s">
        <v>303</v>
      </c>
      <c r="AI4" s="113"/>
    </row>
    <row r="5" spans="1:35" ht="15.75" customHeight="1" thickBot="1" x14ac:dyDescent="0.3">
      <c r="A5" s="127" t="s">
        <v>99</v>
      </c>
      <c r="B5" s="128"/>
      <c r="C5" s="129" t="s">
        <v>100</v>
      </c>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1"/>
    </row>
    <row r="6" spans="1:35" ht="15.75" customHeight="1" thickBot="1" x14ac:dyDescent="0.3">
      <c r="A6" s="132" t="s">
        <v>101</v>
      </c>
      <c r="B6" s="133"/>
      <c r="C6" s="93" t="s">
        <v>342</v>
      </c>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5"/>
    </row>
    <row r="7" spans="1:35" ht="15.75" customHeight="1" thickBot="1" x14ac:dyDescent="0.3">
      <c r="A7" s="134" t="s">
        <v>102</v>
      </c>
      <c r="B7" s="135"/>
      <c r="C7" s="96" t="s">
        <v>343</v>
      </c>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8"/>
    </row>
    <row r="8" spans="1:35" ht="15.75" customHeight="1" thickBot="1" x14ac:dyDescent="0.3">
      <c r="A8" s="106" t="s">
        <v>103</v>
      </c>
      <c r="B8" s="107"/>
      <c r="C8" s="99">
        <v>44824</v>
      </c>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1"/>
    </row>
    <row r="9" spans="1:35" s="14" customFormat="1" ht="25.5" customHeight="1" x14ac:dyDescent="0.25">
      <c r="A9" s="142" t="s">
        <v>69</v>
      </c>
      <c r="B9" s="142"/>
      <c r="C9" s="143"/>
      <c r="D9" s="143"/>
      <c r="E9" s="143"/>
      <c r="F9" s="143"/>
      <c r="G9" s="143"/>
      <c r="H9" s="145" t="s">
        <v>70</v>
      </c>
      <c r="I9" s="145"/>
      <c r="J9" s="145"/>
      <c r="K9" s="145"/>
      <c r="L9" s="145"/>
      <c r="M9" s="145"/>
      <c r="N9" s="145"/>
      <c r="O9" s="145"/>
      <c r="P9" s="145"/>
      <c r="Q9" s="145"/>
      <c r="R9" s="145"/>
      <c r="S9" s="145"/>
      <c r="T9" s="145"/>
      <c r="U9" s="145"/>
      <c r="V9" s="145"/>
      <c r="W9" s="145"/>
      <c r="X9" s="145"/>
      <c r="Y9" s="145"/>
      <c r="Z9" s="145"/>
      <c r="AA9" s="145"/>
      <c r="AB9" s="136" t="s">
        <v>95</v>
      </c>
      <c r="AC9" s="137"/>
      <c r="AD9" s="137"/>
      <c r="AE9" s="137"/>
      <c r="AF9" s="137"/>
      <c r="AG9" s="137"/>
      <c r="AH9" s="137"/>
      <c r="AI9" s="138"/>
    </row>
    <row r="10" spans="1:35" s="15" customFormat="1" ht="51.75" customHeight="1" x14ac:dyDescent="0.25">
      <c r="A10" s="40" t="s">
        <v>73</v>
      </c>
      <c r="B10" s="147" t="s">
        <v>7</v>
      </c>
      <c r="C10" s="148"/>
      <c r="D10" s="148"/>
      <c r="E10" s="148"/>
      <c r="F10" s="16" t="s">
        <v>72</v>
      </c>
      <c r="G10" s="146" t="s">
        <v>23</v>
      </c>
      <c r="H10" s="144" t="s">
        <v>258</v>
      </c>
      <c r="I10" s="144"/>
      <c r="J10" s="144"/>
      <c r="K10" s="144"/>
      <c r="L10" s="144"/>
      <c r="M10" s="144" t="s">
        <v>71</v>
      </c>
      <c r="N10" s="144"/>
      <c r="O10" s="144"/>
      <c r="P10" s="144"/>
      <c r="Q10" s="144"/>
      <c r="R10" s="144"/>
      <c r="S10" s="144"/>
      <c r="T10" s="144"/>
      <c r="U10" s="144"/>
      <c r="V10" s="144"/>
      <c r="W10" s="144"/>
      <c r="X10" s="144"/>
      <c r="Y10" s="144"/>
      <c r="Z10" s="144"/>
      <c r="AA10" s="144"/>
      <c r="AB10" s="139"/>
      <c r="AC10" s="140"/>
      <c r="AD10" s="140"/>
      <c r="AE10" s="140"/>
      <c r="AF10" s="140"/>
      <c r="AG10" s="140"/>
      <c r="AH10" s="140"/>
      <c r="AI10" s="141"/>
    </row>
    <row r="11" spans="1:35" s="15" customFormat="1" ht="37.5" x14ac:dyDescent="0.25">
      <c r="A11" s="41" t="s">
        <v>0</v>
      </c>
      <c r="B11" s="41" t="s">
        <v>1</v>
      </c>
      <c r="C11" s="41" t="s">
        <v>9</v>
      </c>
      <c r="D11" s="41" t="s">
        <v>8</v>
      </c>
      <c r="E11" s="41" t="s">
        <v>300</v>
      </c>
      <c r="F11" s="16" t="s">
        <v>48</v>
      </c>
      <c r="G11" s="146"/>
      <c r="H11" s="17" t="s">
        <v>6</v>
      </c>
      <c r="I11" s="102" t="s">
        <v>5</v>
      </c>
      <c r="J11" s="103"/>
      <c r="K11" s="102" t="s">
        <v>4</v>
      </c>
      <c r="L11" s="103"/>
      <c r="M11" s="17" t="s">
        <v>3</v>
      </c>
      <c r="N11" s="17" t="s">
        <v>10</v>
      </c>
      <c r="O11" s="17" t="s">
        <v>11</v>
      </c>
      <c r="P11" s="17" t="s">
        <v>12</v>
      </c>
      <c r="Q11" s="17" t="s">
        <v>13</v>
      </c>
      <c r="R11" s="17" t="s">
        <v>14</v>
      </c>
      <c r="S11" s="17" t="s">
        <v>15</v>
      </c>
      <c r="T11" s="17" t="s">
        <v>6</v>
      </c>
      <c r="U11" s="17" t="s">
        <v>82</v>
      </c>
      <c r="V11" s="30" t="s">
        <v>266</v>
      </c>
      <c r="W11" s="102" t="s">
        <v>16</v>
      </c>
      <c r="X11" s="103"/>
      <c r="Y11" s="102" t="s">
        <v>89</v>
      </c>
      <c r="Z11" s="103"/>
      <c r="AA11" s="17" t="s">
        <v>17</v>
      </c>
      <c r="AB11" s="18" t="s">
        <v>18</v>
      </c>
      <c r="AC11" s="18" t="s">
        <v>19</v>
      </c>
      <c r="AD11" s="18" t="s">
        <v>20</v>
      </c>
      <c r="AE11" s="18" t="s">
        <v>2</v>
      </c>
      <c r="AF11" s="18" t="s">
        <v>21</v>
      </c>
      <c r="AG11" s="18" t="s">
        <v>22</v>
      </c>
      <c r="AH11" s="18" t="s">
        <v>265</v>
      </c>
      <c r="AI11" s="18" t="s">
        <v>267</v>
      </c>
    </row>
    <row r="12" spans="1:35" s="4" customFormat="1" ht="109.5" customHeight="1" x14ac:dyDescent="0.25">
      <c r="A12" s="149" t="s">
        <v>37</v>
      </c>
      <c r="B12" s="149" t="s">
        <v>293</v>
      </c>
      <c r="C12" s="151" t="s">
        <v>345</v>
      </c>
      <c r="D12" s="153" t="s">
        <v>344</v>
      </c>
      <c r="E12" s="155" t="str">
        <f>CONCATENATE(B12," ",C12," ",D12)</f>
        <v xml:space="preserve">Afectación económica y reputacional por que los aspirantes no tienen en cuenta las orientaciones del instructivo de inscripciones,  debido a las Inconsistencias en el diligenciamiento del formulario de inscripción en linea y el desconocimiento por parte de los aspirantes de los requisitos mínimos requeridos para inscribirse en ambas modalidades.
</v>
      </c>
      <c r="F12" s="104" t="s">
        <v>50</v>
      </c>
      <c r="G12" s="157" t="s">
        <v>41</v>
      </c>
      <c r="H12" s="104">
        <v>2</v>
      </c>
      <c r="I12" s="104" t="s">
        <v>55</v>
      </c>
      <c r="J12" s="104" t="str">
        <f>IF((I12="Muy Bajo"),"20%",IF(I12="Baja","40%",IF(I12="Media","60%",IF(I12="Alta","80%",IF(I12="Muy Alta","100%","0")))))</f>
        <v>40%</v>
      </c>
      <c r="K12" s="104" t="s">
        <v>64</v>
      </c>
      <c r="L12" s="104" t="str">
        <f>IF((K12="Leve"),"20%",IF(K12="Menor","40%",IF(K12="Moderado","60%",IF(K12="Mayor","80%",IF(K12="Catastrófico","100%","0")))))</f>
        <v>40%</v>
      </c>
      <c r="M12" s="160" t="str">
        <f>IF((J12="100%")*(L12="100%"),"Extremo",IF((J12="100%")*(L12="80%"),"Alto",IF((J12="100%")*(L12="60%"),"Alto",IF((J12="100%")*(L12="40%"),"Alto",IF((J12="100%")*(L12="20%"),"Alto",IF((J12="80%")*(L12="100%"),"Extremo",IF((J12="80%")*(L12="80%"),"Alto",IF((J12="80%")*(L12="60%"),"Alto",IF((J12="80%")*(L12="40%"),"Moderado",IF((J12="80%")*(L12="20%"),"Moderado",IF((J12="60%")*(L12="100%"),"Extremo",IF((J12="60%")*(L12="80%"),"Alto",IF((J12="60%")*(L12="60%"),"Moderado",IF((J12="60%")*(L12="40%"),"Moderado",IF((J12="60%")*(L12="20%"),"Moderado",IF((J12="40%")*(L12="100%"),"Extremo",IF((J12="40%")*(L12="80%"),"Alto",IF((J12="40%")*(L12="60%"),"Moderado",IF((J12="40%")*(L12="40%"),"Moderado",IF((J12="40%")*(L12="20%"),"Bajo",IF((J12="20%")*(L12="100%"),"Extremo",IF((J12="20%")*(L12="80%"),"Alto",IF((J12="20%")*(L12="60%"),"Moderado",IF((J12="20%")*(L12="40%"),"Bajo",IF((J12="20%")*(L12="20%"),"Bajo","0")))))))))))))))))))))))))</f>
        <v>Moderado</v>
      </c>
      <c r="N12" s="31" t="s">
        <v>346</v>
      </c>
      <c r="O12" s="8" t="s">
        <v>1</v>
      </c>
      <c r="P12" s="8" t="s">
        <v>76</v>
      </c>
      <c r="Q12" s="8" t="s">
        <v>79</v>
      </c>
      <c r="R12" s="13">
        <f>IF((P12="Preventivo"),"25%",IF(P12="Detectivo","15%",IF(P12="Correctivo","10%","0")))+IF((Q12="Automático"),"25%",IF(Q12="Manual","15%","0"))</f>
        <v>0.5</v>
      </c>
      <c r="S12" s="8" t="s">
        <v>83</v>
      </c>
      <c r="T12" s="8" t="s">
        <v>85</v>
      </c>
      <c r="U12" s="8" t="s">
        <v>87</v>
      </c>
      <c r="V12" s="13">
        <f>IF(O12="probabilidad",J12-(J12*R12),IF(O12="Impacto",(J12-0),"0"))</f>
        <v>0.4</v>
      </c>
      <c r="W12" s="160">
        <f>V13</f>
        <v>0.2</v>
      </c>
      <c r="X12" s="104" t="str">
        <f>IF((W12&lt;21%),"Muy Bajo",IF((W12&lt;41%),"Baja",IF((W12&lt;61%),"Media",IF((W12&lt;81%),"Alta",IF((W12&lt;101%),"Muy alta","0")))))</f>
        <v>Muy Bajo</v>
      </c>
      <c r="Y12" s="160">
        <f t="shared" ref="Y12:Y14" si="0">IF(O12="Impacto",L12-(L12*R12),IF(O12="Probabilidad",L12-0,"0"))</f>
        <v>0.2</v>
      </c>
      <c r="Z12" s="104" t="str">
        <f>IF((Y12&lt;21%),"Leve",IF((Y12&lt;41%),"Menor",IF((Y12&lt;61%),"Moderado",IF((Y12&lt;81%),"Mayor",IF((Y12&lt;101%),"Catastrófico","0")))))</f>
        <v>Leve</v>
      </c>
      <c r="AA12" s="160" t="str">
        <f>IF((X12="Muy alta")*(Z12="Catastrófico"),"Extremo",IF((X12="Muy alta")*(Z12="Mayor"),"Alto",IF((X12="Muy alta")*(Z12="Moderado"),"Alto",IF((X12="Muy alta")*(Z12="Menor"),"Alto",IF((X12="Muy alta")*(Z12="Leve"),"Alto",IF((X12="Alta")*(Z12="Catastrófico"),"Extremo",IF((X12="Alta")*(Z12="Mayor"),"Alto",IF((X12="Alta")*(Z12="Moderado"),"Alto",IF((X12="Alta")*(Z12="Menor"),"Moderado",IF((X12="Alta")*(Z12="Leve"),"Moderado",IF((X12="Media")*(Z12="Catastrófico"),"Extremo",IF((X12="Media")*(Z12="Mayor"),"Alto",IF((X12="Media")*(Z12="Moderado"),"Moderado",IF((X12="Media")*(Z12="Menor"),"Moderado",IF((X12="Media")*(Z12="Leve"),"Moderado",IF((X12="Baja")*(Z12="Catastrófico"),"Extremo",IF((X12="Baja")*(Z12="Mayor"),"Alto",IF((X12="Baja")*(Z12="Moderado"),"Moderado",IF((X12="Baja")*(Z12="Menor"),"Moderado",IF((X12="Baja")*(Z12="Leve"),"Bajo",IF((X12="Muy bajo")*(Z12="Catastrófico"),"Extremo",IF((X12="Muy bajo")*(Z12="Mayor"),"Alto",IF((X12="Muy bajo")*(Z12="Moderado"),"Moderado",IF((X12="Muy bajo")*(Z12="Menor"),"Bajo",IF((X12="Muy bajo")*(Z12="Leve"),"Bajo","0")))))))))))))))))))))))))</f>
        <v>Bajo</v>
      </c>
      <c r="AB12" s="104" t="s">
        <v>90</v>
      </c>
      <c r="AC12" s="162" t="s">
        <v>349</v>
      </c>
      <c r="AD12" s="157" t="s">
        <v>348</v>
      </c>
      <c r="AE12" s="159">
        <v>44591</v>
      </c>
      <c r="AF12" s="159">
        <v>44591</v>
      </c>
      <c r="AG12" s="104" t="s">
        <v>340</v>
      </c>
      <c r="AH12" s="157" t="s">
        <v>350</v>
      </c>
      <c r="AI12" s="104" t="s">
        <v>341</v>
      </c>
    </row>
    <row r="13" spans="1:35" ht="99" customHeight="1" x14ac:dyDescent="0.25">
      <c r="A13" s="150"/>
      <c r="B13" s="150"/>
      <c r="C13" s="152"/>
      <c r="D13" s="154"/>
      <c r="E13" s="156"/>
      <c r="F13" s="105"/>
      <c r="G13" s="158"/>
      <c r="H13" s="105"/>
      <c r="I13" s="105"/>
      <c r="J13" s="105"/>
      <c r="K13" s="105"/>
      <c r="L13" s="105"/>
      <c r="M13" s="161"/>
      <c r="N13" s="31" t="s">
        <v>347</v>
      </c>
      <c r="O13" s="8" t="s">
        <v>1</v>
      </c>
      <c r="P13" s="8" t="s">
        <v>76</v>
      </c>
      <c r="Q13" s="8" t="s">
        <v>79</v>
      </c>
      <c r="R13" s="13">
        <f>IF((P13="Preventivo"),"25%",IF(P13="Detectivo","15%",IF(P13="Correctivo","10%","0")))+IF((Q13="Automático"),"25%",IF(Q13="Manual","15%","0"))</f>
        <v>0.5</v>
      </c>
      <c r="S13" s="8" t="s">
        <v>83</v>
      </c>
      <c r="T13" s="8" t="s">
        <v>85</v>
      </c>
      <c r="U13" s="8" t="s">
        <v>87</v>
      </c>
      <c r="V13" s="32">
        <f>V12-(V12*R13)</f>
        <v>0.2</v>
      </c>
      <c r="W13" s="161"/>
      <c r="X13" s="105"/>
      <c r="Y13" s="161"/>
      <c r="Z13" s="105"/>
      <c r="AA13" s="161"/>
      <c r="AB13" s="105"/>
      <c r="AC13" s="163"/>
      <c r="AD13" s="158"/>
      <c r="AE13" s="105"/>
      <c r="AF13" s="105"/>
      <c r="AG13" s="105"/>
      <c r="AH13" s="158"/>
      <c r="AI13" s="105"/>
    </row>
    <row r="14" spans="1:35" ht="85.5" customHeight="1" x14ac:dyDescent="0.25">
      <c r="A14" s="149" t="s">
        <v>37</v>
      </c>
      <c r="B14" s="149" t="s">
        <v>137</v>
      </c>
      <c r="C14" s="164" t="s">
        <v>351</v>
      </c>
      <c r="D14" s="166" t="s">
        <v>352</v>
      </c>
      <c r="E14" s="155" t="str">
        <f>CONCATENATE(B14," ",C14," ",D14)</f>
        <v>Afectación reputacional  por error involuntario en el registro de las calificaciones debido a la digitalización en el aplicativo por estar atendiendo diferentes actividades simultaneas.</v>
      </c>
      <c r="F14" s="104" t="s">
        <v>50</v>
      </c>
      <c r="G14" s="157" t="s">
        <v>41</v>
      </c>
      <c r="H14" s="104">
        <v>5000</v>
      </c>
      <c r="I14" s="104" t="s">
        <v>57</v>
      </c>
      <c r="J14" s="104" t="str">
        <f t="shared" ref="J14" si="1">IF((I14="Muy Bajo"),"20%",IF(I14="Baja","40%",IF(I14="Media","60%",IF(I14="Alta","80%",IF(I14="Muy Alta","100%","0")))))</f>
        <v>80%</v>
      </c>
      <c r="K14" s="104" t="s">
        <v>65</v>
      </c>
      <c r="L14" s="104" t="str">
        <f t="shared" ref="L14" si="2">IF((K14="Leve"),"20%",IF(K14="Menor","40%",IF(K14="Moderado","60%",IF(K14="Mayor","80%",IF(K14="Catastrófico","100%","0")))))</f>
        <v>60%</v>
      </c>
      <c r="M14" s="160" t="str">
        <f t="shared" ref="M14" si="3">IF((J14="100%")*(L14="100%"),"Extremo",IF((J14="100%")*(L14="80%"),"Alto",IF((J14="100%")*(L14="60%"),"Alto",IF((J14="100%")*(L14="40%"),"Alto",IF((J14="100%")*(L14="20%"),"Alto",IF((J14="80%")*(L14="100%"),"Extremo",IF((J14="80%")*(L14="80%"),"Alto",IF((J14="80%")*(L14="60%"),"Alto",IF((J14="80%")*(L14="40%"),"Moderado",IF((J14="80%")*(L14="20%"),"Moderado",IF((J14="60%")*(L14="100%"),"Extremo",IF((J14="60%")*(L14="80%"),"Alto",IF((J14="60%")*(L14="60%"),"Moderado",IF((J14="60%")*(L14="40%"),"Moderado",IF((J14="60%")*(L14="20%"),"Moderado",IF((J14="40%")*(L14="100%"),"Extremo",IF((J14="40%")*(L14="80%"),"Alto",IF((J14="40%")*(L14="60%"),"Moderado",IF((J14="40%")*(L14="40%"),"Moderado",IF((J14="40%")*(L14="20%"),"Bajo",IF((J14="20%")*(L14="100%"),"Extremo",IF((J14="20%")*(L14="80%"),"Alto",IF((J14="20%")*(L14="60%"),"Moderado",IF((J14="20%")*(L14="40%"),"Bajo",IF((J14="20%")*(L14="20%"),"Bajo","0")))))))))))))))))))))))))</f>
        <v>Alto</v>
      </c>
      <c r="N14" s="31" t="s">
        <v>353</v>
      </c>
      <c r="O14" s="8" t="s">
        <v>1</v>
      </c>
      <c r="P14" s="8" t="s">
        <v>76</v>
      </c>
      <c r="Q14" s="8" t="s">
        <v>79</v>
      </c>
      <c r="R14" s="13">
        <f t="shared" ref="R14" si="4">IF((P14="Preventivo"),"25%",IF(P14="Detectivo","15%",IF(P14="Correctivo","10%","0")))+IF((Q14="Automático"),"25%",IF(Q14="Manual","15%","0"))</f>
        <v>0.5</v>
      </c>
      <c r="S14" s="8" t="s">
        <v>83</v>
      </c>
      <c r="T14" s="8" t="s">
        <v>85</v>
      </c>
      <c r="U14" s="8" t="s">
        <v>87</v>
      </c>
      <c r="V14" s="13">
        <f t="shared" ref="V14" si="5">IF(O14="probabilidad",J14-(J14*R14),IF(O14="Impacto",(J14-0),"0"))</f>
        <v>0.8</v>
      </c>
      <c r="W14" s="160">
        <f t="shared" ref="W14" si="6">V15</f>
        <v>0.4</v>
      </c>
      <c r="X14" s="104" t="str">
        <f t="shared" ref="X14" si="7">IF((W14&lt;21%),"Muy Bajo",IF((W14&lt;41%),"Baja",IF((W14&lt;61%),"Media",IF((W14&lt;81%),"Alta",IF((W14&lt;101%),"Muy alta","0")))))</f>
        <v>Baja</v>
      </c>
      <c r="Y14" s="160">
        <f t="shared" si="0"/>
        <v>0.3</v>
      </c>
      <c r="Z14" s="104" t="str">
        <f t="shared" ref="Z14" si="8">IF((Y14&lt;21%),"Leve",IF((Y14&lt;41%),"Menor",IF((Y14&lt;61%),"Moderado",IF((Y14&lt;81%),"Mayor",IF((Y14&lt;101%),"Catastrófico","0")))))</f>
        <v>Menor</v>
      </c>
      <c r="AA14" s="160" t="str">
        <f t="shared" ref="AA14" si="9">IF((X14="Muy alta")*(Z14="Catastrófico"),"Extremo",IF((X14="Muy alta")*(Z14="Mayor"),"Alto",IF((X14="Muy alta")*(Z14="Moderado"),"Alto",IF((X14="Muy alta")*(Z14="Menor"),"Alto",IF((X14="Muy alta")*(Z14="Leve"),"Alto",IF((X14="Alta")*(Z14="Catastrófico"),"Extremo",IF((X14="Alta")*(Z14="Mayor"),"Alto",IF((X14="Alta")*(Z14="Moderado"),"Alto",IF((X14="Alta")*(Z14="Menor"),"Moderado",IF((X14="Alta")*(Z14="Leve"),"Moderado",IF((X14="Media")*(Z14="Catastrófico"),"Extremo",IF((X14="Media")*(Z14="Mayor"),"Alto",IF((X14="Media")*(Z14="Moderado"),"Moderado",IF((X14="Media")*(Z14="Menor"),"Moderado",IF((X14="Media")*(Z14="Leve"),"Moderado",IF((X14="Baja")*(Z14="Catastrófico"),"Extremo",IF((X14="Baja")*(Z14="Mayor"),"Alto",IF((X14="Baja")*(Z14="Moderado"),"Moderado",IF((X14="Baja")*(Z14="Menor"),"Moderado",IF((X14="Baja")*(Z14="Leve"),"Bajo",IF((X14="Muy bajo")*(Z14="Catastrófico"),"Extremo",IF((X14="Muy bajo")*(Z14="Mayor"),"Alto",IF((X14="Muy bajo")*(Z14="Moderado"),"Moderado",IF((X14="Muy bajo")*(Z14="Menor"),"Bajo",IF((X14="Muy bajo")*(Z14="Leve"),"Bajo","0")))))))))))))))))))))))))</f>
        <v>Moderado</v>
      </c>
      <c r="AB14" s="104" t="s">
        <v>91</v>
      </c>
      <c r="AC14" s="162" t="s">
        <v>349</v>
      </c>
      <c r="AD14" s="157" t="s">
        <v>348</v>
      </c>
      <c r="AE14" s="159">
        <v>44591</v>
      </c>
      <c r="AF14" s="159">
        <v>44591</v>
      </c>
      <c r="AG14" s="104" t="s">
        <v>340</v>
      </c>
      <c r="AH14" s="157" t="s">
        <v>350</v>
      </c>
      <c r="AI14" s="104" t="s">
        <v>341</v>
      </c>
    </row>
    <row r="15" spans="1:35" ht="75" customHeight="1" x14ac:dyDescent="0.25">
      <c r="A15" s="150"/>
      <c r="B15" s="150"/>
      <c r="C15" s="165"/>
      <c r="D15" s="167"/>
      <c r="E15" s="156"/>
      <c r="F15" s="105"/>
      <c r="G15" s="158"/>
      <c r="H15" s="105"/>
      <c r="I15" s="105"/>
      <c r="J15" s="105"/>
      <c r="K15" s="105"/>
      <c r="L15" s="105"/>
      <c r="M15" s="161"/>
      <c r="N15" s="31" t="s">
        <v>354</v>
      </c>
      <c r="O15" s="8" t="s">
        <v>1</v>
      </c>
      <c r="P15" s="8" t="s">
        <v>76</v>
      </c>
      <c r="Q15" s="8" t="s">
        <v>79</v>
      </c>
      <c r="R15" s="13">
        <f t="shared" ref="R15:R16" si="10">IF((P15="Preventivo"),"25%",IF(P15="Detectivo","15%",IF(P15="Correctivo","10%","0")))+IF((Q15="Automático"),"25%",IF(Q15="Manual","15%","0"))</f>
        <v>0.5</v>
      </c>
      <c r="S15" s="8" t="s">
        <v>83</v>
      </c>
      <c r="T15" s="8" t="s">
        <v>85</v>
      </c>
      <c r="U15" s="8" t="s">
        <v>87</v>
      </c>
      <c r="V15" s="32">
        <f t="shared" ref="V15" si="11">V14-(V14*R15)</f>
        <v>0.4</v>
      </c>
      <c r="W15" s="161"/>
      <c r="X15" s="105"/>
      <c r="Y15" s="161"/>
      <c r="Z15" s="105"/>
      <c r="AA15" s="161"/>
      <c r="AB15" s="105"/>
      <c r="AC15" s="163"/>
      <c r="AD15" s="158"/>
      <c r="AE15" s="105"/>
      <c r="AF15" s="105"/>
      <c r="AG15" s="105"/>
      <c r="AH15" s="158"/>
      <c r="AI15" s="105"/>
    </row>
    <row r="16" spans="1:35" ht="99.75" customHeight="1" x14ac:dyDescent="0.25">
      <c r="A16" s="149" t="s">
        <v>37</v>
      </c>
      <c r="B16" s="149" t="s">
        <v>137</v>
      </c>
      <c r="C16" s="168" t="s">
        <v>355</v>
      </c>
      <c r="D16" s="153" t="s">
        <v>356</v>
      </c>
      <c r="E16" s="155" t="str">
        <f>CONCATENATE(B16," ",C16," ",D16)</f>
        <v xml:space="preserve">Afectación reputacional por hackeo de los usuarios de la plataforma academusoft,  
debido al fraude en el registro de calificaciones.
</v>
      </c>
      <c r="F16" s="104" t="s">
        <v>51</v>
      </c>
      <c r="G16" s="157" t="s">
        <v>42</v>
      </c>
      <c r="H16" s="104">
        <v>2</v>
      </c>
      <c r="I16" s="104" t="s">
        <v>68</v>
      </c>
      <c r="J16" s="104" t="str">
        <f t="shared" ref="J16" si="12">IF((I16="Muy Bajo"),"20%",IF(I16="Baja","40%",IF(I16="Media","60%",IF(I16="Alta","80%",IF(I16="Muy Alta","100%","0")))))</f>
        <v>20%</v>
      </c>
      <c r="K16" s="104" t="s">
        <v>67</v>
      </c>
      <c r="L16" s="104" t="str">
        <f t="shared" ref="L16" si="13">IF((K16="Leve"),"20%",IF(K16="Menor","40%",IF(K16="Moderado","60%",IF(K16="Mayor","80%",IF(K16="Catastrófico","100%","0")))))</f>
        <v>100%</v>
      </c>
      <c r="M16" s="160" t="str">
        <f t="shared" ref="M16" si="14">IF((J16="100%")*(L16="100%"),"Extremo",IF((J16="100%")*(L16="80%"),"Alto",IF((J16="100%")*(L16="60%"),"Alto",IF((J16="100%")*(L16="40%"),"Alto",IF((J16="100%")*(L16="20%"),"Alto",IF((J16="80%")*(L16="100%"),"Extremo",IF((J16="80%")*(L16="80%"),"Alto",IF((J16="80%")*(L16="60%"),"Alto",IF((J16="80%")*(L16="40%"),"Moderado",IF((J16="80%")*(L16="20%"),"Moderado",IF((J16="60%")*(L16="100%"),"Extremo",IF((J16="60%")*(L16="80%"),"Alto",IF((J16="60%")*(L16="60%"),"Moderado",IF((J16="60%")*(L16="40%"),"Moderado",IF((J16="60%")*(L16="20%"),"Moderado",IF((J16="40%")*(L16="100%"),"Extremo",IF((J16="40%")*(L16="80%"),"Alto",IF((J16="40%")*(L16="60%"),"Moderado",IF((J16="40%")*(L16="40%"),"Moderado",IF((J16="40%")*(L16="20%"),"Bajo",IF((J16="20%")*(L16="100%"),"Extremo",IF((J16="20%")*(L16="80%"),"Alto",IF((J16="20%")*(L16="60%"),"Moderado",IF((J16="20%")*(L16="40%"),"Bajo",IF((J16="20%")*(L16="20%"),"Bajo","0")))))))))))))))))))))))))</f>
        <v>Extremo</v>
      </c>
      <c r="N16" s="31" t="s">
        <v>357</v>
      </c>
      <c r="O16" s="8" t="s">
        <v>1</v>
      </c>
      <c r="P16" s="8" t="s">
        <v>76</v>
      </c>
      <c r="Q16" s="8" t="s">
        <v>79</v>
      </c>
      <c r="R16" s="13">
        <f t="shared" si="10"/>
        <v>0.5</v>
      </c>
      <c r="S16" s="8" t="s">
        <v>83</v>
      </c>
      <c r="T16" s="8" t="s">
        <v>85</v>
      </c>
      <c r="U16" s="8" t="s">
        <v>87</v>
      </c>
      <c r="V16" s="13">
        <f t="shared" ref="V16" si="15">IF(O16="probabilidad",J16-(J16*R16),IF(O16="Impacto",(J16-0),"0"))</f>
        <v>0.2</v>
      </c>
      <c r="W16" s="160">
        <f t="shared" ref="W16" si="16">V17</f>
        <v>0.1</v>
      </c>
      <c r="X16" s="104" t="str">
        <f t="shared" ref="X16" si="17">IF((W16&lt;21%),"Muy Bajo",IF((W16&lt;41%),"Baja",IF((W16&lt;61%),"Media",IF((W16&lt;81%),"Alta",IF((W16&lt;101%),"Muy alta","0")))))</f>
        <v>Muy Bajo</v>
      </c>
      <c r="Y16" s="160">
        <f t="shared" ref="Y16" si="18">IF(O16="Impacto",L16-(L16*R16),IF(O16="Probabilidad",L16-0,"0"))</f>
        <v>0.5</v>
      </c>
      <c r="Z16" s="104" t="str">
        <f t="shared" ref="Z16" si="19">IF((Y16&lt;21%),"Leve",IF((Y16&lt;41%),"Menor",IF((Y16&lt;61%),"Moderado",IF((Y16&lt;81%),"Mayor",IF((Y16&lt;101%),"Catastrófico","0")))))</f>
        <v>Moderado</v>
      </c>
      <c r="AA16" s="160" t="str">
        <f t="shared" ref="AA16" si="20">IF((X16="Muy alta")*(Z16="Catastrófico"),"Extremo",IF((X16="Muy alta")*(Z16="Mayor"),"Alto",IF((X16="Muy alta")*(Z16="Moderado"),"Alto",IF((X16="Muy alta")*(Z16="Menor"),"Alto",IF((X16="Muy alta")*(Z16="Leve"),"Alto",IF((X16="Alta")*(Z16="Catastrófico"),"Extremo",IF((X16="Alta")*(Z16="Mayor"),"Alto",IF((X16="Alta")*(Z16="Moderado"),"Alto",IF((X16="Alta")*(Z16="Menor"),"Moderado",IF((X16="Alta")*(Z16="Leve"),"Moderado",IF((X16="Media")*(Z16="Catastrófico"),"Extremo",IF((X16="Media")*(Z16="Mayor"),"Alto",IF((X16="Media")*(Z16="Moderado"),"Moderado",IF((X16="Media")*(Z16="Menor"),"Moderado",IF((X16="Media")*(Z16="Leve"),"Moderado",IF((X16="Baja")*(Z16="Catastrófico"),"Extremo",IF((X16="Baja")*(Z16="Mayor"),"Alto",IF((X16="Baja")*(Z16="Moderado"),"Moderado",IF((X16="Baja")*(Z16="Menor"),"Moderado",IF((X16="Baja")*(Z16="Leve"),"Bajo",IF((X16="Muy bajo")*(Z16="Catastrófico"),"Extremo",IF((X16="Muy bajo")*(Z16="Mayor"),"Alto",IF((X16="Muy bajo")*(Z16="Moderado"),"Moderado",IF((X16="Muy bajo")*(Z16="Menor"),"Bajo",IF((X16="Muy bajo")*(Z16="Leve"),"Bajo","0")))))))))))))))))))))))))</f>
        <v>Moderado</v>
      </c>
      <c r="AB16" s="104" t="s">
        <v>91</v>
      </c>
      <c r="AC16" s="162" t="s">
        <v>359</v>
      </c>
      <c r="AD16" s="157" t="s">
        <v>348</v>
      </c>
      <c r="AE16" s="159">
        <v>44591</v>
      </c>
      <c r="AF16" s="159">
        <v>44591</v>
      </c>
      <c r="AG16" s="104" t="s">
        <v>340</v>
      </c>
      <c r="AH16" s="157" t="s">
        <v>350</v>
      </c>
      <c r="AI16" s="104" t="s">
        <v>341</v>
      </c>
    </row>
    <row r="17" spans="1:35" ht="99.75" customHeight="1" x14ac:dyDescent="0.25">
      <c r="A17" s="150"/>
      <c r="B17" s="150"/>
      <c r="C17" s="169"/>
      <c r="D17" s="154"/>
      <c r="E17" s="156"/>
      <c r="F17" s="105"/>
      <c r="G17" s="158"/>
      <c r="H17" s="105"/>
      <c r="I17" s="105"/>
      <c r="J17" s="105"/>
      <c r="K17" s="105"/>
      <c r="L17" s="105"/>
      <c r="M17" s="161"/>
      <c r="N17" s="31" t="s">
        <v>358</v>
      </c>
      <c r="O17" s="8" t="s">
        <v>1</v>
      </c>
      <c r="P17" s="8" t="s">
        <v>76</v>
      </c>
      <c r="Q17" s="8" t="s">
        <v>79</v>
      </c>
      <c r="R17" s="13">
        <f t="shared" ref="R17" si="21">IF((P17="Preventivo"),"25%",IF(P17="Detectivo","15%",IF(P17="Correctivo","10%","0")))+IF((Q17="Automático"),"25%",IF(Q17="Manual","15%","0"))</f>
        <v>0.5</v>
      </c>
      <c r="S17" s="8" t="s">
        <v>83</v>
      </c>
      <c r="T17" s="8" t="s">
        <v>85</v>
      </c>
      <c r="U17" s="8" t="s">
        <v>87</v>
      </c>
      <c r="V17" s="32">
        <f t="shared" ref="V17" si="22">V16-(V16*R17)</f>
        <v>0.1</v>
      </c>
      <c r="W17" s="161"/>
      <c r="X17" s="105"/>
      <c r="Y17" s="161"/>
      <c r="Z17" s="105"/>
      <c r="AA17" s="161"/>
      <c r="AB17" s="105"/>
      <c r="AC17" s="163"/>
      <c r="AD17" s="158"/>
      <c r="AE17" s="105"/>
      <c r="AF17" s="105"/>
      <c r="AG17" s="105"/>
      <c r="AH17" s="158"/>
      <c r="AI17" s="105"/>
    </row>
  </sheetData>
  <mergeCells count="104">
    <mergeCell ref="A14:A15"/>
    <mergeCell ref="B14:B15"/>
    <mergeCell ref="X14:X15"/>
    <mergeCell ref="Y14:Y15"/>
    <mergeCell ref="K16:K17"/>
    <mergeCell ref="L16:L17"/>
    <mergeCell ref="M16:M17"/>
    <mergeCell ref="W16:W17"/>
    <mergeCell ref="X16:X17"/>
    <mergeCell ref="Y16:Y17"/>
    <mergeCell ref="A16:A17"/>
    <mergeCell ref="B16:B17"/>
    <mergeCell ref="C16:C17"/>
    <mergeCell ref="D16:D17"/>
    <mergeCell ref="E16:E17"/>
    <mergeCell ref="F16:F17"/>
    <mergeCell ref="G16:G17"/>
    <mergeCell ref="H16:H17"/>
    <mergeCell ref="I16:I17"/>
    <mergeCell ref="AD14:AD15"/>
    <mergeCell ref="L14:L15"/>
    <mergeCell ref="M14:M15"/>
    <mergeCell ref="W14:W15"/>
    <mergeCell ref="J16:J17"/>
    <mergeCell ref="AH12:AH13"/>
    <mergeCell ref="AI12:AI13"/>
    <mergeCell ref="C14:C15"/>
    <mergeCell ref="AE14:AE15"/>
    <mergeCell ref="AF14:AF15"/>
    <mergeCell ref="AG14:AG15"/>
    <mergeCell ref="AH14:AH15"/>
    <mergeCell ref="D14:D15"/>
    <mergeCell ref="AI14:AI15"/>
    <mergeCell ref="Z16:Z17"/>
    <mergeCell ref="AA16:AA17"/>
    <mergeCell ref="AB16:AB17"/>
    <mergeCell ref="AC16:AC17"/>
    <mergeCell ref="AD16:AD17"/>
    <mergeCell ref="AE16:AE17"/>
    <mergeCell ref="AF16:AF17"/>
    <mergeCell ref="AG16:AG17"/>
    <mergeCell ref="AH16:AH17"/>
    <mergeCell ref="AI16:AI17"/>
    <mergeCell ref="E14:E15"/>
    <mergeCell ref="F14:F15"/>
    <mergeCell ref="G14:G15"/>
    <mergeCell ref="H14:H15"/>
    <mergeCell ref="I14:I15"/>
    <mergeCell ref="AF12:AF13"/>
    <mergeCell ref="AG12:AG13"/>
    <mergeCell ref="AA12:AA13"/>
    <mergeCell ref="AB12:AB13"/>
    <mergeCell ref="AC12:AC13"/>
    <mergeCell ref="AD12:AD13"/>
    <mergeCell ref="AE12:AE13"/>
    <mergeCell ref="X12:X13"/>
    <mergeCell ref="Y12:Y13"/>
    <mergeCell ref="Z12:Z13"/>
    <mergeCell ref="L12:L13"/>
    <mergeCell ref="K12:K13"/>
    <mergeCell ref="M12:M13"/>
    <mergeCell ref="W12:W13"/>
    <mergeCell ref="K14:K15"/>
    <mergeCell ref="AA14:AA15"/>
    <mergeCell ref="AB14:AB15"/>
    <mergeCell ref="AC14:AC15"/>
    <mergeCell ref="J14:J15"/>
    <mergeCell ref="G10:G11"/>
    <mergeCell ref="B10:E10"/>
    <mergeCell ref="I11:J11"/>
    <mergeCell ref="A12:A13"/>
    <mergeCell ref="B12:B13"/>
    <mergeCell ref="C12:C13"/>
    <mergeCell ref="D12:D13"/>
    <mergeCell ref="E12:E13"/>
    <mergeCell ref="F12:F13"/>
    <mergeCell ref="G12:G13"/>
    <mergeCell ref="H12:H13"/>
    <mergeCell ref="J12:J13"/>
    <mergeCell ref="I12:I13"/>
    <mergeCell ref="K11:L11"/>
    <mergeCell ref="Y11:Z11"/>
    <mergeCell ref="W11:X11"/>
    <mergeCell ref="Z14:Z15"/>
    <mergeCell ref="A8:B8"/>
    <mergeCell ref="C6:AI6"/>
    <mergeCell ref="C7:AI7"/>
    <mergeCell ref="C8:AI8"/>
    <mergeCell ref="AH1:AI1"/>
    <mergeCell ref="AH2:AI2"/>
    <mergeCell ref="AH3:AI3"/>
    <mergeCell ref="AH4:AI4"/>
    <mergeCell ref="C1:AG2"/>
    <mergeCell ref="C3:AG4"/>
    <mergeCell ref="A1:B4"/>
    <mergeCell ref="A5:B5"/>
    <mergeCell ref="C5:AI5"/>
    <mergeCell ref="A6:B6"/>
    <mergeCell ref="A7:B7"/>
    <mergeCell ref="AB9:AI10"/>
    <mergeCell ref="A9:G9"/>
    <mergeCell ref="H10:L10"/>
    <mergeCell ref="M10:AA10"/>
    <mergeCell ref="H9:AA9"/>
  </mergeCells>
  <conditionalFormatting sqref="I12 I14">
    <cfRule type="containsText" dxfId="55" priority="230" operator="containsText" text="Muy Bajo">
      <formula>NOT(ISERROR(SEARCH("Muy Bajo",I12)))</formula>
    </cfRule>
    <cfRule type="containsText" dxfId="54" priority="231" operator="containsText" text="Baja">
      <formula>NOT(ISERROR(SEARCH("Baja",I12)))</formula>
    </cfRule>
    <cfRule type="containsText" dxfId="53" priority="232" operator="containsText" text="Muy alta">
      <formula>NOT(ISERROR(SEARCH("Muy alta",I12)))</formula>
    </cfRule>
    <cfRule type="containsText" dxfId="52" priority="233" operator="containsText" text="Alta">
      <formula>NOT(ISERROR(SEARCH("Alta",I12)))</formula>
    </cfRule>
    <cfRule type="containsText" dxfId="51" priority="234" operator="containsText" text="Media">
      <formula>NOT(ISERROR(SEARCH("Media",I12)))</formula>
    </cfRule>
  </conditionalFormatting>
  <conditionalFormatting sqref="K12 K14">
    <cfRule type="containsText" dxfId="50" priority="225" operator="containsText" text="Catastrófico">
      <formula>NOT(ISERROR(SEARCH("Catastrófico",K12)))</formula>
    </cfRule>
    <cfRule type="containsText" dxfId="49" priority="226" operator="containsText" text="Mayor">
      <formula>NOT(ISERROR(SEARCH("Mayor",K12)))</formula>
    </cfRule>
    <cfRule type="containsText" dxfId="48" priority="227" operator="containsText" text="Moderado">
      <formula>NOT(ISERROR(SEARCH("Moderado",K12)))</formula>
    </cfRule>
    <cfRule type="containsText" dxfId="47" priority="228" operator="containsText" text="Menor">
      <formula>NOT(ISERROR(SEARCH("Menor",K12)))</formula>
    </cfRule>
    <cfRule type="containsText" dxfId="46" priority="229" operator="containsText" text="Leve">
      <formula>NOT(ISERROR(SEARCH("Leve",K12)))</formula>
    </cfRule>
  </conditionalFormatting>
  <conditionalFormatting sqref="M12 M14">
    <cfRule type="containsText" dxfId="45" priority="221" operator="containsText" text="Bajo">
      <formula>NOT(ISERROR(SEARCH("Bajo",M12)))</formula>
    </cfRule>
    <cfRule type="containsText" dxfId="44" priority="222" operator="containsText" text="Moderado">
      <formula>NOT(ISERROR(SEARCH("Moderado",M12)))</formula>
    </cfRule>
    <cfRule type="containsText" dxfId="43" priority="223" operator="containsText" text="Alto">
      <formula>NOT(ISERROR(SEARCH("Alto",M12)))</formula>
    </cfRule>
    <cfRule type="containsText" dxfId="42" priority="224" operator="containsText" text="Extremo">
      <formula>NOT(ISERROR(SEARCH("Extremo",M12)))</formula>
    </cfRule>
  </conditionalFormatting>
  <conditionalFormatting sqref="X12 X14">
    <cfRule type="containsText" dxfId="41" priority="215" operator="containsText" text="Muy Bajo">
      <formula>NOT(ISERROR(SEARCH("Muy Bajo",X12)))</formula>
    </cfRule>
    <cfRule type="containsText" dxfId="40" priority="216" operator="containsText" text="Baja">
      <formula>NOT(ISERROR(SEARCH("Baja",X12)))</formula>
    </cfRule>
    <cfRule type="containsText" dxfId="39" priority="217" operator="containsText" text="Muy alta">
      <formula>NOT(ISERROR(SEARCH("Muy alta",X12)))</formula>
    </cfRule>
    <cfRule type="containsText" dxfId="38" priority="218" operator="containsText" text="Alta">
      <formula>NOT(ISERROR(SEARCH("Alta",X12)))</formula>
    </cfRule>
    <cfRule type="containsText" dxfId="37" priority="219" operator="containsText" text="Media">
      <formula>NOT(ISERROR(SEARCH("Media",X12)))</formula>
    </cfRule>
  </conditionalFormatting>
  <conditionalFormatting sqref="Z12 Z14">
    <cfRule type="containsText" dxfId="36" priority="201" operator="containsText" text="Catastrófico">
      <formula>NOT(ISERROR(SEARCH("Catastrófico",Z12)))</formula>
    </cfRule>
    <cfRule type="containsText" dxfId="35" priority="202" operator="containsText" text="Mayor">
      <formula>NOT(ISERROR(SEARCH("Mayor",Z12)))</formula>
    </cfRule>
    <cfRule type="containsText" dxfId="34" priority="203" operator="containsText" text="Moderado">
      <formula>NOT(ISERROR(SEARCH("Moderado",Z12)))</formula>
    </cfRule>
    <cfRule type="containsText" dxfId="33" priority="204" operator="containsText" text="Menor">
      <formula>NOT(ISERROR(SEARCH("Menor",Z12)))</formula>
    </cfRule>
    <cfRule type="containsText" dxfId="32" priority="205" operator="containsText" text="Leve">
      <formula>NOT(ISERROR(SEARCH("Leve",Z12)))</formula>
    </cfRule>
  </conditionalFormatting>
  <conditionalFormatting sqref="AA12 AA14">
    <cfRule type="containsText" dxfId="31" priority="197" operator="containsText" text="Bajo">
      <formula>NOT(ISERROR(SEARCH("Bajo",AA12)))</formula>
    </cfRule>
    <cfRule type="containsText" dxfId="30" priority="198" operator="containsText" text="Moderado">
      <formula>NOT(ISERROR(SEARCH("Moderado",AA12)))</formula>
    </cfRule>
    <cfRule type="containsText" dxfId="29" priority="199" operator="containsText" text="Alto">
      <formula>NOT(ISERROR(SEARCH("Alto",AA12)))</formula>
    </cfRule>
    <cfRule type="containsText" dxfId="28" priority="200" operator="containsText" text="Extremo">
      <formula>NOT(ISERROR(SEARCH("Extremo",AA12)))</formula>
    </cfRule>
  </conditionalFormatting>
  <conditionalFormatting sqref="I16">
    <cfRule type="containsText" dxfId="27" priority="24" operator="containsText" text="Muy Bajo">
      <formula>NOT(ISERROR(SEARCH("Muy Bajo",I16)))</formula>
    </cfRule>
    <cfRule type="containsText" dxfId="26" priority="25" operator="containsText" text="Baja">
      <formula>NOT(ISERROR(SEARCH("Baja",I16)))</formula>
    </cfRule>
    <cfRule type="containsText" dxfId="25" priority="26" operator="containsText" text="Muy alta">
      <formula>NOT(ISERROR(SEARCH("Muy alta",I16)))</formula>
    </cfRule>
    <cfRule type="containsText" dxfId="24" priority="27" operator="containsText" text="Alta">
      <formula>NOT(ISERROR(SEARCH("Alta",I16)))</formula>
    </cfRule>
    <cfRule type="containsText" dxfId="23" priority="28" operator="containsText" text="Media">
      <formula>NOT(ISERROR(SEARCH("Media",I16)))</formula>
    </cfRule>
  </conditionalFormatting>
  <conditionalFormatting sqref="K16">
    <cfRule type="containsText" dxfId="22" priority="19" operator="containsText" text="Catastrófico">
      <formula>NOT(ISERROR(SEARCH("Catastrófico",K16)))</formula>
    </cfRule>
    <cfRule type="containsText" dxfId="21" priority="20" operator="containsText" text="Mayor">
      <formula>NOT(ISERROR(SEARCH("Mayor",K16)))</formula>
    </cfRule>
    <cfRule type="containsText" dxfId="20" priority="21" operator="containsText" text="Moderado">
      <formula>NOT(ISERROR(SEARCH("Moderado",K16)))</formula>
    </cfRule>
    <cfRule type="containsText" dxfId="19" priority="22" operator="containsText" text="Menor">
      <formula>NOT(ISERROR(SEARCH("Menor",K16)))</formula>
    </cfRule>
    <cfRule type="containsText" dxfId="18" priority="23" operator="containsText" text="Leve">
      <formula>NOT(ISERROR(SEARCH("Leve",K16)))</formula>
    </cfRule>
  </conditionalFormatting>
  <conditionalFormatting sqref="M16">
    <cfRule type="containsText" dxfId="17" priority="15" operator="containsText" text="Bajo">
      <formula>NOT(ISERROR(SEARCH("Bajo",M16)))</formula>
    </cfRule>
    <cfRule type="containsText" dxfId="16" priority="16" operator="containsText" text="Moderado">
      <formula>NOT(ISERROR(SEARCH("Moderado",M16)))</formula>
    </cfRule>
    <cfRule type="containsText" dxfId="15" priority="17" operator="containsText" text="Alto">
      <formula>NOT(ISERROR(SEARCH("Alto",M16)))</formula>
    </cfRule>
    <cfRule type="containsText" dxfId="14" priority="18" operator="containsText" text="Extremo">
      <formula>NOT(ISERROR(SEARCH("Extremo",M16)))</formula>
    </cfRule>
  </conditionalFormatting>
  <conditionalFormatting sqref="X16">
    <cfRule type="containsText" dxfId="13" priority="10" operator="containsText" text="Muy Bajo">
      <formula>NOT(ISERROR(SEARCH("Muy Bajo",X16)))</formula>
    </cfRule>
    <cfRule type="containsText" dxfId="12" priority="11" operator="containsText" text="Baja">
      <formula>NOT(ISERROR(SEARCH("Baja",X16)))</formula>
    </cfRule>
    <cfRule type="containsText" dxfId="11" priority="12" operator="containsText" text="Muy alta">
      <formula>NOT(ISERROR(SEARCH("Muy alta",X16)))</formula>
    </cfRule>
    <cfRule type="containsText" dxfId="10" priority="13" operator="containsText" text="Alta">
      <formula>NOT(ISERROR(SEARCH("Alta",X16)))</formula>
    </cfRule>
    <cfRule type="containsText" dxfId="9" priority="14" operator="containsText" text="Media">
      <formula>NOT(ISERROR(SEARCH("Media",X16)))</formula>
    </cfRule>
  </conditionalFormatting>
  <conditionalFormatting sqref="Z16">
    <cfRule type="containsText" dxfId="8" priority="5" operator="containsText" text="Catastrófico">
      <formula>NOT(ISERROR(SEARCH("Catastrófico",Z16)))</formula>
    </cfRule>
    <cfRule type="containsText" dxfId="7" priority="6" operator="containsText" text="Mayor">
      <formula>NOT(ISERROR(SEARCH("Mayor",Z16)))</formula>
    </cfRule>
    <cfRule type="containsText" dxfId="6" priority="7" operator="containsText" text="Moderado">
      <formula>NOT(ISERROR(SEARCH("Moderado",Z16)))</formula>
    </cfRule>
    <cfRule type="containsText" dxfId="5" priority="8" operator="containsText" text="Menor">
      <formula>NOT(ISERROR(SEARCH("Menor",Z16)))</formula>
    </cfRule>
    <cfRule type="containsText" dxfId="4" priority="9" operator="containsText" text="Leve">
      <formula>NOT(ISERROR(SEARCH("Leve",Z16)))</formula>
    </cfRule>
  </conditionalFormatting>
  <conditionalFormatting sqref="AA16">
    <cfRule type="containsText" dxfId="3" priority="1" operator="containsText" text="Bajo">
      <formula>NOT(ISERROR(SEARCH("Bajo",AA16)))</formula>
    </cfRule>
    <cfRule type="containsText" dxfId="2" priority="2" operator="containsText" text="Moderado">
      <formula>NOT(ISERROR(SEARCH("Moderado",AA16)))</formula>
    </cfRule>
    <cfRule type="containsText" dxfId="1" priority="3" operator="containsText" text="Alto">
      <formula>NOT(ISERROR(SEARCH("Alto",AA16)))</formula>
    </cfRule>
    <cfRule type="containsText" dxfId="0" priority="4" operator="containsText" text="Extremo">
      <formula>NOT(ISERROR(SEARCH("Extremo",AA16)))</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FORMULAS!$A$2:$A$17</xm:f>
          </x14:formula1>
          <xm:sqref>A16 A14 A12</xm:sqref>
        </x14:dataValidation>
        <x14:dataValidation type="list" allowBlank="1" showInputMessage="1" showErrorMessage="1">
          <x14:formula1>
            <xm:f>FORMULAS!$B$2:$B$9</xm:f>
          </x14:formula1>
          <xm:sqref>G12 G14 G16</xm:sqref>
        </x14:dataValidation>
        <x14:dataValidation type="list" allowBlank="1" showInputMessage="1" showErrorMessage="1">
          <x14:formula1>
            <xm:f>FORMULAS!$C$2:$C$7</xm:f>
          </x14:formula1>
          <xm:sqref>F12 F14 F16</xm:sqref>
        </x14:dataValidation>
        <x14:dataValidation type="list" allowBlank="1" showInputMessage="1" showErrorMessage="1">
          <x14:formula1>
            <xm:f>FORMULAS!$P$2:$P$7</xm:f>
          </x14:formula1>
          <xm:sqref>AB12 AB14 AB16</xm:sqref>
        </x14:dataValidation>
        <x14:dataValidation type="list" allowBlank="1" showInputMessage="1" showErrorMessage="1">
          <x14:formula1>
            <xm:f>FORMULAS!$H$2:$H$4</xm:f>
          </x14:formula1>
          <xm:sqref>O12:O17</xm:sqref>
        </x14:dataValidation>
        <x14:dataValidation type="list" allowBlank="1" showInputMessage="1" showErrorMessage="1">
          <x14:formula1>
            <xm:f>FORMULAS!$I$2:$I$5</xm:f>
          </x14:formula1>
          <xm:sqref>P12:P17</xm:sqref>
        </x14:dataValidation>
        <x14:dataValidation type="list" allowBlank="1" showInputMessage="1" showErrorMessage="1">
          <x14:formula1>
            <xm:f>FORMULAS!$K$2:$K$4</xm:f>
          </x14:formula1>
          <xm:sqref>Q12:Q17</xm:sqref>
        </x14:dataValidation>
        <x14:dataValidation type="list" allowBlank="1" showInputMessage="1" showErrorMessage="1">
          <x14:formula1>
            <xm:f>FORMULAS!$M$2:$M$4</xm:f>
          </x14:formula1>
          <xm:sqref>S12:S17</xm:sqref>
        </x14:dataValidation>
        <x14:dataValidation type="list" allowBlank="1" showInputMessage="1" showErrorMessage="1">
          <x14:formula1>
            <xm:f>FORMULAS!$N$2:$N$4</xm:f>
          </x14:formula1>
          <xm:sqref>T12:T17</xm:sqref>
        </x14:dataValidation>
        <x14:dataValidation type="list" allowBlank="1" showInputMessage="1" showErrorMessage="1">
          <x14:formula1>
            <xm:f>FORMULAS!$O$2:$O$4</xm:f>
          </x14:formula1>
          <xm:sqref>U12:U17</xm:sqref>
        </x14:dataValidation>
        <x14:dataValidation type="list" allowBlank="1" showInputMessage="1" showErrorMessage="1">
          <x14:formula1>
            <xm:f>FORMULAS!$D$2:$D$7</xm:f>
          </x14:formula1>
          <xm:sqref>I12:I17</xm:sqref>
        </x14:dataValidation>
        <x14:dataValidation type="list" allowBlank="1" showInputMessage="1" showErrorMessage="1">
          <x14:formula1>
            <xm:f>FORMULAS!$F$2:$F$7</xm:f>
          </x14:formula1>
          <xm:sqref>K12:K17</xm:sqref>
        </x14:dataValidation>
        <x14:dataValidation type="list" allowBlank="1" showInputMessage="1" showErrorMessage="1">
          <x14:formula1>
            <xm:f>FORMULAS!$Q$2:$Q$5</xm:f>
          </x14:formula1>
          <xm:sqref>B12:B17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216"/>
  <sheetViews>
    <sheetView showGridLines="0" showRowColHeaders="0" topLeftCell="A25" workbookViewId="0">
      <selection activeCell="L75" sqref="L75:L81"/>
    </sheetView>
  </sheetViews>
  <sheetFormatPr baseColWidth="10" defaultRowHeight="15" x14ac:dyDescent="0.25"/>
  <sheetData>
    <row r="4" spans="3:11" ht="21" x14ac:dyDescent="0.35">
      <c r="C4" s="170" t="s">
        <v>294</v>
      </c>
      <c r="D4" s="170"/>
      <c r="E4" s="170"/>
      <c r="F4" s="170"/>
      <c r="G4" s="170"/>
      <c r="H4" s="170"/>
      <c r="I4" s="170"/>
      <c r="J4" s="170"/>
      <c r="K4" s="170"/>
    </row>
    <row r="5" spans="3:11" ht="21" x14ac:dyDescent="0.35">
      <c r="C5" s="39"/>
      <c r="D5" s="39"/>
      <c r="E5" s="39"/>
      <c r="F5" s="39"/>
      <c r="G5" s="39"/>
      <c r="H5" s="39"/>
      <c r="I5" s="39"/>
      <c r="J5" s="39"/>
      <c r="K5" s="39"/>
    </row>
    <row r="6" spans="3:11" ht="21" x14ac:dyDescent="0.35">
      <c r="C6" s="170" t="s">
        <v>7</v>
      </c>
      <c r="D6" s="170"/>
      <c r="E6" s="170"/>
      <c r="F6" s="39"/>
      <c r="G6" s="39"/>
      <c r="H6" s="39"/>
      <c r="I6" s="39"/>
      <c r="J6" s="39"/>
      <c r="K6" s="39"/>
    </row>
    <row r="7" spans="3:11" ht="21" x14ac:dyDescent="0.35">
      <c r="C7" s="39"/>
      <c r="D7" s="39"/>
      <c r="E7" s="39"/>
      <c r="F7" s="39"/>
      <c r="G7" s="39"/>
      <c r="H7" s="39"/>
      <c r="I7" s="39"/>
      <c r="J7" s="39"/>
      <c r="K7" s="39"/>
    </row>
    <row r="8" spans="3:11" ht="21" x14ac:dyDescent="0.35">
      <c r="C8" s="39"/>
      <c r="D8" s="39"/>
      <c r="E8" s="39"/>
      <c r="F8" s="39"/>
      <c r="G8" s="39"/>
      <c r="H8" s="39"/>
      <c r="I8" s="39"/>
      <c r="J8" s="39"/>
      <c r="K8" s="39"/>
    </row>
    <row r="9" spans="3:11" ht="21" x14ac:dyDescent="0.35">
      <c r="C9" s="39"/>
      <c r="D9" s="39"/>
      <c r="E9" s="39"/>
      <c r="F9" s="39"/>
      <c r="G9" s="39"/>
      <c r="H9" s="39"/>
      <c r="I9" s="39"/>
      <c r="J9" s="39"/>
      <c r="K9" s="39"/>
    </row>
    <row r="10" spans="3:11" ht="21" x14ac:dyDescent="0.35">
      <c r="C10" s="39"/>
      <c r="D10" s="39"/>
      <c r="E10" s="39"/>
      <c r="F10" s="39"/>
      <c r="G10" s="39"/>
      <c r="H10" s="39"/>
      <c r="I10" s="39"/>
      <c r="J10" s="39"/>
      <c r="K10" s="39"/>
    </row>
    <row r="11" spans="3:11" ht="21" x14ac:dyDescent="0.35">
      <c r="C11" s="39"/>
      <c r="D11" s="39"/>
      <c r="E11" s="39"/>
      <c r="F11" s="39"/>
      <c r="G11" s="39"/>
      <c r="H11" s="39"/>
      <c r="I11" s="39"/>
      <c r="J11" s="39"/>
      <c r="K11" s="39"/>
    </row>
    <row r="12" spans="3:11" ht="21" x14ac:dyDescent="0.35">
      <c r="C12" s="39"/>
      <c r="D12" s="39"/>
      <c r="E12" s="39"/>
      <c r="F12" s="39"/>
      <c r="G12" s="39"/>
      <c r="H12" s="39"/>
      <c r="I12" s="39"/>
      <c r="J12" s="39"/>
      <c r="K12" s="39"/>
    </row>
    <row r="13" spans="3:11" ht="21" x14ac:dyDescent="0.35">
      <c r="C13" s="39"/>
      <c r="D13" s="39"/>
      <c r="E13" s="39"/>
      <c r="F13" s="39"/>
      <c r="G13" s="39"/>
      <c r="H13" s="39"/>
      <c r="I13" s="39"/>
      <c r="J13" s="39"/>
      <c r="K13" s="39"/>
    </row>
    <row r="14" spans="3:11" ht="21" x14ac:dyDescent="0.35">
      <c r="C14" s="39"/>
      <c r="D14" s="39"/>
      <c r="E14" s="39"/>
      <c r="F14" s="39"/>
      <c r="G14" s="39"/>
      <c r="H14" s="39"/>
      <c r="I14" s="39"/>
      <c r="J14" s="39"/>
      <c r="K14" s="39"/>
    </row>
    <row r="15" spans="3:11" ht="21" x14ac:dyDescent="0.35">
      <c r="C15" s="39"/>
      <c r="D15" s="39"/>
      <c r="E15" s="39"/>
      <c r="F15" s="39"/>
      <c r="G15" s="39"/>
      <c r="H15" s="39"/>
      <c r="I15" s="39"/>
      <c r="J15" s="39"/>
      <c r="K15" s="39"/>
    </row>
    <row r="16" spans="3:11" ht="21" x14ac:dyDescent="0.35">
      <c r="C16" s="39"/>
      <c r="D16" s="39"/>
      <c r="E16" s="39"/>
      <c r="F16" s="39"/>
      <c r="G16" s="39"/>
      <c r="H16" s="39"/>
      <c r="I16" s="39"/>
      <c r="J16" s="39"/>
      <c r="K16" s="39"/>
    </row>
    <row r="17" spans="3:11" ht="21" x14ac:dyDescent="0.35">
      <c r="C17" s="39"/>
      <c r="D17" s="39"/>
      <c r="E17" s="39"/>
      <c r="F17" s="39"/>
      <c r="G17" s="39"/>
      <c r="H17" s="39"/>
      <c r="I17" s="39"/>
      <c r="J17" s="39"/>
      <c r="K17" s="39"/>
    </row>
    <row r="18" spans="3:11" ht="21" x14ac:dyDescent="0.35">
      <c r="C18" s="39"/>
      <c r="D18" s="39"/>
      <c r="E18" s="39"/>
      <c r="F18" s="39"/>
      <c r="G18" s="39"/>
      <c r="H18" s="39"/>
      <c r="I18" s="39"/>
      <c r="J18" s="39"/>
      <c r="K18" s="39"/>
    </row>
    <row r="19" spans="3:11" ht="21" x14ac:dyDescent="0.35">
      <c r="C19" s="39"/>
      <c r="D19" s="39"/>
      <c r="E19" s="39"/>
      <c r="F19" s="39"/>
      <c r="G19" s="39"/>
      <c r="H19" s="39"/>
      <c r="I19" s="39"/>
      <c r="J19" s="39"/>
      <c r="K19" s="39"/>
    </row>
    <row r="20" spans="3:11" ht="21" x14ac:dyDescent="0.35">
      <c r="C20" s="39"/>
      <c r="D20" s="39"/>
      <c r="E20" s="39"/>
      <c r="F20" s="39"/>
      <c r="G20" s="39"/>
      <c r="H20" s="39"/>
      <c r="I20" s="39"/>
      <c r="J20" s="39"/>
      <c r="K20" s="39"/>
    </row>
    <row r="21" spans="3:11" ht="21" x14ac:dyDescent="0.35">
      <c r="C21" s="39"/>
      <c r="D21" s="39"/>
      <c r="E21" s="39"/>
      <c r="F21" s="39"/>
      <c r="G21" s="39"/>
      <c r="H21" s="39"/>
      <c r="I21" s="39"/>
      <c r="J21" s="39"/>
      <c r="K21" s="39"/>
    </row>
    <row r="22" spans="3:11" ht="21" x14ac:dyDescent="0.35">
      <c r="C22" s="39"/>
      <c r="D22" s="39"/>
      <c r="E22" s="39"/>
      <c r="F22" s="39"/>
      <c r="G22" s="39"/>
      <c r="H22" s="39"/>
      <c r="I22" s="39"/>
      <c r="J22" s="39"/>
      <c r="K22" s="39"/>
    </row>
    <row r="23" spans="3:11" ht="21" x14ac:dyDescent="0.35">
      <c r="C23" s="39"/>
      <c r="D23" s="39"/>
      <c r="E23" s="39"/>
      <c r="F23" s="39"/>
      <c r="G23" s="39"/>
      <c r="H23" s="39"/>
      <c r="I23" s="39"/>
      <c r="J23" s="39"/>
      <c r="K23" s="39"/>
    </row>
    <row r="24" spans="3:11" ht="21" x14ac:dyDescent="0.35">
      <c r="C24" s="39"/>
      <c r="D24" s="39"/>
      <c r="E24" s="39"/>
      <c r="F24" s="39"/>
      <c r="G24" s="39"/>
      <c r="H24" s="39"/>
      <c r="I24" s="39"/>
      <c r="J24" s="39"/>
      <c r="K24" s="39"/>
    </row>
    <row r="25" spans="3:11" ht="21" x14ac:dyDescent="0.35">
      <c r="C25" s="39"/>
      <c r="D25" s="39"/>
      <c r="E25" s="39"/>
      <c r="F25" s="39"/>
      <c r="G25" s="39"/>
      <c r="H25" s="39"/>
      <c r="I25" s="39"/>
      <c r="J25" s="39"/>
      <c r="K25" s="39"/>
    </row>
    <row r="26" spans="3:11" ht="21" x14ac:dyDescent="0.35">
      <c r="C26" s="39"/>
      <c r="D26" s="39"/>
      <c r="E26" s="39"/>
      <c r="F26" s="39"/>
      <c r="G26" s="39"/>
      <c r="H26" s="39"/>
      <c r="I26" s="39"/>
      <c r="J26" s="39"/>
      <c r="K26" s="39"/>
    </row>
    <row r="27" spans="3:11" ht="21" x14ac:dyDescent="0.35">
      <c r="C27" s="39"/>
      <c r="D27" s="39"/>
      <c r="E27" s="39"/>
      <c r="F27" s="39"/>
      <c r="G27" s="39"/>
      <c r="H27" s="39"/>
      <c r="I27" s="39"/>
      <c r="J27" s="39"/>
      <c r="K27" s="39"/>
    </row>
    <row r="28" spans="3:11" ht="21" x14ac:dyDescent="0.35">
      <c r="C28" s="39"/>
      <c r="D28" s="39"/>
      <c r="E28" s="39"/>
      <c r="F28" s="39"/>
      <c r="G28" s="39"/>
      <c r="H28" s="39"/>
      <c r="I28" s="39"/>
      <c r="J28" s="39"/>
      <c r="K28" s="39"/>
    </row>
    <row r="29" spans="3:11" ht="21" x14ac:dyDescent="0.35">
      <c r="C29" s="39"/>
      <c r="D29" s="39"/>
      <c r="E29" s="39"/>
      <c r="F29" s="39"/>
      <c r="G29" s="39"/>
      <c r="H29" s="39"/>
      <c r="I29" s="39"/>
      <c r="J29" s="39"/>
      <c r="K29" s="39"/>
    </row>
    <row r="30" spans="3:11" ht="21" x14ac:dyDescent="0.35">
      <c r="C30" s="39"/>
      <c r="D30" s="39"/>
      <c r="E30" s="39"/>
      <c r="F30" s="39"/>
      <c r="G30" s="39"/>
      <c r="H30" s="39"/>
      <c r="I30" s="39"/>
      <c r="J30" s="39"/>
      <c r="K30" s="39"/>
    </row>
    <row r="31" spans="3:11" ht="21" x14ac:dyDescent="0.35">
      <c r="C31" s="39"/>
      <c r="D31" s="39"/>
      <c r="E31" s="39"/>
      <c r="F31" s="39"/>
      <c r="G31" s="39"/>
      <c r="H31" s="39"/>
      <c r="I31" s="39"/>
      <c r="J31" s="39"/>
      <c r="K31" s="39"/>
    </row>
    <row r="32" spans="3:11" ht="21" x14ac:dyDescent="0.35">
      <c r="C32" s="39"/>
      <c r="D32" s="39"/>
      <c r="E32" s="39"/>
      <c r="F32" s="39"/>
      <c r="G32" s="39"/>
      <c r="H32" s="39"/>
      <c r="I32" s="39"/>
      <c r="J32" s="39"/>
      <c r="K32" s="39"/>
    </row>
    <row r="35" spans="3:3" ht="15.75" x14ac:dyDescent="0.25">
      <c r="C35" s="38" t="s">
        <v>295</v>
      </c>
    </row>
    <row r="63" spans="3:3" ht="15.75" x14ac:dyDescent="0.25">
      <c r="C63" s="38" t="s">
        <v>296</v>
      </c>
    </row>
    <row r="90" spans="3:3" x14ac:dyDescent="0.25">
      <c r="C90" s="37" t="s">
        <v>297</v>
      </c>
    </row>
    <row r="114" spans="3:3" ht="15.75" x14ac:dyDescent="0.25">
      <c r="C114" s="38" t="s">
        <v>299</v>
      </c>
    </row>
    <row r="139" spans="3:3" ht="15.75" x14ac:dyDescent="0.25">
      <c r="C139" s="38" t="s">
        <v>298</v>
      </c>
    </row>
    <row r="186" spans="2:2" ht="15.75" x14ac:dyDescent="0.25">
      <c r="B186" s="38" t="s">
        <v>18</v>
      </c>
    </row>
    <row r="187" spans="2:2" ht="15.75" x14ac:dyDescent="0.25">
      <c r="B187" s="38"/>
    </row>
    <row r="188" spans="2:2" ht="15.75" x14ac:dyDescent="0.25">
      <c r="B188" s="38"/>
    </row>
    <row r="189" spans="2:2" ht="15.75" x14ac:dyDescent="0.25">
      <c r="B189" s="38"/>
    </row>
    <row r="190" spans="2:2" ht="15.75" x14ac:dyDescent="0.25">
      <c r="B190" s="38"/>
    </row>
    <row r="191" spans="2:2" ht="15.75" x14ac:dyDescent="0.25">
      <c r="B191" s="38"/>
    </row>
    <row r="192" spans="2:2" ht="15.75" x14ac:dyDescent="0.25">
      <c r="B192" s="38"/>
    </row>
    <row r="193" spans="2:2" ht="15.75" x14ac:dyDescent="0.25">
      <c r="B193" s="38"/>
    </row>
    <row r="194" spans="2:2" ht="15.75" x14ac:dyDescent="0.25">
      <c r="B194" s="38"/>
    </row>
    <row r="195" spans="2:2" ht="15.75" x14ac:dyDescent="0.25">
      <c r="B195" s="38"/>
    </row>
    <row r="196" spans="2:2" ht="15.75" x14ac:dyDescent="0.25">
      <c r="B196" s="38"/>
    </row>
    <row r="197" spans="2:2" ht="15.75" x14ac:dyDescent="0.25">
      <c r="B197" s="38"/>
    </row>
    <row r="198" spans="2:2" ht="15.75" x14ac:dyDescent="0.25">
      <c r="B198" s="38"/>
    </row>
    <row r="199" spans="2:2" ht="15.75" x14ac:dyDescent="0.25">
      <c r="B199" s="38"/>
    </row>
    <row r="200" spans="2:2" ht="15.75" x14ac:dyDescent="0.25">
      <c r="B200" s="38"/>
    </row>
    <row r="201" spans="2:2" ht="15.75" x14ac:dyDescent="0.25">
      <c r="B201" s="38"/>
    </row>
    <row r="202" spans="2:2" ht="15.75" x14ac:dyDescent="0.25">
      <c r="B202" s="38"/>
    </row>
    <row r="203" spans="2:2" ht="15.75" x14ac:dyDescent="0.25">
      <c r="B203" s="38"/>
    </row>
    <row r="204" spans="2:2" ht="15.75" x14ac:dyDescent="0.25">
      <c r="B204" s="38"/>
    </row>
    <row r="205" spans="2:2" ht="15.75" x14ac:dyDescent="0.25">
      <c r="B205" s="38"/>
    </row>
    <row r="206" spans="2:2" ht="15.75" x14ac:dyDescent="0.25">
      <c r="B206" s="38"/>
    </row>
    <row r="207" spans="2:2" ht="15.75" x14ac:dyDescent="0.25">
      <c r="B207" s="38"/>
    </row>
    <row r="208" spans="2:2" ht="15.75" x14ac:dyDescent="0.25">
      <c r="B208" s="38"/>
    </row>
    <row r="209" spans="2:2" ht="15.75" x14ac:dyDescent="0.25">
      <c r="B209" s="38"/>
    </row>
    <row r="210" spans="2:2" ht="15.75" x14ac:dyDescent="0.25">
      <c r="B210" s="38"/>
    </row>
    <row r="211" spans="2:2" ht="15.75" x14ac:dyDescent="0.25">
      <c r="B211" s="38"/>
    </row>
    <row r="212" spans="2:2" ht="15.75" x14ac:dyDescent="0.25">
      <c r="B212" s="38"/>
    </row>
    <row r="213" spans="2:2" ht="15.75" x14ac:dyDescent="0.25">
      <c r="B213" s="38"/>
    </row>
    <row r="214" spans="2:2" ht="15.75" x14ac:dyDescent="0.25">
      <c r="B214" s="38"/>
    </row>
    <row r="215" spans="2:2" ht="15.75" x14ac:dyDescent="0.25">
      <c r="B215" s="38"/>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7"/>
  <sheetViews>
    <sheetView topLeftCell="G1" workbookViewId="0">
      <selection activeCell="Q4" sqref="Q4"/>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24</v>
      </c>
      <c r="B1" s="3" t="s">
        <v>40</v>
      </c>
      <c r="C1" s="3" t="s">
        <v>49</v>
      </c>
      <c r="D1" s="5" t="s">
        <v>60</v>
      </c>
      <c r="E1" s="5" t="s">
        <v>59</v>
      </c>
      <c r="F1" s="5" t="s">
        <v>61</v>
      </c>
      <c r="G1" s="5" t="s">
        <v>62</v>
      </c>
      <c r="H1" s="9" t="s">
        <v>11</v>
      </c>
      <c r="I1" s="5" t="s">
        <v>75</v>
      </c>
      <c r="J1" s="5" t="s">
        <v>259</v>
      </c>
      <c r="K1" s="5" t="s">
        <v>13</v>
      </c>
      <c r="L1" s="5" t="s">
        <v>81</v>
      </c>
      <c r="M1" s="5" t="s">
        <v>15</v>
      </c>
      <c r="N1" s="5" t="s">
        <v>6</v>
      </c>
      <c r="O1" s="9" t="s">
        <v>82</v>
      </c>
      <c r="P1" s="5" t="s">
        <v>18</v>
      </c>
      <c r="Q1" s="19" t="s">
        <v>1</v>
      </c>
      <c r="R1" s="19" t="s">
        <v>286</v>
      </c>
      <c r="S1" s="29" t="s">
        <v>273</v>
      </c>
      <c r="T1" s="29" t="s">
        <v>274</v>
      </c>
      <c r="U1" s="19" t="s">
        <v>292</v>
      </c>
    </row>
    <row r="2" spans="1:21" x14ac:dyDescent="0.25">
      <c r="A2" s="2" t="s">
        <v>25</v>
      </c>
      <c r="B2" s="2" t="s">
        <v>41</v>
      </c>
      <c r="C2" s="1" t="s">
        <v>50</v>
      </c>
      <c r="D2" s="1" t="s">
        <v>68</v>
      </c>
      <c r="E2" s="6">
        <v>0.2</v>
      </c>
      <c r="F2" s="1" t="s">
        <v>63</v>
      </c>
      <c r="G2" s="6">
        <v>0.2</v>
      </c>
      <c r="H2" s="10" t="s">
        <v>74</v>
      </c>
      <c r="I2" s="11" t="s">
        <v>76</v>
      </c>
      <c r="J2" s="6">
        <v>0.25</v>
      </c>
      <c r="K2" s="11" t="s">
        <v>79</v>
      </c>
      <c r="L2" s="6">
        <v>0.25</v>
      </c>
      <c r="M2" s="11" t="s">
        <v>83</v>
      </c>
      <c r="N2" s="11" t="s">
        <v>85</v>
      </c>
      <c r="O2" s="12" t="s">
        <v>87</v>
      </c>
      <c r="P2" s="11" t="s">
        <v>90</v>
      </c>
      <c r="Q2" s="20" t="s">
        <v>136</v>
      </c>
      <c r="R2" s="20" t="s">
        <v>283</v>
      </c>
      <c r="S2" s="20" t="s">
        <v>284</v>
      </c>
      <c r="T2" s="20" t="s">
        <v>285</v>
      </c>
      <c r="U2" s="20" t="s">
        <v>57</v>
      </c>
    </row>
    <row r="3" spans="1:21" x14ac:dyDescent="0.25">
      <c r="A3" s="2" t="s">
        <v>26</v>
      </c>
      <c r="B3" s="2" t="s">
        <v>42</v>
      </c>
      <c r="C3" s="1" t="s">
        <v>51</v>
      </c>
      <c r="D3" s="1" t="s">
        <v>55</v>
      </c>
      <c r="E3" s="6">
        <v>0.4</v>
      </c>
      <c r="F3" s="1" t="s">
        <v>64</v>
      </c>
      <c r="G3" s="6">
        <v>0.4</v>
      </c>
      <c r="H3" s="10" t="s">
        <v>1</v>
      </c>
      <c r="I3" s="11" t="s">
        <v>77</v>
      </c>
      <c r="J3" s="6">
        <v>0.15</v>
      </c>
      <c r="K3" s="11" t="s">
        <v>80</v>
      </c>
      <c r="L3" s="6">
        <v>0.15</v>
      </c>
      <c r="M3" s="11" t="s">
        <v>84</v>
      </c>
      <c r="N3" s="11" t="s">
        <v>86</v>
      </c>
      <c r="O3" s="12" t="s">
        <v>88</v>
      </c>
      <c r="P3" s="11" t="s">
        <v>91</v>
      </c>
      <c r="Q3" s="20" t="s">
        <v>137</v>
      </c>
      <c r="R3" s="20" t="s">
        <v>287</v>
      </c>
      <c r="S3" s="20" t="s">
        <v>290</v>
      </c>
      <c r="T3" s="20" t="s">
        <v>291</v>
      </c>
      <c r="U3" s="20" t="s">
        <v>56</v>
      </c>
    </row>
    <row r="4" spans="1:21" x14ac:dyDescent="0.25">
      <c r="A4" s="2" t="s">
        <v>27</v>
      </c>
      <c r="B4" s="2" t="s">
        <v>43</v>
      </c>
      <c r="C4" s="1" t="s">
        <v>52</v>
      </c>
      <c r="D4" s="1" t="s">
        <v>56</v>
      </c>
      <c r="E4" s="6">
        <v>0.6</v>
      </c>
      <c r="F4" s="1" t="s">
        <v>65</v>
      </c>
      <c r="G4" s="6">
        <v>0.6</v>
      </c>
      <c r="I4" s="1" t="s">
        <v>78</v>
      </c>
      <c r="J4" s="6">
        <v>0.1</v>
      </c>
      <c r="M4" s="7"/>
      <c r="N4" s="7"/>
      <c r="O4" s="7"/>
      <c r="P4" s="1" t="s">
        <v>92</v>
      </c>
      <c r="Q4" t="s">
        <v>293</v>
      </c>
      <c r="R4" t="s">
        <v>288</v>
      </c>
      <c r="U4" t="s">
        <v>55</v>
      </c>
    </row>
    <row r="5" spans="1:21" x14ac:dyDescent="0.25">
      <c r="A5" s="2" t="s">
        <v>28</v>
      </c>
      <c r="B5" s="2" t="s">
        <v>44</v>
      </c>
      <c r="C5" s="1" t="s">
        <v>53</v>
      </c>
      <c r="D5" s="1" t="s">
        <v>57</v>
      </c>
      <c r="E5" s="6">
        <v>0.8</v>
      </c>
      <c r="F5" s="1" t="s">
        <v>66</v>
      </c>
      <c r="G5" s="6">
        <v>0.8</v>
      </c>
      <c r="P5" s="1" t="s">
        <v>93</v>
      </c>
      <c r="R5" t="s">
        <v>289</v>
      </c>
    </row>
    <row r="6" spans="1:21" x14ac:dyDescent="0.25">
      <c r="A6" s="2" t="s">
        <v>29</v>
      </c>
      <c r="B6" s="2" t="s">
        <v>45</v>
      </c>
      <c r="C6" s="1" t="s">
        <v>54</v>
      </c>
      <c r="D6" s="1" t="s">
        <v>58</v>
      </c>
      <c r="E6" s="6">
        <v>1</v>
      </c>
      <c r="F6" s="1" t="s">
        <v>67</v>
      </c>
      <c r="G6" s="6">
        <v>1</v>
      </c>
      <c r="P6" s="1" t="s">
        <v>94</v>
      </c>
    </row>
    <row r="7" spans="1:21" x14ac:dyDescent="0.25">
      <c r="A7" s="2" t="s">
        <v>30</v>
      </c>
      <c r="B7" s="2" t="s">
        <v>46</v>
      </c>
    </row>
    <row r="8" spans="1:21" x14ac:dyDescent="0.25">
      <c r="A8" s="2" t="s">
        <v>31</v>
      </c>
      <c r="B8" s="2" t="s">
        <v>47</v>
      </c>
    </row>
    <row r="9" spans="1:21" x14ac:dyDescent="0.25">
      <c r="A9" s="2" t="s">
        <v>32</v>
      </c>
    </row>
    <row r="10" spans="1:21" x14ac:dyDescent="0.25">
      <c r="A10" s="2" t="s">
        <v>33</v>
      </c>
    </row>
    <row r="11" spans="1:21" x14ac:dyDescent="0.25">
      <c r="A11" s="2" t="s">
        <v>34</v>
      </c>
    </row>
    <row r="12" spans="1:21" x14ac:dyDescent="0.25">
      <c r="A12" s="2" t="s">
        <v>35</v>
      </c>
    </row>
    <row r="13" spans="1:21" x14ac:dyDescent="0.25">
      <c r="A13" s="2" t="s">
        <v>36</v>
      </c>
    </row>
    <row r="14" spans="1:21" x14ac:dyDescent="0.25">
      <c r="A14" s="2" t="s">
        <v>37</v>
      </c>
    </row>
    <row r="15" spans="1:21" x14ac:dyDescent="0.25">
      <c r="A15" s="2" t="s">
        <v>38</v>
      </c>
    </row>
    <row r="16" spans="1:21" x14ac:dyDescent="0.25">
      <c r="A16" s="2" t="s">
        <v>39</v>
      </c>
    </row>
    <row r="17" spans="1:1" x14ac:dyDescent="0.25">
      <c r="A17" s="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GC-P07-F01-Contexto Estratégico</vt:lpstr>
      <vt:lpstr>GC-P07-F02-Contexto del proceso</vt:lpstr>
      <vt:lpstr>GC-P07-F03</vt:lpstr>
      <vt:lpstr>DOCUMENTOS DE APOYO</vt:lpstr>
      <vt:lpstr>FORMULAS</vt:lpstr>
      <vt:lpstr>'GC-P07-F01-Contexto Estratégico'!Área_de_impresión</vt:lpstr>
      <vt:lpstr>'GC-P07-F01-Contexto Estratégico'!Títulos_a_imprimir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2022-09-20T18:30:03Z</dcterms:modified>
</cp:coreProperties>
</file>