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D:\1. SIAC_ODI RAMIRO_2023\SGC 2023\2023\15. SISTEMA DE CONTROL INTERNO\"/>
    </mc:Choice>
  </mc:AlternateContent>
  <bookViews>
    <workbookView xWindow="0" yWindow="0" windowWidth="28800" windowHeight="12435" tabRatio="857" activeTab="2"/>
  </bookViews>
  <sheets>
    <sheet name="GC-P07-F01-Contexto Estratégico" sheetId="9" r:id="rId1"/>
    <sheet name="GC-P07-F02-Contexto del proceso" sheetId="10" r:id="rId2"/>
    <sheet name="GC-P07-F03" sheetId="1" r:id="rId3"/>
    <sheet name="DOCUMENTOS DE APOYO" sheetId="3" r:id="rId4"/>
    <sheet name="FORMULAS (no modificar)" sheetId="2" r:id="rId5"/>
  </sheets>
  <externalReferences>
    <externalReference r:id="rId6"/>
    <externalReference r:id="rId7"/>
    <externalReference r:id="rId8"/>
    <externalReference r:id="rId9"/>
  </externalReferences>
  <definedNames>
    <definedName name="unico">'[1]Identificación del Riesgo'!$F$20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14" i="1" l="1"/>
  <c r="V14" i="1" s="1"/>
  <c r="W13" i="1" s="1"/>
  <c r="R20" i="1"/>
  <c r="R19" i="1"/>
  <c r="V19" i="1" s="1"/>
  <c r="V20" i="1" s="1"/>
  <c r="W19" i="1" s="1"/>
  <c r="X19" i="1" s="1"/>
  <c r="L19" i="1"/>
  <c r="Y19" i="1" s="1"/>
  <c r="Z19" i="1" s="1"/>
  <c r="J19" i="1"/>
  <c r="M19" i="1" s="1"/>
  <c r="E19" i="1"/>
  <c r="E17" i="1"/>
  <c r="AA19" i="1" l="1"/>
  <c r="R18" i="1"/>
  <c r="R17" i="1"/>
  <c r="L17" i="1"/>
  <c r="Y17" i="1" s="1"/>
  <c r="Z17" i="1" s="1"/>
  <c r="J17" i="1"/>
  <c r="R16" i="1"/>
  <c r="R15" i="1"/>
  <c r="L15" i="1"/>
  <c r="Y15" i="1" s="1"/>
  <c r="Z15" i="1" s="1"/>
  <c r="J15" i="1"/>
  <c r="E15" i="1"/>
  <c r="R13" i="1"/>
  <c r="L13" i="1"/>
  <c r="Y13" i="1" s="1"/>
  <c r="Z13" i="1" s="1"/>
  <c r="J13" i="1"/>
  <c r="E13" i="1"/>
  <c r="V17" i="1" l="1"/>
  <c r="V18" i="1" s="1"/>
  <c r="W17" i="1" s="1"/>
  <c r="X17" i="1" s="1"/>
  <c r="AA17" i="1" s="1"/>
  <c r="M17" i="1"/>
  <c r="M15" i="1"/>
  <c r="V13" i="1"/>
  <c r="X13" i="1" s="1"/>
  <c r="AA13" i="1" s="1"/>
  <c r="V15" i="1"/>
  <c r="V16" i="1" s="1"/>
  <c r="W15" i="1" s="1"/>
  <c r="X15" i="1" s="1"/>
  <c r="AA15" i="1" s="1"/>
  <c r="M13" i="1"/>
</calcChain>
</file>

<file path=xl/comments1.xml><?xml version="1.0" encoding="utf-8"?>
<comments xmlns="http://schemas.openxmlformats.org/spreadsheetml/2006/main">
  <authors>
    <author/>
  </authors>
  <commentList>
    <comment ref="A8" authorId="0" shapeId="0">
      <text>
        <r>
          <rPr>
            <sz val="11"/>
            <color theme="1"/>
            <rFont val="Calibri"/>
            <family val="2"/>
          </rPr>
          <t>======
ID#AAAAWrg_VD0
USUARIO    (2022-03-09 13:18:16)
Estatuto General UT</t>
        </r>
      </text>
    </comment>
    <comment ref="B11" authorId="0" shapeId="0">
      <text>
        <r>
          <rPr>
            <sz val="11"/>
            <color theme="1"/>
            <rFont val="Calibri"/>
            <family val="2"/>
          </rPr>
          <t>======
ID#AAAAWrg_VCg
LIBIA    (2022-03-09 13:18:16)
Externos
Relacionados con los aspectos sociales, económicos, culturales, de orden público, políticos, legales y/o cambios tecnológicos, estos se analizan con relación a la razón de ser de la entidad.</t>
        </r>
      </text>
    </comment>
    <comment ref="C11" authorId="0" shapeId="0">
      <text>
        <r>
          <rPr>
            <sz val="11"/>
            <color theme="1"/>
            <rFont val="Calibri"/>
            <family val="2"/>
          </rPr>
          <t>======
ID#AAAAWrg_VCk
USUARIO    (2022-03-09 13:18:16)
Son aquellos factores que resultan positivos, favorables, explotables, que se deben descubrir en el entorno en el que actúa la Universidad, y que permiten obtener ventajas competitivas</t>
        </r>
      </text>
    </comment>
    <comment ref="D11" authorId="0" shapeId="0">
      <text>
        <r>
          <rPr>
            <sz val="11"/>
            <color theme="1"/>
            <rFont val="Calibri"/>
            <family val="2"/>
          </rPr>
          <t>======
ID#AAAAWrg_VDA
USUARIO    (2022-03-09 13:18:16)
Son los problemas, obstáculos o limitaciones externos que pueden impedir o limitar el desarrollo de un país o de un sector.</t>
        </r>
      </text>
    </comment>
    <comment ref="B12" authorId="0" shapeId="0">
      <text>
        <r>
          <rPr>
            <sz val="11"/>
            <color theme="1"/>
            <rFont val="Calibri"/>
            <family val="2"/>
          </rPr>
          <t>======
ID#AAAAWrg_VD4
UT    (2022-03-09 13:18:16)
Cambios de gobierno, legislación, políticas públicas, regulación</t>
        </r>
      </text>
    </comment>
    <comment ref="B19" authorId="0" shapeId="0">
      <text>
        <r>
          <rPr>
            <sz val="11"/>
            <color theme="1"/>
            <rFont val="Calibri"/>
            <family val="2"/>
          </rPr>
          <t>======
ID#AAAAWrg_VEo
UT    (2022-03-09 13:18:16)
Disponibilidad de capital, liquidez, mercados financieros, desempleo, competencia</t>
        </r>
      </text>
    </comment>
    <comment ref="B27" authorId="0" shapeId="0">
      <text>
        <r>
          <rPr>
            <sz val="11"/>
            <color theme="1"/>
            <rFont val="Calibri"/>
            <family val="2"/>
          </rPr>
          <t>======
ID#AAAAWrg_VEQ
UT    (2022-03-09 13:18:16)
Los factores sociales significan cómo las relaciones, las características demográficas y las estructuras sociales, como la cultura y el entorno, pueden afectar la misión de la Universidad.</t>
        </r>
      </text>
    </comment>
    <comment ref="B35" authorId="0" shapeId="0">
      <text>
        <r>
          <rPr>
            <sz val="11"/>
            <color theme="1"/>
            <rFont val="Calibri"/>
            <family val="2"/>
          </rPr>
          <t>======
ID#AAAAWrg_VCM
Usuario    (2022-03-09 13:18:16)
Avances en tecnología, acceso a sistemas de información externos, gobierno en línea.</t>
        </r>
      </text>
    </comment>
    <comment ref="B40" authorId="0" shapeId="0">
      <text>
        <r>
          <rPr>
            <sz val="11"/>
            <color theme="1"/>
            <rFont val="Calibri"/>
            <family val="2"/>
          </rPr>
          <t>======
ID#AAAAWrg_VDU
Usuario    (2022-03-09 13:18:16)
Evalúa de qué forma el medio ambiente afecta a la Universidad.
Cambio climático
Consumo de recursos no renovables
Reciclaje
Contaminación
Políticas medioambientales
Gases
Riesgos naturales</t>
        </r>
      </text>
    </comment>
    <comment ref="B48" authorId="0" shapeId="0">
      <text>
        <r>
          <rPr>
            <sz val="11"/>
            <color theme="1"/>
            <rFont val="Calibri"/>
            <family val="2"/>
          </rPr>
          <t>======
ID#AAAAWrg_VEM
Usuario    (2022-03-09 13:18:16)
Se refiera a la legislación y normatividad que la Universidad debe complir, así como los cambios en la normativa legal relacionada, que le puede afectar de forma positiva o negativa. 
Propiedad intelectual
Licencias
Leyes sobre el empleo
Derechos de propiedad intelectual
Leyes de salud y seguridad laboral
Sectores protegidos o regulados</t>
        </r>
      </text>
    </comment>
    <comment ref="B54" authorId="0" shapeId="0">
      <text>
        <r>
          <rPr>
            <sz val="11"/>
            <color theme="1"/>
            <rFont val="Calibri"/>
            <family val="2"/>
          </rPr>
          <t>======
ID#AAAATbEaqkU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B55" authorId="0" shapeId="0">
      <text>
        <r>
          <rPr>
            <sz val="11"/>
            <color theme="1"/>
            <rFont val="Calibri"/>
            <family val="2"/>
          </rPr>
          <t>======
ID#AAAAWrg_VD8
Usuario    (2022-03-09 13:18:16)
Direccionamiento estratégico, planeación institucional, políticas, objetivos, estrategias, liderazgo, trabajo en equipo.</t>
        </r>
      </text>
    </comment>
    <comment ref="B58" authorId="0" shapeId="0">
      <text>
        <r>
          <rPr>
            <sz val="11"/>
            <color theme="1"/>
            <rFont val="Calibri"/>
            <family val="2"/>
          </rPr>
          <t>======
ID#AAAAWrg_VB0
Usuario    (2022-03-09 13:18:16)
Presupuesto de funcionamiento, recursos de inversión, infraestructura, capacidad instalada</t>
        </r>
      </text>
    </comment>
    <comment ref="B63" authorId="0" shapeId="0">
      <text>
        <r>
          <rPr>
            <sz val="11"/>
            <color theme="1"/>
            <rFont val="Calibri"/>
            <family val="2"/>
          </rPr>
          <t>======
ID#AAAAWrg_VDk
Usuario    (2022-03-09 13:18:16)
Competencia de personal, disponibilidad del personal, seguridad y salud ocupacional, funciones y responsabilidades, estructura organizacional, cultura organizacional</t>
        </r>
      </text>
    </comment>
    <comment ref="B68" authorId="0" shapeId="0">
      <text>
        <r>
          <rPr>
            <sz val="11"/>
            <color theme="1"/>
            <rFont val="Calibri"/>
            <family val="2"/>
          </rPr>
          <t>======
ID#AAAAWrg_VDM
Usuario    (2022-03-09 13:18:16)
Capacidad, diseño de ejecución, proveedores, entradas, salidas, gestión del conocimiento, relación con las partes interesadas.</t>
        </r>
      </text>
    </comment>
    <comment ref="B78" authorId="0" shapeId="0">
      <text>
        <r>
          <rPr>
            <sz val="11"/>
            <color theme="1"/>
            <rFont val="Calibri"/>
            <family val="2"/>
          </rPr>
          <t>======
ID#AAAAWrg_VDE
Usuario    (2022-03-09 13:18:16)
Integridad y disponibilidad de datos y sistemas, desarrollo, producción, mantenimiento de sistemas de información.</t>
        </r>
      </text>
    </comment>
    <comment ref="B87" authorId="0" shapeId="0">
      <text>
        <r>
          <rPr>
            <sz val="11"/>
            <color theme="1"/>
            <rFont val="Calibri"/>
            <family val="2"/>
          </rPr>
          <t>======
ID#AAAAWrg_VCw
Usuario    (2022-03-09 13:18:16)
Canales utilizados y su efectividad, flujo de la información necesaria para el desarrollo de las operaciones.</t>
        </r>
      </text>
    </comment>
    <comment ref="B90" authorId="0" shapeId="0">
      <text>
        <r>
          <rPr>
            <sz val="11"/>
            <color theme="1"/>
            <rFont val="Calibri"/>
            <family val="2"/>
          </rPr>
          <t>======
ID#AAAAWrg_VDc
Usuario    (2022-03-09 13:18:16)
Canales utilizados y su efectividad, flujo de la información necesaria para el desarrollo de las operaciones.</t>
        </r>
      </text>
    </comment>
    <comment ref="B95" authorId="0" shapeId="0">
      <text>
        <r>
          <rPr>
            <sz val="11"/>
            <color theme="1"/>
            <rFont val="Calibri"/>
            <family val="2"/>
          </rPr>
          <t>======
ID#AAAAWrg_VEU
Usuario    (2022-03-09 13:18:16)
Canales utilizados y su efectividad, flujo de la información necesaria para el desarrollo de las operaciones.</t>
        </r>
      </text>
    </comment>
  </commentList>
</comments>
</file>

<file path=xl/comments2.xml><?xml version="1.0" encoding="utf-8"?>
<comments xmlns="http://schemas.openxmlformats.org/spreadsheetml/2006/main">
  <authors>
    <author/>
  </authors>
  <commentList>
    <comment ref="B10" authorId="0" shapeId="0">
      <text>
        <r>
          <rPr>
            <sz val="11"/>
            <color theme="1"/>
            <rFont val="Calibri"/>
            <family val="2"/>
          </rPr>
          <t>======
ID#AAAAWrg_VDw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C10" authorId="0" shapeId="0">
      <text>
        <r>
          <rPr>
            <sz val="11"/>
            <color theme="1"/>
            <rFont val="Calibri"/>
            <family val="2"/>
          </rPr>
          <t>======
ID#AAAAWrg_VCE
LIBIA    (2022-03-09 13:18:16)
Se determinan las características o aspectos esenciales del proceso y sus interrelaciones.</t>
        </r>
      </text>
    </comment>
    <comment ref="B11" authorId="0" shapeId="0">
      <text>
        <r>
          <rPr>
            <sz val="11"/>
            <color theme="1"/>
            <rFont val="Calibri"/>
            <family val="2"/>
          </rPr>
          <t>======
ID#AAAAWrg_VC0
Usuario    (2022-03-09 13:18:16)
Claridad en la descripción del alcance y el objetivo del proceso</t>
        </r>
      </text>
    </comment>
    <comment ref="B12" authorId="0" shapeId="0">
      <text>
        <r>
          <rPr>
            <sz val="11"/>
            <color theme="1"/>
            <rFont val="Calibri"/>
            <family val="2"/>
          </rPr>
          <t>======
ID#AAAAWrg_VEg
Usuario    (2022-03-09 13:18:16)
Relación precisa con otros procesos, en cuanto a insumos proveedores, servicios , usuarios.</t>
        </r>
      </text>
    </comment>
    <comment ref="B13" authorId="0" shapeId="0">
      <text>
        <r>
          <rPr>
            <sz val="11"/>
            <color theme="1"/>
            <rFont val="Calibri"/>
            <family val="2"/>
          </rPr>
          <t>======
ID#AAAATbEaqkc
Usuario    (2022-03-09 13:18:16)
Procesos que determinan lineamientos necesarios para el desarrollo de todos los procesos de la institución.</t>
        </r>
      </text>
    </comment>
    <comment ref="B14" authorId="0" shapeId="0">
      <text>
        <r>
          <rPr>
            <sz val="11"/>
            <color theme="1"/>
            <rFont val="Calibri"/>
            <family val="2"/>
          </rPr>
          <t>======
ID#AAAAWrg_VCY
Usuario    (2022-03-09 13:18:16)
Pertinencia en los procedimientos que desarrollan los procesos.</t>
        </r>
      </text>
    </comment>
    <comment ref="B15" authorId="0" shapeId="0">
      <text>
        <r>
          <rPr>
            <sz val="11"/>
            <color theme="1"/>
            <rFont val="Calibri"/>
            <family val="2"/>
          </rPr>
          <t>======
ID#AAAAWrg_VCU
Usuario    (2022-03-09 13:18:16)
Grado de autoridad y responsabilidad de los funcionarios frente al proceso.</t>
        </r>
      </text>
    </comment>
    <comment ref="B16" authorId="0" shapeId="0">
      <text>
        <r>
          <rPr>
            <sz val="11"/>
            <color theme="1"/>
            <rFont val="Calibri"/>
            <family val="2"/>
          </rPr>
          <t>======
ID#AAAAWrg_VEs
Usuario    (2022-03-09 13:18:16)
Efectividad en los flujos de información determinados en la interacción de los procesos.</t>
        </r>
      </text>
    </comment>
    <comment ref="F17" authorId="0" shapeId="0">
      <text>
        <r>
          <rPr>
            <sz val="11"/>
            <color theme="1"/>
            <rFont val="Calibri"/>
            <family val="2"/>
          </rPr>
          <t>======
ID#AAAAWrg_VCs
USUARIO    (2022-03-09 13:18:16)
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G17" authorId="0" shapeId="0">
      <text>
        <r>
          <rPr>
            <sz val="11"/>
            <color theme="1"/>
            <rFont val="Calibri"/>
            <family val="2"/>
          </rPr>
          <t>======
ID#AAAAWrg_VCI
USUARIO    (2022-03-09 13:18:16)
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 ref="B25" authorId="0" shapeId="0">
      <text>
        <r>
          <rPr>
            <sz val="11"/>
            <color theme="1"/>
            <rFont val="Calibri"/>
            <family val="2"/>
          </rPr>
          <t>======
ID#AAAAWrg_VCA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C25" authorId="0" shapeId="0">
      <text>
        <r>
          <rPr>
            <sz val="11"/>
            <color theme="1"/>
            <rFont val="Calibri"/>
            <family val="2"/>
          </rPr>
          <t>======
ID#AAAAWrg_VEY
LIBIA    (2022-03-09 13:18:16)
Se determinan las características o aspectos esenciales del proceso y sus interrelaciones.</t>
        </r>
      </text>
    </comment>
    <comment ref="B26" authorId="0" shapeId="0">
      <text>
        <r>
          <rPr>
            <sz val="11"/>
            <color theme="1"/>
            <rFont val="Calibri"/>
            <family val="2"/>
          </rPr>
          <t>======
ID#AAAAWrg_VEI
Usuario    (2022-03-09 13:18:16)
Claridad en la descripción y actualización planimétrica de los predios e infraestructura de la UT.</t>
        </r>
      </text>
    </comment>
    <comment ref="B27" authorId="0" shapeId="0">
      <text>
        <r>
          <rPr>
            <sz val="11"/>
            <color theme="1"/>
            <rFont val="Calibri"/>
            <family val="2"/>
          </rPr>
          <t>======
ID#AAAAWrg_VCc
Usuario    (2022-03-09 13:18:16)
Actualización precisa de los equipos con que se cuenta en los laboratorios de investigación</t>
        </r>
      </text>
    </comment>
    <comment ref="B28" authorId="0" shapeId="0">
      <text>
        <r>
          <rPr>
            <sz val="11"/>
            <color theme="1"/>
            <rFont val="Calibri"/>
            <family val="2"/>
          </rPr>
          <t>======
ID#AAAAWrg_VDs
Usuario    (2022-03-09 13:18:16)
Procesos que determinan Parque automotor, mantenimiento preventivo y ampliación del mismo</t>
        </r>
      </text>
    </comment>
    <comment ref="B29" authorId="0" shapeId="0">
      <text>
        <r>
          <rPr>
            <sz val="11"/>
            <color theme="1"/>
            <rFont val="Calibri"/>
            <family val="2"/>
          </rPr>
          <t>======
ID#AAAAWrg_VDI
Usuario    (2022-03-09 13:18:16)
ordenadores físicos que prestan servicios informáticos</t>
        </r>
      </text>
    </comment>
    <comment ref="B30" authorId="0" shapeId="0">
      <text>
        <r>
          <rPr>
            <sz val="11"/>
            <color theme="1"/>
            <rFont val="Calibri"/>
            <family val="2"/>
          </rPr>
          <t>======
ID#AAAAWrg_VEE
Usuario    (2022-03-09 13:18:16)
Bases de Datos y material didáctico disponible para la comunidad universitaria</t>
        </r>
      </text>
    </comment>
  </commentList>
</comments>
</file>

<file path=xl/comments3.xml><?xml version="1.0" encoding="utf-8"?>
<comments xmlns="http://schemas.openxmlformats.org/spreadsheetml/2006/main">
  <authors>
    <author>USUARIO</author>
  </authors>
  <commentList>
    <comment ref="A10" authorId="0" shapeId="0">
      <text>
        <r>
          <rPr>
            <sz val="9"/>
            <color indexed="81"/>
            <rFont val="Tahoma"/>
            <family val="2"/>
          </rPr>
          <t>Son actividades dentro del flujo del proceso donde existe evidencia o se tienen indicios de que pueden ocurrir eventos de riesgo operativo y deben mantenerse bajo control para asegurar que el proceso cumpla con su objetivo</t>
        </r>
      </text>
    </comment>
    <comment ref="B10" authorId="0" shapeId="0">
      <text>
        <r>
          <rPr>
            <sz val="9"/>
            <color indexed="81"/>
            <rFont val="Tahoma"/>
            <family val="2"/>
          </rPr>
          <t xml:space="preserve">La descripción del riesgo debe contener todos los detalles que sean necesarios y que sea fácil de entender tanto para el líder del proceso como para personas ajenas al proceso. 
Se propone una estructura que facilita su redacción y claridad que inicia con la frase POSIBILIDAD DE y se analizan los siguientes aspectos:
Probabilidad de:
1. ¿Qué? Impacto
Ejm: Afectación económica
2. ¿Cómo? Causa inmediata
Ejm: Por multa o sanción
3. ¿Por qué? Causa Raíz
Ejm: Debido a adquisición de bienes y servicios fuera de
los requerimientos normativos
</t>
        </r>
      </text>
    </comment>
    <comment ref="G10" authorId="0" shapeId="0">
      <text>
        <r>
          <rPr>
            <sz val="9"/>
            <color indexed="81"/>
            <rFont val="Tahoma"/>
            <family val="2"/>
          </rPr>
          <t>permite agrupar los riesgos 
identificados, se clasifica cada uno de los riesgos en las siguientes categorías</t>
        </r>
      </text>
    </comment>
    <comment ref="B11" authorId="0" shapeId="0">
      <text>
        <r>
          <rPr>
            <sz val="9"/>
            <color indexed="81"/>
            <rFont val="Tahoma"/>
            <family val="2"/>
          </rPr>
          <t>Las consecuencias que puede ocasionar a la organización la materialización del riesgo.</t>
        </r>
      </text>
    </comment>
    <comment ref="C11" authorId="0" shapeId="0">
      <text>
        <r>
          <rPr>
            <sz val="9"/>
            <color indexed="81"/>
            <rFont val="Tahoma"/>
            <family val="2"/>
          </rPr>
          <t>Circunstancias o situaciones más evidentes sobre las cuales se presenta el riesgo, las mismas no constituyen la causa principal o base para que se presente el riesgo.</t>
        </r>
      </text>
    </comment>
    <comment ref="D11" authorId="0" shapeId="0">
      <text>
        <r>
          <rPr>
            <sz val="9"/>
            <color indexed="81"/>
            <rFont val="Tahoma"/>
            <family val="2"/>
          </rPr>
          <t xml:space="preserve">Es la causa principal o básica, corresponden a las razones por la cuales se puede presentar el riesgo, so n la base para la definición de controles en la etapa de valoración del riesgo. 
Se debe tener en cuenta que para un mismo riesgo puede n existir más de una causa o subcausas que pueden ser analizadas.
</t>
        </r>
      </text>
    </comment>
    <comment ref="E11" authorId="0" shapeId="0">
      <text>
        <r>
          <rPr>
            <sz val="9"/>
            <color indexed="81"/>
            <rFont val="Tahoma"/>
            <family val="2"/>
          </rPr>
          <t xml:space="preserve">Describa finalmente el riesgo teniendo en cuenta el anterior análisis.
Premisas para una adecuada redacción del riesgo:
1. No describir como riesgos omisiones ni desviaciones del control. 
Ejemplo: errores en la liquidación de la nómina por fallas en los procedimientos existentes. 
2. No describir causas como riesgos 
Ejemplo: inadecuado funcionamiento de la plataforma 
estratégica donde se realiza el seguimiento a la planeación. 
3. No describir riesgos como la negación de un control. 
Ejemplo: retrasos en la prestación del servicio por no contar con digiturno para la atención. 
4. No existen riesgos transversales, lo que pueden existir son causas transversales. 
Ejemplo: pérdida de expedientes.
</t>
        </r>
      </text>
    </comment>
    <comment ref="F11" authorId="0" shapeId="0">
      <text>
        <r>
          <rPr>
            <sz val="9"/>
            <color indexed="81"/>
            <rFont val="Tahoma"/>
            <family val="2"/>
          </rPr>
          <t xml:space="preserve">Son las fuentes generadoras de riesgos. </t>
        </r>
      </text>
    </comment>
    <comment ref="H11" authorId="0" shapeId="0">
      <text>
        <r>
          <rPr>
            <sz val="9"/>
            <color indexed="81"/>
            <rFont val="Tahoma"/>
            <family val="2"/>
          </rPr>
          <t xml:space="preserve">N.º de veces que se ejecuta la actividad en el año.
Ejemplo: La actividad de contratos se lleva a cabo 10 veces en el mes = 120 contratos en el año. </t>
        </r>
      </text>
    </comment>
    <comment ref="I11" authorId="0" shapeId="0">
      <text>
        <r>
          <rPr>
            <sz val="9"/>
            <color indexed="81"/>
            <rFont val="Tahoma"/>
            <family val="2"/>
          </rPr>
          <t>Se entiende como la posibilidad de ocurrencia
del riesgo.
Para efectos de este análisis, la probabilidad de ocurrencia estará asociada a la exposición al riesgo del proceso o actividad que se esté analizando. De este modo, la probabilidad inherente será el número de veces que se pasa por el punto de riesgo en el periodo de 1 año.</t>
        </r>
      </text>
    </comment>
    <comment ref="M11" authorId="0" shapeId="0">
      <text>
        <r>
          <rPr>
            <sz val="9"/>
            <color indexed="81"/>
            <rFont val="Tahoma"/>
            <family val="2"/>
          </rPr>
          <t>Cruce los datos entre probabilidad e impacto</t>
        </r>
      </text>
    </comment>
    <comment ref="N11" authorId="0" shapeId="0">
      <text>
        <r>
          <rPr>
            <sz val="9"/>
            <color indexed="81"/>
            <rFont val="Tahoma"/>
            <family val="2"/>
          </rPr>
          <t>Medida o acción que modifica o regula el riesgo, como por ejemplo incluir cualquier política, procedimiento, práctica, proceso, tecnología, técnica, método o dispositivo que modifique o regule el riesgo.</t>
        </r>
      </text>
    </comment>
    <comment ref="O11" authorId="0" shapeId="0">
      <text>
        <r>
          <rPr>
            <sz val="9"/>
            <color indexed="81"/>
            <rFont val="Tahoma"/>
            <family val="2"/>
          </rPr>
          <t>El control afecta la probabilidad o el impacto</t>
        </r>
      </text>
    </comment>
    <comment ref="AC11" authorId="0" shapeId="0">
      <text>
        <r>
          <rPr>
            <sz val="9"/>
            <color indexed="81"/>
            <rFont val="Tahoma"/>
            <family val="2"/>
          </rPr>
          <t>Acciones a implementar</t>
        </r>
      </text>
    </comment>
  </commentList>
</comments>
</file>

<file path=xl/comments4.xml><?xml version="1.0" encoding="utf-8"?>
<comments xmlns="http://schemas.openxmlformats.org/spreadsheetml/2006/main">
  <authors>
    <author>USUARIO</author>
  </authors>
  <commentList>
    <comment ref="S1" authorId="0" shapeId="0">
      <text>
        <r>
          <rPr>
            <sz val="9"/>
            <color indexed="81"/>
            <rFont val="Tahoma"/>
            <family val="2"/>
          </rPr>
          <t>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T1" authorId="0" shapeId="0">
      <text>
        <r>
          <rPr>
            <sz val="9"/>
            <color indexed="81"/>
            <rFont val="Tahoma"/>
            <family val="2"/>
          </rPr>
          <t>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List>
</comments>
</file>

<file path=xl/sharedStrings.xml><?xml version="1.0" encoding="utf-8"?>
<sst xmlns="http://schemas.openxmlformats.org/spreadsheetml/2006/main" count="513" uniqueCount="361">
  <si>
    <t>Proceso</t>
  </si>
  <si>
    <t>Impacto</t>
  </si>
  <si>
    <t>Fecha de inicio</t>
  </si>
  <si>
    <t>Zona de riesgo inherente</t>
  </si>
  <si>
    <t>Impacto inherente</t>
  </si>
  <si>
    <t>Probabilidad Inherente</t>
  </si>
  <si>
    <t>Frecuencia</t>
  </si>
  <si>
    <t>Descripción del riesgo</t>
  </si>
  <si>
    <t>Causa raíz</t>
  </si>
  <si>
    <t>Causa inmediata</t>
  </si>
  <si>
    <t>Descripción del Control</t>
  </si>
  <si>
    <t>Afectación</t>
  </si>
  <si>
    <t>Tipo</t>
  </si>
  <si>
    <t>Implementación</t>
  </si>
  <si>
    <t>Calificación de ambos</t>
  </si>
  <si>
    <t>Documentación</t>
  </si>
  <si>
    <t>Zona de riesgo final</t>
  </si>
  <si>
    <t>Tratamiento</t>
  </si>
  <si>
    <t>Plan de Acción</t>
  </si>
  <si>
    <t>Responsable</t>
  </si>
  <si>
    <t>Fecha de implementación</t>
  </si>
  <si>
    <t>PROCESOS</t>
  </si>
  <si>
    <t>Gestión de la Planeación Institucional</t>
  </si>
  <si>
    <t>Formación</t>
  </si>
  <si>
    <t>Investigación</t>
  </si>
  <si>
    <t>Gestión Jurídica y Contractual</t>
  </si>
  <si>
    <t>Gestión del Talento Humano</t>
  </si>
  <si>
    <t>Gestión Financiera</t>
  </si>
  <si>
    <t>Gestión Logística</t>
  </si>
  <si>
    <t>Gestión de Admisiones, Registro y Control Académico</t>
  </si>
  <si>
    <t>Gestión del Desarrollo Humano</t>
  </si>
  <si>
    <t>CLASIFICACIÓN DEL RIESGO</t>
  </si>
  <si>
    <t xml:space="preserve">Ejecución y Administración de Procesos </t>
  </si>
  <si>
    <t xml:space="preserve">Fraude externo </t>
  </si>
  <si>
    <t xml:space="preserve">Fraude interno </t>
  </si>
  <si>
    <t xml:space="preserve">Fallas tecnológicas </t>
  </si>
  <si>
    <t xml:space="preserve">Relaciones laborales </t>
  </si>
  <si>
    <t xml:space="preserve">Usuarios, productos y prácticas </t>
  </si>
  <si>
    <t>Daños a activos fijos</t>
  </si>
  <si>
    <t>Factor de riesgo</t>
  </si>
  <si>
    <t>FACTORES DE RIESGO</t>
  </si>
  <si>
    <t>Procesos</t>
  </si>
  <si>
    <t>Talento humano</t>
  </si>
  <si>
    <t>Tecnología</t>
  </si>
  <si>
    <t>Infraestructura</t>
  </si>
  <si>
    <t>Evento externo</t>
  </si>
  <si>
    <t>Baja</t>
  </si>
  <si>
    <t>Media</t>
  </si>
  <si>
    <t>Alta</t>
  </si>
  <si>
    <t>Muy Alta</t>
  </si>
  <si>
    <t>% PROBABILIDAD</t>
  </si>
  <si>
    <t>PROBABILIDAD INHERENTE</t>
  </si>
  <si>
    <t>IMPACTO INHERENTE</t>
  </si>
  <si>
    <t>% IMPACTO</t>
  </si>
  <si>
    <t>Leve</t>
  </si>
  <si>
    <t>Menor</t>
  </si>
  <si>
    <t>Moderado</t>
  </si>
  <si>
    <t>Mayor</t>
  </si>
  <si>
    <t>Catastrófico</t>
  </si>
  <si>
    <t>Muy Bajo</t>
  </si>
  <si>
    <t>Identificación del Riesgo</t>
  </si>
  <si>
    <t>Valoración del Riesgo</t>
  </si>
  <si>
    <t>Evaluación del Riesgo</t>
  </si>
  <si>
    <t>Identificación de áreas de factores de riesgo</t>
  </si>
  <si>
    <t>Identificación de los puntos de riesgo</t>
  </si>
  <si>
    <t>Probabilidad</t>
  </si>
  <si>
    <t>Tipo de control</t>
  </si>
  <si>
    <t>Preventivo</t>
  </si>
  <si>
    <t>Detectivo</t>
  </si>
  <si>
    <t>Correctivo</t>
  </si>
  <si>
    <t>Automático</t>
  </si>
  <si>
    <t>Manual</t>
  </si>
  <si>
    <t>% implementación</t>
  </si>
  <si>
    <t>Evidencia</t>
  </si>
  <si>
    <t>Documentado</t>
  </si>
  <si>
    <t>Sin documentar</t>
  </si>
  <si>
    <t>Continua</t>
  </si>
  <si>
    <t>Aleatorio</t>
  </si>
  <si>
    <t>Con registro</t>
  </si>
  <si>
    <t>Sin registro</t>
  </si>
  <si>
    <t>Impacto Residual Final</t>
  </si>
  <si>
    <t>Reducir</t>
  </si>
  <si>
    <t>Mitigar</t>
  </si>
  <si>
    <t>Aceptar</t>
  </si>
  <si>
    <t>Transferir</t>
  </si>
  <si>
    <t>Evitar</t>
  </si>
  <si>
    <t>Seguimiento</t>
  </si>
  <si>
    <t>PROCEDIMIENTO GESTIÓN DEL RIESGO</t>
  </si>
  <si>
    <t>Página 1 de 1</t>
  </si>
  <si>
    <t>ESTABLECIMIENTO DEL CONTEXTO</t>
  </si>
  <si>
    <t>DESCRIPCIÓN</t>
  </si>
  <si>
    <t>NOMBRE DEL PROCESO</t>
  </si>
  <si>
    <t>OBJETIVO DEL PROCESO</t>
  </si>
  <si>
    <t>Fecha de Actualización</t>
  </si>
  <si>
    <t>No.</t>
  </si>
  <si>
    <t>FACTORES</t>
  </si>
  <si>
    <t>Económicos</t>
  </si>
  <si>
    <t>Políticos</t>
  </si>
  <si>
    <t>Tecnológicos</t>
  </si>
  <si>
    <t>Financieros</t>
  </si>
  <si>
    <t>Seguridad Digital</t>
  </si>
  <si>
    <t>Estratégicos</t>
  </si>
  <si>
    <t>Comunicación Interna</t>
  </si>
  <si>
    <t>Diseño del Proceso</t>
  </si>
  <si>
    <t>1. Alcance de los procesos en su caracterización.
2. Objetivo del proceso en su caracterización.
3. Interacciones con otros procesos en su caracterización.</t>
  </si>
  <si>
    <t>Interacciones con otros Procesos</t>
  </si>
  <si>
    <t>1. Relación precisa con otros procesos en cuanto a insumos que pueden afectar el desempeño institucional.
2. Relación precisa con otros procesos en cuanto a proveedores  que pueden afectar el desempeño institucional.
3. Relación precisa con otros procesos en cuanto a productos que pueden afectar el desempeño institucional.
4. Relación precisa con otros procesos en cuanto a  los usuarios internos y externos que pueden afectar el desempeño institucional.</t>
  </si>
  <si>
    <t>Transversalidad</t>
  </si>
  <si>
    <t>1. Sistematización de la información de los procesos.</t>
  </si>
  <si>
    <t>Procedimientos Asociados</t>
  </si>
  <si>
    <t xml:space="preserve">1. Coherencia en la estructura de los procesos y procedimientos  para su articulación transversal y cumplimiento de los objetivos estratégicos.
</t>
  </si>
  <si>
    <t>Responsables del Proceso</t>
  </si>
  <si>
    <t xml:space="preserve">1. Cumplimiento de las funciones de la Alta Dirección, los Líderes de procesos y funcionarios involucrados en los procesos y procedimientos. establecidos. </t>
  </si>
  <si>
    <t>Comunicación entre los Procesos</t>
  </si>
  <si>
    <t>1. Efectividad en la difusión de la información actualizada entre los procesos.</t>
  </si>
  <si>
    <t>CONTEXTO DE IDENTIFICACIÓN DE ACTIVOS</t>
  </si>
  <si>
    <t>Edificaciones y terrenos</t>
  </si>
  <si>
    <t>1. La universidad cuenta con una sede Central, Centro y Sur, sedes de Chaparral y Centro Tecnológico de Lérida, además con las granjas de: CENTRO UNIVERSITARIO REGIONAL DEL NORTE - CURN, la Reforma, GRANJA MARAÑONES, GRANJA GUAMO
RESERVA FORESTAL GALILEA y PREDIO BUENOS AIRES
2.Ampliación y fortalecimiento de convenios con otras instituciones en el orden regional y nacional para la oferta académica de la educación a distancia.</t>
  </si>
  <si>
    <t>Equipos de Investigación</t>
  </si>
  <si>
    <t>1. Actualización de sus equipos de laboratorio e investigación con las nuevas tecnologías de punta.</t>
  </si>
  <si>
    <t>Parque automotor</t>
  </si>
  <si>
    <t>1. Se cuenta con un parque automotor de 15 vehiculos en la sede central (con capacidad de 38, 32, 28, 19, 12, usuarios), destinados para  el desplazamiento de la comunidad universitaria, (estudiantes, profesores, funcionarios).</t>
  </si>
  <si>
    <t xml:space="preserve">Licencias, ordenadores e Intangibles </t>
  </si>
  <si>
    <t>1, Sotfware académico y administrativo que integre los procesos académicos y administrativos, para una prestación oportuna y eficiente del servicio educativo.</t>
  </si>
  <si>
    <t>Recursos Informáticos y Educativos</t>
  </si>
  <si>
    <t>1, Inventarios de las Bases de Datos y libros (digital y físico) para el servicio educativo.
2. Convenios interbibliotecarios y de redes académicas.
3. Software especializado para difrentes áreas del conocimiento.</t>
  </si>
  <si>
    <t>Afectación económica</t>
  </si>
  <si>
    <t>Afectación reputacional</t>
  </si>
  <si>
    <t>FORTALEZAS</t>
  </si>
  <si>
    <t>AMENAZAS</t>
  </si>
  <si>
    <t xml:space="preserve">OPORTUNIDADES </t>
  </si>
  <si>
    <t xml:space="preserve">Sociales </t>
  </si>
  <si>
    <t xml:space="preserve">
</t>
  </si>
  <si>
    <t>DEBILIDADES</t>
  </si>
  <si>
    <t>Talento Humano</t>
  </si>
  <si>
    <t>2. Disminución de los recursos del Presupuesto General de la Nación que afecten la proporción de recursos apropiados al sector educativo.</t>
  </si>
  <si>
    <t>2. Desarticulación de la educación superior con los niveles de la educación básica y media.</t>
  </si>
  <si>
    <t>1. Políticas estatales que impactan el desfinanciamiento de la Educación Superior.</t>
  </si>
  <si>
    <t xml:space="preserve">1. Acreditación internacional de los programas académicos </t>
  </si>
  <si>
    <t>2. Colombia es el tercer miembro de Latinoamérica en hacer parte de la OCDE, esto implica la necesidad de alcanzar estándares internacionales en calidad educativa.</t>
  </si>
  <si>
    <t>Legal</t>
  </si>
  <si>
    <t>2. Dinámicas geopolíticas globales</t>
  </si>
  <si>
    <t>2. Desarticulación de algunos procesos que generan demoras en los resultados.</t>
  </si>
  <si>
    <t>MISIÓN:</t>
  </si>
  <si>
    <t>FECHA ACTUALIZACIÓN</t>
  </si>
  <si>
    <t>Ambientales</t>
  </si>
  <si>
    <t>3. Políticas estatales en educación superior</t>
  </si>
  <si>
    <t>4. Política de desarrollo institucional</t>
  </si>
  <si>
    <t>3. Falta de criterios diferenciales en lineamientos, legislación, estándares, indicadores- metas del Ministerio de Educación Nacional, acordes con el contexto regional.</t>
  </si>
  <si>
    <t>1. Participación de los gobiernos nacional, regional y local en la financiación de programas de educación superior. Acuerdo por lo Superior 2034, CESU.</t>
  </si>
  <si>
    <t>3. Dinámicas económicas globales</t>
  </si>
  <si>
    <t>1. Reducción de los aportes del orden Nacional y Departamental.</t>
  </si>
  <si>
    <t>1. Posicionamiento de la educación como sector estratégico para el cierre de brechas y alcanzar una mayor equidad.</t>
  </si>
  <si>
    <t xml:space="preserve">6. Educación inclusiva con enfoque diferencial de derechos como aporte al bienestar de la sociedad, el ambiente y al desarrollo sustentable de la región, la nación y del mundo.     </t>
  </si>
  <si>
    <t>1. Situación social del País en momentos de crisis.</t>
  </si>
  <si>
    <t>4. Bajos niveles en competencias de los estudiantes que ingresan a la educación superior.</t>
  </si>
  <si>
    <t>2. Evolución acelerada de las TIC</t>
  </si>
  <si>
    <t>3. Falta de conciencia ambiental.</t>
  </si>
  <si>
    <t>4. Pérdida de biodiversidad.</t>
  </si>
  <si>
    <t xml:space="preserve">6. Deforestación </t>
  </si>
  <si>
    <t>8. Contaminación por residuos químicos.</t>
  </si>
  <si>
    <t>1. Declaración internacional de derechos humanos.</t>
  </si>
  <si>
    <t>2. Legislación UNESCO</t>
  </si>
  <si>
    <t>6. Austeridad del Gasto Nacional.</t>
  </si>
  <si>
    <t>7. Reformas tributarias que impacten procesos en la institución. (Proyecto de modernización, costos de funcionamiento, plan de adquisiciones, entre otros)</t>
  </si>
  <si>
    <t>3. Dificultad en el seguimiento y control a la producción intelectual e investigación de los profesores y estudiantes y participación en comunidades científicas.</t>
  </si>
  <si>
    <t>1. Falta de implementación de la política de gobierno digital en la institución.</t>
  </si>
  <si>
    <t>2. No se cuenta con un Plan de Tecnologías de la Información, -PETI-, aprobado y en ejecución. FURAG (2020).</t>
  </si>
  <si>
    <t>6. Dispersión de la Información en sistemas sin interoperabilidad con otras entidades.</t>
  </si>
  <si>
    <t>7. Bajo nivel de adquisición de dispositivos electrónicos y conexión a internet de los estudiantes, administrativos y docentes.</t>
  </si>
  <si>
    <t>9. Interrupción del servicio de los servidores por fallas o procesos de mantenimiento.</t>
  </si>
  <si>
    <t>1. El desarrollo de las TIC favorece la comunicación bidireccional y multimodal de la gestión institucional y sectorial a los grupos de valor, de interés y ciudadanía en general.</t>
  </si>
  <si>
    <t>3. Política de Gobierno digital</t>
  </si>
  <si>
    <t>1. Fenómenos naturales que pongan en riesgo la comunidad universitaria,  infraestructura educativa y la prestación del servicio educativo. (Sismos, terremotos, tormentas eléctricas, incendios forestales, deslizamientos, inundaciones, erupciones volcánicas, entre otros)</t>
  </si>
  <si>
    <t>2. Contaminación del aire o de las fuentes hídricas, que afecta la prestación del servicio.</t>
  </si>
  <si>
    <t>5. Cambio climático, calentamiento global y sequia.</t>
  </si>
  <si>
    <t>7. Contaminación por plásticos y basuras</t>
  </si>
  <si>
    <t>3. Ausencia de un sistema de información que integre los procesos académico - administrativos de la institución.</t>
  </si>
  <si>
    <t>4. Falta de entrega oportuna de la información estadística para la toma de decisiones.</t>
  </si>
  <si>
    <t>5. Vulnerabilidad Ataques cibernéticos a la seguridad y privacidad de la información. (Hurto de información, Hackeos, manipulación, cambio o destrucción de información, terrorismo, espionaje, entre otros)</t>
  </si>
  <si>
    <t>8. Red energética y conectividad a internet inestable en campus universitario y trabajo en casa.</t>
  </si>
  <si>
    <t>Análisis del Riesgo</t>
  </si>
  <si>
    <t>% Contrarresta</t>
  </si>
  <si>
    <t>CONTEXTO ESTRATÉGICO INSTIITUCIONAL</t>
  </si>
  <si>
    <t>8. Alta tasa de desempleo a nivel nacional, regional y local.</t>
  </si>
  <si>
    <t>1. Mecanismos para la información y la comunicación de la Universidad.</t>
  </si>
  <si>
    <t>Probabilidad Controles</t>
  </si>
  <si>
    <t>Estado de la acción</t>
  </si>
  <si>
    <t>ANALISIS DEL PROCESO</t>
  </si>
  <si>
    <t>PROCESO</t>
  </si>
  <si>
    <t>ACTIVO</t>
  </si>
  <si>
    <t>DUEÑO DEL ACTIVO</t>
  </si>
  <si>
    <t>TIPO DE ACTIVO</t>
  </si>
  <si>
    <t>LEY 1712 DE 2014</t>
  </si>
  <si>
    <t>LEY 1581 DE 2012</t>
  </si>
  <si>
    <t>CRITICIDAD RESPECTO A SU CONFIDENCIALIDAD</t>
  </si>
  <si>
    <t>CRITICIDAD RESPECTO A COMPLETITUD O INTEGRIDAD</t>
  </si>
  <si>
    <t>CRITICIDAD RESPECTO A SU DISPONIBILIDAD</t>
  </si>
  <si>
    <t>NIVEL DE CRITICIDAD</t>
  </si>
  <si>
    <t>Gestión de talento humano</t>
  </si>
  <si>
    <t>Base de datos nómina</t>
  </si>
  <si>
    <t>Base de datos con la información de nómina de la entidad</t>
  </si>
  <si>
    <t>Jefe de la Oficina</t>
  </si>
  <si>
    <t>Información</t>
  </si>
  <si>
    <t>Información reservada</t>
  </si>
  <si>
    <t>Contiene datos personales</t>
  </si>
  <si>
    <t>Tipo de información</t>
  </si>
  <si>
    <t>Software</t>
  </si>
  <si>
    <t>Hardware</t>
  </si>
  <si>
    <t>NA</t>
  </si>
  <si>
    <t>Información pública</t>
  </si>
  <si>
    <t>No contiene datos personales</t>
  </si>
  <si>
    <t>CRITICIDAD</t>
  </si>
  <si>
    <t>Afectación económica y reputacional</t>
  </si>
  <si>
    <t>DOCUMENTOS DE APOYO</t>
  </si>
  <si>
    <t>Determinar la Probabilidad</t>
  </si>
  <si>
    <t>Determinar el Impacto</t>
  </si>
  <si>
    <t>Determinar la severidad</t>
  </si>
  <si>
    <t>Ejemplo de control</t>
  </si>
  <si>
    <t>Control</t>
  </si>
  <si>
    <t xml:space="preserve">IDENTIFICACIÓN, ANÁLISIS Y VALORACIÓN DE RIESGOS </t>
  </si>
  <si>
    <t>Descripción del riesgo
(Se diligencia automáticamente)</t>
  </si>
  <si>
    <t xml:space="preserve">4. Incremento en los aportes por Acreditación - Reacreditación Institucional. </t>
  </si>
  <si>
    <t>6. Situaciones de orden público que afectan a la entidad: asonadas, asaltos, atentados, vandalismo, entre otros.</t>
  </si>
  <si>
    <t>Sistema de Gestión Ambiental</t>
  </si>
  <si>
    <t>5. Situaciones de salud pública tales como: pandemias, virus, desabastecimiento de agua, entre otros.</t>
  </si>
  <si>
    <t>7. Interrupción de la prestación del servicio: 
7.1 como mecanismo de protesta de los diferentes actores sociales.
7.2 Por exceso de ruido en eventos artisticos y culturales.</t>
  </si>
  <si>
    <t>2. Construcción de la politica ambiental</t>
  </si>
  <si>
    <t>3. Asignación de recursos para la implementación del SGA</t>
  </si>
  <si>
    <t>1. Creación del poceso del Sistema de Gestión Ambiental (SGA) en la Revisión por la Dirección 2021.</t>
  </si>
  <si>
    <t>Seguridad y Salud en el Trabajo</t>
  </si>
  <si>
    <t>2. Politica de Seguridad y Salud en el Trabajo</t>
  </si>
  <si>
    <t>Gestión de la Información y la Comunicación</t>
  </si>
  <si>
    <t>Sistema de Gestión Seguridad y Salud en el Trabajo</t>
  </si>
  <si>
    <t>Sistema de Gestión de la Calidad</t>
  </si>
  <si>
    <t>Gestión Bibliotecaria</t>
  </si>
  <si>
    <t>Gestión de Tecnologías de la Información</t>
  </si>
  <si>
    <t>3. Asignación de recursos para la implementación del SGSST</t>
  </si>
  <si>
    <t>Código: GC-P07-F02</t>
  </si>
  <si>
    <t>Código: GC-P07-F01</t>
  </si>
  <si>
    <t>Extensión y Proyección Social</t>
  </si>
  <si>
    <t>2. Fuentes de financiación a nivel Local, Departamental, Nacional e Internacional.</t>
  </si>
  <si>
    <t xml:space="preserve">2. Dificultades en el acceso a la educación superior, de la población en condiciones de vulnerabilidad del Pais </t>
  </si>
  <si>
    <t>8. Consumo y expendio de sustancias psicoactivas fuera y dentro de la UT.</t>
  </si>
  <si>
    <t>2. Alianzas con entidades de protección, conservación y educación ambiental.</t>
  </si>
  <si>
    <t xml:space="preserve">3. Articulación con las Politicas y Planes de Gestión y educación Ambiental  </t>
  </si>
  <si>
    <t>Fecha Aprobación: 24-04-2023</t>
  </si>
  <si>
    <t>Corresponde a los factores internos y externos de los procesos que se han de tomar en consideración para la administración del riesgo, a partir de los cuales es posible establecer las causas de los riesgos a identificar.</t>
  </si>
  <si>
    <t xml:space="preserve">La Universidad del Tolima es una Institución de educación superior de carácter público, líder en la región, con reconocimiento nacional que promueve la construcción del conocimiento, la paz y el desarrollo humano desde un enfoque crítico, autónomo y ético que garantice la formación libre e integral de la ciudadania. Se considera como un ecosistema comunicacional, intercultural de aprendizajes; enfocada en el desarrollo de la ciencia, la investigación, la tecnología, la innovación, las artes, la cultura, el multilingüismo y la preservación del ambiente. Así, da respuesta a las necesidades del contexto para la formación de un ser humano integral, que cuide de sí mismo, con respeto por el ambiente, la inclusión, el género y la diversidad, fomentando la creatividad y el pensamiento crítico, aportando al desarrollo de capacidades humanas hacia la búsqueda del buen vivir en una sociedad democrática y equitativa.   </t>
  </si>
  <si>
    <t>VISIÓN</t>
  </si>
  <si>
    <t>La Universidad del Tolima para el año 2032 continuará en su proceso de consolidación como una institución de calidad, con liderazgo y reconocimiento en las transformaciones educativas y sociales pertinentes, según las necesidades del contexto con una vocación transnacional en los procesos de formación integral, intercultural, inclusivos, de investigación, de innovación, de transferencia de conocimiento y preservación del ambiente; implementando las tecnologías de la información y la comunicación y generando sentido social, humano y una cultura
de paz.</t>
  </si>
  <si>
    <t>OBJETIVOS ESTRATÉGICOS</t>
  </si>
  <si>
    <t xml:space="preserve">1. Consolidar la excelencia académica a través de la articulación de la docencia, la investigación y la extensión en la perspectiva de la formación integral de calidad para la transformación social, económica y ambiental.
2. Consolidar la investigación, la innovación y la creación artística y cultural mediante procesos de formación para la investigación, el espíritu crítico y la creación. Esto se planea a partir del uso del conocimiento como herramienta para dar respuestas transformadoras a problemas sobre la realidad social, económica y ambiental.
3. Promover la ambientalización de la Universidad del Tolima como aporte para la formación ambiental en la comunidad, la gestión ambiental de la Institución, la generación de conocimiento ambiental y el planteamiento de alternativas de solución a situaciones ambientales del territorio.
4. Fortalecer el desarrollo humano integral mediante el ejercicio de derechos, a través de la participación, representación e inclusión de toda la comunidad universitaria para la convivencia, la construcción y cohesión del tejido social.
5. Fomentar la cooperación e integración de la Universidad con instituciones de carácter internacional en actividades de formación, investigación-creación y extensión. Con lo anterior se busca fortalecer el desarrollo del ser humano bajo un contexto de globalización, innovación y competitividad, contribuyendo a los componentes ambiental, social y económico en la dinámica de fortalecer la visibilidad Institucional.
6.Optimizar la gestión administrativa generando sinergia entre el subsistema académico y administrativo para desarrollar las labores formativas, académicas, docentes, científicas, culturales y de extensión en condiciones de alta calidad.
</t>
  </si>
  <si>
    <t>SISTEMA DE PLANIFICACIÓN INSTITUCIONAL
UNIVERSIDAD DEL TOLIMA</t>
  </si>
  <si>
    <t>Versión: 02</t>
  </si>
  <si>
    <t>Fecha Aprobación: 24/04/2023</t>
  </si>
  <si>
    <t>Probabilidad Residual Final</t>
  </si>
  <si>
    <t>Fecha Aprobación: 24/03/2023</t>
  </si>
  <si>
    <t>Sistema de Control Interno</t>
  </si>
  <si>
    <t xml:space="preserve">15 de abril </t>
  </si>
  <si>
    <t xml:space="preserve">15 de julio </t>
  </si>
  <si>
    <t xml:space="preserve">15 de agosto </t>
  </si>
  <si>
    <t xml:space="preserve">15 de diciembre </t>
  </si>
  <si>
    <t>FACTORES EXTERNOS</t>
  </si>
  <si>
    <t>5. Politica de gratuidad</t>
  </si>
  <si>
    <t xml:space="preserve">6. Objetivos de Desarrollo Sostenible </t>
  </si>
  <si>
    <t xml:space="preserve"> 7. Plan de Desarrollo Nacional y Departamental</t>
  </si>
  <si>
    <t>3. Creciente demanda de gastos asociadas al aseguramiento de la calidad y las nuevas dinámicas de la Educación Superior.</t>
  </si>
  <si>
    <t xml:space="preserve">4. Deficiente acompañamiento del Gobierno Nacional a las IES para el desarrollo de los proyectos cofinanciados. </t>
  </si>
  <si>
    <t>5. Alianzas estratégicas con los sectores económicos y productivos de la región para el desarrollo de proyectos: Universidad-Empresa-Estado-Sociedad. (U--E-E-S).</t>
  </si>
  <si>
    <t xml:space="preserve">5. Situación económica por la que atraviesa actualmente el país y el mundo, a causa de la pospandemia. </t>
  </si>
  <si>
    <t>3. Posconflicto, aportar a la garantía de derechos humanos y construcción de paz.</t>
  </si>
  <si>
    <t xml:space="preserve">3. Alto indice de desempleo de profesionales universitarios. </t>
  </si>
  <si>
    <t>4. Desarrollo y aplicación de Políticas que promuevan la igualdad de oportunidades, la inclusión, la solidaridad y la lucha contra la pobreza.</t>
  </si>
  <si>
    <t>5. Investigación y proyección social articulada conel  sector empresarial y social, para transferencia de conocimiento, tecnología entre otras para el desarrollo de la región.</t>
  </si>
  <si>
    <t>7. Facilidades de acceso a la educación superior, a diferentes grupos poblacionales.</t>
  </si>
  <si>
    <t>1. Altos costos para acceder a los recursos tecnológicos y tecnología de punta.</t>
  </si>
  <si>
    <t>2. Fallas en la conexión o caída de redes que afectan la conectividad de los aplicativos y equipos.</t>
  </si>
  <si>
    <t>3. Ataques cibernéticos a la seguridad y privacidad de la información Institucional. (Hurto de información, Hackeos, manipulación, cambio o destrucción de información, terrorismo, espionaje, entre otros)</t>
  </si>
  <si>
    <t>4.  Acceso a herramientas y dispositivos de Inteligecia Artificial</t>
  </si>
  <si>
    <t>4. Falta de dispositivos electrónicos y conexión a internet de los grupos de interés o ciudadanía en general.</t>
  </si>
  <si>
    <t>5. Red energética y conectividad a internet inestable</t>
  </si>
  <si>
    <t>1. Posibilidad de acceder a recursos por la realiuzación  de actividades que impacten el  el desarrollo sostenible y sustentable.</t>
  </si>
  <si>
    <t>4. Manejo integral de residuos.</t>
  </si>
  <si>
    <t>1. Reformas al Sistema de Salud, Laboral y Pensional.</t>
  </si>
  <si>
    <t>3.Sistema de Aseguramiento de la Calidad de la Educación Superior</t>
  </si>
  <si>
    <t>4. Reforma a la Ley 30 de 1992.</t>
  </si>
  <si>
    <t>5. Legislación de Propiedad intelectual</t>
  </si>
  <si>
    <t>6. Legislación del Ministerio de Ambiente y Protección Social</t>
  </si>
  <si>
    <t>FACTORES INTERNOS</t>
  </si>
  <si>
    <t xml:space="preserve">1. Direccionamiento estratégico para la elaboración del Proyecto Educativo Intitucional (10 años); El Plan Estratégico de Desarrollo (10 años); Plan de Desarrollo Rectoral (4 años), Planes de Acción y Operativos (un año)..
</t>
  </si>
  <si>
    <t>1.  Mecanismos para el seguimiento, control y evaluación de los planes, programas y proyectos.</t>
  </si>
  <si>
    <t>2. El Índice de Desempeño Institucional durante la vigencias anuales reportados por el FURAG,que permiten establecer el avance de la gestión y fortalecimiento Institucional.</t>
  </si>
  <si>
    <t>2. Modelo Integrado de Gestión en las dimensiones:  
UNO: Gestión del Talento Humano.
TRES: Valores para Resultados. 
CUATRO. Evaluación de Resultados
SEXTA: Gestión del Conocimiento
SÉPTIMO: Control Interno</t>
  </si>
  <si>
    <t xml:space="preserve">3. Coherencia entre las políticas y lineamientos institucionales que propician el desarrollo de las funciones misionales;  ampliamente socializadas y apropiadas por la comunidad universitaria. </t>
  </si>
  <si>
    <t>3. Sistema de Información y reportes académicos-administrativos</t>
  </si>
  <si>
    <t>1. Equilibrio Financiero</t>
  </si>
  <si>
    <t xml:space="preserve">1. Alto porcentaje de los gastos de funcionamiento relacionados con costo de personal del presupuesto de la Universidad.
</t>
  </si>
  <si>
    <t>2. Acceso a recursos y fuentes de financiación.(U--E-E-S)</t>
  </si>
  <si>
    <t>2. Bajos  tiempos de respuesta. de la Ejecución del Presupuesto Institucional.</t>
  </si>
  <si>
    <t xml:space="preserve">3. Sistema Integrado de información Administrativa y Financiera. </t>
  </si>
  <si>
    <t>4. Ejecución manual de algunos procesos financieros.</t>
  </si>
  <si>
    <t>5. Limitación de recursos financieros para  dar cumplimiento a los factores de acreditación institucional, en el marco del aseguramiento de la calidad y para la diversificación de la oferta educativa.</t>
  </si>
  <si>
    <t>1. Alto nivel de cualificación de la planta docente.</t>
  </si>
  <si>
    <t xml:space="preserve">1. Deficiente relación estudiantes/docente para las modalidades y niveles de Educación Superior. </t>
  </si>
  <si>
    <t xml:space="preserve">2. Profesores reconocidos en Colciencias como investigadores. </t>
  </si>
  <si>
    <t>2. Desarticulación  del Plan Institucional de Capacitación con los requerimientos de los cargos.</t>
  </si>
  <si>
    <t>3. Nvel de cualificación del personal administrativo, que soportan los procesos Institucionales.</t>
  </si>
  <si>
    <t>3. Débil apropiación del Talento Humano del Código de integridad y  la cultura del control.</t>
  </si>
  <si>
    <t xml:space="preserve">4. Aplicación de herramientas de evaluación de desempeño al personal administrativo de la Institución.  </t>
  </si>
  <si>
    <t>5. Mecanismos para el manejo de conflictos de interés.</t>
  </si>
  <si>
    <t xml:space="preserve">1. Modelo pedagógico y políticas actualizadas que orientan la gestión Institucional </t>
  </si>
  <si>
    <t xml:space="preserve">1. Desactualización del Estatuto Estudiantil
</t>
  </si>
  <si>
    <t>2. Estrategias que permiten a los estudiantes y profesores acceder a cursos en lengua extranjera.</t>
  </si>
  <si>
    <t>3. Mecanismos de autorregulación y autoevaluación institucional en procesos académicos y administrativos.</t>
  </si>
  <si>
    <t>4. Impacto en el desarrollo social y territorial, desde los procesos formativos, a nivel de pregrado y posgrado que se desarrollan en la Universidad.</t>
  </si>
  <si>
    <t>4. Las pruebas Saber Pro por debajo del promedio nacional en los resultados de las competencias de Razonamiento cuantitativo e Inglés.</t>
  </si>
  <si>
    <t xml:space="preserve">5. Convenios internacionales para la movilidad y cooperación académica,  para la interacción de estudiantes y profesores con comunidades extranjeras. </t>
  </si>
  <si>
    <t>5. Índices de deserción a niveles por debajo del promedio nacional.</t>
  </si>
  <si>
    <t>6. Categorización de los grupos de investigación.</t>
  </si>
  <si>
    <t>6. Bajo nivel de bilingüismo en estudiantes, administrativos y docentes.</t>
  </si>
  <si>
    <t>7. Posicionamiento del Hospital Médico  Veterinario para animales de la región Tolima.  (premio PET INDUSTRY).</t>
  </si>
  <si>
    <t xml:space="preserve">8. Programas, proyectos y actividades que le permiten  a la Institución cumplir con su función de atender el bienestar inegral de la comunidad universitaria. </t>
  </si>
  <si>
    <t>9. Prestigio y reconocimiento de los graduados y su fuerte vínculo con la institución.</t>
  </si>
  <si>
    <t>10. Recursos para el apoyo académico.</t>
  </si>
  <si>
    <t xml:space="preserve">1. El diseño de mecanismos para la información y comunicación, en su estructura no especifica con claridad fuentes de datos, control sobre la integridad, confidencialidad y disponibilidad de la información relevante. Informe pormenorizado de control interno </t>
  </si>
  <si>
    <t>2. Canales adecuados de información interna y externa.</t>
  </si>
  <si>
    <t>2. Recursos limitados para apoyar la gestión documental, para gestionar archivos digitales, electrónico y audiovisual.</t>
  </si>
  <si>
    <t>3. Recursos físicos y tecnológicos para la comunicación.</t>
  </si>
  <si>
    <t>1. Talento Humano especializado para la atención de recursos de agua, aire, suelo y fauna.</t>
  </si>
  <si>
    <t>2. Bajo presupuesto para la ejecución de la Politica Ambiental.</t>
  </si>
  <si>
    <t>3. Espacio  fisico inadecuado para la Oficina de Coordinación de Gestión y Educación Ambiental.</t>
  </si>
  <si>
    <t>4. Articulación de la Coordinación de Gestión y Educación Ambiental con entes públicos regionales,</t>
  </si>
  <si>
    <t>5. Reconocimiento de los entes de vigilancia y control por el cumplimiento de la normatividad ambiental aplicable</t>
  </si>
  <si>
    <t>1. Creación del poceso del Sistema de Gestión de Seguridad y Salud del Trabajo (SGSST) en la Revisión por la Dirección 2021.</t>
  </si>
  <si>
    <t>Sistema de Gestión de Autoevaluación y Acreditación</t>
  </si>
  <si>
    <t xml:space="preserve">Vicerrector de Docencia -Dirección de Aseguramiento de la calidad. Unidades Académicas-Dirección de Programa
</t>
  </si>
  <si>
    <t xml:space="preserve">por que un auditor emitió información errada </t>
  </si>
  <si>
    <t xml:space="preserve">1. Seguimiento efectivo de los planes de mejoramiento presentados. </t>
  </si>
  <si>
    <t>2. Cumplimiento del Procedimiento
Auditorias Internas de Calidad</t>
  </si>
  <si>
    <t>Fecha Seguimiento 3LD</t>
  </si>
  <si>
    <r>
      <rPr>
        <b/>
        <sz val="9"/>
        <color theme="1"/>
        <rFont val="Calibri"/>
        <family val="2"/>
        <scheme val="minor"/>
      </rPr>
      <t xml:space="preserve">EJE 6. </t>
    </r>
    <r>
      <rPr>
        <sz val="9"/>
        <color theme="1"/>
        <rFont val="Calibri"/>
        <family val="2"/>
        <scheme val="minor"/>
      </rPr>
      <t xml:space="preserve">DESARROLLO, GESTIÓN Y SOSTENIBILIDAD INSTITUCIONAL
</t>
    </r>
    <r>
      <rPr>
        <b/>
        <sz val="9"/>
        <color theme="1"/>
        <rFont val="Calibri"/>
        <family val="2"/>
        <scheme val="minor"/>
      </rPr>
      <t>PROGRAMA:</t>
    </r>
    <r>
      <rPr>
        <sz val="9"/>
        <color theme="1"/>
        <rFont val="Calibri"/>
        <family val="2"/>
        <scheme val="minor"/>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9"/>
        <color theme="1"/>
        <rFont val="Calibri"/>
        <family val="2"/>
        <scheme val="minor"/>
      </rPr>
      <t>PROYECTO:</t>
    </r>
    <r>
      <rPr>
        <sz val="9"/>
        <color theme="1"/>
        <rFont val="Calibri"/>
        <family val="2"/>
        <scheme val="minor"/>
      </rPr>
      <t xml:space="preserve"> Sistema de Información  para la eficiencia administrativa</t>
    </r>
  </si>
  <si>
    <r>
      <t xml:space="preserve">EJE 6. DESARROLLO, GESTIÓN Y SOSTENIBILIDAD INSTITUCIONAL
PROGRAMA:  </t>
    </r>
    <r>
      <rPr>
        <sz val="9"/>
        <color theme="1"/>
        <rFont val="Calibri"/>
        <family val="2"/>
        <scheme val="minor"/>
      </rPr>
      <t>Consolidación e implementación de óptimos de calidad que garanticen la efectividad de las funciones académico-administrativas, la transparencia y la ética para la toma de decisiones y el desarrollo de la operativización institucional.</t>
    </r>
    <r>
      <rPr>
        <b/>
        <sz val="9"/>
        <color theme="1"/>
        <rFont val="Calibri"/>
        <family val="2"/>
        <scheme val="minor"/>
      </rPr>
      <t xml:space="preserve">
PROYECTO: </t>
    </r>
    <r>
      <rPr>
        <sz val="9"/>
        <color theme="1"/>
        <rFont val="Calibri"/>
        <family val="2"/>
        <scheme val="minor"/>
      </rPr>
      <t>Sistema de Información  para la eficiencia administrativa</t>
    </r>
  </si>
  <si>
    <t>1. El auditor  debe socializar el informe final ante los auditados de manera objetiva, quienes deben estar de acuerdo o no de los resultados presentados</t>
  </si>
  <si>
    <t xml:space="preserve">2. Se debe presentar el Acta del Cierre de la Auditoría de Control Interno firmada. </t>
  </si>
  <si>
    <t>Primer seguimiento Plan de Acción 2023  "Educación para la transformación social y la paz". Link: 
http://administrativos.ut.edu.co/la-universidad-ut/planes-institucionales-ut/plan-de-accion.html</t>
  </si>
  <si>
    <t>Segundo seguimiento Plan de Acción 2023  "Educación para la transformación social y la paz" Link: 
http://administrativos.ut.edu.co/la-universidad-ut/planes-institucionales-ut/plan-de-accion.html</t>
  </si>
  <si>
    <t>Tercer seguimiento Plan de Acción 2023  "Educación para la transformación social y la paz"  Link: 
http://administrativos.ut.edu.co/la-universidad-ut/planes-institucionales-ut/plan-de-accion.html</t>
  </si>
  <si>
    <t>Cuarto seguimiento Plan de Acción 2023  "Educación para la transformación social y la paz" Link: 
http://administrativos.ut.edu.co/la-universidad-ut/planes-institucionales-ut/plan-de-accion.html</t>
  </si>
  <si>
    <t>abierto</t>
  </si>
  <si>
    <t xml:space="preserve"> por reincidir en los hechos,  </t>
  </si>
  <si>
    <t>Diseñar, implementar y evaluar el Sistema de Control Interno de la institución, asesorando a la Alta Dirección en la continuidad del proceso administrativo, la evaluación de los planes establecidos y en la introducción de los correctivos necesarios para el cumplimiento de las metas u objetivos previstos</t>
  </si>
  <si>
    <t xml:space="preserve">por la no actualización de los docuementos del proceso e inoperabilidad del Sistema de Control Interno. </t>
  </si>
  <si>
    <t xml:space="preserve">1. Seguimiento del Comité de Coordinación de Control Interno a la implementación del Sistema de Control Interno de la institución. </t>
  </si>
  <si>
    <t>2. Presentación del informe anual de gestión de la Oficina de Control Interno al Comité de Coordinación de Control Interno</t>
  </si>
  <si>
    <t>debido a la falta de planeación e integración, la  deficiente cultura del control y de evaluación, las deficiencias en las competencias del personal y en las estrategias de implementación del Modelo, la improvisación de métodos de seguimiento y la inaplicación de la normatividad vigente, se puede generar la inoperabilidad del Sistema de Control Interno lo que conllevaría al incumplimiento de los objetivos estratégicos y de calidad y los planes de la institución , la materialización de riesgos de gestión y corrupción, sanciones, deterioro de la imagen institucional, ineficientes  indicadores de gestión, ineficiencia administrativa, estancamiento de la mejora continua y pérdida de la  Acreditación Institucional y de la Certificación del Sistema de Gestión de Calidad.</t>
  </si>
  <si>
    <t>por el hecho de no haber detectado erores o faltas significativas que podrian modificar por completo la opinión dada en el informe, para beneficio propio o de un tercero</t>
  </si>
  <si>
    <t xml:space="preserve">generadores de los hallazgos u observaciones detectados en las auditorías internas y  externas, para beneficio propio o de un tercero.
</t>
  </si>
  <si>
    <t>Sistemas de Control Interno</t>
  </si>
  <si>
    <t xml:space="preserve">por hallazgos de un ente de control  </t>
  </si>
  <si>
    <t>debido  a la alteración de informes de evaluación y auditoria interna institucional, para el beneficio personal o de un tercero.</t>
  </si>
</sst>
</file>

<file path=xl/styles.xml><?xml version="1.0" encoding="utf-8"?>
<styleSheet xmlns="http://schemas.openxmlformats.org/spreadsheetml/2006/main" xmlns:mc="http://schemas.openxmlformats.org/markup-compatibility/2006" xmlns:x14ac="http://schemas.microsoft.com/office/spreadsheetml/2009/9/ac" mc:Ignorable="x14ac">
  <fonts count="32" x14ac:knownFonts="1">
    <font>
      <sz val="11"/>
      <color theme="1"/>
      <name val="Calibri"/>
      <family val="2"/>
      <scheme val="minor"/>
    </font>
    <font>
      <b/>
      <sz val="11"/>
      <color theme="1"/>
      <name val="Calibri"/>
      <family val="2"/>
      <scheme val="minor"/>
    </font>
    <font>
      <sz val="9"/>
      <color indexed="81"/>
      <name val="Tahoma"/>
      <family val="2"/>
    </font>
    <font>
      <sz val="11"/>
      <color theme="1"/>
      <name val="Calibri"/>
      <family val="2"/>
      <scheme val="minor"/>
    </font>
    <font>
      <sz val="10"/>
      <name val="Arial"/>
      <family val="2"/>
    </font>
    <font>
      <b/>
      <sz val="14"/>
      <color rgb="FF006600"/>
      <name val="Arial"/>
      <family val="2"/>
    </font>
    <font>
      <sz val="11"/>
      <color theme="1"/>
      <name val="Arial"/>
      <family val="2"/>
    </font>
    <font>
      <sz val="11"/>
      <name val="Arial"/>
      <family val="2"/>
    </font>
    <font>
      <b/>
      <sz val="12"/>
      <color rgb="FFFF0000"/>
      <name val="Arial"/>
      <family val="2"/>
    </font>
    <font>
      <sz val="11"/>
      <color indexed="8"/>
      <name val="Calibri"/>
      <family val="2"/>
    </font>
    <font>
      <sz val="10"/>
      <color theme="1"/>
      <name val="Arial"/>
      <family val="2"/>
    </font>
    <font>
      <b/>
      <sz val="12"/>
      <color theme="1"/>
      <name val="Calibri"/>
      <family val="2"/>
      <scheme val="minor"/>
    </font>
    <font>
      <b/>
      <sz val="10"/>
      <color theme="1"/>
      <name val="Arial"/>
      <family val="2"/>
    </font>
    <font>
      <sz val="9"/>
      <color theme="1"/>
      <name val="Arial"/>
      <family val="2"/>
    </font>
    <font>
      <b/>
      <sz val="16"/>
      <color theme="1"/>
      <name val="Calibri"/>
      <family val="2"/>
      <scheme val="minor"/>
    </font>
    <font>
      <sz val="11"/>
      <color theme="1"/>
      <name val="Century Gothic"/>
      <family val="2"/>
    </font>
    <font>
      <sz val="11"/>
      <name val="Calibri"/>
      <family val="2"/>
    </font>
    <font>
      <sz val="11"/>
      <color theme="1"/>
      <name val="Calibri"/>
      <family val="2"/>
    </font>
    <font>
      <sz val="11"/>
      <name val="Calibri"/>
      <family val="2"/>
    </font>
    <font>
      <b/>
      <sz val="11"/>
      <color theme="1"/>
      <name val="Calibri"/>
      <family val="2"/>
    </font>
    <font>
      <sz val="12"/>
      <color theme="1"/>
      <name val="Arial"/>
      <family val="2"/>
    </font>
    <font>
      <b/>
      <sz val="11"/>
      <color theme="1"/>
      <name val="Arial"/>
      <family val="2"/>
    </font>
    <font>
      <sz val="11"/>
      <color rgb="FFA5A5A5"/>
      <name val="Calibri"/>
      <family val="2"/>
    </font>
    <font>
      <b/>
      <sz val="11"/>
      <name val="Arial"/>
      <family val="2"/>
    </font>
    <font>
      <b/>
      <sz val="12"/>
      <color theme="1"/>
      <name val="Arial"/>
      <family val="2"/>
    </font>
    <font>
      <sz val="14"/>
      <color theme="1"/>
      <name val="Arial"/>
      <family val="2"/>
    </font>
    <font>
      <sz val="11"/>
      <color theme="0"/>
      <name val="Calibri"/>
      <family val="2"/>
    </font>
    <font>
      <sz val="14"/>
      <color theme="1"/>
      <name val="Calibri"/>
      <family val="2"/>
      <scheme val="minor"/>
    </font>
    <font>
      <sz val="9"/>
      <color theme="1"/>
      <name val="Calibri"/>
      <family val="2"/>
      <scheme val="minor"/>
    </font>
    <font>
      <b/>
      <sz val="9"/>
      <color theme="1"/>
      <name val="Calibri"/>
      <family val="2"/>
      <scheme val="minor"/>
    </font>
    <font>
      <sz val="14"/>
      <color theme="1"/>
      <name val="Calibri"/>
      <family val="2"/>
    </font>
    <font>
      <b/>
      <sz val="11"/>
      <name val="Calibri"/>
      <family val="2"/>
    </font>
  </fonts>
  <fills count="18">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rgb="FFE2EFD9"/>
        <bgColor rgb="FFE2EFD9"/>
      </patternFill>
    </fill>
    <fill>
      <patternFill patternType="solid">
        <fgColor rgb="FFC5E0B3"/>
        <bgColor rgb="FFC5E0B3"/>
      </patternFill>
    </fill>
    <fill>
      <patternFill patternType="solid">
        <fgColor rgb="FFA8D08D"/>
        <bgColor rgb="FFA8D08D"/>
      </patternFill>
    </fill>
    <fill>
      <patternFill patternType="solid">
        <fgColor theme="0"/>
        <bgColor theme="0"/>
      </patternFill>
    </fill>
    <fill>
      <patternFill patternType="solid">
        <fgColor rgb="FFD6DCE4"/>
        <bgColor rgb="FFD6DCE4"/>
      </patternFill>
    </fill>
    <fill>
      <patternFill patternType="solid">
        <fgColor rgb="FFD8D8D8"/>
        <bgColor rgb="FFD8D8D8"/>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medium">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right style="thin">
        <color indexed="64"/>
      </right>
      <top style="thin">
        <color indexed="64"/>
      </top>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indexed="64"/>
      </right>
      <top style="thin">
        <color rgb="FF000000"/>
      </top>
      <bottom style="thin">
        <color indexed="64"/>
      </bottom>
      <diagonal/>
    </border>
  </borders>
  <cellStyleXfs count="5">
    <xf numFmtId="0" fontId="0" fillId="0" borderId="0"/>
    <xf numFmtId="9" fontId="3" fillId="0" borderId="0" applyFont="0" applyFill="0" applyBorder="0" applyAlignment="0" applyProtection="0"/>
    <xf numFmtId="0" fontId="4" fillId="0" borderId="0">
      <alignment vertical="center"/>
    </xf>
    <xf numFmtId="0" fontId="9" fillId="0" borderId="0"/>
    <xf numFmtId="0" fontId="17" fillId="0" borderId="0"/>
  </cellStyleXfs>
  <cellXfs count="240">
    <xf numFmtId="0" fontId="0" fillId="0" borderId="0" xfId="0"/>
    <xf numFmtId="0" fontId="0" fillId="0" borderId="1" xfId="0" applyBorder="1"/>
    <xf numFmtId="0" fontId="0" fillId="0" borderId="1" xfId="0" applyBorder="1" applyAlignment="1">
      <alignment vertical="center"/>
    </xf>
    <xf numFmtId="0" fontId="1" fillId="0" borderId="1" xfId="0" applyFont="1" applyBorder="1" applyAlignment="1">
      <alignment horizontal="center"/>
    </xf>
    <xf numFmtId="0" fontId="0" fillId="0" borderId="0" xfId="0" applyAlignment="1">
      <alignment horizontal="center" vertical="center"/>
    </xf>
    <xf numFmtId="0" fontId="1" fillId="0" borderId="1" xfId="0" applyFont="1" applyFill="1" applyBorder="1" applyAlignment="1">
      <alignment horizontal="center"/>
    </xf>
    <xf numFmtId="9" fontId="0" fillId="0" borderId="1" xfId="0" applyNumberFormat="1" applyBorder="1"/>
    <xf numFmtId="0" fontId="0" fillId="0" borderId="0" xfId="0" applyAlignment="1">
      <alignment wrapText="1"/>
    </xf>
    <xf numFmtId="0" fontId="1" fillId="0" borderId="2" xfId="0" applyFont="1" applyFill="1" applyBorder="1" applyAlignment="1">
      <alignment horizontal="center"/>
    </xf>
    <xf numFmtId="0" fontId="0" fillId="0" borderId="2" xfId="0" applyFill="1" applyBorder="1"/>
    <xf numFmtId="9" fontId="0" fillId="0" borderId="1" xfId="0" applyNumberFormat="1" applyFill="1" applyBorder="1"/>
    <xf numFmtId="9" fontId="0" fillId="0" borderId="2" xfId="0" applyNumberFormat="1" applyFill="1" applyBorder="1"/>
    <xf numFmtId="0" fontId="0" fillId="0" borderId="0" xfId="0" applyFill="1"/>
    <xf numFmtId="0" fontId="0" fillId="0" borderId="0" xfId="0" applyFill="1" applyAlignment="1">
      <alignment horizontal="center" vertical="center"/>
    </xf>
    <xf numFmtId="0" fontId="1" fillId="0" borderId="13" xfId="0" applyFont="1" applyFill="1" applyBorder="1" applyAlignment="1">
      <alignment horizontal="center"/>
    </xf>
    <xf numFmtId="9" fontId="0" fillId="0" borderId="13" xfId="0" applyNumberFormat="1" applyFill="1" applyBorder="1"/>
    <xf numFmtId="0" fontId="12" fillId="5" borderId="1" xfId="2" applyNumberFormat="1" applyFont="1" applyFill="1" applyBorder="1" applyAlignment="1" applyProtection="1">
      <alignment horizontal="center" vertical="center" wrapText="1"/>
    </xf>
    <xf numFmtId="0" fontId="1" fillId="0" borderId="0" xfId="0" applyFont="1"/>
    <xf numFmtId="0" fontId="11" fillId="0" borderId="0" xfId="0" applyFont="1"/>
    <xf numFmtId="0" fontId="14" fillId="0" borderId="0" xfId="0" applyFont="1" applyAlignment="1">
      <alignment horizontal="center"/>
    </xf>
    <xf numFmtId="0" fontId="0" fillId="10" borderId="0" xfId="0" applyFill="1"/>
    <xf numFmtId="0" fontId="0" fillId="11" borderId="0" xfId="0" applyFill="1"/>
    <xf numFmtId="9" fontId="0" fillId="0" borderId="0" xfId="0" applyNumberFormat="1"/>
    <xf numFmtId="0" fontId="0" fillId="0" borderId="3" xfId="0" applyBorder="1" applyAlignment="1">
      <alignment vertical="center"/>
    </xf>
    <xf numFmtId="0" fontId="6" fillId="0" borderId="36" xfId="4" applyFont="1" applyBorder="1" applyAlignment="1">
      <alignment horizontal="center"/>
    </xf>
    <xf numFmtId="0" fontId="10" fillId="0" borderId="0" xfId="4" applyFont="1" applyAlignment="1">
      <alignment vertical="center"/>
    </xf>
    <xf numFmtId="0" fontId="17" fillId="0" borderId="0" xfId="4" applyFont="1" applyAlignment="1"/>
    <xf numFmtId="0" fontId="6" fillId="0" borderId="36" xfId="4" applyFont="1" applyBorder="1" applyAlignment="1">
      <alignment horizontal="center" vertical="center" wrapText="1"/>
    </xf>
    <xf numFmtId="0" fontId="6" fillId="0" borderId="36" xfId="4" applyFont="1" applyBorder="1" applyAlignment="1">
      <alignment horizontal="center" vertical="center"/>
    </xf>
    <xf numFmtId="0" fontId="21" fillId="12" borderId="36" xfId="4" applyFont="1" applyFill="1" applyBorder="1" applyAlignment="1">
      <alignment horizontal="center" vertical="center" wrapText="1"/>
    </xf>
    <xf numFmtId="0" fontId="6" fillId="0" borderId="36" xfId="4" applyFont="1" applyBorder="1" applyAlignment="1">
      <alignment horizontal="left" vertical="center" wrapText="1"/>
    </xf>
    <xf numFmtId="0" fontId="6" fillId="0" borderId="36" xfId="4" applyFont="1" applyBorder="1" applyAlignment="1">
      <alignment horizontal="left" vertical="top" wrapText="1"/>
    </xf>
    <xf numFmtId="0" fontId="6" fillId="0" borderId="44" xfId="4" applyFont="1" applyBorder="1" applyAlignment="1">
      <alignment horizontal="left" vertical="top" wrapText="1"/>
    </xf>
    <xf numFmtId="0" fontId="12" fillId="13" borderId="36" xfId="4" applyFont="1" applyFill="1" applyBorder="1" applyAlignment="1">
      <alignment horizontal="center" vertical="center" wrapText="1"/>
    </xf>
    <xf numFmtId="0" fontId="10" fillId="0" borderId="36" xfId="4" applyFont="1" applyBorder="1" applyAlignment="1">
      <alignment horizontal="center" vertical="center" wrapText="1"/>
    </xf>
    <xf numFmtId="0" fontId="10" fillId="0" borderId="36" xfId="4" applyFont="1" applyBorder="1" applyAlignment="1">
      <alignment horizontal="left" vertical="center" wrapText="1"/>
    </xf>
    <xf numFmtId="0" fontId="13" fillId="0" borderId="36" xfId="4" applyFont="1" applyBorder="1" applyAlignment="1">
      <alignment vertical="top" wrapText="1"/>
    </xf>
    <xf numFmtId="0" fontId="10" fillId="0" borderId="36" xfId="4" applyFont="1" applyBorder="1" applyAlignment="1">
      <alignment horizontal="center" vertical="center"/>
    </xf>
    <xf numFmtId="0" fontId="22" fillId="0" borderId="36" xfId="4" applyFont="1" applyBorder="1" applyAlignment="1">
      <alignment horizontal="center" vertical="center" wrapText="1"/>
    </xf>
    <xf numFmtId="0" fontId="17" fillId="0" borderId="0" xfId="4" applyFont="1" applyAlignment="1">
      <alignment horizontal="center" vertical="center" wrapText="1"/>
    </xf>
    <xf numFmtId="0" fontId="12" fillId="13" borderId="47" xfId="4" applyFont="1" applyFill="1" applyBorder="1" applyAlignment="1">
      <alignment horizontal="center" vertical="center" wrapText="1"/>
    </xf>
    <xf numFmtId="0" fontId="0" fillId="9" borderId="0" xfId="0" applyFill="1"/>
    <xf numFmtId="0" fontId="6" fillId="0" borderId="43" xfId="4" applyFont="1" applyBorder="1" applyAlignment="1">
      <alignment horizontal="left" vertical="top" wrapText="1"/>
    </xf>
    <xf numFmtId="0" fontId="6" fillId="0" borderId="44" xfId="4" applyFont="1" applyBorder="1"/>
    <xf numFmtId="0" fontId="25" fillId="4" borderId="2"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26" fillId="0" borderId="36" xfId="4" applyFont="1" applyBorder="1" applyAlignment="1">
      <alignment horizontal="center" vertical="center" wrapText="1"/>
    </xf>
    <xf numFmtId="0" fontId="6" fillId="0" borderId="45" xfId="4" applyFont="1" applyBorder="1" applyAlignment="1">
      <alignment horizontal="left" vertical="top" wrapText="1"/>
    </xf>
    <xf numFmtId="0" fontId="6" fillId="0" borderId="50" xfId="4" applyFont="1" applyBorder="1" applyAlignment="1">
      <alignment horizontal="left" vertical="top" wrapText="1"/>
    </xf>
    <xf numFmtId="0" fontId="6" fillId="0" borderId="54" xfId="4" applyFont="1" applyBorder="1" applyAlignment="1">
      <alignment horizontal="left" vertical="top" wrapText="1"/>
    </xf>
    <xf numFmtId="0" fontId="0" fillId="0" borderId="1" xfId="0" applyBorder="1" applyAlignment="1">
      <alignment horizontal="left" vertical="center" wrapText="1"/>
    </xf>
    <xf numFmtId="0" fontId="0" fillId="0" borderId="1" xfId="0" applyBorder="1" applyAlignment="1">
      <alignment horizontal="center" vertical="center"/>
    </xf>
    <xf numFmtId="9" fontId="0" fillId="0" borderId="1" xfId="1" applyFont="1" applyBorder="1" applyAlignment="1">
      <alignment horizontal="center" vertical="center"/>
    </xf>
    <xf numFmtId="9" fontId="0" fillId="0" borderId="1" xfId="1" applyNumberFormat="1" applyFont="1" applyBorder="1" applyAlignment="1">
      <alignment horizontal="center" vertical="center"/>
    </xf>
    <xf numFmtId="0" fontId="30" fillId="9" borderId="36" xfId="0" applyFont="1" applyFill="1" applyBorder="1" applyAlignment="1">
      <alignment horizontal="left" vertical="center" wrapText="1"/>
    </xf>
    <xf numFmtId="0" fontId="30" fillId="9" borderId="36" xfId="0" applyFont="1" applyFill="1" applyBorder="1" applyAlignment="1">
      <alignment horizontal="left" vertical="top" wrapText="1"/>
    </xf>
    <xf numFmtId="0" fontId="6" fillId="10" borderId="1" xfId="0" applyFont="1" applyFill="1" applyBorder="1" applyAlignment="1">
      <alignment horizontal="center" vertical="center" wrapText="1"/>
    </xf>
    <xf numFmtId="0" fontId="10" fillId="0" borderId="48" xfId="4" applyFont="1" applyBorder="1" applyAlignment="1">
      <alignment horizontal="center" vertical="center"/>
    </xf>
    <xf numFmtId="0" fontId="7" fillId="0" borderId="20" xfId="4" applyFont="1" applyBorder="1"/>
    <xf numFmtId="0" fontId="7" fillId="0" borderId="19" xfId="4" applyFont="1" applyBorder="1"/>
    <xf numFmtId="0" fontId="6" fillId="0" borderId="17" xfId="4" applyFont="1" applyBorder="1" applyAlignment="1">
      <alignment horizontal="center" vertical="center"/>
    </xf>
    <xf numFmtId="0" fontId="6" fillId="0" borderId="13" xfId="4" applyFont="1" applyBorder="1"/>
    <xf numFmtId="0" fontId="6" fillId="0" borderId="18" xfId="4" applyFont="1" applyBorder="1"/>
    <xf numFmtId="0" fontId="6" fillId="0" borderId="45" xfId="4" applyFont="1" applyBorder="1" applyAlignment="1">
      <alignment horizontal="center" vertical="center" wrapText="1"/>
    </xf>
    <xf numFmtId="0" fontId="7" fillId="0" borderId="46" xfId="4" applyFont="1" applyBorder="1"/>
    <xf numFmtId="0" fontId="6" fillId="14" borderId="45" xfId="4" applyFont="1" applyFill="1" applyBorder="1" applyAlignment="1">
      <alignment horizontal="center" vertical="center"/>
    </xf>
    <xf numFmtId="0" fontId="6" fillId="0" borderId="46" xfId="4" applyFont="1" applyBorder="1"/>
    <xf numFmtId="0" fontId="6" fillId="0" borderId="43" xfId="4" applyFont="1" applyBorder="1" applyAlignment="1">
      <alignment horizontal="left" vertical="top" wrapText="1"/>
    </xf>
    <xf numFmtId="0" fontId="6" fillId="0" borderId="44" xfId="4" applyFont="1" applyBorder="1"/>
    <xf numFmtId="0" fontId="6" fillId="14" borderId="45" xfId="4" applyFont="1" applyFill="1" applyBorder="1" applyAlignment="1">
      <alignment horizontal="center" vertical="center" wrapText="1"/>
    </xf>
    <xf numFmtId="0" fontId="7" fillId="0" borderId="47" xfId="4" applyFont="1" applyBorder="1"/>
    <xf numFmtId="0" fontId="6" fillId="0" borderId="32" xfId="4" applyFont="1" applyBorder="1" applyAlignment="1">
      <alignment horizontal="left" vertical="top" wrapText="1"/>
    </xf>
    <xf numFmtId="0" fontId="6" fillId="0" borderId="33" xfId="4" applyFont="1" applyBorder="1"/>
    <xf numFmtId="0" fontId="6" fillId="0" borderId="47" xfId="4" applyFont="1" applyBorder="1"/>
    <xf numFmtId="0" fontId="6" fillId="0" borderId="45" xfId="4" applyFont="1" applyBorder="1" applyAlignment="1">
      <alignment horizontal="center" vertical="center"/>
    </xf>
    <xf numFmtId="0" fontId="10" fillId="0" borderId="32" xfId="4" applyFont="1" applyBorder="1" applyAlignment="1">
      <alignment horizontal="center" vertical="center"/>
    </xf>
    <xf numFmtId="0" fontId="16" fillId="0" borderId="33" xfId="4" applyFont="1" applyBorder="1"/>
    <xf numFmtId="0" fontId="16" fillId="0" borderId="37" xfId="4" applyFont="1" applyBorder="1"/>
    <xf numFmtId="0" fontId="16" fillId="0" borderId="38" xfId="4" applyFont="1" applyBorder="1"/>
    <xf numFmtId="0" fontId="16" fillId="0" borderId="42" xfId="4" applyFont="1" applyBorder="1"/>
    <xf numFmtId="0" fontId="16" fillId="0" borderId="40" xfId="4" applyFont="1" applyBorder="1"/>
    <xf numFmtId="0" fontId="5" fillId="0" borderId="34" xfId="4" applyFont="1" applyBorder="1" applyAlignment="1">
      <alignment horizontal="center" vertical="center" wrapText="1"/>
    </xf>
    <xf numFmtId="0" fontId="16" fillId="0" borderId="35" xfId="4" applyFont="1" applyBorder="1"/>
    <xf numFmtId="0" fontId="16" fillId="0" borderId="39" xfId="4" applyFont="1" applyBorder="1"/>
    <xf numFmtId="0" fontId="8" fillId="0" borderId="41" xfId="4" applyFont="1" applyBorder="1" applyAlignment="1">
      <alignment horizontal="center" vertical="center" wrapText="1"/>
    </xf>
    <xf numFmtId="0" fontId="21" fillId="0" borderId="43" xfId="4" applyFont="1" applyBorder="1" applyAlignment="1">
      <alignment horizontal="center" vertical="center"/>
    </xf>
    <xf numFmtId="0" fontId="7" fillId="0" borderId="44" xfId="4" applyFont="1" applyBorder="1"/>
    <xf numFmtId="0" fontId="20" fillId="0" borderId="43" xfId="4" applyFont="1" applyBorder="1" applyAlignment="1">
      <alignment horizontal="left" vertical="center" wrapText="1"/>
    </xf>
    <xf numFmtId="0" fontId="7" fillId="0" borderId="27" xfId="4" applyFont="1" applyBorder="1"/>
    <xf numFmtId="0" fontId="21" fillId="0" borderId="44" xfId="4" applyFont="1" applyBorder="1" applyAlignment="1">
      <alignment horizontal="center" vertical="center"/>
    </xf>
    <xf numFmtId="0" fontId="20" fillId="0" borderId="43" xfId="4" applyFont="1" applyFill="1" applyBorder="1" applyAlignment="1">
      <alignment horizontal="left" vertical="center" wrapText="1"/>
    </xf>
    <xf numFmtId="0" fontId="7" fillId="0" borderId="27" xfId="4" applyFont="1" applyFill="1" applyBorder="1"/>
    <xf numFmtId="0" fontId="7" fillId="0" borderId="44" xfId="4" applyFont="1" applyFill="1" applyBorder="1"/>
    <xf numFmtId="0" fontId="20" fillId="0" borderId="27" xfId="4" applyFont="1" applyFill="1" applyBorder="1" applyAlignment="1">
      <alignment horizontal="left" vertical="center" wrapText="1"/>
    </xf>
    <xf numFmtId="0" fontId="20" fillId="0" borderId="44" xfId="4" applyFont="1" applyFill="1" applyBorder="1" applyAlignment="1">
      <alignment horizontal="left" vertical="center" wrapText="1"/>
    </xf>
    <xf numFmtId="0" fontId="21" fillId="12" borderId="43" xfId="4" applyFont="1" applyFill="1" applyBorder="1" applyAlignment="1">
      <alignment horizontal="center" vertical="center" wrapText="1"/>
    </xf>
    <xf numFmtId="0" fontId="23" fillId="0" borderId="43" xfId="4" applyFont="1" applyBorder="1" applyAlignment="1">
      <alignment horizontal="left" vertical="center" wrapText="1"/>
    </xf>
    <xf numFmtId="0" fontId="23" fillId="0" borderId="44" xfId="4" applyFont="1" applyBorder="1" applyAlignment="1">
      <alignment horizontal="left" vertical="center" wrapText="1"/>
    </xf>
    <xf numFmtId="0" fontId="20" fillId="0" borderId="43" xfId="4" applyFont="1" applyBorder="1" applyAlignment="1">
      <alignment horizontal="center" vertical="center" wrapText="1"/>
    </xf>
    <xf numFmtId="0" fontId="20" fillId="0" borderId="27" xfId="4" applyFont="1" applyBorder="1" applyAlignment="1">
      <alignment horizontal="center" vertical="center" wrapText="1"/>
    </xf>
    <xf numFmtId="0" fontId="20" fillId="0" borderId="44" xfId="4" applyFont="1" applyBorder="1" applyAlignment="1">
      <alignment horizontal="center" vertical="center" wrapText="1"/>
    </xf>
    <xf numFmtId="14" fontId="20" fillId="0" borderId="43" xfId="4" applyNumberFormat="1" applyFont="1" applyBorder="1" applyAlignment="1">
      <alignment horizontal="left" vertical="center" wrapText="1"/>
    </xf>
    <xf numFmtId="0" fontId="6" fillId="0" borderId="43" xfId="4" applyFont="1" applyBorder="1" applyAlignment="1">
      <alignment horizontal="center" vertical="top" wrapText="1"/>
    </xf>
    <xf numFmtId="0" fontId="6" fillId="13" borderId="45" xfId="4" applyFont="1" applyFill="1" applyBorder="1" applyAlignment="1">
      <alignment horizontal="center" vertical="center"/>
    </xf>
    <xf numFmtId="0" fontId="10" fillId="0" borderId="45" xfId="4" applyFont="1" applyBorder="1" applyAlignment="1">
      <alignment horizontal="center" vertical="center"/>
    </xf>
    <xf numFmtId="0" fontId="6" fillId="0" borderId="51" xfId="4" applyFont="1" applyBorder="1" applyAlignment="1">
      <alignment horizontal="left" vertical="top" wrapText="1"/>
    </xf>
    <xf numFmtId="0" fontId="6" fillId="0" borderId="52" xfId="4" applyFont="1" applyBorder="1"/>
    <xf numFmtId="0" fontId="6" fillId="0" borderId="53" xfId="4" applyFont="1" applyBorder="1"/>
    <xf numFmtId="0" fontId="6" fillId="0" borderId="55" xfId="4" applyFont="1" applyBorder="1" applyAlignment="1">
      <alignment horizontal="left" vertical="top" wrapText="1"/>
    </xf>
    <xf numFmtId="0" fontId="6" fillId="0" borderId="56" xfId="4" applyFont="1" applyBorder="1"/>
    <xf numFmtId="0" fontId="6" fillId="15" borderId="43" xfId="4" applyFont="1" applyFill="1" applyBorder="1" applyAlignment="1">
      <alignment horizontal="left" vertical="top" wrapText="1"/>
    </xf>
    <xf numFmtId="0" fontId="19" fillId="17" borderId="43" xfId="4" applyFont="1" applyFill="1" applyBorder="1" applyAlignment="1">
      <alignment horizontal="center" vertical="center"/>
    </xf>
    <xf numFmtId="0" fontId="18" fillId="0" borderId="44" xfId="4" applyFont="1" applyBorder="1"/>
    <xf numFmtId="0" fontId="12" fillId="0" borderId="43" xfId="4" applyFont="1" applyBorder="1" applyAlignment="1">
      <alignment horizontal="left" vertical="center" wrapText="1"/>
    </xf>
    <xf numFmtId="0" fontId="31" fillId="0" borderId="44" xfId="4" applyFont="1" applyBorder="1"/>
    <xf numFmtId="0" fontId="18" fillId="0" borderId="33" xfId="4" applyFont="1" applyBorder="1"/>
    <xf numFmtId="0" fontId="18" fillId="0" borderId="37" xfId="4" applyFont="1" applyBorder="1"/>
    <xf numFmtId="0" fontId="18" fillId="0" borderId="38" xfId="4" applyFont="1" applyBorder="1"/>
    <xf numFmtId="0" fontId="18" fillId="0" borderId="42" xfId="4" applyFont="1" applyBorder="1"/>
    <xf numFmtId="0" fontId="18" fillId="0" borderId="40" xfId="4" applyFont="1" applyBorder="1"/>
    <xf numFmtId="0" fontId="5" fillId="0" borderId="45" xfId="4" applyFont="1" applyBorder="1" applyAlignment="1">
      <alignment horizontal="center" vertical="center" wrapText="1"/>
    </xf>
    <xf numFmtId="0" fontId="18" fillId="0" borderId="47" xfId="4" applyFont="1" applyBorder="1"/>
    <xf numFmtId="0" fontId="8" fillId="0" borderId="45" xfId="4" applyFont="1" applyBorder="1" applyAlignment="1">
      <alignment horizontal="center" vertical="center" wrapText="1"/>
    </xf>
    <xf numFmtId="0" fontId="19" fillId="16" borderId="43" xfId="4" applyFont="1" applyFill="1" applyBorder="1" applyAlignment="1">
      <alignment horizontal="center" vertical="center"/>
    </xf>
    <xf numFmtId="0" fontId="10" fillId="0" borderId="43" xfId="4" applyFont="1" applyBorder="1" applyAlignment="1">
      <alignment horizontal="left" vertical="center" wrapText="1"/>
    </xf>
    <xf numFmtId="0" fontId="13" fillId="0" borderId="43" xfId="4" applyFont="1" applyBorder="1" applyAlignment="1">
      <alignment horizontal="left" vertical="top" wrapText="1"/>
    </xf>
    <xf numFmtId="14" fontId="10" fillId="0" borderId="43" xfId="4" applyNumberFormat="1" applyFont="1" applyBorder="1" applyAlignment="1">
      <alignment horizontal="left" vertical="center" wrapText="1"/>
    </xf>
    <xf numFmtId="0" fontId="12" fillId="13" borderId="43" xfId="4" applyFont="1" applyFill="1" applyBorder="1" applyAlignment="1">
      <alignment horizontal="center" vertical="center" wrapText="1"/>
    </xf>
    <xf numFmtId="0" fontId="17" fillId="0" borderId="27" xfId="4" applyFont="1" applyBorder="1" applyAlignment="1">
      <alignment horizontal="center"/>
    </xf>
    <xf numFmtId="0" fontId="6" fillId="10" borderId="17" xfId="0" applyFont="1" applyFill="1" applyBorder="1" applyAlignment="1">
      <alignment horizontal="center" vertical="center" wrapText="1"/>
    </xf>
    <xf numFmtId="0" fontId="6" fillId="10" borderId="18" xfId="0" applyFont="1" applyFill="1" applyBorder="1" applyAlignment="1">
      <alignment horizontal="center" vertical="center" wrapText="1"/>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9" fontId="0" fillId="0" borderId="17" xfId="1" applyFont="1" applyBorder="1" applyAlignment="1">
      <alignment horizontal="center" vertical="center"/>
    </xf>
    <xf numFmtId="9" fontId="0" fillId="0" borderId="18" xfId="1" applyFont="1" applyBorder="1" applyAlignment="1">
      <alignment horizontal="center" vertical="center"/>
    </xf>
    <xf numFmtId="0" fontId="29" fillId="0" borderId="17" xfId="0" applyFont="1" applyBorder="1" applyAlignment="1">
      <alignment horizontal="left" vertical="center" wrapText="1"/>
    </xf>
    <xf numFmtId="0" fontId="28" fillId="0" borderId="18" xfId="0" applyFont="1" applyBorder="1" applyAlignment="1">
      <alignment horizontal="left" vertical="center"/>
    </xf>
    <xf numFmtId="0" fontId="0" fillId="0" borderId="17" xfId="0" applyBorder="1" applyAlignment="1">
      <alignment horizontal="center" vertical="center" wrapText="1"/>
    </xf>
    <xf numFmtId="0" fontId="0" fillId="0" borderId="18" xfId="0" applyBorder="1" applyAlignment="1">
      <alignment horizontal="center" vertical="center" wrapText="1"/>
    </xf>
    <xf numFmtId="14" fontId="0" fillId="0" borderId="17" xfId="0" applyNumberFormat="1" applyBorder="1" applyAlignment="1">
      <alignment horizontal="center" vertical="center"/>
    </xf>
    <xf numFmtId="0" fontId="4" fillId="0" borderId="4" xfId="2" applyBorder="1" applyAlignment="1" applyProtection="1">
      <alignment horizontal="center" vertical="center"/>
    </xf>
    <xf numFmtId="0" fontId="4" fillId="0" borderId="5" xfId="2" applyBorder="1" applyAlignment="1" applyProtection="1">
      <alignment horizontal="center" vertical="center"/>
    </xf>
    <xf numFmtId="0" fontId="4" fillId="0" borderId="6" xfId="2" applyBorder="1" applyAlignment="1" applyProtection="1">
      <alignment horizontal="center" vertical="center"/>
    </xf>
    <xf numFmtId="0" fontId="4" fillId="0" borderId="7" xfId="2" applyBorder="1" applyAlignment="1" applyProtection="1">
      <alignment horizontal="center" vertical="center"/>
    </xf>
    <xf numFmtId="0" fontId="21" fillId="2" borderId="8" xfId="2" applyFont="1" applyFill="1" applyBorder="1" applyAlignment="1" applyProtection="1">
      <alignment horizontal="left" vertical="center"/>
    </xf>
    <xf numFmtId="0" fontId="21" fillId="2" borderId="21" xfId="2" applyFont="1" applyFill="1" applyBorder="1" applyAlignment="1" applyProtection="1">
      <alignment horizontal="left" vertical="center"/>
    </xf>
    <xf numFmtId="0" fontId="10" fillId="0" borderId="23" xfId="0" applyFont="1" applyBorder="1" applyAlignment="1">
      <alignment horizontal="left" vertical="center" wrapText="1"/>
    </xf>
    <xf numFmtId="0" fontId="7" fillId="0" borderId="24" xfId="0" applyFont="1" applyBorder="1"/>
    <xf numFmtId="0" fontId="7" fillId="0" borderId="25" xfId="0" applyFont="1" applyBorder="1"/>
    <xf numFmtId="0" fontId="21" fillId="3" borderId="11" xfId="2" applyFont="1" applyFill="1" applyBorder="1" applyAlignment="1" applyProtection="1">
      <alignment horizontal="left" vertical="top"/>
    </xf>
    <xf numFmtId="0" fontId="21" fillId="3" borderId="22" xfId="2" applyFont="1" applyFill="1" applyBorder="1" applyAlignment="1" applyProtection="1">
      <alignment horizontal="left" vertical="top"/>
    </xf>
    <xf numFmtId="0" fontId="12" fillId="0" borderId="26" xfId="0" applyFont="1" applyBorder="1" applyAlignment="1">
      <alignment horizontal="left" vertical="center" wrapText="1"/>
    </xf>
    <xf numFmtId="0" fontId="23" fillId="0" borderId="27" xfId="0" applyFont="1" applyBorder="1"/>
    <xf numFmtId="0" fontId="23" fillId="0" borderId="28" xfId="0" applyFont="1" applyBorder="1"/>
    <xf numFmtId="0" fontId="10" fillId="0" borderId="26" xfId="0" applyFont="1" applyBorder="1" applyAlignment="1">
      <alignment horizontal="left" vertical="center" wrapText="1"/>
    </xf>
    <xf numFmtId="0" fontId="7" fillId="0" borderId="27" xfId="0" applyFont="1" applyBorder="1"/>
    <xf numFmtId="0" fontId="7" fillId="0" borderId="28" xfId="0" applyFont="1" applyBorder="1"/>
    <xf numFmtId="14" fontId="10" fillId="10" borderId="29" xfId="0" applyNumberFormat="1" applyFont="1" applyFill="1" applyBorder="1" applyAlignment="1">
      <alignment horizontal="left" vertical="center" wrapText="1"/>
    </xf>
    <xf numFmtId="0" fontId="7" fillId="10" borderId="30" xfId="0" applyFont="1" applyFill="1" applyBorder="1"/>
    <xf numFmtId="0" fontId="7" fillId="10" borderId="31" xfId="0" applyFont="1" applyFill="1" applyBorder="1"/>
    <xf numFmtId="0" fontId="21" fillId="3" borderId="9" xfId="2" applyFont="1" applyFill="1" applyBorder="1" applyAlignment="1" applyProtection="1">
      <alignment horizontal="left" vertical="center"/>
    </xf>
    <xf numFmtId="0" fontId="21" fillId="3" borderId="20" xfId="2" applyFont="1" applyFill="1" applyBorder="1" applyAlignment="1" applyProtection="1">
      <alignment horizontal="left" vertical="center"/>
    </xf>
    <xf numFmtId="0" fontId="21" fillId="3" borderId="8" xfId="2" applyFont="1" applyFill="1" applyBorder="1" applyAlignment="1" applyProtection="1">
      <alignment horizontal="left" vertical="center"/>
    </xf>
    <xf numFmtId="0" fontId="21" fillId="3" borderId="21" xfId="2" applyFont="1" applyFill="1" applyBorder="1" applyAlignment="1" applyProtection="1">
      <alignment horizontal="left" vertical="center"/>
    </xf>
    <xf numFmtId="0" fontId="6" fillId="0" borderId="4" xfId="2" applyFont="1" applyBorder="1" applyAlignment="1" applyProtection="1">
      <alignment horizontal="center"/>
    </xf>
    <xf numFmtId="0" fontId="6" fillId="0" borderId="5" xfId="2" applyFont="1" applyBorder="1" applyAlignment="1" applyProtection="1">
      <alignment horizontal="center"/>
    </xf>
    <xf numFmtId="0" fontId="7" fillId="0" borderId="6" xfId="2" applyFont="1" applyBorder="1" applyAlignment="1" applyProtection="1">
      <alignment horizontal="center" vertical="distributed" wrapText="1"/>
    </xf>
    <xf numFmtId="0" fontId="7" fillId="0" borderId="7" xfId="2" applyFont="1" applyBorder="1" applyAlignment="1" applyProtection="1">
      <alignment horizontal="center" vertical="distributed" wrapText="1"/>
    </xf>
    <xf numFmtId="0" fontId="7" fillId="0" borderId="6" xfId="2" applyFont="1" applyFill="1" applyBorder="1" applyAlignment="1" applyProtection="1">
      <alignment horizontal="center" vertical="center"/>
    </xf>
    <xf numFmtId="0" fontId="7" fillId="0" borderId="7" xfId="2" applyFont="1" applyFill="1" applyBorder="1" applyAlignment="1" applyProtection="1">
      <alignment horizontal="center" vertical="center"/>
    </xf>
    <xf numFmtId="0" fontId="5" fillId="0" borderId="4" xfId="2" applyNumberFormat="1" applyFont="1" applyFill="1" applyBorder="1" applyAlignment="1" applyProtection="1">
      <alignment horizontal="center" vertical="center" wrapText="1"/>
    </xf>
    <xf numFmtId="0" fontId="5" fillId="0" borderId="14" xfId="2" applyNumberFormat="1" applyFont="1" applyFill="1" applyBorder="1" applyAlignment="1" applyProtection="1">
      <alignment horizontal="center" vertical="center" wrapText="1"/>
    </xf>
    <xf numFmtId="0" fontId="5" fillId="0" borderId="5" xfId="2" applyNumberFormat="1" applyFont="1" applyFill="1" applyBorder="1" applyAlignment="1" applyProtection="1">
      <alignment horizontal="center" vertical="center" wrapText="1"/>
    </xf>
    <xf numFmtId="0" fontId="5" fillId="0" borderId="6" xfId="2" applyNumberFormat="1" applyFont="1" applyFill="1" applyBorder="1" applyAlignment="1" applyProtection="1">
      <alignment horizontal="center" vertical="center" wrapText="1"/>
    </xf>
    <xf numFmtId="0" fontId="5" fillId="0" borderId="0" xfId="2" applyNumberFormat="1" applyFont="1" applyFill="1" applyBorder="1" applyAlignment="1" applyProtection="1">
      <alignment horizontal="center" vertical="center" wrapText="1"/>
    </xf>
    <xf numFmtId="0" fontId="5" fillId="0" borderId="7" xfId="2" applyNumberFormat="1" applyFont="1" applyFill="1" applyBorder="1" applyAlignment="1" applyProtection="1">
      <alignment horizontal="center" vertical="center" wrapText="1"/>
    </xf>
    <xf numFmtId="0" fontId="8" fillId="0" borderId="6" xfId="2" applyNumberFormat="1" applyFont="1" applyFill="1" applyBorder="1" applyAlignment="1" applyProtection="1">
      <alignment horizontal="center" vertical="center" wrapText="1"/>
    </xf>
    <xf numFmtId="0" fontId="8" fillId="0" borderId="0" xfId="2" applyNumberFormat="1" applyFont="1" applyFill="1" applyBorder="1" applyAlignment="1" applyProtection="1">
      <alignment horizontal="center" vertical="center" wrapText="1"/>
    </xf>
    <xf numFmtId="0" fontId="8" fillId="0" borderId="7" xfId="2" applyNumberFormat="1" applyFont="1" applyFill="1" applyBorder="1" applyAlignment="1" applyProtection="1">
      <alignment horizontal="center" vertical="center" wrapText="1"/>
    </xf>
    <xf numFmtId="0" fontId="6" fillId="8" borderId="20" xfId="0" applyFont="1" applyFill="1" applyBorder="1" applyAlignment="1">
      <alignment horizontal="center" vertical="center"/>
    </xf>
    <xf numFmtId="0" fontId="6" fillId="8" borderId="0" xfId="0" applyFont="1" applyFill="1" applyBorder="1" applyAlignment="1">
      <alignment horizontal="center" vertical="center"/>
    </xf>
    <xf numFmtId="0" fontId="6" fillId="8" borderId="10" xfId="0" applyFont="1" applyFill="1" applyBorder="1" applyAlignment="1">
      <alignment horizontal="center" vertical="center"/>
    </xf>
    <xf numFmtId="0" fontId="6" fillId="8" borderId="19" xfId="0" applyFont="1" applyFill="1" applyBorder="1" applyAlignment="1">
      <alignment horizontal="center" vertical="center"/>
    </xf>
    <xf numFmtId="0" fontId="6" fillId="8" borderId="16" xfId="0" applyFont="1" applyFill="1" applyBorder="1" applyAlignment="1">
      <alignment horizontal="center" vertical="center"/>
    </xf>
    <xf numFmtId="0" fontId="6" fillId="8" borderId="15" xfId="0" applyFont="1" applyFill="1" applyBorder="1" applyAlignment="1">
      <alignment horizontal="center" vertical="center"/>
    </xf>
    <xf numFmtId="0" fontId="24" fillId="5" borderId="1" xfId="0" applyFont="1" applyFill="1" applyBorder="1" applyAlignment="1">
      <alignment horizontal="center" vertical="center"/>
    </xf>
    <xf numFmtId="0" fontId="24" fillId="5" borderId="18" xfId="0" applyFont="1" applyFill="1" applyBorder="1" applyAlignment="1">
      <alignment horizontal="center" vertical="center"/>
    </xf>
    <xf numFmtId="0" fontId="6" fillId="6" borderId="1" xfId="0" applyFont="1" applyFill="1" applyBorder="1" applyAlignment="1">
      <alignment horizontal="center" vertical="center"/>
    </xf>
    <xf numFmtId="0" fontId="6" fillId="7" borderId="18" xfId="0" applyFont="1" applyFill="1" applyBorder="1" applyAlignment="1">
      <alignment horizontal="center" vertical="center"/>
    </xf>
    <xf numFmtId="0" fontId="25" fillId="4" borderId="2" xfId="0" applyFont="1" applyFill="1" applyBorder="1" applyAlignment="1">
      <alignment horizontal="center" vertical="center" wrapText="1"/>
    </xf>
    <xf numFmtId="0" fontId="25" fillId="4" borderId="12" xfId="0" applyFont="1" applyFill="1" applyBorder="1" applyAlignment="1">
      <alignment horizontal="center" vertical="center" wrapText="1"/>
    </xf>
    <xf numFmtId="0" fontId="6" fillId="8" borderId="17" xfId="0" applyFont="1" applyFill="1" applyBorder="1" applyAlignment="1">
      <alignment horizontal="center" vertical="center" wrapText="1"/>
    </xf>
    <xf numFmtId="0" fontId="6" fillId="8" borderId="18" xfId="0" applyFont="1" applyFill="1" applyBorder="1" applyAlignment="1">
      <alignment horizontal="center" vertical="center" wrapText="1"/>
    </xf>
    <xf numFmtId="0" fontId="25" fillId="4" borderId="17" xfId="0" applyFont="1" applyFill="1" applyBorder="1" applyAlignment="1">
      <alignment horizontal="center" vertical="center" wrapText="1"/>
    </xf>
    <xf numFmtId="0" fontId="25" fillId="4" borderId="18"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6" borderId="17" xfId="0" applyFont="1" applyFill="1" applyBorder="1" applyAlignment="1">
      <alignment horizontal="center" vertical="center" wrapText="1"/>
    </xf>
    <xf numFmtId="0" fontId="6" fillId="6" borderId="18" xfId="0" applyFont="1" applyFill="1" applyBorder="1" applyAlignment="1">
      <alignment horizontal="center" vertical="center" wrapText="1"/>
    </xf>
    <xf numFmtId="0" fontId="6" fillId="6" borderId="48" xfId="0" applyFont="1" applyFill="1" applyBorder="1" applyAlignment="1">
      <alignment horizontal="center" vertical="center" wrapText="1"/>
    </xf>
    <xf numFmtId="0" fontId="6" fillId="6" borderId="49" xfId="0" applyFont="1" applyFill="1" applyBorder="1" applyAlignment="1">
      <alignment horizontal="center" vertical="center" wrapText="1"/>
    </xf>
    <xf numFmtId="0" fontId="6" fillId="6" borderId="19" xfId="0" applyFont="1" applyFill="1" applyBorder="1" applyAlignment="1">
      <alignment horizontal="center" vertical="center" wrapText="1"/>
    </xf>
    <xf numFmtId="0" fontId="6" fillId="6" borderId="15" xfId="0" applyFont="1" applyFill="1" applyBorder="1" applyAlignment="1">
      <alignment horizontal="center" vertical="center" wrapText="1"/>
    </xf>
    <xf numFmtId="0" fontId="15" fillId="9" borderId="17" xfId="0" applyFont="1" applyFill="1" applyBorder="1" applyAlignment="1">
      <alignment horizontal="center" vertical="center"/>
    </xf>
    <xf numFmtId="0" fontId="15" fillId="9" borderId="13" xfId="0" applyFont="1" applyFill="1" applyBorder="1" applyAlignment="1">
      <alignment horizontal="center" vertical="center"/>
    </xf>
    <xf numFmtId="0" fontId="0" fillId="0" borderId="13" xfId="0" applyBorder="1" applyAlignment="1">
      <alignment horizontal="center" vertical="center"/>
    </xf>
    <xf numFmtId="14" fontId="0" fillId="0" borderId="13" xfId="0" applyNumberFormat="1" applyBorder="1" applyAlignment="1">
      <alignment horizontal="center" vertical="center"/>
    </xf>
    <xf numFmtId="9" fontId="0" fillId="0" borderId="13" xfId="1" applyFont="1" applyBorder="1" applyAlignment="1">
      <alignment horizontal="center" vertical="center"/>
    </xf>
    <xf numFmtId="0" fontId="6" fillId="10" borderId="2" xfId="0" applyFont="1" applyFill="1" applyBorder="1" applyAlignment="1">
      <alignment horizontal="center" vertical="center" wrapText="1"/>
    </xf>
    <xf numFmtId="0" fontId="6" fillId="10" borderId="12" xfId="0" applyFont="1" applyFill="1" applyBorder="1" applyAlignment="1">
      <alignment horizontal="center" vertical="center" wrapText="1"/>
    </xf>
    <xf numFmtId="0" fontId="6" fillId="10" borderId="3" xfId="0" applyFont="1" applyFill="1" applyBorder="1" applyAlignment="1">
      <alignment horizontal="center" vertical="center" wrapText="1"/>
    </xf>
    <xf numFmtId="0" fontId="6" fillId="10" borderId="13" xfId="0" applyFont="1" applyFill="1" applyBorder="1" applyAlignment="1">
      <alignment horizontal="center" vertical="center" wrapText="1"/>
    </xf>
    <xf numFmtId="0" fontId="6" fillId="0" borderId="13" xfId="0" applyFont="1" applyBorder="1" applyAlignment="1">
      <alignment horizontal="center" vertical="center"/>
    </xf>
    <xf numFmtId="0" fontId="28" fillId="0" borderId="17" xfId="0" applyFont="1" applyBorder="1" applyAlignment="1">
      <alignment horizontal="left" vertical="center" wrapText="1"/>
    </xf>
    <xf numFmtId="0" fontId="28" fillId="0" borderId="13" xfId="0" applyFont="1" applyBorder="1" applyAlignment="1">
      <alignment horizontal="left" vertical="center" wrapText="1"/>
    </xf>
    <xf numFmtId="0" fontId="0" fillId="0" borderId="13" xfId="0" applyBorder="1" applyAlignment="1">
      <alignment horizontal="center" vertical="center" wrapText="1"/>
    </xf>
    <xf numFmtId="0" fontId="14" fillId="0" borderId="0" xfId="0" applyFont="1" applyAlignment="1">
      <alignment horizontal="center"/>
    </xf>
    <xf numFmtId="0" fontId="6" fillId="0" borderId="17"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7" xfId="0" applyFont="1" applyFill="1" applyBorder="1" applyAlignment="1">
      <alignment horizontal="left" vertical="center" wrapText="1"/>
    </xf>
    <xf numFmtId="0" fontId="27" fillId="0" borderId="17" xfId="0" applyFont="1" applyFill="1" applyBorder="1" applyAlignment="1">
      <alignment horizontal="left" vertical="center" wrapText="1" indent="1"/>
    </xf>
    <xf numFmtId="0" fontId="15" fillId="0" borderId="17" xfId="0" applyFont="1" applyFill="1" applyBorder="1" applyAlignment="1">
      <alignment horizontal="center" vertical="center"/>
    </xf>
    <xf numFmtId="0" fontId="6" fillId="0" borderId="13"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5" fillId="0" borderId="13" xfId="0" applyFont="1" applyFill="1" applyBorder="1" applyAlignment="1">
      <alignment horizontal="left" vertical="center" wrapText="1"/>
    </xf>
    <xf numFmtId="0" fontId="27" fillId="0" borderId="13" xfId="0" applyFont="1" applyFill="1" applyBorder="1" applyAlignment="1">
      <alignment horizontal="left" vertical="center" wrapText="1" indent="1"/>
    </xf>
    <xf numFmtId="0" fontId="15" fillId="0" borderId="13" xfId="0" applyFont="1" applyFill="1" applyBorder="1" applyAlignment="1">
      <alignment horizontal="center" vertical="center"/>
    </xf>
    <xf numFmtId="0" fontId="0" fillId="0" borderId="17" xfId="0" applyFill="1" applyBorder="1" applyAlignment="1">
      <alignment horizontal="center" vertical="center" wrapText="1"/>
    </xf>
    <xf numFmtId="0" fontId="6" fillId="0" borderId="18"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27" fillId="0" borderId="18" xfId="0" applyFont="1" applyFill="1" applyBorder="1" applyAlignment="1">
      <alignment horizontal="left" vertical="center" wrapText="1" indent="1"/>
    </xf>
    <xf numFmtId="0" fontId="15" fillId="0" borderId="18" xfId="0" applyFont="1" applyFill="1" applyBorder="1" applyAlignment="1">
      <alignment horizontal="center" vertical="center"/>
    </xf>
    <xf numFmtId="0" fontId="0" fillId="0" borderId="18" xfId="0" applyFill="1" applyBorder="1" applyAlignment="1">
      <alignment horizontal="center" vertical="center" wrapText="1"/>
    </xf>
    <xf numFmtId="0" fontId="15" fillId="0" borderId="18" xfId="0" applyFont="1" applyFill="1" applyBorder="1" applyAlignment="1">
      <alignment horizontal="left" vertical="center" wrapText="1"/>
    </xf>
    <xf numFmtId="0" fontId="15" fillId="0" borderId="18" xfId="0" applyFont="1" applyFill="1" applyBorder="1" applyAlignment="1">
      <alignment horizontal="left" vertical="center"/>
    </xf>
    <xf numFmtId="0" fontId="27" fillId="0" borderId="1" xfId="0" applyFont="1" applyFill="1" applyBorder="1" applyAlignment="1">
      <alignment horizontal="left" vertical="center" wrapText="1"/>
    </xf>
    <xf numFmtId="0" fontId="0" fillId="0" borderId="1" xfId="0" applyFill="1" applyBorder="1" applyAlignment="1">
      <alignment horizontal="left" vertical="top" wrapText="1"/>
    </xf>
  </cellXfs>
  <cellStyles count="5">
    <cellStyle name="Normal" xfId="0" builtinId="0"/>
    <cellStyle name="Normal 2" xfId="2"/>
    <cellStyle name="Normal 2 2" xfId="3"/>
    <cellStyle name="Normal 3" xfId="4"/>
    <cellStyle name="Porcentaje" xfId="1" builtinId="5"/>
  </cellStyles>
  <dxfs count="112">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jpg"/><Relationship Id="rId3" Type="http://schemas.openxmlformats.org/officeDocument/2006/relationships/image" Target="../media/image6.png"/><Relationship Id="rId7" Type="http://schemas.openxmlformats.org/officeDocument/2006/relationships/image" Target="../media/image10.jpg"/><Relationship Id="rId12" Type="http://schemas.openxmlformats.org/officeDocument/2006/relationships/image" Target="../media/image15.jp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11" Type="http://schemas.openxmlformats.org/officeDocument/2006/relationships/image" Target="../media/image14.jp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85725</xdr:rowOff>
    </xdr:from>
    <xdr:ext cx="657225" cy="781050"/>
    <xdr:pic>
      <xdr:nvPicPr>
        <xdr:cNvPr id="2" name="image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oneCellAnchor>
    <xdr:from>
      <xdr:col>1</xdr:col>
      <xdr:colOff>571500</xdr:colOff>
      <xdr:row>0</xdr:row>
      <xdr:rowOff>85725</xdr:rowOff>
    </xdr:from>
    <xdr:ext cx="657225" cy="781050"/>
    <xdr:pic>
      <xdr:nvPicPr>
        <xdr:cNvPr id="3" name="image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1824507</xdr:colOff>
      <xdr:row>8</xdr:row>
      <xdr:rowOff>3114675</xdr:rowOff>
    </xdr:to>
    <xdr:pic>
      <xdr:nvPicPr>
        <xdr:cNvPr id="4" name="Imagen 3">
          <a:extLst>
            <a:ext uri="{FF2B5EF4-FFF2-40B4-BE49-F238E27FC236}">
              <a16:creationId xmlns:a16="http://schemas.microsoft.com/office/drawing/2014/main" xmlns="" id="{8A04415A-42F3-4BA5-9D72-F89B755BF049}"/>
            </a:ext>
          </a:extLst>
        </xdr:cNvPr>
        <xdr:cNvPicPr>
          <a:picLocks noChangeAspect="1"/>
        </xdr:cNvPicPr>
      </xdr:nvPicPr>
      <xdr:blipFill>
        <a:blip xmlns:r="http://schemas.openxmlformats.org/officeDocument/2006/relationships" r:embed="rId2"/>
        <a:stretch>
          <a:fillRect/>
        </a:stretch>
      </xdr:blipFill>
      <xdr:spPr>
        <a:xfrm>
          <a:off x="2468183" y="7474968"/>
          <a:ext cx="9271849" cy="3078732"/>
        </a:xfrm>
        <a:prstGeom prst="rect">
          <a:avLst/>
        </a:prstGeom>
      </xdr:spPr>
    </xdr:pic>
    <xdr:clientData/>
  </xdr:twoCellAnchor>
  <xdr:oneCellAnchor>
    <xdr:from>
      <xdr:col>1</xdr:col>
      <xdr:colOff>571500</xdr:colOff>
      <xdr:row>0</xdr:row>
      <xdr:rowOff>85725</xdr:rowOff>
    </xdr:from>
    <xdr:ext cx="657225" cy="781050"/>
    <xdr:pic>
      <xdr:nvPicPr>
        <xdr:cNvPr id="5" name="image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1824507</xdr:colOff>
      <xdr:row>8</xdr:row>
      <xdr:rowOff>3144457</xdr:rowOff>
    </xdr:to>
    <xdr:pic>
      <xdr:nvPicPr>
        <xdr:cNvPr id="6" name="Imagen 5">
          <a:extLst>
            <a:ext uri="{FF2B5EF4-FFF2-40B4-BE49-F238E27FC236}">
              <a16:creationId xmlns:a16="http://schemas.microsoft.com/office/drawing/2014/main" xmlns="" id="{8A04415A-42F3-4BA5-9D72-F89B755BF049}"/>
            </a:ext>
          </a:extLst>
        </xdr:cNvPr>
        <xdr:cNvPicPr>
          <a:picLocks noChangeAspect="1"/>
        </xdr:cNvPicPr>
      </xdr:nvPicPr>
      <xdr:blipFill>
        <a:blip xmlns:r="http://schemas.openxmlformats.org/officeDocument/2006/relationships" r:embed="rId2"/>
        <a:stretch>
          <a:fillRect/>
        </a:stretch>
      </xdr:blipFill>
      <xdr:spPr>
        <a:xfrm>
          <a:off x="2468183" y="7741668"/>
          <a:ext cx="9271849" cy="31085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657225</xdr:colOff>
      <xdr:row>0</xdr:row>
      <xdr:rowOff>57150</xdr:rowOff>
    </xdr:from>
    <xdr:ext cx="628650" cy="666750"/>
    <xdr:pic>
      <xdr:nvPicPr>
        <xdr:cNvPr id="2" name="image1.pn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xfrm>
          <a:off x="657225" y="57150"/>
          <a:ext cx="628650" cy="6667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1332157</xdr:colOff>
      <xdr:row>0</xdr:row>
      <xdr:rowOff>60490</xdr:rowOff>
    </xdr:from>
    <xdr:to>
      <xdr:col>0</xdr:col>
      <xdr:colOff>2030949</xdr:colOff>
      <xdr:row>3</xdr:row>
      <xdr:rowOff>123826</xdr:rowOff>
    </xdr:to>
    <xdr:pic>
      <xdr:nvPicPr>
        <xdr:cNvPr id="2" name="Imagen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2157" y="1214073"/>
          <a:ext cx="698792" cy="6348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742950</xdr:colOff>
      <xdr:row>216</xdr:row>
      <xdr:rowOff>38100</xdr:rowOff>
    </xdr:from>
    <xdr:to>
      <xdr:col>9</xdr:col>
      <xdr:colOff>294474</xdr:colOff>
      <xdr:row>236</xdr:row>
      <xdr:rowOff>161433</xdr:rowOff>
    </xdr:to>
    <xdr:pic>
      <xdr:nvPicPr>
        <xdr:cNvPr id="2" name="Imagen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742950" y="228600"/>
          <a:ext cx="6409524" cy="3933333"/>
        </a:xfrm>
        <a:prstGeom prst="rect">
          <a:avLst/>
        </a:prstGeom>
      </xdr:spPr>
    </xdr:pic>
    <xdr:clientData/>
  </xdr:twoCellAnchor>
  <xdr:twoCellAnchor editAs="oneCell">
    <xdr:from>
      <xdr:col>0</xdr:col>
      <xdr:colOff>647700</xdr:colOff>
      <xdr:row>258</xdr:row>
      <xdr:rowOff>0</xdr:rowOff>
    </xdr:from>
    <xdr:to>
      <xdr:col>9</xdr:col>
      <xdr:colOff>313509</xdr:colOff>
      <xdr:row>278</xdr:row>
      <xdr:rowOff>56667</xdr:rowOff>
    </xdr:to>
    <xdr:pic>
      <xdr:nvPicPr>
        <xdr:cNvPr id="4" name="Imagen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2"/>
        <a:stretch>
          <a:fillRect/>
        </a:stretch>
      </xdr:blipFill>
      <xdr:spPr>
        <a:xfrm>
          <a:off x="647700" y="39357300"/>
          <a:ext cx="6523809" cy="3866667"/>
        </a:xfrm>
        <a:prstGeom prst="rect">
          <a:avLst/>
        </a:prstGeom>
      </xdr:spPr>
    </xdr:pic>
    <xdr:clientData/>
  </xdr:twoCellAnchor>
  <xdr:twoCellAnchor editAs="oneCell">
    <xdr:from>
      <xdr:col>2</xdr:col>
      <xdr:colOff>9525</xdr:colOff>
      <xdr:row>36</xdr:row>
      <xdr:rowOff>9525</xdr:rowOff>
    </xdr:from>
    <xdr:to>
      <xdr:col>10</xdr:col>
      <xdr:colOff>581025</xdr:colOff>
      <xdr:row>59</xdr:row>
      <xdr:rowOff>152400</xdr:rowOff>
    </xdr:to>
    <xdr:pic>
      <xdr:nvPicPr>
        <xdr:cNvPr id="7" name="Imagen 6">
          <a:extLst>
            <a:ext uri="{FF2B5EF4-FFF2-40B4-BE49-F238E27FC236}">
              <a16:creationId xmlns:a16="http://schemas.microsoft.com/office/drawing/2014/main" xmlns="" id="{00000000-0008-0000-0300-000007000000}"/>
            </a:ext>
          </a:extLst>
        </xdr:cNvPr>
        <xdr:cNvPicPr>
          <a:picLocks noChangeAspect="1"/>
        </xdr:cNvPicPr>
      </xdr:nvPicPr>
      <xdr:blipFill>
        <a:blip xmlns:r="http://schemas.openxmlformats.org/officeDocument/2006/relationships" r:embed="rId3"/>
        <a:stretch>
          <a:fillRect/>
        </a:stretch>
      </xdr:blipFill>
      <xdr:spPr>
        <a:xfrm>
          <a:off x="1533525" y="1609725"/>
          <a:ext cx="6667500" cy="4524375"/>
        </a:xfrm>
        <a:prstGeom prst="rect">
          <a:avLst/>
        </a:prstGeom>
      </xdr:spPr>
    </xdr:pic>
    <xdr:clientData/>
  </xdr:twoCellAnchor>
  <xdr:twoCellAnchor editAs="oneCell">
    <xdr:from>
      <xdr:col>2</xdr:col>
      <xdr:colOff>0</xdr:colOff>
      <xdr:row>64</xdr:row>
      <xdr:rowOff>47625</xdr:rowOff>
    </xdr:from>
    <xdr:to>
      <xdr:col>10</xdr:col>
      <xdr:colOff>638175</xdr:colOff>
      <xdr:row>87</xdr:row>
      <xdr:rowOff>85725</xdr:rowOff>
    </xdr:to>
    <xdr:pic>
      <xdr:nvPicPr>
        <xdr:cNvPr id="8" name="Imagen 7">
          <a:extLst>
            <a:ext uri="{FF2B5EF4-FFF2-40B4-BE49-F238E27FC236}">
              <a16:creationId xmlns:a16="http://schemas.microsoft.com/office/drawing/2014/main" xmlns="" id="{00000000-0008-0000-0300-000008000000}"/>
            </a:ext>
          </a:extLst>
        </xdr:cNvPr>
        <xdr:cNvPicPr>
          <a:picLocks noChangeAspect="1"/>
        </xdr:cNvPicPr>
      </xdr:nvPicPr>
      <xdr:blipFill>
        <a:blip xmlns:r="http://schemas.openxmlformats.org/officeDocument/2006/relationships" r:embed="rId4"/>
        <a:stretch>
          <a:fillRect/>
        </a:stretch>
      </xdr:blipFill>
      <xdr:spPr>
        <a:xfrm>
          <a:off x="1524000" y="6991350"/>
          <a:ext cx="6734175" cy="4419600"/>
        </a:xfrm>
        <a:prstGeom prst="rect">
          <a:avLst/>
        </a:prstGeom>
      </xdr:spPr>
    </xdr:pic>
    <xdr:clientData/>
  </xdr:twoCellAnchor>
  <xdr:twoCellAnchor editAs="oneCell">
    <xdr:from>
      <xdr:col>1</xdr:col>
      <xdr:colOff>381000</xdr:colOff>
      <xdr:row>91</xdr:row>
      <xdr:rowOff>142875</xdr:rowOff>
    </xdr:from>
    <xdr:to>
      <xdr:col>10</xdr:col>
      <xdr:colOff>533400</xdr:colOff>
      <xdr:row>111</xdr:row>
      <xdr:rowOff>5388</xdr:rowOff>
    </xdr:to>
    <xdr:pic>
      <xdr:nvPicPr>
        <xdr:cNvPr id="9" name="Imagen 8">
          <a:extLst>
            <a:ext uri="{FF2B5EF4-FFF2-40B4-BE49-F238E27FC236}">
              <a16:creationId xmlns:a16="http://schemas.microsoft.com/office/drawing/2014/main" xmlns="" id="{00000000-0008-0000-0300-000009000000}"/>
            </a:ext>
          </a:extLst>
        </xdr:cNvPr>
        <xdr:cNvPicPr>
          <a:picLocks noChangeAspect="1"/>
        </xdr:cNvPicPr>
      </xdr:nvPicPr>
      <xdr:blipFill>
        <a:blip xmlns:r="http://schemas.openxmlformats.org/officeDocument/2006/relationships" r:embed="rId5"/>
        <a:stretch>
          <a:fillRect/>
        </a:stretch>
      </xdr:blipFill>
      <xdr:spPr>
        <a:xfrm>
          <a:off x="1143000" y="19707225"/>
          <a:ext cx="7010400" cy="3672513"/>
        </a:xfrm>
        <a:prstGeom prst="rect">
          <a:avLst/>
        </a:prstGeom>
      </xdr:spPr>
    </xdr:pic>
    <xdr:clientData/>
  </xdr:twoCellAnchor>
  <xdr:twoCellAnchor editAs="oneCell">
    <xdr:from>
      <xdr:col>2</xdr:col>
      <xdr:colOff>0</xdr:colOff>
      <xdr:row>115</xdr:row>
      <xdr:rowOff>0</xdr:rowOff>
    </xdr:from>
    <xdr:to>
      <xdr:col>12</xdr:col>
      <xdr:colOff>200025</xdr:colOff>
      <xdr:row>136</xdr:row>
      <xdr:rowOff>71466</xdr:rowOff>
    </xdr:to>
    <xdr:pic>
      <xdr:nvPicPr>
        <xdr:cNvPr id="10" name="Imagen 9">
          <a:extLst>
            <a:ext uri="{FF2B5EF4-FFF2-40B4-BE49-F238E27FC236}">
              <a16:creationId xmlns:a16="http://schemas.microsoft.com/office/drawing/2014/main" xmlns="" id="{00000000-0008-0000-0300-00000A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3607" t="8331" r="13965" b="9955"/>
        <a:stretch/>
      </xdr:blipFill>
      <xdr:spPr>
        <a:xfrm>
          <a:off x="1524000" y="16668750"/>
          <a:ext cx="7820025" cy="4071966"/>
        </a:xfrm>
        <a:prstGeom prst="rect">
          <a:avLst/>
        </a:prstGeom>
      </xdr:spPr>
    </xdr:pic>
    <xdr:clientData/>
  </xdr:twoCellAnchor>
  <xdr:twoCellAnchor editAs="oneCell">
    <xdr:from>
      <xdr:col>2</xdr:col>
      <xdr:colOff>0</xdr:colOff>
      <xdr:row>140</xdr:row>
      <xdr:rowOff>0</xdr:rowOff>
    </xdr:from>
    <xdr:to>
      <xdr:col>12</xdr:col>
      <xdr:colOff>9525</xdr:colOff>
      <xdr:row>160</xdr:row>
      <xdr:rowOff>151919</xdr:rowOff>
    </xdr:to>
    <xdr:pic>
      <xdr:nvPicPr>
        <xdr:cNvPr id="11" name="Imagen 10">
          <a:extLst>
            <a:ext uri="{FF2B5EF4-FFF2-40B4-BE49-F238E27FC236}">
              <a16:creationId xmlns:a16="http://schemas.microsoft.com/office/drawing/2014/main" xmlns="" id="{00000000-0008-0000-0300-00000B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3499" t="8927" r="14286" b="9824"/>
        <a:stretch/>
      </xdr:blipFill>
      <xdr:spPr>
        <a:xfrm>
          <a:off x="1524000" y="21450300"/>
          <a:ext cx="7629525" cy="3961919"/>
        </a:xfrm>
        <a:prstGeom prst="rect">
          <a:avLst/>
        </a:prstGeom>
      </xdr:spPr>
    </xdr:pic>
    <xdr:clientData/>
  </xdr:twoCellAnchor>
  <xdr:twoCellAnchor editAs="oneCell">
    <xdr:from>
      <xdr:col>2</xdr:col>
      <xdr:colOff>0</xdr:colOff>
      <xdr:row>165</xdr:row>
      <xdr:rowOff>0</xdr:rowOff>
    </xdr:from>
    <xdr:to>
      <xdr:col>9</xdr:col>
      <xdr:colOff>180975</xdr:colOff>
      <xdr:row>180</xdr:row>
      <xdr:rowOff>57905</xdr:rowOff>
    </xdr:to>
    <xdr:pic>
      <xdr:nvPicPr>
        <xdr:cNvPr id="12" name="Imagen 11">
          <a:extLst>
            <a:ext uri="{FF2B5EF4-FFF2-40B4-BE49-F238E27FC236}">
              <a16:creationId xmlns:a16="http://schemas.microsoft.com/office/drawing/2014/main" xmlns="" id="{00000000-0008-0000-0300-00000C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3500" t="8098" r="13536" b="8330"/>
        <a:stretch/>
      </xdr:blipFill>
      <xdr:spPr>
        <a:xfrm>
          <a:off x="1524000" y="26212800"/>
          <a:ext cx="5514975" cy="2915405"/>
        </a:xfrm>
        <a:prstGeom prst="rect">
          <a:avLst/>
        </a:prstGeom>
      </xdr:spPr>
    </xdr:pic>
    <xdr:clientData/>
  </xdr:twoCellAnchor>
  <xdr:twoCellAnchor editAs="oneCell">
    <xdr:from>
      <xdr:col>1</xdr:col>
      <xdr:colOff>0</xdr:colOff>
      <xdr:row>237</xdr:row>
      <xdr:rowOff>180975</xdr:rowOff>
    </xdr:from>
    <xdr:to>
      <xdr:col>9</xdr:col>
      <xdr:colOff>237333</xdr:colOff>
      <xdr:row>257</xdr:row>
      <xdr:rowOff>75737</xdr:rowOff>
    </xdr:to>
    <xdr:pic>
      <xdr:nvPicPr>
        <xdr:cNvPr id="13" name="Imagen 12">
          <a:extLst>
            <a:ext uri="{FF2B5EF4-FFF2-40B4-BE49-F238E27FC236}">
              <a16:creationId xmlns:a16="http://schemas.microsoft.com/office/drawing/2014/main" xmlns="" id="{00000000-0008-0000-0300-00000D000000}"/>
            </a:ext>
          </a:extLst>
        </xdr:cNvPr>
        <xdr:cNvPicPr>
          <a:picLocks noChangeAspect="1"/>
        </xdr:cNvPicPr>
      </xdr:nvPicPr>
      <xdr:blipFill>
        <a:blip xmlns:r="http://schemas.openxmlformats.org/officeDocument/2006/relationships" r:embed="rId9"/>
        <a:stretch>
          <a:fillRect/>
        </a:stretch>
      </xdr:blipFill>
      <xdr:spPr>
        <a:xfrm>
          <a:off x="762000" y="35537775"/>
          <a:ext cx="6333333" cy="3704762"/>
        </a:xfrm>
        <a:prstGeom prst="rect">
          <a:avLst/>
        </a:prstGeom>
      </xdr:spPr>
    </xdr:pic>
    <xdr:clientData/>
  </xdr:twoCellAnchor>
  <xdr:twoCellAnchor editAs="oneCell">
    <xdr:from>
      <xdr:col>1</xdr:col>
      <xdr:colOff>0</xdr:colOff>
      <xdr:row>186</xdr:row>
      <xdr:rowOff>57150</xdr:rowOff>
    </xdr:from>
    <xdr:to>
      <xdr:col>9</xdr:col>
      <xdr:colOff>665905</xdr:colOff>
      <xdr:row>212</xdr:row>
      <xdr:rowOff>170789</xdr:rowOff>
    </xdr:to>
    <xdr:pic>
      <xdr:nvPicPr>
        <xdr:cNvPr id="14" name="Imagen 13">
          <a:extLst>
            <a:ext uri="{FF2B5EF4-FFF2-40B4-BE49-F238E27FC236}">
              <a16:creationId xmlns:a16="http://schemas.microsoft.com/office/drawing/2014/main" xmlns="" id="{00000000-0008-0000-0300-00000E000000}"/>
            </a:ext>
          </a:extLst>
        </xdr:cNvPr>
        <xdr:cNvPicPr>
          <a:picLocks noChangeAspect="1"/>
        </xdr:cNvPicPr>
      </xdr:nvPicPr>
      <xdr:blipFill>
        <a:blip xmlns:r="http://schemas.openxmlformats.org/officeDocument/2006/relationships" r:embed="rId10"/>
        <a:stretch>
          <a:fillRect/>
        </a:stretch>
      </xdr:blipFill>
      <xdr:spPr>
        <a:xfrm>
          <a:off x="762000" y="31232475"/>
          <a:ext cx="6761905" cy="5314289"/>
        </a:xfrm>
        <a:prstGeom prst="rect">
          <a:avLst/>
        </a:prstGeom>
      </xdr:spPr>
    </xdr:pic>
    <xdr:clientData/>
  </xdr:twoCellAnchor>
  <xdr:twoCellAnchor editAs="oneCell">
    <xdr:from>
      <xdr:col>2</xdr:col>
      <xdr:colOff>85725</xdr:colOff>
      <xdr:row>6</xdr:row>
      <xdr:rowOff>114300</xdr:rowOff>
    </xdr:from>
    <xdr:to>
      <xdr:col>10</xdr:col>
      <xdr:colOff>276225</xdr:colOff>
      <xdr:row>17</xdr:row>
      <xdr:rowOff>6727</xdr:rowOff>
    </xdr:to>
    <xdr:pic>
      <xdr:nvPicPr>
        <xdr:cNvPr id="15" name="Imagen 14">
          <a:extLst>
            <a:ext uri="{FF2B5EF4-FFF2-40B4-BE49-F238E27FC236}">
              <a16:creationId xmlns:a16="http://schemas.microsoft.com/office/drawing/2014/main" xmlns="" id="{00000000-0008-0000-0300-00000F000000}"/>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4036" t="21562" r="13750" b="8098"/>
        <a:stretch/>
      </xdr:blipFill>
      <xdr:spPr>
        <a:xfrm>
          <a:off x="1609725" y="1485900"/>
          <a:ext cx="6286500" cy="2826127"/>
        </a:xfrm>
        <a:prstGeom prst="rect">
          <a:avLst/>
        </a:prstGeom>
      </xdr:spPr>
    </xdr:pic>
    <xdr:clientData/>
  </xdr:twoCellAnchor>
  <xdr:twoCellAnchor editAs="oneCell">
    <xdr:from>
      <xdr:col>2</xdr:col>
      <xdr:colOff>38101</xdr:colOff>
      <xdr:row>18</xdr:row>
      <xdr:rowOff>257174</xdr:rowOff>
    </xdr:from>
    <xdr:to>
      <xdr:col>10</xdr:col>
      <xdr:colOff>280164</xdr:colOff>
      <xdr:row>31</xdr:row>
      <xdr:rowOff>176681</xdr:rowOff>
    </xdr:to>
    <xdr:pic>
      <xdr:nvPicPr>
        <xdr:cNvPr id="16" name="Imagen 15">
          <a:extLst>
            <a:ext uri="{FF2B5EF4-FFF2-40B4-BE49-F238E27FC236}">
              <a16:creationId xmlns:a16="http://schemas.microsoft.com/office/drawing/2014/main" xmlns="" id="{00000000-0008-0000-0300-000010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3607" t="9026" r="14607" b="7866"/>
        <a:stretch/>
      </xdr:blipFill>
      <xdr:spPr>
        <a:xfrm>
          <a:off x="1562101" y="4829174"/>
          <a:ext cx="6338063" cy="33866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JUAN\1.%20ODI%202021\MAPA%20DE%20ASEGURAMIENTO\GESTION%20DE%20RIESGOS\ACTUALIZACI&#211;N%20DE%20RIESGOS\MR%201.%20GTH_(V08-10-05-2021)%20Ramiro.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apa%20de%20Riesgos_SGC_29_07_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OS/Downloads/3._Mapa_de_Riesgos_del_Proceso_de_Gesti&#243;n_del__Mejoramiento_Continuo_07_06_2022%2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OS/Downloads/2._M.R._Gestion_Ambiental_revisado_aprobado_07_06_2022_PUBLIC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sheetName val="Identificación del Riesgo"/>
      <sheetName val="Análisis del Riesgo"/>
      <sheetName val="Valoración del Riesgo"/>
      <sheetName val="Mapa de Riesgo del Proceso"/>
      <sheetName val="FORMULAS"/>
      <sheetName val="FORMULAS (no modificar)"/>
    </sheetNames>
    <sheetDataSet>
      <sheetData sheetId="0"/>
      <sheetData sheetId="1">
        <row r="20">
          <cell r="F20" t="str">
            <v>1. Sanciones por parte de los entes de control internos y externos.
2. Detrimento patrimonial.
3. Ineficiencia en los procesos por falta de competencia del personal vinculado.
4. Deterioro de la imagen institucional</v>
          </cell>
        </row>
      </sheetData>
      <sheetData sheetId="2"/>
      <sheetData sheetId="3"/>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P08-F01-Contexto Estratégico"/>
      <sheetName val="MC-P08-F02-Contexto del proceso"/>
      <sheetName val="MC-P08-F03"/>
      <sheetName val="DOCUMENTOS DE APOYO"/>
      <sheetName val="FORMULAS (no modifica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Z986"/>
  <sheetViews>
    <sheetView zoomScale="66" zoomScaleNormal="66" workbookViewId="0">
      <selection activeCell="C7" sqref="C7:E7"/>
    </sheetView>
  </sheetViews>
  <sheetFormatPr baseColWidth="10" defaultColWidth="14.42578125" defaultRowHeight="15" customHeight="1" x14ac:dyDescent="0.25"/>
  <cols>
    <col min="1" max="1" width="4.28515625" style="26" customWidth="1"/>
    <col min="2" max="2" width="29.7109375" style="26" customWidth="1"/>
    <col min="3" max="3" width="68.5703125" style="26" customWidth="1"/>
    <col min="4" max="4" width="46.140625" style="26" customWidth="1"/>
    <col min="5" max="5" width="34.5703125" style="26" customWidth="1"/>
    <col min="6" max="26" width="17.140625" style="26" customWidth="1"/>
    <col min="27" max="16384" width="14.42578125" style="26"/>
  </cols>
  <sheetData>
    <row r="1" spans="1:26" ht="19.5" customHeight="1" x14ac:dyDescent="0.25">
      <c r="A1" s="75"/>
      <c r="B1" s="76"/>
      <c r="C1" s="81" t="s">
        <v>87</v>
      </c>
      <c r="D1" s="82"/>
      <c r="E1" s="24" t="s">
        <v>88</v>
      </c>
      <c r="F1" s="25"/>
      <c r="G1" s="25"/>
      <c r="H1" s="25"/>
      <c r="I1" s="25"/>
      <c r="J1" s="25"/>
      <c r="K1" s="25"/>
      <c r="L1" s="25"/>
      <c r="M1" s="25"/>
      <c r="N1" s="25"/>
      <c r="O1" s="25"/>
      <c r="P1" s="25"/>
      <c r="Q1" s="25"/>
      <c r="R1" s="25"/>
      <c r="S1" s="25"/>
      <c r="T1" s="25"/>
      <c r="U1" s="25"/>
      <c r="V1" s="25"/>
      <c r="W1" s="25"/>
      <c r="X1" s="25"/>
      <c r="Y1" s="25"/>
      <c r="Z1" s="25"/>
    </row>
    <row r="2" spans="1:26" ht="19.5" customHeight="1" x14ac:dyDescent="0.25">
      <c r="A2" s="77"/>
      <c r="B2" s="78"/>
      <c r="C2" s="83"/>
      <c r="D2" s="80"/>
      <c r="E2" s="27" t="s">
        <v>239</v>
      </c>
      <c r="F2" s="25"/>
      <c r="G2" s="25"/>
      <c r="H2" s="25"/>
      <c r="I2" s="25"/>
      <c r="J2" s="25"/>
      <c r="K2" s="25"/>
      <c r="L2" s="25"/>
      <c r="M2" s="25"/>
      <c r="N2" s="25"/>
      <c r="O2" s="25"/>
      <c r="P2" s="25"/>
      <c r="Q2" s="25"/>
      <c r="R2" s="25"/>
      <c r="S2" s="25"/>
      <c r="T2" s="25"/>
      <c r="U2" s="25"/>
      <c r="V2" s="25"/>
      <c r="W2" s="25"/>
      <c r="X2" s="25"/>
      <c r="Y2" s="25"/>
      <c r="Z2" s="25"/>
    </row>
    <row r="3" spans="1:26" ht="19.5" customHeight="1" x14ac:dyDescent="0.25">
      <c r="A3" s="77"/>
      <c r="B3" s="78"/>
      <c r="C3" s="84" t="s">
        <v>183</v>
      </c>
      <c r="D3" s="76"/>
      <c r="E3" s="28" t="s">
        <v>254</v>
      </c>
      <c r="F3" s="25"/>
      <c r="G3" s="25"/>
      <c r="H3" s="25"/>
      <c r="I3" s="25"/>
      <c r="J3" s="25"/>
      <c r="K3" s="25"/>
      <c r="L3" s="25"/>
      <c r="M3" s="25"/>
      <c r="N3" s="25"/>
      <c r="O3" s="25"/>
      <c r="P3" s="25"/>
      <c r="Q3" s="25"/>
      <c r="R3" s="25"/>
      <c r="S3" s="25"/>
      <c r="T3" s="25"/>
      <c r="U3" s="25"/>
      <c r="V3" s="25"/>
      <c r="W3" s="25"/>
      <c r="X3" s="25"/>
      <c r="Y3" s="25"/>
      <c r="Z3" s="25"/>
    </row>
    <row r="4" spans="1:26" ht="19.5" customHeight="1" x14ac:dyDescent="0.25">
      <c r="A4" s="79"/>
      <c r="B4" s="80"/>
      <c r="C4" s="83"/>
      <c r="D4" s="80"/>
      <c r="E4" s="28" t="s">
        <v>246</v>
      </c>
      <c r="F4" s="25"/>
      <c r="G4" s="25"/>
      <c r="H4" s="25"/>
      <c r="I4" s="25"/>
      <c r="J4" s="25"/>
      <c r="K4" s="25"/>
      <c r="L4" s="25"/>
      <c r="M4" s="25"/>
      <c r="N4" s="25"/>
      <c r="O4" s="25"/>
      <c r="P4" s="25"/>
      <c r="Q4" s="25"/>
      <c r="R4" s="25"/>
      <c r="S4" s="25"/>
      <c r="T4" s="25"/>
      <c r="U4" s="25"/>
      <c r="V4" s="25"/>
      <c r="W4" s="25"/>
      <c r="X4" s="25"/>
      <c r="Y4" s="25"/>
      <c r="Z4" s="25"/>
    </row>
    <row r="5" spans="1:26" ht="39" customHeight="1" x14ac:dyDescent="0.25">
      <c r="A5" s="85" t="s">
        <v>90</v>
      </c>
      <c r="B5" s="86"/>
      <c r="C5" s="87" t="s">
        <v>247</v>
      </c>
      <c r="D5" s="88"/>
      <c r="E5" s="86"/>
      <c r="F5" s="25"/>
      <c r="G5" s="25"/>
      <c r="H5" s="25"/>
      <c r="I5" s="25"/>
      <c r="J5" s="25"/>
      <c r="K5" s="25"/>
      <c r="L5" s="25"/>
      <c r="M5" s="25"/>
      <c r="N5" s="25"/>
      <c r="O5" s="25"/>
      <c r="P5" s="25"/>
      <c r="Q5" s="25"/>
      <c r="R5" s="25"/>
      <c r="S5" s="25"/>
      <c r="T5" s="25"/>
      <c r="U5" s="25"/>
      <c r="V5" s="25"/>
      <c r="W5" s="25"/>
      <c r="X5" s="25"/>
      <c r="Y5" s="25"/>
      <c r="Z5" s="25"/>
    </row>
    <row r="6" spans="1:26" ht="134.25" customHeight="1" x14ac:dyDescent="0.25">
      <c r="A6" s="85" t="s">
        <v>143</v>
      </c>
      <c r="B6" s="89"/>
      <c r="C6" s="90" t="s">
        <v>248</v>
      </c>
      <c r="D6" s="91"/>
      <c r="E6" s="92"/>
      <c r="F6" s="25"/>
      <c r="G6" s="25"/>
      <c r="H6" s="25"/>
      <c r="I6" s="25"/>
      <c r="J6" s="25"/>
      <c r="K6" s="25"/>
      <c r="L6" s="25"/>
      <c r="M6" s="25"/>
      <c r="N6" s="25"/>
      <c r="O6" s="25"/>
      <c r="P6" s="25"/>
      <c r="Q6" s="25"/>
      <c r="R6" s="25"/>
      <c r="S6" s="25"/>
      <c r="T6" s="25"/>
      <c r="U6" s="25"/>
      <c r="V6" s="25"/>
      <c r="W6" s="25"/>
      <c r="X6" s="25"/>
      <c r="Y6" s="25"/>
      <c r="Z6" s="25"/>
    </row>
    <row r="7" spans="1:26" ht="109.5" customHeight="1" x14ac:dyDescent="0.25">
      <c r="A7" s="85" t="s">
        <v>249</v>
      </c>
      <c r="B7" s="89"/>
      <c r="C7" s="90" t="s">
        <v>250</v>
      </c>
      <c r="D7" s="93"/>
      <c r="E7" s="94"/>
      <c r="F7" s="25"/>
      <c r="G7" s="25"/>
      <c r="H7" s="25"/>
      <c r="I7" s="25"/>
      <c r="J7" s="25"/>
      <c r="K7" s="25"/>
      <c r="L7" s="25"/>
      <c r="M7" s="25"/>
      <c r="N7" s="25"/>
      <c r="O7" s="25"/>
      <c r="P7" s="25"/>
      <c r="Q7" s="25"/>
      <c r="R7" s="25"/>
      <c r="S7" s="25"/>
      <c r="T7" s="25"/>
      <c r="U7" s="25"/>
      <c r="V7" s="25"/>
      <c r="W7" s="25"/>
      <c r="X7" s="25"/>
      <c r="Y7" s="25"/>
      <c r="Z7" s="25"/>
    </row>
    <row r="8" spans="1:26" ht="270.75" customHeight="1" x14ac:dyDescent="0.25">
      <c r="A8" s="85" t="s">
        <v>251</v>
      </c>
      <c r="B8" s="86"/>
      <c r="C8" s="87" t="s">
        <v>252</v>
      </c>
      <c r="D8" s="88"/>
      <c r="E8" s="86"/>
      <c r="F8" s="25"/>
      <c r="G8" s="25"/>
      <c r="H8" s="25"/>
      <c r="I8" s="25"/>
      <c r="J8" s="25"/>
      <c r="K8" s="25"/>
      <c r="L8" s="25"/>
      <c r="M8" s="25"/>
      <c r="N8" s="25"/>
      <c r="O8" s="25"/>
      <c r="P8" s="25"/>
      <c r="Q8" s="25"/>
      <c r="R8" s="25"/>
      <c r="S8" s="25"/>
      <c r="T8" s="25"/>
      <c r="U8" s="25"/>
      <c r="V8" s="25"/>
      <c r="W8" s="25"/>
      <c r="X8" s="25"/>
      <c r="Y8" s="25"/>
      <c r="Z8" s="25"/>
    </row>
    <row r="9" spans="1:26" ht="249.75" customHeight="1" x14ac:dyDescent="0.25">
      <c r="A9" s="96" t="s">
        <v>253</v>
      </c>
      <c r="B9" s="97"/>
      <c r="C9" s="98"/>
      <c r="D9" s="99"/>
      <c r="E9" s="100"/>
      <c r="F9" s="25"/>
      <c r="G9" s="25"/>
      <c r="H9" s="25"/>
      <c r="I9" s="25"/>
      <c r="J9" s="25"/>
      <c r="K9" s="25"/>
      <c r="L9" s="25"/>
      <c r="M9" s="25"/>
      <c r="N9" s="25"/>
      <c r="O9" s="25"/>
      <c r="P9" s="25"/>
      <c r="Q9" s="25"/>
      <c r="R9" s="25"/>
      <c r="S9" s="25"/>
      <c r="T9" s="25"/>
      <c r="U9" s="25"/>
      <c r="V9" s="25"/>
      <c r="W9" s="25"/>
      <c r="X9" s="25"/>
      <c r="Y9" s="25"/>
      <c r="Z9" s="25"/>
    </row>
    <row r="10" spans="1:26" ht="33.75" customHeight="1" x14ac:dyDescent="0.25">
      <c r="A10" s="85" t="s">
        <v>144</v>
      </c>
      <c r="B10" s="86"/>
      <c r="C10" s="101">
        <v>45040</v>
      </c>
      <c r="D10" s="88"/>
      <c r="E10" s="86"/>
      <c r="F10" s="25"/>
      <c r="G10" s="25"/>
      <c r="H10" s="25"/>
      <c r="I10" s="25"/>
      <c r="J10" s="25"/>
      <c r="K10" s="25"/>
      <c r="L10" s="25"/>
      <c r="M10" s="25"/>
      <c r="N10" s="25"/>
      <c r="O10" s="25"/>
      <c r="P10" s="25"/>
      <c r="Q10" s="25"/>
      <c r="R10" s="25"/>
      <c r="S10" s="25"/>
      <c r="T10" s="25"/>
      <c r="U10" s="25"/>
      <c r="V10" s="25"/>
      <c r="W10" s="25"/>
      <c r="X10" s="25"/>
      <c r="Y10" s="25"/>
      <c r="Z10" s="25"/>
    </row>
    <row r="11" spans="1:26" ht="34.5" customHeight="1" x14ac:dyDescent="0.25">
      <c r="A11" s="29" t="s">
        <v>94</v>
      </c>
      <c r="B11" s="29" t="s">
        <v>263</v>
      </c>
      <c r="C11" s="29" t="s">
        <v>130</v>
      </c>
      <c r="D11" s="95" t="s">
        <v>129</v>
      </c>
      <c r="E11" s="68"/>
      <c r="F11" s="25"/>
      <c r="G11" s="25"/>
      <c r="H11" s="25"/>
      <c r="I11" s="25"/>
      <c r="J11" s="25"/>
      <c r="K11" s="25"/>
      <c r="L11" s="25"/>
      <c r="M11" s="25"/>
      <c r="N11" s="25"/>
      <c r="O11" s="25"/>
      <c r="P11" s="25"/>
      <c r="Q11" s="25"/>
      <c r="R11" s="25"/>
      <c r="S11" s="25"/>
      <c r="T11" s="25"/>
      <c r="U11" s="25"/>
      <c r="V11" s="25"/>
      <c r="W11" s="25"/>
      <c r="X11" s="25"/>
      <c r="Y11" s="25"/>
      <c r="Z11" s="25"/>
    </row>
    <row r="12" spans="1:26" ht="34.5" customHeight="1" x14ac:dyDescent="0.25">
      <c r="A12" s="63">
        <v>1</v>
      </c>
      <c r="B12" s="103" t="s">
        <v>97</v>
      </c>
      <c r="C12" s="30" t="s">
        <v>138</v>
      </c>
      <c r="D12" s="67" t="s">
        <v>137</v>
      </c>
      <c r="E12" s="68"/>
      <c r="F12" s="25"/>
      <c r="G12" s="25"/>
      <c r="H12" s="25"/>
      <c r="I12" s="25"/>
      <c r="J12" s="25"/>
      <c r="K12" s="25"/>
      <c r="L12" s="25"/>
      <c r="M12" s="25"/>
      <c r="N12" s="25"/>
      <c r="O12" s="25"/>
      <c r="P12" s="25"/>
      <c r="Q12" s="25"/>
      <c r="R12" s="25"/>
      <c r="S12" s="25"/>
      <c r="T12" s="25"/>
      <c r="U12" s="25"/>
      <c r="V12" s="25"/>
      <c r="W12" s="25"/>
      <c r="X12" s="25"/>
      <c r="Y12" s="25"/>
      <c r="Z12" s="25"/>
    </row>
    <row r="13" spans="1:26" ht="34.5" customHeight="1" x14ac:dyDescent="0.25">
      <c r="A13" s="64"/>
      <c r="B13" s="66"/>
      <c r="C13" s="30" t="s">
        <v>141</v>
      </c>
      <c r="D13" s="67" t="s">
        <v>136</v>
      </c>
      <c r="E13" s="68"/>
      <c r="F13" s="25"/>
      <c r="G13" s="25"/>
      <c r="H13" s="25"/>
      <c r="I13" s="25"/>
      <c r="J13" s="25"/>
      <c r="K13" s="25"/>
      <c r="L13" s="25"/>
      <c r="M13" s="25"/>
      <c r="N13" s="25"/>
      <c r="O13" s="25"/>
      <c r="P13" s="25"/>
      <c r="Q13" s="25"/>
      <c r="R13" s="25"/>
      <c r="S13" s="25"/>
      <c r="T13" s="25"/>
      <c r="U13" s="25"/>
      <c r="V13" s="25"/>
      <c r="W13" s="25"/>
      <c r="X13" s="25"/>
      <c r="Y13" s="25"/>
      <c r="Z13" s="25"/>
    </row>
    <row r="14" spans="1:26" ht="43.5" customHeight="1" x14ac:dyDescent="0.25">
      <c r="A14" s="64"/>
      <c r="B14" s="66"/>
      <c r="C14" s="30" t="s">
        <v>146</v>
      </c>
      <c r="D14" s="67" t="s">
        <v>148</v>
      </c>
      <c r="E14" s="68"/>
      <c r="F14" s="25"/>
      <c r="G14" s="25"/>
      <c r="H14" s="25"/>
      <c r="I14" s="25"/>
      <c r="J14" s="25"/>
      <c r="K14" s="25"/>
      <c r="L14" s="25"/>
      <c r="M14" s="25"/>
      <c r="N14" s="25"/>
      <c r="O14" s="25"/>
      <c r="P14" s="25"/>
      <c r="Q14" s="25"/>
      <c r="R14" s="25"/>
      <c r="S14" s="25"/>
      <c r="T14" s="25"/>
      <c r="U14" s="25"/>
      <c r="V14" s="25"/>
      <c r="W14" s="25"/>
      <c r="X14" s="25"/>
      <c r="Y14" s="25"/>
      <c r="Z14" s="25"/>
    </row>
    <row r="15" spans="1:26" ht="34.5" customHeight="1" x14ac:dyDescent="0.25">
      <c r="A15" s="64"/>
      <c r="B15" s="66"/>
      <c r="C15" s="30" t="s">
        <v>147</v>
      </c>
      <c r="D15" s="67"/>
      <c r="E15" s="68"/>
      <c r="F15" s="25"/>
      <c r="G15" s="25"/>
      <c r="H15" s="25"/>
      <c r="I15" s="25"/>
      <c r="J15" s="25"/>
      <c r="K15" s="25"/>
      <c r="L15" s="25"/>
      <c r="M15" s="25"/>
      <c r="N15" s="25"/>
      <c r="O15" s="25"/>
      <c r="P15" s="25"/>
      <c r="Q15" s="25"/>
      <c r="R15" s="25"/>
      <c r="S15" s="25"/>
      <c r="T15" s="25"/>
      <c r="U15" s="25"/>
      <c r="V15" s="25"/>
      <c r="W15" s="25"/>
      <c r="X15" s="25"/>
      <c r="Y15" s="25"/>
      <c r="Z15" s="25"/>
    </row>
    <row r="16" spans="1:26" ht="34.5" customHeight="1" x14ac:dyDescent="0.25">
      <c r="A16" s="64"/>
      <c r="B16" s="66"/>
      <c r="C16" s="30" t="s">
        <v>264</v>
      </c>
      <c r="D16" s="67"/>
      <c r="E16" s="68"/>
      <c r="F16" s="25"/>
      <c r="G16" s="25"/>
      <c r="H16" s="25"/>
      <c r="I16" s="25"/>
      <c r="J16" s="25"/>
      <c r="K16" s="25"/>
      <c r="L16" s="25"/>
      <c r="M16" s="25"/>
      <c r="N16" s="25"/>
      <c r="O16" s="25"/>
      <c r="P16" s="25"/>
      <c r="Q16" s="25"/>
      <c r="R16" s="25"/>
      <c r="S16" s="25"/>
      <c r="T16" s="25"/>
      <c r="U16" s="25"/>
      <c r="V16" s="25"/>
      <c r="W16" s="25"/>
      <c r="X16" s="25"/>
      <c r="Y16" s="25"/>
      <c r="Z16" s="25"/>
    </row>
    <row r="17" spans="1:26" ht="34.5" customHeight="1" x14ac:dyDescent="0.25">
      <c r="A17" s="64"/>
      <c r="B17" s="66"/>
      <c r="C17" s="30" t="s">
        <v>265</v>
      </c>
      <c r="D17" s="42"/>
      <c r="E17" s="43"/>
      <c r="F17" s="25"/>
      <c r="G17" s="25"/>
      <c r="H17" s="25"/>
      <c r="I17" s="25"/>
      <c r="J17" s="25"/>
      <c r="K17" s="25"/>
      <c r="L17" s="25"/>
      <c r="M17" s="25"/>
      <c r="N17" s="25"/>
      <c r="O17" s="25"/>
      <c r="P17" s="25"/>
      <c r="Q17" s="25"/>
      <c r="R17" s="25"/>
      <c r="S17" s="25"/>
      <c r="T17" s="25"/>
      <c r="U17" s="25"/>
      <c r="V17" s="25"/>
      <c r="W17" s="25"/>
      <c r="X17" s="25"/>
      <c r="Y17" s="25"/>
      <c r="Z17" s="25"/>
    </row>
    <row r="18" spans="1:26" ht="34.5" customHeight="1" x14ac:dyDescent="0.25">
      <c r="A18" s="70"/>
      <c r="B18" s="73"/>
      <c r="C18" s="30" t="s">
        <v>266</v>
      </c>
      <c r="D18" s="102"/>
      <c r="E18" s="68"/>
      <c r="F18" s="25"/>
      <c r="G18" s="25"/>
      <c r="H18" s="25"/>
      <c r="I18" s="25"/>
      <c r="J18" s="25"/>
      <c r="K18" s="25"/>
      <c r="L18" s="25"/>
      <c r="M18" s="25"/>
      <c r="N18" s="25"/>
      <c r="O18" s="25"/>
      <c r="P18" s="25"/>
      <c r="Q18" s="25"/>
      <c r="R18" s="25"/>
      <c r="S18" s="25"/>
      <c r="T18" s="25"/>
      <c r="U18" s="25"/>
      <c r="V18" s="25"/>
      <c r="W18" s="25"/>
      <c r="X18" s="25"/>
      <c r="Y18" s="25"/>
      <c r="Z18" s="25"/>
    </row>
    <row r="19" spans="1:26" ht="49.5" customHeight="1" x14ac:dyDescent="0.25">
      <c r="A19" s="63">
        <v>2</v>
      </c>
      <c r="B19" s="74" t="s">
        <v>96</v>
      </c>
      <c r="C19" s="31" t="s">
        <v>149</v>
      </c>
      <c r="D19" s="67" t="s">
        <v>151</v>
      </c>
      <c r="E19" s="68"/>
      <c r="F19" s="25"/>
      <c r="G19" s="25"/>
      <c r="H19" s="25"/>
      <c r="I19" s="25"/>
      <c r="J19" s="25"/>
      <c r="K19" s="25"/>
      <c r="L19" s="25"/>
      <c r="M19" s="25"/>
      <c r="N19" s="25"/>
      <c r="O19" s="25"/>
      <c r="P19" s="25"/>
      <c r="Q19" s="25"/>
      <c r="R19" s="25"/>
      <c r="S19" s="25"/>
      <c r="T19" s="25"/>
      <c r="U19" s="25"/>
      <c r="V19" s="25"/>
      <c r="W19" s="25"/>
      <c r="X19" s="25"/>
      <c r="Y19" s="25"/>
      <c r="Z19" s="25"/>
    </row>
    <row r="20" spans="1:26" ht="38.25" customHeight="1" x14ac:dyDescent="0.25">
      <c r="A20" s="64"/>
      <c r="B20" s="66"/>
      <c r="C20" s="31" t="s">
        <v>241</v>
      </c>
      <c r="D20" s="67" t="s">
        <v>135</v>
      </c>
      <c r="E20" s="68"/>
      <c r="F20" s="25"/>
      <c r="G20" s="25"/>
      <c r="H20" s="25"/>
      <c r="I20" s="25"/>
      <c r="J20" s="25"/>
      <c r="K20" s="25"/>
      <c r="L20" s="25"/>
      <c r="M20" s="25"/>
      <c r="N20" s="25"/>
      <c r="O20" s="25"/>
      <c r="P20" s="25"/>
      <c r="Q20" s="25"/>
      <c r="R20" s="25"/>
      <c r="S20" s="25"/>
      <c r="T20" s="25"/>
      <c r="U20" s="25"/>
      <c r="V20" s="25"/>
      <c r="W20" s="25"/>
      <c r="X20" s="25"/>
      <c r="Y20" s="25"/>
      <c r="Z20" s="25"/>
    </row>
    <row r="21" spans="1:26" ht="56.25" customHeight="1" x14ac:dyDescent="0.25">
      <c r="A21" s="64"/>
      <c r="B21" s="66"/>
      <c r="C21" s="31" t="s">
        <v>150</v>
      </c>
      <c r="D21" s="67" t="s">
        <v>267</v>
      </c>
      <c r="E21" s="68"/>
      <c r="F21" s="25"/>
      <c r="G21" s="25"/>
      <c r="H21" s="25"/>
      <c r="I21" s="25"/>
      <c r="J21" s="25"/>
      <c r="K21" s="25"/>
      <c r="L21" s="25"/>
      <c r="M21" s="25"/>
      <c r="N21" s="25"/>
      <c r="O21" s="25"/>
      <c r="P21" s="25"/>
      <c r="Q21" s="25"/>
      <c r="R21" s="25"/>
      <c r="S21" s="25"/>
      <c r="T21" s="25"/>
      <c r="U21" s="25"/>
      <c r="V21" s="25"/>
      <c r="W21" s="25"/>
      <c r="X21" s="25"/>
      <c r="Y21" s="25"/>
      <c r="Z21" s="25"/>
    </row>
    <row r="22" spans="1:26" ht="52.5" customHeight="1" x14ac:dyDescent="0.25">
      <c r="A22" s="64"/>
      <c r="B22" s="66"/>
      <c r="C22" s="31" t="s">
        <v>222</v>
      </c>
      <c r="D22" s="67" t="s">
        <v>268</v>
      </c>
      <c r="E22" s="68"/>
      <c r="F22" s="25"/>
      <c r="G22" s="25"/>
      <c r="H22" s="25"/>
      <c r="I22" s="25"/>
      <c r="J22" s="25"/>
      <c r="K22" s="25"/>
      <c r="L22" s="25"/>
      <c r="M22" s="25"/>
      <c r="N22" s="25"/>
      <c r="O22" s="25"/>
      <c r="P22" s="25"/>
      <c r="Q22" s="25"/>
      <c r="R22" s="25"/>
      <c r="S22" s="25"/>
      <c r="T22" s="25"/>
      <c r="U22" s="25"/>
      <c r="V22" s="25"/>
      <c r="W22" s="25"/>
      <c r="X22" s="25"/>
      <c r="Y22" s="25"/>
      <c r="Z22" s="25"/>
    </row>
    <row r="23" spans="1:26" ht="53.25" customHeight="1" x14ac:dyDescent="0.25">
      <c r="A23" s="64"/>
      <c r="B23" s="66"/>
      <c r="C23" s="31" t="s">
        <v>269</v>
      </c>
      <c r="D23" s="67" t="s">
        <v>270</v>
      </c>
      <c r="E23" s="68"/>
      <c r="F23" s="25"/>
      <c r="G23" s="25"/>
      <c r="H23" s="25"/>
      <c r="I23" s="25"/>
      <c r="J23" s="25"/>
      <c r="K23" s="25"/>
      <c r="L23" s="25"/>
      <c r="M23" s="25"/>
      <c r="N23" s="25"/>
      <c r="O23" s="25"/>
      <c r="P23" s="25"/>
      <c r="Q23" s="25"/>
      <c r="R23" s="25"/>
      <c r="S23" s="25"/>
      <c r="T23" s="25"/>
      <c r="U23" s="25"/>
      <c r="V23" s="25"/>
      <c r="W23" s="25"/>
      <c r="X23" s="25"/>
      <c r="Y23" s="25"/>
      <c r="Z23" s="25"/>
    </row>
    <row r="24" spans="1:26" ht="39" customHeight="1" x14ac:dyDescent="0.25">
      <c r="A24" s="64"/>
      <c r="B24" s="66"/>
      <c r="C24" s="31"/>
      <c r="D24" s="67" t="s">
        <v>163</v>
      </c>
      <c r="E24" s="68"/>
      <c r="F24" s="25"/>
      <c r="G24" s="25"/>
      <c r="H24" s="25"/>
      <c r="I24" s="25"/>
      <c r="J24" s="25"/>
      <c r="K24" s="25"/>
      <c r="L24" s="25"/>
      <c r="M24" s="25"/>
      <c r="N24" s="25"/>
      <c r="O24" s="25"/>
      <c r="P24" s="25"/>
      <c r="Q24" s="25"/>
      <c r="R24" s="25"/>
      <c r="S24" s="25"/>
      <c r="T24" s="25"/>
      <c r="U24" s="25"/>
      <c r="V24" s="25"/>
      <c r="W24" s="25"/>
      <c r="X24" s="25"/>
      <c r="Y24" s="25"/>
      <c r="Z24" s="25"/>
    </row>
    <row r="25" spans="1:26" ht="39" customHeight="1" x14ac:dyDescent="0.25">
      <c r="A25" s="64"/>
      <c r="B25" s="66"/>
      <c r="C25" s="31"/>
      <c r="D25" s="67" t="s">
        <v>164</v>
      </c>
      <c r="E25" s="68"/>
      <c r="F25" s="25"/>
      <c r="G25" s="25"/>
      <c r="H25" s="25"/>
      <c r="I25" s="25"/>
      <c r="J25" s="25"/>
      <c r="K25" s="25"/>
      <c r="L25" s="25"/>
      <c r="M25" s="25"/>
      <c r="N25" s="25"/>
      <c r="O25" s="25"/>
      <c r="P25" s="25"/>
      <c r="Q25" s="25"/>
      <c r="R25" s="25"/>
      <c r="S25" s="25"/>
      <c r="T25" s="25"/>
      <c r="U25" s="25"/>
      <c r="V25" s="25"/>
      <c r="W25" s="25"/>
      <c r="X25" s="25"/>
      <c r="Y25" s="25"/>
      <c r="Z25" s="25"/>
    </row>
    <row r="26" spans="1:26" ht="39" customHeight="1" x14ac:dyDescent="0.25">
      <c r="A26" s="70"/>
      <c r="B26" s="73"/>
      <c r="C26" s="31"/>
      <c r="D26" s="67" t="s">
        <v>184</v>
      </c>
      <c r="E26" s="68"/>
      <c r="F26" s="25"/>
      <c r="G26" s="25"/>
      <c r="H26" s="25"/>
      <c r="I26" s="25"/>
      <c r="J26" s="25"/>
      <c r="K26" s="25"/>
      <c r="L26" s="25"/>
      <c r="M26" s="25"/>
      <c r="N26" s="25"/>
      <c r="O26" s="25"/>
      <c r="P26" s="25"/>
      <c r="Q26" s="25"/>
      <c r="R26" s="25"/>
      <c r="S26" s="25"/>
      <c r="T26" s="25"/>
      <c r="U26" s="25"/>
      <c r="V26" s="25"/>
      <c r="W26" s="25"/>
      <c r="X26" s="25"/>
      <c r="Y26" s="25"/>
      <c r="Z26" s="25"/>
    </row>
    <row r="27" spans="1:26" ht="33" customHeight="1" x14ac:dyDescent="0.25">
      <c r="A27" s="63">
        <v>3</v>
      </c>
      <c r="B27" s="103" t="s">
        <v>131</v>
      </c>
      <c r="C27" s="30" t="s">
        <v>152</v>
      </c>
      <c r="D27" s="67" t="s">
        <v>154</v>
      </c>
      <c r="E27" s="68"/>
      <c r="F27" s="25"/>
      <c r="G27" s="25"/>
      <c r="H27" s="25"/>
      <c r="I27" s="25"/>
      <c r="J27" s="25"/>
      <c r="K27" s="25"/>
      <c r="L27" s="25"/>
      <c r="M27" s="25"/>
      <c r="N27" s="25"/>
      <c r="O27" s="25"/>
      <c r="P27" s="25"/>
      <c r="Q27" s="25"/>
      <c r="R27" s="25"/>
      <c r="S27" s="25"/>
      <c r="T27" s="25"/>
      <c r="U27" s="25"/>
      <c r="V27" s="25"/>
      <c r="W27" s="25"/>
      <c r="X27" s="25"/>
      <c r="Y27" s="25"/>
      <c r="Z27" s="25"/>
    </row>
    <row r="28" spans="1:26" ht="52.5" customHeight="1" x14ac:dyDescent="0.25">
      <c r="A28" s="64"/>
      <c r="B28" s="66"/>
      <c r="C28" s="30" t="s">
        <v>139</v>
      </c>
      <c r="D28" s="67" t="s">
        <v>242</v>
      </c>
      <c r="E28" s="68"/>
      <c r="F28" s="25"/>
      <c r="G28" s="25"/>
      <c r="H28" s="25"/>
      <c r="I28" s="25"/>
      <c r="J28" s="25"/>
      <c r="K28" s="25"/>
      <c r="L28" s="25"/>
      <c r="M28" s="25"/>
      <c r="N28" s="25"/>
      <c r="O28" s="25"/>
      <c r="P28" s="25"/>
      <c r="Q28" s="25"/>
      <c r="R28" s="25"/>
      <c r="S28" s="25"/>
      <c r="T28" s="25"/>
      <c r="U28" s="25"/>
      <c r="V28" s="25"/>
      <c r="W28" s="25"/>
      <c r="X28" s="25"/>
      <c r="Y28" s="25"/>
      <c r="Z28" s="25"/>
    </row>
    <row r="29" spans="1:26" ht="31.5" customHeight="1" x14ac:dyDescent="0.25">
      <c r="A29" s="64"/>
      <c r="B29" s="66"/>
      <c r="C29" s="30" t="s">
        <v>271</v>
      </c>
      <c r="D29" s="67" t="s">
        <v>272</v>
      </c>
      <c r="E29" s="68"/>
      <c r="F29" s="25"/>
      <c r="G29" s="25"/>
      <c r="H29" s="25"/>
      <c r="I29" s="25"/>
      <c r="J29" s="25"/>
      <c r="K29" s="25"/>
      <c r="L29" s="25"/>
      <c r="M29" s="25"/>
      <c r="N29" s="25"/>
      <c r="O29" s="25"/>
      <c r="P29" s="25"/>
      <c r="Q29" s="25"/>
      <c r="R29" s="25"/>
      <c r="S29" s="25"/>
      <c r="T29" s="25"/>
      <c r="U29" s="25"/>
      <c r="V29" s="25"/>
      <c r="W29" s="25"/>
      <c r="X29" s="25"/>
      <c r="Y29" s="25"/>
      <c r="Z29" s="25"/>
    </row>
    <row r="30" spans="1:26" ht="44.25" customHeight="1" x14ac:dyDescent="0.25">
      <c r="A30" s="64"/>
      <c r="B30" s="66"/>
      <c r="C30" s="30" t="s">
        <v>273</v>
      </c>
      <c r="D30" s="67" t="s">
        <v>155</v>
      </c>
      <c r="E30" s="68"/>
      <c r="F30" s="25"/>
      <c r="G30" s="25"/>
      <c r="H30" s="25"/>
      <c r="I30" s="25"/>
      <c r="J30" s="25"/>
      <c r="K30" s="25"/>
      <c r="L30" s="25"/>
      <c r="M30" s="25"/>
      <c r="N30" s="25"/>
      <c r="O30" s="25"/>
      <c r="P30" s="25"/>
      <c r="Q30" s="25"/>
      <c r="R30" s="25"/>
      <c r="S30" s="25"/>
      <c r="T30" s="25"/>
      <c r="U30" s="25"/>
      <c r="V30" s="25"/>
      <c r="W30" s="25"/>
      <c r="X30" s="25"/>
      <c r="Y30" s="25"/>
      <c r="Z30" s="25"/>
    </row>
    <row r="31" spans="1:26" ht="45.75" customHeight="1" x14ac:dyDescent="0.25">
      <c r="A31" s="64"/>
      <c r="B31" s="66"/>
      <c r="C31" s="30" t="s">
        <v>274</v>
      </c>
      <c r="D31" s="67" t="s">
        <v>225</v>
      </c>
      <c r="E31" s="68"/>
      <c r="F31" s="25"/>
      <c r="G31" s="25"/>
      <c r="H31" s="25"/>
      <c r="I31" s="25"/>
      <c r="J31" s="25"/>
      <c r="K31" s="25"/>
      <c r="L31" s="25"/>
      <c r="M31" s="25"/>
      <c r="N31" s="25"/>
      <c r="O31" s="25"/>
      <c r="P31" s="25"/>
      <c r="Q31" s="25"/>
      <c r="R31" s="25"/>
      <c r="S31" s="25"/>
      <c r="T31" s="25"/>
      <c r="U31" s="25"/>
      <c r="V31" s="25"/>
      <c r="W31" s="25"/>
      <c r="X31" s="25"/>
      <c r="Y31" s="25"/>
      <c r="Z31" s="25"/>
    </row>
    <row r="32" spans="1:26" ht="52.5" customHeight="1" x14ac:dyDescent="0.25">
      <c r="A32" s="64"/>
      <c r="B32" s="66"/>
      <c r="C32" s="30" t="s">
        <v>153</v>
      </c>
      <c r="D32" s="67" t="s">
        <v>223</v>
      </c>
      <c r="E32" s="68"/>
      <c r="F32" s="25"/>
      <c r="G32" s="25"/>
      <c r="H32" s="25"/>
      <c r="I32" s="25"/>
      <c r="J32" s="25"/>
      <c r="K32" s="25"/>
      <c r="L32" s="25"/>
      <c r="M32" s="25"/>
      <c r="N32" s="25"/>
      <c r="O32" s="25"/>
      <c r="P32" s="25"/>
      <c r="Q32" s="25"/>
      <c r="R32" s="25"/>
      <c r="S32" s="25"/>
      <c r="T32" s="25"/>
      <c r="U32" s="25"/>
      <c r="V32" s="25"/>
      <c r="W32" s="25"/>
      <c r="X32" s="25"/>
      <c r="Y32" s="25"/>
      <c r="Z32" s="25"/>
    </row>
    <row r="33" spans="1:26" ht="46.5" customHeight="1" x14ac:dyDescent="0.25">
      <c r="A33" s="64"/>
      <c r="B33" s="66"/>
      <c r="C33" s="30" t="s">
        <v>275</v>
      </c>
      <c r="D33" s="67" t="s">
        <v>226</v>
      </c>
      <c r="E33" s="68"/>
      <c r="F33" s="25"/>
      <c r="G33" s="25"/>
      <c r="H33" s="25"/>
      <c r="I33" s="25"/>
      <c r="J33" s="25"/>
      <c r="K33" s="25"/>
      <c r="L33" s="25"/>
      <c r="M33" s="25"/>
      <c r="N33" s="25"/>
      <c r="O33" s="25"/>
      <c r="P33" s="25"/>
      <c r="Q33" s="25"/>
      <c r="R33" s="25"/>
      <c r="S33" s="25"/>
      <c r="T33" s="25"/>
      <c r="U33" s="25"/>
      <c r="V33" s="25"/>
      <c r="W33" s="25"/>
      <c r="X33" s="25"/>
      <c r="Y33" s="25"/>
      <c r="Z33" s="25"/>
    </row>
    <row r="34" spans="1:26" ht="39" customHeight="1" x14ac:dyDescent="0.25">
      <c r="A34" s="70"/>
      <c r="B34" s="73"/>
      <c r="C34" s="30"/>
      <c r="D34" s="67" t="s">
        <v>243</v>
      </c>
      <c r="E34" s="68"/>
      <c r="F34" s="25"/>
      <c r="G34" s="25"/>
      <c r="H34" s="25"/>
      <c r="I34" s="25"/>
      <c r="J34" s="25"/>
      <c r="K34" s="25"/>
      <c r="L34" s="25"/>
      <c r="M34" s="25"/>
      <c r="N34" s="25"/>
      <c r="O34" s="25"/>
      <c r="P34" s="25"/>
      <c r="Q34" s="25"/>
      <c r="R34" s="25"/>
      <c r="S34" s="25"/>
      <c r="T34" s="25"/>
      <c r="U34" s="25"/>
      <c r="V34" s="25"/>
      <c r="W34" s="25"/>
      <c r="X34" s="25"/>
      <c r="Y34" s="25"/>
      <c r="Z34" s="25"/>
    </row>
    <row r="35" spans="1:26" ht="45.75" customHeight="1" x14ac:dyDescent="0.25">
      <c r="A35" s="63">
        <v>4</v>
      </c>
      <c r="B35" s="74" t="s">
        <v>98</v>
      </c>
      <c r="C35" s="30" t="s">
        <v>171</v>
      </c>
      <c r="D35" s="67" t="s">
        <v>276</v>
      </c>
      <c r="E35" s="68"/>
      <c r="F35" s="25"/>
      <c r="G35" s="25"/>
      <c r="H35" s="25"/>
      <c r="I35" s="25"/>
      <c r="J35" s="25"/>
      <c r="K35" s="25"/>
      <c r="L35" s="25"/>
      <c r="M35" s="25"/>
      <c r="N35" s="25"/>
      <c r="O35" s="25"/>
      <c r="P35" s="25"/>
      <c r="Q35" s="25"/>
      <c r="R35" s="25"/>
      <c r="S35" s="25"/>
      <c r="T35" s="25"/>
      <c r="U35" s="25"/>
      <c r="V35" s="25"/>
      <c r="W35" s="25"/>
      <c r="X35" s="25"/>
      <c r="Y35" s="25"/>
      <c r="Z35" s="25"/>
    </row>
    <row r="36" spans="1:26" ht="40.5" customHeight="1" x14ac:dyDescent="0.25">
      <c r="A36" s="64"/>
      <c r="B36" s="66"/>
      <c r="C36" s="30" t="s">
        <v>156</v>
      </c>
      <c r="D36" s="67" t="s">
        <v>277</v>
      </c>
      <c r="E36" s="68"/>
      <c r="F36" s="25"/>
      <c r="G36" s="25"/>
      <c r="H36" s="25"/>
      <c r="I36" s="25"/>
      <c r="J36" s="25"/>
      <c r="K36" s="25"/>
      <c r="L36" s="25"/>
      <c r="M36" s="25"/>
      <c r="N36" s="25"/>
      <c r="O36" s="25"/>
      <c r="P36" s="25"/>
      <c r="Q36" s="25"/>
      <c r="R36" s="25"/>
      <c r="S36" s="25"/>
      <c r="T36" s="25"/>
      <c r="U36" s="25"/>
      <c r="V36" s="25"/>
      <c r="W36" s="25"/>
      <c r="X36" s="25"/>
      <c r="Y36" s="25"/>
      <c r="Z36" s="25"/>
    </row>
    <row r="37" spans="1:26" ht="48" customHeight="1" x14ac:dyDescent="0.25">
      <c r="A37" s="64"/>
      <c r="B37" s="66"/>
      <c r="C37" s="30" t="s">
        <v>172</v>
      </c>
      <c r="D37" s="67" t="s">
        <v>278</v>
      </c>
      <c r="E37" s="68"/>
      <c r="F37" s="25"/>
      <c r="G37" s="25"/>
      <c r="H37" s="25"/>
      <c r="I37" s="25"/>
      <c r="J37" s="25"/>
      <c r="K37" s="25"/>
      <c r="L37" s="25"/>
      <c r="M37" s="25"/>
      <c r="N37" s="25"/>
      <c r="O37" s="25"/>
      <c r="P37" s="25"/>
      <c r="Q37" s="25"/>
      <c r="R37" s="25"/>
      <c r="S37" s="25"/>
      <c r="T37" s="25"/>
      <c r="U37" s="25"/>
      <c r="V37" s="25"/>
      <c r="W37" s="25"/>
      <c r="X37" s="25"/>
      <c r="Y37" s="25"/>
      <c r="Z37" s="25"/>
    </row>
    <row r="38" spans="1:26" ht="48.75" customHeight="1" x14ac:dyDescent="0.25">
      <c r="A38" s="64"/>
      <c r="B38" s="66"/>
      <c r="C38" s="30" t="s">
        <v>279</v>
      </c>
      <c r="D38" s="67" t="s">
        <v>280</v>
      </c>
      <c r="E38" s="68"/>
      <c r="F38" s="25"/>
      <c r="G38" s="25"/>
      <c r="H38" s="25"/>
      <c r="I38" s="25"/>
      <c r="J38" s="25"/>
      <c r="K38" s="25"/>
      <c r="L38" s="25"/>
      <c r="M38" s="25"/>
      <c r="N38" s="25"/>
      <c r="O38" s="25"/>
      <c r="P38" s="25"/>
      <c r="Q38" s="25"/>
      <c r="R38" s="25"/>
      <c r="S38" s="25"/>
      <c r="T38" s="25"/>
      <c r="U38" s="25"/>
      <c r="V38" s="25"/>
      <c r="W38" s="25"/>
      <c r="X38" s="25"/>
      <c r="Y38" s="25"/>
      <c r="Z38" s="25"/>
    </row>
    <row r="39" spans="1:26" ht="30.75" customHeight="1" x14ac:dyDescent="0.25">
      <c r="A39" s="64"/>
      <c r="B39" s="66"/>
      <c r="C39" s="30"/>
      <c r="D39" s="67" t="s">
        <v>281</v>
      </c>
      <c r="E39" s="68"/>
      <c r="F39" s="25"/>
      <c r="G39" s="25"/>
      <c r="H39" s="25"/>
      <c r="I39" s="25"/>
      <c r="J39" s="25"/>
      <c r="K39" s="25"/>
      <c r="L39" s="25"/>
      <c r="M39" s="25"/>
      <c r="N39" s="25"/>
      <c r="O39" s="25"/>
      <c r="P39" s="25"/>
      <c r="Q39" s="25"/>
      <c r="R39" s="25"/>
      <c r="S39" s="25"/>
      <c r="T39" s="25"/>
      <c r="U39" s="25"/>
      <c r="V39" s="25"/>
      <c r="W39" s="25"/>
      <c r="X39" s="25"/>
      <c r="Y39" s="25"/>
      <c r="Z39" s="25"/>
    </row>
    <row r="40" spans="1:26" ht="65.25" customHeight="1" x14ac:dyDescent="0.25">
      <c r="A40" s="63">
        <v>5</v>
      </c>
      <c r="B40" s="65" t="s">
        <v>145</v>
      </c>
      <c r="C40" s="30" t="s">
        <v>282</v>
      </c>
      <c r="D40" s="67" t="s">
        <v>173</v>
      </c>
      <c r="E40" s="68"/>
      <c r="F40" s="25"/>
      <c r="G40" s="25"/>
      <c r="H40" s="25"/>
      <c r="I40" s="25"/>
      <c r="J40" s="25"/>
      <c r="K40" s="25"/>
      <c r="L40" s="25"/>
      <c r="M40" s="25"/>
      <c r="N40" s="25"/>
      <c r="O40" s="25"/>
      <c r="P40" s="25"/>
      <c r="Q40" s="25"/>
      <c r="R40" s="25"/>
      <c r="S40" s="25"/>
      <c r="T40" s="25"/>
      <c r="U40" s="25"/>
      <c r="V40" s="25"/>
      <c r="W40" s="25"/>
      <c r="X40" s="25"/>
      <c r="Y40" s="25"/>
      <c r="Z40" s="25"/>
    </row>
    <row r="41" spans="1:26" ht="36" customHeight="1" x14ac:dyDescent="0.25">
      <c r="A41" s="64"/>
      <c r="B41" s="66"/>
      <c r="C41" s="30" t="s">
        <v>244</v>
      </c>
      <c r="D41" s="67" t="s">
        <v>174</v>
      </c>
      <c r="E41" s="68"/>
      <c r="F41" s="25"/>
      <c r="G41" s="25"/>
      <c r="H41" s="25"/>
      <c r="I41" s="25"/>
      <c r="J41" s="25"/>
      <c r="K41" s="25"/>
      <c r="L41" s="25"/>
      <c r="M41" s="25"/>
      <c r="N41" s="25"/>
      <c r="O41" s="25"/>
      <c r="P41" s="25"/>
      <c r="Q41" s="25"/>
      <c r="R41" s="25"/>
      <c r="S41" s="25"/>
      <c r="T41" s="25"/>
      <c r="U41" s="25"/>
      <c r="V41" s="25"/>
      <c r="W41" s="25"/>
      <c r="X41" s="25"/>
      <c r="Y41" s="25"/>
      <c r="Z41" s="25"/>
    </row>
    <row r="42" spans="1:26" ht="32.25" customHeight="1" x14ac:dyDescent="0.25">
      <c r="A42" s="64"/>
      <c r="B42" s="66"/>
      <c r="C42" s="30" t="s">
        <v>245</v>
      </c>
      <c r="D42" s="67" t="s">
        <v>157</v>
      </c>
      <c r="E42" s="68"/>
      <c r="F42" s="25"/>
      <c r="G42" s="25"/>
      <c r="H42" s="25"/>
      <c r="I42" s="25"/>
      <c r="J42" s="25"/>
      <c r="K42" s="25"/>
      <c r="L42" s="25"/>
      <c r="M42" s="25"/>
      <c r="N42" s="25"/>
      <c r="O42" s="25"/>
      <c r="P42" s="25"/>
      <c r="Q42" s="25"/>
      <c r="R42" s="25"/>
      <c r="S42" s="25"/>
      <c r="T42" s="25"/>
      <c r="U42" s="25"/>
      <c r="V42" s="25"/>
      <c r="W42" s="25"/>
      <c r="X42" s="25"/>
      <c r="Y42" s="25"/>
      <c r="Z42" s="25"/>
    </row>
    <row r="43" spans="1:26" ht="26.25" customHeight="1" x14ac:dyDescent="0.25">
      <c r="A43" s="64"/>
      <c r="B43" s="66"/>
      <c r="C43" s="30" t="s">
        <v>283</v>
      </c>
      <c r="D43" s="67" t="s">
        <v>158</v>
      </c>
      <c r="E43" s="68"/>
      <c r="F43" s="25"/>
      <c r="G43" s="25"/>
      <c r="H43" s="25"/>
      <c r="I43" s="25"/>
      <c r="J43" s="25"/>
      <c r="K43" s="25"/>
      <c r="L43" s="25"/>
      <c r="M43" s="25"/>
      <c r="N43" s="25"/>
      <c r="O43" s="25"/>
      <c r="P43" s="25"/>
      <c r="Q43" s="25"/>
      <c r="R43" s="25"/>
      <c r="S43" s="25"/>
      <c r="T43" s="25"/>
      <c r="U43" s="25"/>
      <c r="V43" s="25"/>
      <c r="W43" s="25"/>
      <c r="X43" s="25"/>
      <c r="Y43" s="25"/>
      <c r="Z43" s="25"/>
    </row>
    <row r="44" spans="1:26" ht="26.25" customHeight="1" x14ac:dyDescent="0.25">
      <c r="A44" s="64"/>
      <c r="B44" s="66"/>
      <c r="C44" s="30"/>
      <c r="D44" s="67" t="s">
        <v>175</v>
      </c>
      <c r="E44" s="68"/>
      <c r="F44" s="25"/>
      <c r="G44" s="25"/>
      <c r="H44" s="25"/>
      <c r="I44" s="25"/>
      <c r="J44" s="25"/>
      <c r="K44" s="25"/>
      <c r="L44" s="25"/>
      <c r="M44" s="25"/>
      <c r="N44" s="25"/>
      <c r="O44" s="25"/>
      <c r="P44" s="25"/>
      <c r="Q44" s="25"/>
      <c r="R44" s="25"/>
      <c r="S44" s="25"/>
      <c r="T44" s="25"/>
      <c r="U44" s="25"/>
      <c r="V44" s="25"/>
      <c r="W44" s="25"/>
      <c r="X44" s="25"/>
      <c r="Y44" s="25"/>
      <c r="Z44" s="25"/>
    </row>
    <row r="45" spans="1:26" ht="26.25" customHeight="1" x14ac:dyDescent="0.25">
      <c r="A45" s="64"/>
      <c r="B45" s="66"/>
      <c r="C45" s="30"/>
      <c r="D45" s="67" t="s">
        <v>159</v>
      </c>
      <c r="E45" s="68"/>
      <c r="F45" s="25"/>
      <c r="G45" s="25"/>
      <c r="H45" s="25"/>
      <c r="I45" s="25"/>
      <c r="J45" s="25"/>
      <c r="K45" s="25"/>
      <c r="L45" s="25"/>
      <c r="M45" s="25"/>
      <c r="N45" s="25"/>
      <c r="O45" s="25"/>
      <c r="P45" s="25"/>
      <c r="Q45" s="25"/>
      <c r="R45" s="25"/>
      <c r="S45" s="25"/>
      <c r="T45" s="25"/>
      <c r="U45" s="25"/>
      <c r="V45" s="25"/>
      <c r="W45" s="25"/>
      <c r="X45" s="25"/>
      <c r="Y45" s="25"/>
      <c r="Z45" s="25"/>
    </row>
    <row r="46" spans="1:26" ht="26.25" customHeight="1" x14ac:dyDescent="0.25">
      <c r="A46" s="64"/>
      <c r="B46" s="66"/>
      <c r="C46" s="30"/>
      <c r="D46" s="67" t="s">
        <v>176</v>
      </c>
      <c r="E46" s="68"/>
      <c r="F46" s="25"/>
      <c r="G46" s="25"/>
      <c r="H46" s="25"/>
      <c r="I46" s="25"/>
      <c r="J46" s="25"/>
      <c r="K46" s="25"/>
      <c r="L46" s="25"/>
      <c r="M46" s="25"/>
      <c r="N46" s="25"/>
      <c r="O46" s="25"/>
      <c r="P46" s="25"/>
      <c r="Q46" s="25"/>
      <c r="R46" s="25"/>
      <c r="S46" s="25"/>
      <c r="T46" s="25"/>
      <c r="U46" s="25"/>
      <c r="V46" s="25"/>
      <c r="W46" s="25"/>
      <c r="X46" s="25"/>
      <c r="Y46" s="25"/>
      <c r="Z46" s="25"/>
    </row>
    <row r="47" spans="1:26" ht="26.25" customHeight="1" x14ac:dyDescent="0.25">
      <c r="A47" s="70"/>
      <c r="B47" s="73"/>
      <c r="C47" s="30"/>
      <c r="D47" s="67" t="s">
        <v>160</v>
      </c>
      <c r="E47" s="68"/>
      <c r="F47" s="25"/>
      <c r="G47" s="25"/>
      <c r="H47" s="25"/>
      <c r="I47" s="25"/>
      <c r="J47" s="25"/>
      <c r="K47" s="25"/>
      <c r="L47" s="25"/>
      <c r="M47" s="25"/>
      <c r="N47" s="25"/>
      <c r="O47" s="25"/>
      <c r="P47" s="25"/>
      <c r="Q47" s="25"/>
      <c r="R47" s="25"/>
      <c r="S47" s="25"/>
      <c r="T47" s="25"/>
      <c r="U47" s="25"/>
      <c r="V47" s="25"/>
      <c r="W47" s="25"/>
      <c r="X47" s="25"/>
      <c r="Y47" s="25"/>
      <c r="Z47" s="25"/>
    </row>
    <row r="48" spans="1:26" ht="22.5" customHeight="1" x14ac:dyDescent="0.25">
      <c r="A48" s="63">
        <v>6</v>
      </c>
      <c r="B48" s="74" t="s">
        <v>140</v>
      </c>
      <c r="C48" s="30" t="s">
        <v>161</v>
      </c>
      <c r="D48" s="67" t="s">
        <v>284</v>
      </c>
      <c r="E48" s="68"/>
      <c r="F48" s="25"/>
      <c r="G48" s="25"/>
      <c r="H48" s="25"/>
      <c r="I48" s="25"/>
      <c r="J48" s="25"/>
      <c r="K48" s="25"/>
      <c r="L48" s="25"/>
      <c r="M48" s="25"/>
      <c r="N48" s="25"/>
      <c r="O48" s="25"/>
      <c r="P48" s="25"/>
      <c r="Q48" s="25"/>
      <c r="R48" s="25"/>
      <c r="S48" s="25"/>
      <c r="T48" s="25"/>
      <c r="U48" s="25"/>
      <c r="V48" s="25"/>
      <c r="W48" s="25"/>
      <c r="X48" s="25"/>
      <c r="Y48" s="25"/>
      <c r="Z48" s="25"/>
    </row>
    <row r="49" spans="1:26" ht="22.5" customHeight="1" x14ac:dyDescent="0.25">
      <c r="A49" s="64"/>
      <c r="B49" s="66"/>
      <c r="C49" s="30" t="s">
        <v>162</v>
      </c>
      <c r="D49" s="67"/>
      <c r="E49" s="68"/>
      <c r="F49" s="25"/>
      <c r="G49" s="25"/>
      <c r="H49" s="25"/>
      <c r="I49" s="25"/>
      <c r="J49" s="25"/>
      <c r="K49" s="25"/>
      <c r="L49" s="25"/>
      <c r="M49" s="25"/>
      <c r="N49" s="25"/>
      <c r="O49" s="25"/>
      <c r="P49" s="25"/>
      <c r="Q49" s="25"/>
      <c r="R49" s="25"/>
      <c r="S49" s="25"/>
      <c r="T49" s="25"/>
      <c r="U49" s="25"/>
      <c r="V49" s="25"/>
      <c r="W49" s="25"/>
      <c r="X49" s="25"/>
      <c r="Y49" s="25"/>
      <c r="Z49" s="25"/>
    </row>
    <row r="50" spans="1:26" ht="22.5" customHeight="1" x14ac:dyDescent="0.25">
      <c r="A50" s="64"/>
      <c r="B50" s="66"/>
      <c r="C50" s="30" t="s">
        <v>285</v>
      </c>
      <c r="D50" s="67"/>
      <c r="E50" s="68"/>
      <c r="F50" s="25"/>
      <c r="G50" s="25"/>
      <c r="H50" s="25"/>
      <c r="I50" s="25"/>
      <c r="J50" s="25"/>
      <c r="K50" s="25"/>
      <c r="L50" s="25"/>
      <c r="M50" s="25"/>
      <c r="N50" s="25"/>
      <c r="O50" s="25"/>
      <c r="P50" s="25"/>
      <c r="Q50" s="25"/>
      <c r="R50" s="25"/>
      <c r="S50" s="25"/>
      <c r="T50" s="25"/>
      <c r="U50" s="25"/>
      <c r="V50" s="25"/>
      <c r="W50" s="25"/>
      <c r="X50" s="25"/>
      <c r="Y50" s="25"/>
      <c r="Z50" s="25"/>
    </row>
    <row r="51" spans="1:26" ht="22.5" customHeight="1" x14ac:dyDescent="0.25">
      <c r="A51" s="64"/>
      <c r="B51" s="66"/>
      <c r="C51" s="30" t="s">
        <v>286</v>
      </c>
      <c r="D51" s="67"/>
      <c r="E51" s="68"/>
      <c r="F51" s="25"/>
      <c r="G51" s="25"/>
      <c r="H51" s="25"/>
      <c r="I51" s="25"/>
      <c r="J51" s="25"/>
      <c r="K51" s="25"/>
      <c r="L51" s="25"/>
      <c r="M51" s="25"/>
      <c r="N51" s="25"/>
      <c r="O51" s="25"/>
      <c r="P51" s="25"/>
      <c r="Q51" s="25"/>
      <c r="R51" s="25"/>
      <c r="S51" s="25"/>
      <c r="T51" s="25"/>
      <c r="U51" s="25"/>
      <c r="V51" s="25"/>
      <c r="W51" s="25"/>
      <c r="X51" s="25"/>
      <c r="Y51" s="25"/>
      <c r="Z51" s="25"/>
    </row>
    <row r="52" spans="1:26" ht="22.5" customHeight="1" x14ac:dyDescent="0.25">
      <c r="A52" s="64"/>
      <c r="B52" s="66"/>
      <c r="C52" s="30" t="s">
        <v>287</v>
      </c>
      <c r="D52" s="67"/>
      <c r="E52" s="68"/>
      <c r="F52" s="25"/>
      <c r="G52" s="25"/>
      <c r="H52" s="25"/>
      <c r="I52" s="25"/>
      <c r="J52" s="25"/>
      <c r="K52" s="25"/>
      <c r="L52" s="25"/>
      <c r="M52" s="25"/>
      <c r="N52" s="25"/>
      <c r="O52" s="25"/>
      <c r="P52" s="25"/>
      <c r="Q52" s="25"/>
      <c r="R52" s="25"/>
      <c r="S52" s="25"/>
      <c r="T52" s="25"/>
      <c r="U52" s="25"/>
      <c r="V52" s="25"/>
      <c r="W52" s="25"/>
      <c r="X52" s="25"/>
      <c r="Y52" s="25"/>
      <c r="Z52" s="25"/>
    </row>
    <row r="53" spans="1:26" ht="22.5" customHeight="1" x14ac:dyDescent="0.25">
      <c r="A53" s="64"/>
      <c r="B53" s="66"/>
      <c r="C53" s="30" t="s">
        <v>288</v>
      </c>
      <c r="D53" s="42"/>
      <c r="E53" s="32"/>
      <c r="F53" s="25"/>
      <c r="G53" s="25"/>
      <c r="H53" s="25"/>
      <c r="I53" s="25"/>
      <c r="J53" s="25"/>
      <c r="K53" s="25"/>
      <c r="L53" s="25"/>
      <c r="M53" s="25"/>
      <c r="N53" s="25"/>
      <c r="O53" s="25"/>
      <c r="P53" s="25"/>
      <c r="Q53" s="25"/>
      <c r="R53" s="25"/>
      <c r="S53" s="25"/>
      <c r="T53" s="25"/>
      <c r="U53" s="25"/>
      <c r="V53" s="25"/>
      <c r="W53" s="25"/>
      <c r="X53" s="25"/>
      <c r="Y53" s="25"/>
      <c r="Z53" s="25"/>
    </row>
    <row r="54" spans="1:26" ht="28.5" customHeight="1" x14ac:dyDescent="0.25">
      <c r="A54" s="29" t="s">
        <v>94</v>
      </c>
      <c r="B54" s="29" t="s">
        <v>289</v>
      </c>
      <c r="C54" s="29" t="s">
        <v>128</v>
      </c>
      <c r="D54" s="95" t="s">
        <v>133</v>
      </c>
      <c r="E54" s="68"/>
      <c r="F54" s="25"/>
      <c r="G54" s="25"/>
      <c r="H54" s="25"/>
      <c r="I54" s="25"/>
      <c r="J54" s="25"/>
      <c r="K54" s="25"/>
      <c r="L54" s="25"/>
      <c r="M54" s="25"/>
      <c r="N54" s="25"/>
      <c r="O54" s="25"/>
      <c r="P54" s="25"/>
      <c r="Q54" s="25"/>
      <c r="R54" s="25"/>
      <c r="S54" s="25"/>
      <c r="T54" s="25"/>
      <c r="U54" s="25"/>
      <c r="V54" s="25"/>
      <c r="W54" s="25"/>
      <c r="X54" s="25"/>
      <c r="Y54" s="25"/>
      <c r="Z54" s="25"/>
    </row>
    <row r="55" spans="1:26" ht="76.5" customHeight="1" x14ac:dyDescent="0.25">
      <c r="A55" s="63">
        <v>1</v>
      </c>
      <c r="B55" s="65" t="s">
        <v>101</v>
      </c>
      <c r="C55" s="31" t="s">
        <v>290</v>
      </c>
      <c r="D55" s="67" t="s">
        <v>291</v>
      </c>
      <c r="E55" s="68"/>
      <c r="F55" s="25"/>
      <c r="G55" s="25"/>
      <c r="H55" s="25"/>
      <c r="I55" s="25"/>
      <c r="J55" s="25"/>
      <c r="K55" s="25"/>
      <c r="L55" s="25"/>
      <c r="M55" s="25"/>
      <c r="N55" s="25"/>
      <c r="O55" s="25"/>
      <c r="P55" s="25"/>
      <c r="Q55" s="25"/>
      <c r="R55" s="25"/>
      <c r="S55" s="25"/>
      <c r="T55" s="25"/>
      <c r="U55" s="25"/>
      <c r="V55" s="25"/>
      <c r="W55" s="25"/>
      <c r="X55" s="25"/>
      <c r="Y55" s="25"/>
      <c r="Z55" s="25"/>
    </row>
    <row r="56" spans="1:26" ht="94.5" customHeight="1" x14ac:dyDescent="0.25">
      <c r="A56" s="64"/>
      <c r="B56" s="66"/>
      <c r="C56" s="31" t="s">
        <v>292</v>
      </c>
      <c r="D56" s="67" t="s">
        <v>293</v>
      </c>
      <c r="E56" s="68"/>
      <c r="F56" s="25"/>
      <c r="G56" s="25"/>
      <c r="H56" s="25"/>
      <c r="I56" s="25"/>
      <c r="J56" s="25"/>
      <c r="K56" s="25"/>
      <c r="L56" s="25"/>
      <c r="M56" s="25"/>
      <c r="N56" s="25"/>
      <c r="O56" s="25"/>
      <c r="P56" s="25"/>
      <c r="Q56" s="25"/>
      <c r="R56" s="25"/>
      <c r="S56" s="25"/>
      <c r="T56" s="25"/>
      <c r="U56" s="25"/>
      <c r="V56" s="25"/>
      <c r="W56" s="25"/>
      <c r="X56" s="25"/>
      <c r="Y56" s="25"/>
      <c r="Z56" s="25"/>
    </row>
    <row r="57" spans="1:26" ht="55.5" customHeight="1" x14ac:dyDescent="0.25">
      <c r="A57" s="64"/>
      <c r="B57" s="66"/>
      <c r="C57" s="31" t="s">
        <v>294</v>
      </c>
      <c r="D57" s="67" t="s">
        <v>295</v>
      </c>
      <c r="E57" s="68"/>
      <c r="F57" s="25"/>
      <c r="G57" s="25"/>
      <c r="H57" s="25"/>
      <c r="I57" s="25"/>
      <c r="J57" s="25"/>
      <c r="K57" s="25"/>
      <c r="L57" s="25"/>
      <c r="M57" s="25"/>
      <c r="N57" s="25"/>
      <c r="O57" s="25"/>
      <c r="P57" s="25"/>
      <c r="Q57" s="25"/>
      <c r="R57" s="25"/>
      <c r="S57" s="25"/>
      <c r="T57" s="25"/>
      <c r="U57" s="25"/>
      <c r="V57" s="25"/>
      <c r="W57" s="25"/>
      <c r="X57" s="25"/>
      <c r="Y57" s="25"/>
      <c r="Z57" s="25"/>
    </row>
    <row r="58" spans="1:26" ht="37.5" customHeight="1" x14ac:dyDescent="0.25">
      <c r="A58" s="63">
        <v>2</v>
      </c>
      <c r="B58" s="63" t="s">
        <v>99</v>
      </c>
      <c r="C58" s="31" t="s">
        <v>296</v>
      </c>
      <c r="D58" s="67" t="s">
        <v>297</v>
      </c>
      <c r="E58" s="68"/>
      <c r="F58" s="25"/>
      <c r="G58" s="25"/>
      <c r="H58" s="25"/>
      <c r="I58" s="25"/>
      <c r="J58" s="25"/>
      <c r="K58" s="25"/>
      <c r="L58" s="25"/>
      <c r="M58" s="25"/>
      <c r="N58" s="25"/>
      <c r="O58" s="25"/>
      <c r="P58" s="25"/>
      <c r="Q58" s="25"/>
      <c r="R58" s="25"/>
      <c r="S58" s="25"/>
      <c r="T58" s="25"/>
      <c r="U58" s="25"/>
      <c r="V58" s="25"/>
      <c r="W58" s="25"/>
      <c r="X58" s="25"/>
      <c r="Y58" s="25"/>
      <c r="Z58" s="25"/>
    </row>
    <row r="59" spans="1:26" ht="33" customHeight="1" x14ac:dyDescent="0.25">
      <c r="A59" s="64"/>
      <c r="B59" s="66"/>
      <c r="C59" s="31" t="s">
        <v>298</v>
      </c>
      <c r="D59" s="67" t="s">
        <v>299</v>
      </c>
      <c r="E59" s="68"/>
      <c r="F59" s="25"/>
      <c r="G59" s="25"/>
      <c r="H59" s="25"/>
      <c r="I59" s="25"/>
      <c r="J59" s="25"/>
      <c r="K59" s="25"/>
      <c r="L59" s="25"/>
      <c r="M59" s="25"/>
      <c r="N59" s="25"/>
      <c r="O59" s="25"/>
      <c r="P59" s="25"/>
      <c r="Q59" s="25"/>
      <c r="R59" s="25"/>
      <c r="S59" s="25"/>
      <c r="T59" s="25"/>
      <c r="U59" s="25"/>
      <c r="V59" s="25"/>
      <c r="W59" s="25"/>
      <c r="X59" s="25"/>
      <c r="Y59" s="25"/>
      <c r="Z59" s="25"/>
    </row>
    <row r="60" spans="1:26" ht="24.75" customHeight="1" x14ac:dyDescent="0.25">
      <c r="A60" s="64"/>
      <c r="B60" s="66"/>
      <c r="C60" s="31"/>
      <c r="D60" s="67" t="s">
        <v>300</v>
      </c>
      <c r="E60" s="68"/>
      <c r="F60" s="25"/>
      <c r="G60" s="25"/>
      <c r="H60" s="25"/>
      <c r="I60" s="25"/>
      <c r="J60" s="25"/>
      <c r="K60" s="25"/>
      <c r="L60" s="25"/>
      <c r="M60" s="25"/>
      <c r="N60" s="25"/>
      <c r="O60" s="25"/>
      <c r="P60" s="25"/>
      <c r="Q60" s="25"/>
      <c r="R60" s="25"/>
      <c r="S60" s="25"/>
      <c r="T60" s="25"/>
      <c r="U60" s="25"/>
      <c r="V60" s="25"/>
      <c r="W60" s="25"/>
      <c r="X60" s="25"/>
      <c r="Y60" s="25"/>
      <c r="Z60" s="25"/>
    </row>
    <row r="61" spans="1:26" ht="24.75" customHeight="1" x14ac:dyDescent="0.25">
      <c r="A61" s="64"/>
      <c r="B61" s="66"/>
      <c r="C61" s="31"/>
      <c r="D61" s="67" t="s">
        <v>301</v>
      </c>
      <c r="E61" s="68"/>
      <c r="F61" s="25"/>
      <c r="G61" s="25"/>
      <c r="H61" s="25"/>
      <c r="I61" s="25"/>
      <c r="J61" s="25"/>
      <c r="K61" s="25"/>
      <c r="L61" s="25"/>
      <c r="M61" s="25"/>
      <c r="N61" s="25"/>
      <c r="O61" s="25"/>
      <c r="P61" s="25"/>
      <c r="Q61" s="25"/>
      <c r="R61" s="25"/>
      <c r="S61" s="25"/>
      <c r="T61" s="25"/>
      <c r="U61" s="25"/>
      <c r="V61" s="25"/>
      <c r="W61" s="25"/>
      <c r="X61" s="25"/>
      <c r="Y61" s="25"/>
      <c r="Z61" s="25"/>
    </row>
    <row r="62" spans="1:26" ht="63.75" customHeight="1" x14ac:dyDescent="0.25">
      <c r="A62" s="64"/>
      <c r="B62" s="66"/>
      <c r="C62" s="31"/>
      <c r="D62" s="67" t="s">
        <v>302</v>
      </c>
      <c r="E62" s="68"/>
      <c r="F62" s="25"/>
      <c r="G62" s="25"/>
      <c r="H62" s="25"/>
      <c r="I62" s="25"/>
      <c r="J62" s="25"/>
      <c r="K62" s="25"/>
      <c r="L62" s="25"/>
      <c r="M62" s="25"/>
      <c r="N62" s="25"/>
      <c r="O62" s="25"/>
      <c r="P62" s="25"/>
      <c r="Q62" s="25"/>
      <c r="R62" s="25"/>
      <c r="S62" s="25"/>
      <c r="T62" s="25"/>
      <c r="U62" s="25"/>
      <c r="V62" s="25"/>
      <c r="W62" s="25"/>
      <c r="X62" s="25"/>
      <c r="Y62" s="25"/>
      <c r="Z62" s="25"/>
    </row>
    <row r="63" spans="1:26" ht="59.25" customHeight="1" x14ac:dyDescent="0.25">
      <c r="A63" s="63">
        <v>3</v>
      </c>
      <c r="B63" s="69" t="s">
        <v>134</v>
      </c>
      <c r="C63" s="31" t="s">
        <v>303</v>
      </c>
      <c r="D63" s="67" t="s">
        <v>304</v>
      </c>
      <c r="E63" s="68"/>
      <c r="F63" s="25"/>
      <c r="G63" s="25"/>
      <c r="H63" s="25"/>
      <c r="I63" s="25"/>
      <c r="J63" s="25"/>
      <c r="K63" s="25"/>
      <c r="L63" s="25"/>
      <c r="M63" s="25"/>
      <c r="N63" s="25"/>
      <c r="O63" s="25"/>
      <c r="P63" s="25"/>
      <c r="Q63" s="25"/>
      <c r="R63" s="25"/>
      <c r="S63" s="25"/>
      <c r="T63" s="25"/>
      <c r="U63" s="25"/>
      <c r="V63" s="25"/>
      <c r="W63" s="25"/>
      <c r="X63" s="25"/>
      <c r="Y63" s="25"/>
      <c r="Z63" s="25"/>
    </row>
    <row r="64" spans="1:26" ht="38.25" customHeight="1" x14ac:dyDescent="0.25">
      <c r="A64" s="64"/>
      <c r="B64" s="66"/>
      <c r="C64" s="31" t="s">
        <v>305</v>
      </c>
      <c r="D64" s="67" t="s">
        <v>306</v>
      </c>
      <c r="E64" s="68"/>
      <c r="F64" s="25"/>
      <c r="G64" s="25"/>
      <c r="H64" s="25"/>
      <c r="I64" s="25"/>
      <c r="J64" s="25"/>
      <c r="K64" s="25"/>
      <c r="L64" s="25"/>
      <c r="M64" s="25"/>
      <c r="N64" s="25"/>
      <c r="O64" s="25"/>
      <c r="P64" s="25"/>
      <c r="Q64" s="25"/>
      <c r="R64" s="25"/>
      <c r="S64" s="25"/>
      <c r="T64" s="25"/>
      <c r="U64" s="25"/>
      <c r="V64" s="25"/>
      <c r="W64" s="25"/>
      <c r="X64" s="25"/>
      <c r="Y64" s="25"/>
      <c r="Z64" s="25"/>
    </row>
    <row r="65" spans="1:26" ht="53.25" customHeight="1" x14ac:dyDescent="0.25">
      <c r="A65" s="64"/>
      <c r="B65" s="66"/>
      <c r="C65" s="31" t="s">
        <v>307</v>
      </c>
      <c r="D65" s="67" t="s">
        <v>308</v>
      </c>
      <c r="E65" s="68"/>
      <c r="F65" s="25"/>
      <c r="G65" s="25"/>
      <c r="H65" s="25"/>
      <c r="I65" s="25"/>
      <c r="J65" s="25"/>
      <c r="K65" s="25"/>
      <c r="L65" s="25"/>
      <c r="M65" s="25"/>
      <c r="N65" s="25"/>
      <c r="O65" s="25"/>
      <c r="P65" s="25"/>
      <c r="Q65" s="25"/>
      <c r="R65" s="25"/>
      <c r="S65" s="25"/>
      <c r="T65" s="25"/>
      <c r="U65" s="25"/>
      <c r="V65" s="25"/>
      <c r="W65" s="25"/>
      <c r="X65" s="25"/>
      <c r="Y65" s="25"/>
      <c r="Z65" s="25"/>
    </row>
    <row r="66" spans="1:26" ht="31.5" customHeight="1" x14ac:dyDescent="0.25">
      <c r="A66" s="64"/>
      <c r="B66" s="66"/>
      <c r="C66" s="31"/>
      <c r="D66" s="67" t="s">
        <v>309</v>
      </c>
      <c r="E66" s="68"/>
      <c r="F66" s="25"/>
      <c r="G66" s="25"/>
      <c r="H66" s="25"/>
      <c r="I66" s="25"/>
      <c r="J66" s="25"/>
      <c r="K66" s="25"/>
      <c r="L66" s="25"/>
      <c r="M66" s="25"/>
      <c r="N66" s="25"/>
      <c r="O66" s="25"/>
      <c r="P66" s="25"/>
      <c r="Q66" s="25"/>
      <c r="R66" s="25"/>
      <c r="S66" s="25"/>
      <c r="T66" s="25"/>
      <c r="U66" s="25"/>
      <c r="V66" s="25"/>
      <c r="W66" s="25"/>
      <c r="X66" s="25"/>
      <c r="Y66" s="25"/>
      <c r="Z66" s="25"/>
    </row>
    <row r="67" spans="1:26" ht="34.5" customHeight="1" x14ac:dyDescent="0.25">
      <c r="A67" s="64"/>
      <c r="B67" s="66"/>
      <c r="C67" s="31"/>
      <c r="D67" s="67" t="s">
        <v>310</v>
      </c>
      <c r="E67" s="68"/>
      <c r="F67" s="25"/>
      <c r="G67" s="25"/>
      <c r="H67" s="25"/>
      <c r="I67" s="25"/>
      <c r="J67" s="25"/>
      <c r="K67" s="25"/>
      <c r="L67" s="25"/>
      <c r="M67" s="25"/>
      <c r="N67" s="25"/>
      <c r="O67" s="25"/>
      <c r="P67" s="25"/>
      <c r="Q67" s="25"/>
      <c r="R67" s="25"/>
      <c r="S67" s="25"/>
      <c r="T67" s="25"/>
      <c r="U67" s="25"/>
      <c r="V67" s="25"/>
      <c r="W67" s="25"/>
      <c r="X67" s="25"/>
      <c r="Y67" s="25"/>
      <c r="Z67" s="25"/>
    </row>
    <row r="68" spans="1:26" ht="46.5" customHeight="1" x14ac:dyDescent="0.25">
      <c r="A68" s="63">
        <v>4</v>
      </c>
      <c r="B68" s="63" t="s">
        <v>41</v>
      </c>
      <c r="C68" s="31" t="s">
        <v>311</v>
      </c>
      <c r="D68" s="67" t="s">
        <v>312</v>
      </c>
      <c r="E68" s="68"/>
      <c r="F68" s="25"/>
      <c r="G68" s="25"/>
      <c r="H68" s="25"/>
      <c r="I68" s="25"/>
      <c r="J68" s="25"/>
      <c r="K68" s="25"/>
      <c r="L68" s="25"/>
      <c r="M68" s="25"/>
      <c r="N68" s="25"/>
      <c r="O68" s="25"/>
      <c r="P68" s="25"/>
      <c r="Q68" s="25"/>
      <c r="R68" s="25"/>
      <c r="S68" s="25"/>
      <c r="T68" s="25"/>
      <c r="U68" s="25"/>
      <c r="V68" s="25"/>
      <c r="W68" s="25"/>
      <c r="X68" s="25"/>
      <c r="Y68" s="25"/>
      <c r="Z68" s="25"/>
    </row>
    <row r="69" spans="1:26" ht="46.5" customHeight="1" x14ac:dyDescent="0.25">
      <c r="A69" s="64"/>
      <c r="B69" s="66"/>
      <c r="C69" s="31" t="s">
        <v>313</v>
      </c>
      <c r="D69" s="67" t="s">
        <v>142</v>
      </c>
      <c r="E69" s="68"/>
      <c r="F69" s="25"/>
      <c r="G69" s="25"/>
      <c r="H69" s="25"/>
      <c r="I69" s="25"/>
      <c r="J69" s="25"/>
      <c r="K69" s="25"/>
      <c r="L69" s="25"/>
      <c r="M69" s="25"/>
      <c r="N69" s="25"/>
      <c r="O69" s="25"/>
      <c r="P69" s="25"/>
      <c r="Q69" s="25"/>
      <c r="R69" s="25"/>
      <c r="S69" s="25"/>
      <c r="T69" s="25"/>
      <c r="U69" s="25"/>
      <c r="V69" s="25"/>
      <c r="W69" s="25"/>
      <c r="X69" s="25"/>
      <c r="Y69" s="25"/>
      <c r="Z69" s="25"/>
    </row>
    <row r="70" spans="1:26" ht="35.25" customHeight="1" x14ac:dyDescent="0.25">
      <c r="A70" s="64"/>
      <c r="B70" s="66"/>
      <c r="C70" s="31" t="s">
        <v>314</v>
      </c>
      <c r="D70" s="67" t="s">
        <v>165</v>
      </c>
      <c r="E70" s="68"/>
      <c r="F70" s="25"/>
      <c r="G70" s="25"/>
      <c r="H70" s="25"/>
      <c r="I70" s="25"/>
      <c r="J70" s="25"/>
      <c r="K70" s="25"/>
      <c r="L70" s="25"/>
      <c r="M70" s="25"/>
      <c r="N70" s="25"/>
      <c r="O70" s="25"/>
      <c r="P70" s="25"/>
      <c r="Q70" s="25"/>
      <c r="R70" s="25"/>
      <c r="S70" s="25"/>
      <c r="T70" s="25"/>
      <c r="U70" s="25"/>
      <c r="V70" s="25"/>
      <c r="W70" s="25"/>
      <c r="X70" s="25"/>
      <c r="Y70" s="25"/>
      <c r="Z70" s="25"/>
    </row>
    <row r="71" spans="1:26" ht="62.25" customHeight="1" x14ac:dyDescent="0.25">
      <c r="A71" s="64"/>
      <c r="B71" s="66"/>
      <c r="C71" s="31" t="s">
        <v>315</v>
      </c>
      <c r="D71" s="110" t="s">
        <v>316</v>
      </c>
      <c r="E71" s="68"/>
      <c r="F71" s="25"/>
      <c r="G71" s="25"/>
      <c r="H71" s="25"/>
      <c r="I71" s="25"/>
      <c r="J71" s="25"/>
      <c r="K71" s="25"/>
      <c r="L71" s="25"/>
      <c r="M71" s="25"/>
      <c r="N71" s="25"/>
      <c r="O71" s="25"/>
      <c r="P71" s="25"/>
      <c r="Q71" s="25"/>
      <c r="R71" s="25"/>
      <c r="S71" s="25"/>
      <c r="T71" s="25"/>
      <c r="U71" s="25"/>
      <c r="V71" s="25"/>
      <c r="W71" s="25"/>
      <c r="X71" s="25"/>
      <c r="Y71" s="25"/>
      <c r="Z71" s="25"/>
    </row>
    <row r="72" spans="1:26" ht="81" customHeight="1" x14ac:dyDescent="0.25">
      <c r="A72" s="64"/>
      <c r="B72" s="66"/>
      <c r="C72" s="31" t="s">
        <v>317</v>
      </c>
      <c r="D72" s="67" t="s">
        <v>318</v>
      </c>
      <c r="E72" s="68"/>
      <c r="F72" s="25"/>
      <c r="G72" s="25"/>
      <c r="H72" s="25"/>
      <c r="I72" s="25"/>
      <c r="J72" s="25"/>
      <c r="K72" s="25"/>
      <c r="L72" s="25"/>
      <c r="M72" s="25"/>
      <c r="N72" s="25"/>
      <c r="O72" s="25"/>
      <c r="P72" s="25"/>
      <c r="Q72" s="25"/>
      <c r="R72" s="25"/>
      <c r="S72" s="25"/>
      <c r="T72" s="25"/>
      <c r="U72" s="25"/>
      <c r="V72" s="25"/>
      <c r="W72" s="25"/>
      <c r="X72" s="25"/>
      <c r="Y72" s="25"/>
      <c r="Z72" s="25"/>
    </row>
    <row r="73" spans="1:26" ht="63.75" customHeight="1" x14ac:dyDescent="0.25">
      <c r="A73" s="64"/>
      <c r="B73" s="66"/>
      <c r="C73" s="31" t="s">
        <v>319</v>
      </c>
      <c r="D73" s="67" t="s">
        <v>320</v>
      </c>
      <c r="E73" s="68"/>
      <c r="F73" s="25"/>
      <c r="G73" s="25"/>
      <c r="H73" s="25"/>
      <c r="I73" s="25"/>
      <c r="J73" s="25"/>
      <c r="K73" s="25"/>
      <c r="L73" s="25"/>
      <c r="M73" s="25"/>
      <c r="N73" s="25"/>
      <c r="O73" s="25"/>
      <c r="P73" s="25"/>
      <c r="Q73" s="25"/>
      <c r="R73" s="25"/>
      <c r="S73" s="25"/>
      <c r="T73" s="25"/>
      <c r="U73" s="25"/>
      <c r="V73" s="25"/>
      <c r="W73" s="25"/>
      <c r="X73" s="25"/>
      <c r="Y73" s="25"/>
      <c r="Z73" s="25"/>
    </row>
    <row r="74" spans="1:26" ht="45.75" customHeight="1" x14ac:dyDescent="0.25">
      <c r="A74" s="64"/>
      <c r="B74" s="66"/>
      <c r="C74" s="31" t="s">
        <v>321</v>
      </c>
      <c r="D74" s="67"/>
      <c r="E74" s="68"/>
      <c r="F74" s="25"/>
      <c r="G74" s="25"/>
      <c r="H74" s="25"/>
      <c r="I74" s="25"/>
      <c r="J74" s="25"/>
      <c r="K74" s="25"/>
      <c r="L74" s="25"/>
      <c r="M74" s="25"/>
      <c r="N74" s="25"/>
      <c r="O74" s="25"/>
      <c r="P74" s="25"/>
      <c r="Q74" s="25"/>
      <c r="R74" s="25"/>
      <c r="S74" s="25"/>
      <c r="T74" s="25"/>
      <c r="U74" s="25"/>
      <c r="V74" s="25"/>
      <c r="W74" s="25"/>
      <c r="X74" s="25"/>
      <c r="Y74" s="25"/>
      <c r="Z74" s="25"/>
    </row>
    <row r="75" spans="1:26" ht="64.5" customHeight="1" x14ac:dyDescent="0.25">
      <c r="A75" s="64"/>
      <c r="B75" s="66"/>
      <c r="C75" s="31" t="s">
        <v>322</v>
      </c>
      <c r="D75" s="67"/>
      <c r="E75" s="68"/>
      <c r="F75" s="25"/>
      <c r="G75" s="25"/>
      <c r="H75" s="25"/>
      <c r="I75" s="25"/>
      <c r="J75" s="25"/>
      <c r="K75" s="25"/>
      <c r="L75" s="25"/>
      <c r="M75" s="25"/>
      <c r="N75" s="25"/>
      <c r="O75" s="25"/>
      <c r="P75" s="25"/>
      <c r="Q75" s="25"/>
      <c r="R75" s="25"/>
      <c r="S75" s="25"/>
      <c r="T75" s="25"/>
      <c r="U75" s="25"/>
      <c r="V75" s="25"/>
      <c r="W75" s="25"/>
      <c r="X75" s="25"/>
      <c r="Y75" s="25"/>
      <c r="Z75" s="25"/>
    </row>
    <row r="76" spans="1:26" ht="57" customHeight="1" x14ac:dyDescent="0.25">
      <c r="A76" s="64"/>
      <c r="B76" s="66"/>
      <c r="C76" s="31" t="s">
        <v>323</v>
      </c>
      <c r="D76" s="67"/>
      <c r="E76" s="68"/>
      <c r="F76" s="25"/>
      <c r="G76" s="25"/>
      <c r="H76" s="25"/>
      <c r="I76" s="25"/>
      <c r="J76" s="25"/>
      <c r="K76" s="25"/>
      <c r="L76" s="25"/>
      <c r="M76" s="25"/>
      <c r="N76" s="25"/>
      <c r="O76" s="25"/>
      <c r="P76" s="25"/>
      <c r="Q76" s="25"/>
      <c r="R76" s="25"/>
      <c r="S76" s="25"/>
      <c r="T76" s="25"/>
      <c r="U76" s="25"/>
      <c r="V76" s="25"/>
      <c r="W76" s="25"/>
      <c r="X76" s="25"/>
      <c r="Y76" s="25"/>
      <c r="Z76" s="25"/>
    </row>
    <row r="77" spans="1:26" ht="57" customHeight="1" x14ac:dyDescent="0.25">
      <c r="A77" s="70"/>
      <c r="B77" s="66"/>
      <c r="C77" s="31" t="s">
        <v>324</v>
      </c>
      <c r="D77" s="67"/>
      <c r="E77" s="68"/>
      <c r="F77" s="25"/>
      <c r="G77" s="25"/>
      <c r="H77" s="25"/>
      <c r="I77" s="25"/>
      <c r="J77" s="25"/>
      <c r="K77" s="25"/>
      <c r="L77" s="25"/>
      <c r="M77" s="25"/>
      <c r="N77" s="25"/>
      <c r="O77" s="25"/>
      <c r="P77" s="25"/>
      <c r="Q77" s="25"/>
      <c r="R77" s="25"/>
      <c r="S77" s="25"/>
      <c r="T77" s="25"/>
      <c r="U77" s="25"/>
      <c r="V77" s="25"/>
      <c r="W77" s="25"/>
      <c r="X77" s="25"/>
      <c r="Y77" s="25"/>
      <c r="Z77" s="25"/>
    </row>
    <row r="78" spans="1:26" ht="33.75" customHeight="1" x14ac:dyDescent="0.25">
      <c r="A78" s="63">
        <v>5</v>
      </c>
      <c r="B78" s="65" t="s">
        <v>100</v>
      </c>
      <c r="C78" s="31" t="s">
        <v>132</v>
      </c>
      <c r="D78" s="67" t="s">
        <v>166</v>
      </c>
      <c r="E78" s="68"/>
      <c r="F78" s="25"/>
      <c r="G78" s="25"/>
      <c r="H78" s="25"/>
      <c r="I78" s="25"/>
      <c r="J78" s="25"/>
      <c r="K78" s="25"/>
      <c r="L78" s="25"/>
      <c r="M78" s="25"/>
      <c r="N78" s="25"/>
      <c r="O78" s="25"/>
      <c r="P78" s="25"/>
      <c r="Q78" s="25"/>
      <c r="R78" s="25"/>
      <c r="S78" s="25"/>
      <c r="T78" s="25"/>
      <c r="U78" s="25"/>
      <c r="V78" s="25"/>
      <c r="W78" s="25"/>
      <c r="X78" s="25"/>
      <c r="Y78" s="25"/>
      <c r="Z78" s="25"/>
    </row>
    <row r="79" spans="1:26" ht="33.75" customHeight="1" x14ac:dyDescent="0.25">
      <c r="A79" s="64"/>
      <c r="B79" s="66"/>
      <c r="C79" s="31"/>
      <c r="D79" s="67" t="s">
        <v>167</v>
      </c>
      <c r="E79" s="68"/>
      <c r="F79" s="25"/>
      <c r="G79" s="25"/>
      <c r="H79" s="25"/>
      <c r="I79" s="25"/>
      <c r="J79" s="25"/>
      <c r="K79" s="25"/>
      <c r="L79" s="25"/>
      <c r="M79" s="25"/>
      <c r="N79" s="25"/>
      <c r="O79" s="25"/>
      <c r="P79" s="25"/>
      <c r="Q79" s="25"/>
      <c r="R79" s="25"/>
      <c r="S79" s="25"/>
      <c r="T79" s="25"/>
      <c r="U79" s="25"/>
      <c r="V79" s="25"/>
      <c r="W79" s="25"/>
      <c r="X79" s="25"/>
      <c r="Y79" s="25"/>
      <c r="Z79" s="25"/>
    </row>
    <row r="80" spans="1:26" ht="33.75" customHeight="1" x14ac:dyDescent="0.25">
      <c r="A80" s="64"/>
      <c r="B80" s="66"/>
      <c r="C80" s="31"/>
      <c r="D80" s="67" t="s">
        <v>177</v>
      </c>
      <c r="E80" s="68"/>
      <c r="F80" s="25"/>
      <c r="G80" s="25"/>
      <c r="H80" s="25"/>
      <c r="I80" s="25"/>
      <c r="J80" s="25"/>
      <c r="K80" s="25"/>
      <c r="L80" s="25"/>
      <c r="M80" s="25"/>
      <c r="N80" s="25"/>
      <c r="O80" s="25"/>
      <c r="P80" s="25"/>
      <c r="Q80" s="25"/>
      <c r="R80" s="25"/>
      <c r="S80" s="25"/>
      <c r="T80" s="25"/>
      <c r="U80" s="25"/>
      <c r="V80" s="25"/>
      <c r="W80" s="25"/>
      <c r="X80" s="25"/>
      <c r="Y80" s="25"/>
      <c r="Z80" s="25"/>
    </row>
    <row r="81" spans="1:26" ht="33" customHeight="1" x14ac:dyDescent="0.25">
      <c r="A81" s="64"/>
      <c r="B81" s="66"/>
      <c r="C81" s="31"/>
      <c r="D81" s="67" t="s">
        <v>178</v>
      </c>
      <c r="E81" s="68"/>
      <c r="F81" s="25"/>
      <c r="G81" s="25"/>
      <c r="H81" s="25"/>
      <c r="I81" s="25"/>
      <c r="J81" s="25"/>
      <c r="K81" s="25"/>
      <c r="L81" s="25"/>
      <c r="M81" s="25"/>
      <c r="N81" s="25"/>
      <c r="O81" s="25"/>
      <c r="P81" s="25"/>
      <c r="Q81" s="25"/>
      <c r="R81" s="25"/>
      <c r="S81" s="25"/>
      <c r="T81" s="25"/>
      <c r="U81" s="25"/>
      <c r="V81" s="25"/>
      <c r="W81" s="25"/>
      <c r="X81" s="25"/>
      <c r="Y81" s="25"/>
      <c r="Z81" s="25"/>
    </row>
    <row r="82" spans="1:26" ht="51" customHeight="1" x14ac:dyDescent="0.25">
      <c r="A82" s="64"/>
      <c r="B82" s="66"/>
      <c r="C82" s="31"/>
      <c r="D82" s="67" t="s">
        <v>179</v>
      </c>
      <c r="E82" s="68"/>
      <c r="F82" s="25"/>
      <c r="G82" s="25"/>
      <c r="H82" s="25"/>
      <c r="I82" s="25"/>
      <c r="J82" s="25"/>
      <c r="K82" s="25"/>
      <c r="L82" s="25"/>
      <c r="M82" s="25"/>
      <c r="N82" s="25"/>
      <c r="O82" s="25"/>
      <c r="P82" s="25"/>
      <c r="Q82" s="25"/>
      <c r="R82" s="25"/>
      <c r="S82" s="25"/>
      <c r="T82" s="25"/>
      <c r="U82" s="25"/>
      <c r="V82" s="25"/>
      <c r="W82" s="25"/>
      <c r="X82" s="25"/>
      <c r="Y82" s="25"/>
      <c r="Z82" s="25"/>
    </row>
    <row r="83" spans="1:26" ht="33.75" customHeight="1" x14ac:dyDescent="0.25">
      <c r="A83" s="64"/>
      <c r="B83" s="66"/>
      <c r="C83" s="31"/>
      <c r="D83" s="67" t="s">
        <v>168</v>
      </c>
      <c r="E83" s="68"/>
      <c r="F83" s="25"/>
      <c r="G83" s="25"/>
      <c r="H83" s="25"/>
      <c r="I83" s="25"/>
      <c r="J83" s="25"/>
      <c r="K83" s="25"/>
      <c r="L83" s="25"/>
      <c r="M83" s="25"/>
      <c r="N83" s="25"/>
      <c r="O83" s="25"/>
      <c r="P83" s="25"/>
      <c r="Q83" s="25"/>
      <c r="R83" s="25"/>
      <c r="S83" s="25"/>
      <c r="T83" s="25"/>
      <c r="U83" s="25"/>
      <c r="V83" s="25"/>
      <c r="W83" s="25"/>
      <c r="X83" s="25"/>
      <c r="Y83" s="25"/>
      <c r="Z83" s="25"/>
    </row>
    <row r="84" spans="1:26" ht="51" customHeight="1" x14ac:dyDescent="0.25">
      <c r="A84" s="64"/>
      <c r="B84" s="66"/>
      <c r="C84" s="31"/>
      <c r="D84" s="67" t="s">
        <v>169</v>
      </c>
      <c r="E84" s="68"/>
      <c r="F84" s="25"/>
      <c r="G84" s="25"/>
      <c r="H84" s="25"/>
      <c r="I84" s="25"/>
      <c r="J84" s="25"/>
      <c r="K84" s="25"/>
      <c r="L84" s="25"/>
      <c r="M84" s="25"/>
      <c r="N84" s="25"/>
      <c r="O84" s="25"/>
      <c r="P84" s="25"/>
      <c r="Q84" s="25"/>
      <c r="R84" s="25"/>
      <c r="S84" s="25"/>
      <c r="T84" s="25"/>
      <c r="U84" s="25"/>
      <c r="V84" s="25"/>
      <c r="W84" s="25"/>
      <c r="X84" s="25"/>
      <c r="Y84" s="25"/>
      <c r="Z84" s="25"/>
    </row>
    <row r="85" spans="1:26" ht="51" customHeight="1" x14ac:dyDescent="0.25">
      <c r="A85" s="64"/>
      <c r="B85" s="66"/>
      <c r="C85" s="31"/>
      <c r="D85" s="67" t="s">
        <v>180</v>
      </c>
      <c r="E85" s="68"/>
      <c r="F85" s="25"/>
      <c r="G85" s="25"/>
      <c r="H85" s="25"/>
      <c r="I85" s="25"/>
      <c r="J85" s="25"/>
      <c r="K85" s="25"/>
      <c r="L85" s="25"/>
      <c r="M85" s="25"/>
      <c r="N85" s="25"/>
      <c r="O85" s="25"/>
      <c r="P85" s="25"/>
      <c r="Q85" s="25"/>
      <c r="R85" s="25"/>
      <c r="S85" s="25"/>
      <c r="T85" s="25"/>
      <c r="U85" s="25"/>
      <c r="V85" s="25"/>
      <c r="W85" s="25"/>
      <c r="X85" s="25"/>
      <c r="Y85" s="25"/>
      <c r="Z85" s="25"/>
    </row>
    <row r="86" spans="1:26" ht="51" customHeight="1" x14ac:dyDescent="0.25">
      <c r="A86" s="70"/>
      <c r="B86" s="73"/>
      <c r="C86" s="31"/>
      <c r="D86" s="67" t="s">
        <v>170</v>
      </c>
      <c r="E86" s="68"/>
      <c r="F86" s="25"/>
      <c r="G86" s="25"/>
      <c r="H86" s="25"/>
      <c r="I86" s="25"/>
      <c r="J86" s="25"/>
      <c r="K86" s="25"/>
      <c r="L86" s="25"/>
      <c r="M86" s="25"/>
      <c r="N86" s="25"/>
      <c r="O86" s="25"/>
      <c r="P86" s="25"/>
      <c r="Q86" s="25"/>
      <c r="R86" s="25"/>
      <c r="S86" s="25"/>
      <c r="T86" s="25"/>
      <c r="U86" s="25"/>
      <c r="V86" s="25"/>
      <c r="W86" s="25"/>
      <c r="X86" s="25"/>
      <c r="Y86" s="25"/>
      <c r="Z86" s="25"/>
    </row>
    <row r="87" spans="1:26" ht="69" customHeight="1" x14ac:dyDescent="0.25">
      <c r="A87" s="63">
        <v>6</v>
      </c>
      <c r="B87" s="74" t="s">
        <v>102</v>
      </c>
      <c r="C87" s="31" t="s">
        <v>185</v>
      </c>
      <c r="D87" s="67" t="s">
        <v>325</v>
      </c>
      <c r="E87" s="68"/>
      <c r="F87" s="25"/>
      <c r="G87" s="25"/>
      <c r="H87" s="25"/>
      <c r="I87" s="25"/>
      <c r="J87" s="25"/>
      <c r="K87" s="25"/>
      <c r="L87" s="25"/>
      <c r="M87" s="25"/>
      <c r="N87" s="25"/>
      <c r="O87" s="25"/>
      <c r="P87" s="25"/>
      <c r="Q87" s="25"/>
      <c r="R87" s="25"/>
      <c r="S87" s="25"/>
      <c r="T87" s="25"/>
      <c r="U87" s="25"/>
      <c r="V87" s="25"/>
      <c r="W87" s="25"/>
      <c r="X87" s="25"/>
      <c r="Y87" s="25"/>
      <c r="Z87" s="25"/>
    </row>
    <row r="88" spans="1:26" ht="46.5" customHeight="1" x14ac:dyDescent="0.25">
      <c r="A88" s="64"/>
      <c r="B88" s="66"/>
      <c r="C88" s="31" t="s">
        <v>326</v>
      </c>
      <c r="D88" s="67" t="s">
        <v>327</v>
      </c>
      <c r="E88" s="68"/>
      <c r="F88" s="25"/>
      <c r="G88" s="25"/>
      <c r="H88" s="25"/>
      <c r="I88" s="25"/>
      <c r="J88" s="25"/>
      <c r="K88" s="25"/>
      <c r="L88" s="25"/>
      <c r="M88" s="25"/>
      <c r="N88" s="25"/>
      <c r="O88" s="25"/>
      <c r="P88" s="25"/>
      <c r="Q88" s="25"/>
      <c r="R88" s="25"/>
      <c r="S88" s="25"/>
      <c r="T88" s="25"/>
      <c r="U88" s="25"/>
      <c r="V88" s="25"/>
      <c r="W88" s="25"/>
      <c r="X88" s="25"/>
      <c r="Y88" s="25"/>
      <c r="Z88" s="25"/>
    </row>
    <row r="89" spans="1:26" ht="48" customHeight="1" x14ac:dyDescent="0.25">
      <c r="A89" s="64"/>
      <c r="B89" s="66"/>
      <c r="C89" s="31"/>
      <c r="D89" s="67" t="s">
        <v>328</v>
      </c>
      <c r="E89" s="68"/>
      <c r="F89" s="25"/>
      <c r="G89" s="25"/>
      <c r="H89" s="25"/>
      <c r="I89" s="25"/>
      <c r="J89" s="25"/>
      <c r="K89" s="25"/>
      <c r="L89" s="25"/>
      <c r="M89" s="25"/>
      <c r="N89" s="25"/>
      <c r="O89" s="25"/>
      <c r="P89" s="25"/>
      <c r="Q89" s="25"/>
      <c r="R89" s="25"/>
      <c r="S89" s="25"/>
      <c r="T89" s="25"/>
      <c r="U89" s="25"/>
      <c r="V89" s="25"/>
      <c r="W89" s="25"/>
      <c r="X89" s="25"/>
      <c r="Y89" s="25"/>
      <c r="Z89" s="25"/>
    </row>
    <row r="90" spans="1:26" ht="36.75" customHeight="1" x14ac:dyDescent="0.25">
      <c r="A90" s="104">
        <v>7</v>
      </c>
      <c r="B90" s="74" t="s">
        <v>145</v>
      </c>
      <c r="C90" s="31" t="s">
        <v>229</v>
      </c>
      <c r="D90" s="67" t="s">
        <v>329</v>
      </c>
      <c r="E90" s="68"/>
      <c r="F90" s="25"/>
      <c r="G90" s="25"/>
      <c r="H90" s="25"/>
      <c r="I90" s="25"/>
      <c r="J90" s="25"/>
      <c r="K90" s="25"/>
      <c r="L90" s="25"/>
      <c r="M90" s="25"/>
      <c r="N90" s="25"/>
      <c r="O90" s="25"/>
      <c r="P90" s="25"/>
      <c r="Q90" s="25"/>
      <c r="R90" s="25"/>
      <c r="S90" s="25"/>
      <c r="T90" s="25"/>
      <c r="U90" s="25"/>
      <c r="V90" s="25"/>
      <c r="W90" s="25"/>
      <c r="X90" s="25"/>
      <c r="Y90" s="25"/>
      <c r="Z90" s="25"/>
    </row>
    <row r="91" spans="1:26" ht="26.25" customHeight="1" x14ac:dyDescent="0.25">
      <c r="A91" s="64"/>
      <c r="B91" s="66"/>
      <c r="C91" s="31" t="s">
        <v>227</v>
      </c>
      <c r="D91" s="67" t="s">
        <v>330</v>
      </c>
      <c r="E91" s="68"/>
      <c r="F91" s="25"/>
      <c r="G91" s="25"/>
      <c r="H91" s="25"/>
      <c r="I91" s="25"/>
      <c r="J91" s="25"/>
      <c r="K91" s="25"/>
      <c r="L91" s="25"/>
      <c r="M91" s="25"/>
      <c r="N91" s="25"/>
      <c r="O91" s="25"/>
      <c r="P91" s="25"/>
      <c r="Q91" s="25"/>
      <c r="R91" s="25"/>
      <c r="S91" s="25"/>
      <c r="T91" s="25"/>
      <c r="U91" s="25"/>
      <c r="V91" s="25"/>
      <c r="W91" s="25"/>
      <c r="X91" s="25"/>
      <c r="Y91" s="25"/>
      <c r="Z91" s="25"/>
    </row>
    <row r="92" spans="1:26" ht="33.75" customHeight="1" x14ac:dyDescent="0.25">
      <c r="A92" s="64"/>
      <c r="B92" s="66"/>
      <c r="C92" s="31" t="s">
        <v>228</v>
      </c>
      <c r="D92" s="67" t="s">
        <v>331</v>
      </c>
      <c r="E92" s="68"/>
      <c r="F92" s="25"/>
      <c r="G92" s="25"/>
      <c r="H92" s="25"/>
      <c r="I92" s="25"/>
      <c r="J92" s="25"/>
      <c r="K92" s="25"/>
      <c r="L92" s="25"/>
      <c r="M92" s="25"/>
      <c r="N92" s="25"/>
      <c r="O92" s="25"/>
      <c r="P92" s="25"/>
      <c r="Q92" s="25"/>
      <c r="R92" s="25"/>
      <c r="S92" s="25"/>
      <c r="T92" s="25"/>
      <c r="U92" s="25"/>
      <c r="V92" s="25"/>
      <c r="W92" s="25"/>
      <c r="X92" s="25"/>
      <c r="Y92" s="25"/>
      <c r="Z92" s="25"/>
    </row>
    <row r="93" spans="1:26" ht="33" customHeight="1" x14ac:dyDescent="0.25">
      <c r="A93" s="64"/>
      <c r="B93" s="66"/>
      <c r="C93" s="31" t="s">
        <v>332</v>
      </c>
      <c r="D93" s="67"/>
      <c r="E93" s="68"/>
      <c r="F93" s="25"/>
      <c r="G93" s="25"/>
      <c r="H93" s="25"/>
      <c r="I93" s="25"/>
      <c r="J93" s="25"/>
      <c r="K93" s="25"/>
      <c r="L93" s="25"/>
      <c r="M93" s="25"/>
      <c r="N93" s="25"/>
      <c r="O93" s="25"/>
      <c r="P93" s="25"/>
      <c r="Q93" s="25"/>
      <c r="R93" s="25"/>
      <c r="S93" s="25"/>
      <c r="T93" s="25"/>
      <c r="U93" s="25"/>
      <c r="V93" s="25"/>
      <c r="W93" s="25"/>
      <c r="X93" s="25"/>
      <c r="Y93" s="25"/>
      <c r="Z93" s="25"/>
    </row>
    <row r="94" spans="1:26" ht="34.5" customHeight="1" x14ac:dyDescent="0.25">
      <c r="A94" s="64"/>
      <c r="B94" s="66"/>
      <c r="C94" s="47" t="s">
        <v>333</v>
      </c>
      <c r="D94" s="71"/>
      <c r="E94" s="72"/>
      <c r="F94" s="25"/>
      <c r="G94" s="25"/>
      <c r="H94" s="25"/>
      <c r="I94" s="25"/>
      <c r="J94" s="25"/>
      <c r="K94" s="25"/>
      <c r="L94" s="25"/>
      <c r="M94" s="25"/>
      <c r="N94" s="25"/>
      <c r="O94" s="25"/>
      <c r="P94" s="25"/>
      <c r="Q94" s="25"/>
      <c r="R94" s="25"/>
      <c r="S94" s="25"/>
      <c r="T94" s="25"/>
      <c r="U94" s="25"/>
      <c r="V94" s="25"/>
      <c r="W94" s="25"/>
      <c r="X94" s="25"/>
      <c r="Y94" s="25"/>
      <c r="Z94" s="25"/>
    </row>
    <row r="95" spans="1:26" ht="30.75" customHeight="1" x14ac:dyDescent="0.25">
      <c r="A95" s="57">
        <v>8</v>
      </c>
      <c r="B95" s="60" t="s">
        <v>230</v>
      </c>
      <c r="C95" s="48" t="s">
        <v>334</v>
      </c>
      <c r="D95" s="105"/>
      <c r="E95" s="106"/>
      <c r="F95" s="25"/>
      <c r="G95" s="25"/>
      <c r="H95" s="25"/>
      <c r="I95" s="25"/>
      <c r="J95" s="25"/>
      <c r="K95" s="25"/>
      <c r="L95" s="25"/>
      <c r="M95" s="25"/>
      <c r="N95" s="25"/>
      <c r="O95" s="25"/>
      <c r="P95" s="25"/>
      <c r="Q95" s="25"/>
      <c r="R95" s="25"/>
      <c r="S95" s="25"/>
      <c r="T95" s="25"/>
      <c r="U95" s="25"/>
      <c r="V95" s="25"/>
      <c r="W95" s="25"/>
      <c r="X95" s="25"/>
      <c r="Y95" s="25"/>
      <c r="Z95" s="25"/>
    </row>
    <row r="96" spans="1:26" ht="30.75" customHeight="1" x14ac:dyDescent="0.25">
      <c r="A96" s="58"/>
      <c r="B96" s="61"/>
      <c r="C96" s="32" t="s">
        <v>231</v>
      </c>
      <c r="D96" s="67"/>
      <c r="E96" s="107"/>
      <c r="F96" s="25"/>
      <c r="G96" s="25"/>
      <c r="H96" s="25"/>
      <c r="I96" s="25"/>
      <c r="J96" s="25"/>
      <c r="K96" s="25"/>
      <c r="L96" s="25"/>
      <c r="M96" s="25"/>
      <c r="N96" s="25"/>
      <c r="O96" s="25"/>
      <c r="P96" s="25"/>
      <c r="Q96" s="25"/>
      <c r="R96" s="25"/>
      <c r="S96" s="25"/>
      <c r="T96" s="25"/>
      <c r="U96" s="25"/>
      <c r="V96" s="25"/>
      <c r="W96" s="25"/>
      <c r="X96" s="25"/>
      <c r="Y96" s="25"/>
      <c r="Z96" s="25"/>
    </row>
    <row r="97" spans="1:26" ht="30.75" customHeight="1" x14ac:dyDescent="0.25">
      <c r="A97" s="58"/>
      <c r="B97" s="61"/>
      <c r="C97" s="32" t="s">
        <v>237</v>
      </c>
      <c r="D97" s="67"/>
      <c r="E97" s="107"/>
      <c r="F97" s="25"/>
      <c r="G97" s="25"/>
      <c r="H97" s="25"/>
      <c r="I97" s="25"/>
      <c r="J97" s="25"/>
      <c r="K97" s="25"/>
      <c r="L97" s="25"/>
      <c r="M97" s="25"/>
      <c r="N97" s="25"/>
      <c r="O97" s="25"/>
      <c r="P97" s="25"/>
      <c r="Q97" s="25"/>
      <c r="R97" s="25"/>
      <c r="S97" s="25"/>
      <c r="T97" s="25"/>
      <c r="U97" s="25"/>
      <c r="V97" s="25"/>
      <c r="W97" s="25"/>
      <c r="X97" s="25"/>
      <c r="Y97" s="25"/>
      <c r="Z97" s="25"/>
    </row>
    <row r="98" spans="1:26" ht="30.75" customHeight="1" x14ac:dyDescent="0.25">
      <c r="A98" s="59"/>
      <c r="B98" s="62"/>
      <c r="C98" s="49"/>
      <c r="D98" s="108"/>
      <c r="E98" s="109"/>
      <c r="F98" s="25"/>
      <c r="G98" s="25"/>
      <c r="H98" s="25"/>
      <c r="I98" s="25"/>
      <c r="J98" s="25"/>
      <c r="K98" s="25"/>
      <c r="L98" s="25"/>
      <c r="M98" s="25"/>
      <c r="N98" s="25"/>
      <c r="O98" s="25"/>
      <c r="P98" s="25"/>
      <c r="Q98" s="25"/>
      <c r="R98" s="25"/>
      <c r="S98" s="25"/>
      <c r="T98" s="25"/>
      <c r="U98" s="25"/>
      <c r="V98" s="25"/>
      <c r="W98" s="25"/>
      <c r="X98" s="25"/>
      <c r="Y98" s="25"/>
      <c r="Z98" s="25"/>
    </row>
    <row r="99" spans="1:26" ht="12.75" customHeight="1" x14ac:dyDescent="0.25">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2.75" customHeight="1" x14ac:dyDescent="0.25">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2.75" customHeight="1" x14ac:dyDescent="0.25">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2.75" customHeight="1" x14ac:dyDescent="0.25">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2.75" customHeight="1" x14ac:dyDescent="0.25">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2.75" customHeight="1" x14ac:dyDescent="0.25">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2.75" customHeight="1" x14ac:dyDescent="0.25">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2.75" customHeight="1" x14ac:dyDescent="0.25">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2.75" customHeight="1" x14ac:dyDescent="0.25">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2.75" customHeight="1" x14ac:dyDescent="0.25">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2.75" customHeight="1" x14ac:dyDescent="0.25">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2.75" customHeight="1" x14ac:dyDescent="0.25">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2.75" customHeight="1" x14ac:dyDescent="0.25">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2.75" customHeight="1" x14ac:dyDescent="0.2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2.75" customHeight="1" x14ac:dyDescent="0.25">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2.75" customHeight="1" x14ac:dyDescent="0.25">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2.75" customHeight="1" x14ac:dyDescent="0.25">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2.75" customHeight="1" x14ac:dyDescent="0.25">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2.75" customHeight="1" x14ac:dyDescent="0.2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2.75" customHeight="1" x14ac:dyDescent="0.25">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2.75" customHeight="1" x14ac:dyDescent="0.2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2.75" customHeight="1" x14ac:dyDescent="0.2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2.75" customHeight="1" x14ac:dyDescent="0.2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2.75" customHeight="1" x14ac:dyDescent="0.25">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2.75" customHeight="1" x14ac:dyDescent="0.25">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2.75" customHeight="1" x14ac:dyDescent="0.25">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2.75" customHeight="1" x14ac:dyDescent="0.25">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2.75" customHeight="1" x14ac:dyDescent="0.25">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2.75" customHeight="1" x14ac:dyDescent="0.25">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2.75" customHeight="1" x14ac:dyDescent="0.25">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2.75" customHeight="1" x14ac:dyDescent="0.25">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2.75" customHeight="1" x14ac:dyDescent="0.25">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2.75" customHeight="1" x14ac:dyDescent="0.25">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2.75" customHeight="1" x14ac:dyDescent="0.25">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2.75" customHeight="1" x14ac:dyDescent="0.25">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2.75" customHeight="1" x14ac:dyDescent="0.25">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2.75" customHeight="1" x14ac:dyDescent="0.25">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2.75" customHeight="1" x14ac:dyDescent="0.25">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2.75" customHeight="1" x14ac:dyDescent="0.25">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2.75" customHeight="1" x14ac:dyDescent="0.25">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2.75" customHeight="1" x14ac:dyDescent="0.25">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2.75" customHeight="1" x14ac:dyDescent="0.2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2.75" customHeight="1" x14ac:dyDescent="0.2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2.75" customHeight="1" x14ac:dyDescent="0.25">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2.75" customHeight="1" x14ac:dyDescent="0.25">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2.75" customHeight="1" x14ac:dyDescent="0.25">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2.75" customHeight="1" x14ac:dyDescent="0.25">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2.75" customHeight="1" x14ac:dyDescent="0.25">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2.75" customHeight="1" x14ac:dyDescent="0.2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2.75" customHeight="1" x14ac:dyDescent="0.25">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2.75" customHeight="1" x14ac:dyDescent="0.2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2.75" customHeight="1" x14ac:dyDescent="0.25">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2.7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2.7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2.7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2.7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2.7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2.75" customHeight="1" x14ac:dyDescent="0.25">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2.75" customHeight="1" x14ac:dyDescent="0.25">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2.75" customHeight="1" x14ac:dyDescent="0.25">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2.75" customHeight="1" x14ac:dyDescent="0.2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2.75" customHeight="1" x14ac:dyDescent="0.25">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2.75" customHeight="1" x14ac:dyDescent="0.2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2.75" customHeight="1" x14ac:dyDescent="0.25">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2.75" customHeight="1" x14ac:dyDescent="0.2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2.75" customHeight="1" x14ac:dyDescent="0.25">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2.75" customHeight="1" x14ac:dyDescent="0.25">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2.75" customHeight="1" x14ac:dyDescent="0.25">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2.75" customHeight="1" x14ac:dyDescent="0.2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2.75" customHeight="1" x14ac:dyDescent="0.2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2.75" customHeight="1" x14ac:dyDescent="0.2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2.75" customHeight="1" x14ac:dyDescent="0.2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2.75" customHeight="1" x14ac:dyDescent="0.2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2.75" customHeight="1" x14ac:dyDescent="0.2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2.75" customHeight="1" x14ac:dyDescent="0.25">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2.75" customHeight="1" x14ac:dyDescent="0.25">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2.75" customHeight="1" x14ac:dyDescent="0.25">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2.75" customHeight="1" x14ac:dyDescent="0.25">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2.75" customHeigh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2.75" customHeigh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2.75" customHeigh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2.75" customHeigh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2.75" customHeigh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2.75" customHeigh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2.75" customHeigh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2.75" customHeigh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2.75" customHeigh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2.75" customHeight="1" x14ac:dyDescent="0.25">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2.75" customHeight="1" x14ac:dyDescent="0.25">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2.75" customHeight="1" x14ac:dyDescent="0.25">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2.75" customHeight="1" x14ac:dyDescent="0.25">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2.75" customHeight="1" x14ac:dyDescent="0.25">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2.75" customHeight="1" x14ac:dyDescent="0.25">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2.75" customHeight="1" x14ac:dyDescent="0.25">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2.75" customHeight="1" x14ac:dyDescent="0.25">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2.75" customHeight="1" x14ac:dyDescent="0.25">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2.75" customHeight="1" x14ac:dyDescent="0.25">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2.75" customHeight="1" x14ac:dyDescent="0.25">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2.75" customHeight="1" x14ac:dyDescent="0.25">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2.75" customHeight="1" x14ac:dyDescent="0.25">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2.75" customHeight="1" x14ac:dyDescent="0.25">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2.75" customHeight="1" x14ac:dyDescent="0.25">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2.75" customHeight="1" x14ac:dyDescent="0.25">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2.75" customHeight="1" x14ac:dyDescent="0.25">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2.75" customHeight="1" x14ac:dyDescent="0.25">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2.75" customHeight="1" x14ac:dyDescent="0.25">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2.75" customHeight="1" x14ac:dyDescent="0.25">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2.75" customHeight="1" x14ac:dyDescent="0.25">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2.75" customHeight="1" x14ac:dyDescent="0.25">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2.75" customHeight="1" x14ac:dyDescent="0.25">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2.75" customHeight="1" x14ac:dyDescent="0.25">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2.75" customHeight="1" x14ac:dyDescent="0.25">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2.75" customHeight="1" x14ac:dyDescent="0.25">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2.75" customHeight="1" x14ac:dyDescent="0.25">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2.75" customHeight="1" x14ac:dyDescent="0.25">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2.75" customHeight="1" x14ac:dyDescent="0.25">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2.75" customHeight="1" x14ac:dyDescent="0.25">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2.75" customHeight="1" x14ac:dyDescent="0.25">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2.75" customHeight="1" x14ac:dyDescent="0.25">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2.75" customHeight="1" x14ac:dyDescent="0.25">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2.75" customHeight="1" x14ac:dyDescent="0.25">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2.75" customHeight="1" x14ac:dyDescent="0.25">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2.75" customHeight="1" x14ac:dyDescent="0.25">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2.75" customHeight="1" x14ac:dyDescent="0.25">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2.75" customHeight="1" x14ac:dyDescent="0.25">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2.75" customHeight="1" x14ac:dyDescent="0.25">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2.75" customHeight="1" x14ac:dyDescent="0.25">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2.75" customHeight="1" x14ac:dyDescent="0.25">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2.75" customHeight="1" x14ac:dyDescent="0.25">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2.75" customHeight="1" x14ac:dyDescent="0.25">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2.75" customHeight="1" x14ac:dyDescent="0.25">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2.75" customHeight="1" x14ac:dyDescent="0.25">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2.75" customHeight="1" x14ac:dyDescent="0.25">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2.75" customHeight="1" x14ac:dyDescent="0.25">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2.75" customHeight="1" x14ac:dyDescent="0.25">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2.75" customHeight="1" x14ac:dyDescent="0.25">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2.75" customHeight="1" x14ac:dyDescent="0.25">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2.75" customHeight="1" x14ac:dyDescent="0.25">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2.75" customHeight="1" x14ac:dyDescent="0.25">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2.75" customHeight="1" x14ac:dyDescent="0.25">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2.75" customHeight="1" x14ac:dyDescent="0.25">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2.75" customHeight="1" x14ac:dyDescent="0.25">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2.75" customHeight="1" x14ac:dyDescent="0.25">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2.75" customHeight="1" x14ac:dyDescent="0.25">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2.75" customHeight="1" x14ac:dyDescent="0.25">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2.75" customHeight="1" x14ac:dyDescent="0.25">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2.75" customHeight="1" x14ac:dyDescent="0.25">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2.75" customHeight="1" x14ac:dyDescent="0.25">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2.75" customHeight="1" x14ac:dyDescent="0.25">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2.75" customHeight="1" x14ac:dyDescent="0.25">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2.75" customHeight="1" x14ac:dyDescent="0.25">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2.75" customHeight="1" x14ac:dyDescent="0.25">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2.75" customHeight="1" x14ac:dyDescent="0.25">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2.75" customHeight="1" x14ac:dyDescent="0.25">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2.75" customHeight="1" x14ac:dyDescent="0.25">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2.75" customHeight="1" x14ac:dyDescent="0.25">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2.75" customHeight="1" x14ac:dyDescent="0.25">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2.75" customHeight="1" x14ac:dyDescent="0.25">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2.75" customHeight="1" x14ac:dyDescent="0.25">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2.75" customHeight="1" x14ac:dyDescent="0.25">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2.75" customHeight="1" x14ac:dyDescent="0.25">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2.75" customHeight="1" x14ac:dyDescent="0.25">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2.75" customHeight="1" x14ac:dyDescent="0.25">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2.75" customHeight="1" x14ac:dyDescent="0.25">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2.75" customHeight="1" x14ac:dyDescent="0.25">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2.75" customHeight="1" x14ac:dyDescent="0.25">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2.75" customHeight="1" x14ac:dyDescent="0.25">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2.75" customHeight="1" x14ac:dyDescent="0.25">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2.75" customHeight="1" x14ac:dyDescent="0.25">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2.75" customHeight="1" x14ac:dyDescent="0.25">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2.75" customHeight="1" x14ac:dyDescent="0.25">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2.75" customHeight="1" x14ac:dyDescent="0.25">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2.75" customHeight="1" x14ac:dyDescent="0.25">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2.75" customHeight="1" x14ac:dyDescent="0.25">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2.75" customHeight="1" x14ac:dyDescent="0.25">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2.75" customHeight="1" x14ac:dyDescent="0.25">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2.75" customHeight="1" x14ac:dyDescent="0.25">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2.75" customHeight="1" x14ac:dyDescent="0.25">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2.75" customHeight="1" x14ac:dyDescent="0.25">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2.75" customHeight="1" x14ac:dyDescent="0.25">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2.75" customHeight="1" x14ac:dyDescent="0.25">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2.75" customHeight="1" x14ac:dyDescent="0.25">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2.75" customHeight="1" x14ac:dyDescent="0.25">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2.75" customHeight="1" x14ac:dyDescent="0.25">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2.75" customHeight="1" x14ac:dyDescent="0.25">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2.75" customHeight="1" x14ac:dyDescent="0.25">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2.75" customHeight="1" x14ac:dyDescent="0.25">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2.75" customHeight="1" x14ac:dyDescent="0.25">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2.75" customHeight="1" x14ac:dyDescent="0.25">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2.75" customHeight="1" x14ac:dyDescent="0.25">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2.75" customHeight="1" x14ac:dyDescent="0.25">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2.75" customHeight="1" x14ac:dyDescent="0.25">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2.75" customHeight="1" x14ac:dyDescent="0.25">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2.75" customHeight="1" x14ac:dyDescent="0.25">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2.75" customHeight="1" x14ac:dyDescent="0.25">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2.75" customHeight="1" x14ac:dyDescent="0.25">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2.75" customHeight="1" x14ac:dyDescent="0.25">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2.75" customHeight="1" x14ac:dyDescent="0.25">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2.75" customHeight="1" x14ac:dyDescent="0.25">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2.75" customHeight="1" x14ac:dyDescent="0.25">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2.75" customHeight="1" x14ac:dyDescent="0.25">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2.75" customHeight="1" x14ac:dyDescent="0.25">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2.75" customHeight="1" x14ac:dyDescent="0.25">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2.75" customHeight="1" x14ac:dyDescent="0.25">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2.75" customHeight="1" x14ac:dyDescent="0.25">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2.75" customHeight="1" x14ac:dyDescent="0.25">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2.75" customHeight="1" x14ac:dyDescent="0.25">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2.75" customHeight="1" x14ac:dyDescent="0.25">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2.75" customHeight="1" x14ac:dyDescent="0.25">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2.75" customHeight="1" x14ac:dyDescent="0.25">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2.75" customHeight="1" x14ac:dyDescent="0.25">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2.75" customHeight="1" x14ac:dyDescent="0.25">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2.75" customHeight="1" x14ac:dyDescent="0.25">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2.75" customHeight="1" x14ac:dyDescent="0.25">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2.75" customHeight="1" x14ac:dyDescent="0.25">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2.75" customHeight="1" x14ac:dyDescent="0.25">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2.75" customHeight="1" x14ac:dyDescent="0.25">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2.75" customHeight="1" x14ac:dyDescent="0.25">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2.75" customHeight="1" x14ac:dyDescent="0.25">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2.75" customHeight="1" x14ac:dyDescent="0.25">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2.75" customHeight="1" x14ac:dyDescent="0.25">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2.75" customHeight="1" x14ac:dyDescent="0.25">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2.75" customHeight="1" x14ac:dyDescent="0.25">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2.75" customHeight="1" x14ac:dyDescent="0.25">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2.75" customHeight="1" x14ac:dyDescent="0.25">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2.75" customHeight="1" x14ac:dyDescent="0.25">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2.75" customHeight="1" x14ac:dyDescent="0.25">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2.75" customHeight="1" x14ac:dyDescent="0.25">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2.75" customHeight="1" x14ac:dyDescent="0.25">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2.75" customHeight="1" x14ac:dyDescent="0.25">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2.75" customHeight="1" x14ac:dyDescent="0.25">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2.75" customHeight="1" x14ac:dyDescent="0.25">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2.75" customHeight="1" x14ac:dyDescent="0.25">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2.75" customHeight="1" x14ac:dyDescent="0.25">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2.75" customHeight="1" x14ac:dyDescent="0.25">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2.75" customHeight="1" x14ac:dyDescent="0.25">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2.75" customHeight="1" x14ac:dyDescent="0.25">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2.75" customHeight="1" x14ac:dyDescent="0.25">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2.75" customHeight="1" x14ac:dyDescent="0.25">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2.75" customHeight="1" x14ac:dyDescent="0.25">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2.75" customHeight="1" x14ac:dyDescent="0.25">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2.75" customHeight="1" x14ac:dyDescent="0.25">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2.75" customHeight="1" x14ac:dyDescent="0.25">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2.75" customHeight="1" x14ac:dyDescent="0.25">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2.75" customHeight="1" x14ac:dyDescent="0.25">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2.75" customHeight="1" x14ac:dyDescent="0.25">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2.75" customHeight="1" x14ac:dyDescent="0.25">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2.75" customHeight="1" x14ac:dyDescent="0.25">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2.75" customHeight="1" x14ac:dyDescent="0.25">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2.75" customHeight="1" x14ac:dyDescent="0.25">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2.75" customHeight="1" x14ac:dyDescent="0.25">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2.75" customHeight="1" x14ac:dyDescent="0.25">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2.75" customHeight="1" x14ac:dyDescent="0.25">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2.75" customHeight="1" x14ac:dyDescent="0.25">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2.75" customHeight="1" x14ac:dyDescent="0.25">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2.75" customHeight="1" x14ac:dyDescent="0.25">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2.75" customHeight="1" x14ac:dyDescent="0.25">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2.75" customHeight="1" x14ac:dyDescent="0.25">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2.75" customHeight="1" x14ac:dyDescent="0.25">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2.75" customHeight="1" x14ac:dyDescent="0.25">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2.75" customHeight="1" x14ac:dyDescent="0.25">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2.75" customHeight="1" x14ac:dyDescent="0.25">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2.75" customHeight="1" x14ac:dyDescent="0.25">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2.75" customHeight="1" x14ac:dyDescent="0.25">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2.75" customHeight="1" x14ac:dyDescent="0.25">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2.75" customHeight="1" x14ac:dyDescent="0.25">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2.75" customHeight="1" x14ac:dyDescent="0.25">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2.75" customHeight="1" x14ac:dyDescent="0.25">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2.75" customHeight="1" x14ac:dyDescent="0.25">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2.75" customHeight="1" x14ac:dyDescent="0.25">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2.75" customHeight="1" x14ac:dyDescent="0.25">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2.75" customHeight="1" x14ac:dyDescent="0.25">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2.75" customHeight="1" x14ac:dyDescent="0.25">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2.75" customHeight="1" x14ac:dyDescent="0.25">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2.75" customHeight="1" x14ac:dyDescent="0.25">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2.75" customHeight="1" x14ac:dyDescent="0.25">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2.75" customHeight="1" x14ac:dyDescent="0.25">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2.75" customHeight="1" x14ac:dyDescent="0.25">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2.75" customHeight="1" x14ac:dyDescent="0.25">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2.75" customHeight="1" x14ac:dyDescent="0.25">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2.75" customHeight="1" x14ac:dyDescent="0.25">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2.75" customHeight="1" x14ac:dyDescent="0.25">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2.75" customHeight="1" x14ac:dyDescent="0.25">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2.75" customHeight="1" x14ac:dyDescent="0.25">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2.75" customHeight="1" x14ac:dyDescent="0.25">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2.75" customHeight="1" x14ac:dyDescent="0.25">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2.75" customHeight="1" x14ac:dyDescent="0.25">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2.75" customHeight="1" x14ac:dyDescent="0.25">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2.75" customHeight="1" x14ac:dyDescent="0.25">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2.75" customHeight="1" x14ac:dyDescent="0.2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2.75" customHeight="1" x14ac:dyDescent="0.25">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2.75" customHeight="1" x14ac:dyDescent="0.25">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2.75" customHeight="1" x14ac:dyDescent="0.25">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2.75" customHeight="1" x14ac:dyDescent="0.25">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2.75" customHeight="1" x14ac:dyDescent="0.25">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2.75" customHeight="1" x14ac:dyDescent="0.25">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2.75" customHeight="1" x14ac:dyDescent="0.25">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2.75" customHeight="1" x14ac:dyDescent="0.25">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2.75" customHeight="1" x14ac:dyDescent="0.25">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2.75" customHeight="1" x14ac:dyDescent="0.25">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2.75" customHeight="1" x14ac:dyDescent="0.25">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2.75" customHeight="1" x14ac:dyDescent="0.25">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2.75" customHeight="1" x14ac:dyDescent="0.25">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2.75" customHeight="1" x14ac:dyDescent="0.25">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2.75" customHeight="1" x14ac:dyDescent="0.25">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2.75" customHeight="1" x14ac:dyDescent="0.25">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2.75" customHeight="1" x14ac:dyDescent="0.25">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2.75" customHeight="1" x14ac:dyDescent="0.25">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2.75" customHeight="1" x14ac:dyDescent="0.25">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2.75" customHeight="1" x14ac:dyDescent="0.25">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2.75" customHeight="1" x14ac:dyDescent="0.25">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2.75" customHeight="1" x14ac:dyDescent="0.25">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2.75" customHeight="1" x14ac:dyDescent="0.25">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2.75" customHeight="1" x14ac:dyDescent="0.25">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2.75" customHeight="1" x14ac:dyDescent="0.2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2.75" customHeight="1" x14ac:dyDescent="0.2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2.75" customHeight="1" x14ac:dyDescent="0.2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2.75" customHeight="1" x14ac:dyDescent="0.2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2.75" customHeight="1" x14ac:dyDescent="0.25">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2.75" customHeight="1" x14ac:dyDescent="0.25">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2.75" customHeight="1" x14ac:dyDescent="0.25">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2.75" customHeight="1" x14ac:dyDescent="0.25">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2.75" customHeight="1" x14ac:dyDescent="0.25">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2.75" customHeight="1" x14ac:dyDescent="0.25">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2.75" customHeight="1" x14ac:dyDescent="0.25">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2.75" customHeight="1" x14ac:dyDescent="0.25">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2.75" customHeight="1" x14ac:dyDescent="0.25">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2.75" customHeight="1" x14ac:dyDescent="0.25">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2.75" customHeight="1" x14ac:dyDescent="0.25">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2.75" customHeight="1" x14ac:dyDescent="0.25">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2.75" customHeight="1" x14ac:dyDescent="0.25">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2.75" customHeight="1" x14ac:dyDescent="0.25">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2.75" customHeight="1" x14ac:dyDescent="0.25">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2.75" customHeight="1" x14ac:dyDescent="0.25">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2.75" customHeight="1" x14ac:dyDescent="0.2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2.75" customHeight="1" x14ac:dyDescent="0.25">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2.75" customHeight="1" x14ac:dyDescent="0.25">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2.75" customHeight="1" x14ac:dyDescent="0.25">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2.75" customHeight="1" x14ac:dyDescent="0.25">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2.75" customHeight="1" x14ac:dyDescent="0.25">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2.75" customHeight="1" x14ac:dyDescent="0.25">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2.75" customHeight="1" x14ac:dyDescent="0.25">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2.75" customHeight="1" x14ac:dyDescent="0.25">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2.75" customHeight="1" x14ac:dyDescent="0.25">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2.75" customHeight="1" x14ac:dyDescent="0.25">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2.75" customHeight="1" x14ac:dyDescent="0.25">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2.75" customHeight="1" x14ac:dyDescent="0.25">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2.75" customHeight="1" x14ac:dyDescent="0.25">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2.75" customHeight="1" x14ac:dyDescent="0.25">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2.75" customHeight="1" x14ac:dyDescent="0.25">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2.75" customHeight="1" x14ac:dyDescent="0.25">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2.75" customHeight="1" x14ac:dyDescent="0.25">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2.75" customHeight="1" x14ac:dyDescent="0.25">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2.75" customHeight="1" x14ac:dyDescent="0.25">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2.75" customHeight="1" x14ac:dyDescent="0.25">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2.75" customHeight="1" x14ac:dyDescent="0.25">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2.75" customHeight="1" x14ac:dyDescent="0.25">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2.75" customHeight="1" x14ac:dyDescent="0.25">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2.75" customHeight="1" x14ac:dyDescent="0.25">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2.75" customHeight="1" x14ac:dyDescent="0.25">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2.75" customHeight="1" x14ac:dyDescent="0.25">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2.75" customHeight="1" x14ac:dyDescent="0.25">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2.75" customHeight="1" x14ac:dyDescent="0.25">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2.75" customHeight="1" x14ac:dyDescent="0.25">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2.75" customHeight="1" x14ac:dyDescent="0.25">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2.7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2.7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2.7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2.7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2.7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2.75" customHeight="1" x14ac:dyDescent="0.25">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2.75" customHeight="1" x14ac:dyDescent="0.25">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2.75" customHeight="1" x14ac:dyDescent="0.25">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2.75" customHeight="1" x14ac:dyDescent="0.25">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2.75" customHeight="1" x14ac:dyDescent="0.25">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2.75" customHeight="1" x14ac:dyDescent="0.25">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2.75" customHeight="1" x14ac:dyDescent="0.25">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2.75" customHeight="1" x14ac:dyDescent="0.25">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2.75" customHeight="1" x14ac:dyDescent="0.25">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2.75" customHeight="1" x14ac:dyDescent="0.25">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2.75" customHeight="1" x14ac:dyDescent="0.25">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2.75" customHeight="1" x14ac:dyDescent="0.25">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2.75" customHeight="1" x14ac:dyDescent="0.25">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2.75" customHeight="1" x14ac:dyDescent="0.25">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2.75" customHeight="1" x14ac:dyDescent="0.25">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2.75" customHeight="1" x14ac:dyDescent="0.25">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2.75" customHeight="1" x14ac:dyDescent="0.25">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2.75" customHeight="1" x14ac:dyDescent="0.25">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2.75" customHeight="1" x14ac:dyDescent="0.25">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2.75" customHeight="1" x14ac:dyDescent="0.25">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2.75" customHeight="1" x14ac:dyDescent="0.25">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2.75" customHeight="1" x14ac:dyDescent="0.25">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2.75" customHeight="1" x14ac:dyDescent="0.25">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2.75" customHeight="1" x14ac:dyDescent="0.25">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2.75" customHeight="1" x14ac:dyDescent="0.25">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2.75" customHeight="1" x14ac:dyDescent="0.25">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2.75" customHeight="1" x14ac:dyDescent="0.25">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2.75" customHeight="1" x14ac:dyDescent="0.25">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2.75" customHeight="1" x14ac:dyDescent="0.25">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2.75" customHeight="1" x14ac:dyDescent="0.25">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2.75" customHeight="1" x14ac:dyDescent="0.25">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2.75" customHeight="1" x14ac:dyDescent="0.25">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2.75" customHeight="1" x14ac:dyDescent="0.25">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2.75" customHeight="1" x14ac:dyDescent="0.25">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2.75" customHeight="1" x14ac:dyDescent="0.25">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2.75" customHeight="1" x14ac:dyDescent="0.25">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2.75" customHeight="1" x14ac:dyDescent="0.25">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2.75" customHeight="1" x14ac:dyDescent="0.25">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2.75" customHeight="1" x14ac:dyDescent="0.25">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2.75" customHeight="1" x14ac:dyDescent="0.25">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2.75" customHeight="1" x14ac:dyDescent="0.25">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2.75" customHeight="1" x14ac:dyDescent="0.25">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2.75" customHeight="1" x14ac:dyDescent="0.25">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2.75" customHeight="1" x14ac:dyDescent="0.25">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2.75" customHeight="1" x14ac:dyDescent="0.25">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2.75" customHeight="1" x14ac:dyDescent="0.25">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2.75" customHeight="1" x14ac:dyDescent="0.25">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2.75" customHeight="1" x14ac:dyDescent="0.25">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2.75" customHeight="1" x14ac:dyDescent="0.25">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2.75" customHeight="1" x14ac:dyDescent="0.25">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2.75" customHeight="1" x14ac:dyDescent="0.25">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2.75" customHeight="1" x14ac:dyDescent="0.25">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2.75" customHeight="1" x14ac:dyDescent="0.25">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2.75" customHeight="1" x14ac:dyDescent="0.25">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2.75" customHeight="1" x14ac:dyDescent="0.25">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2.75" customHeight="1" x14ac:dyDescent="0.25">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2.75" customHeight="1" x14ac:dyDescent="0.25">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2.75" customHeight="1" x14ac:dyDescent="0.25">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2.75" customHeight="1" x14ac:dyDescent="0.25">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2.75" customHeight="1" x14ac:dyDescent="0.25">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2.75" customHeight="1" x14ac:dyDescent="0.25">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2.75" customHeight="1" x14ac:dyDescent="0.25">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2.75" customHeight="1" x14ac:dyDescent="0.25">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2.75" customHeight="1" x14ac:dyDescent="0.25">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2.75" customHeight="1" x14ac:dyDescent="0.25">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2.75" customHeight="1" x14ac:dyDescent="0.25">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2.75" customHeight="1" x14ac:dyDescent="0.25">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2.75" customHeight="1" x14ac:dyDescent="0.25">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2.75" customHeight="1" x14ac:dyDescent="0.25">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2.75" customHeight="1" x14ac:dyDescent="0.25">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2.75" customHeight="1" x14ac:dyDescent="0.25">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2.75" customHeight="1" x14ac:dyDescent="0.25">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2.75" customHeight="1" x14ac:dyDescent="0.25">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2.75" customHeight="1" x14ac:dyDescent="0.25">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2.75" customHeight="1" x14ac:dyDescent="0.25">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2.75" customHeight="1" x14ac:dyDescent="0.25">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2.75" customHeight="1" x14ac:dyDescent="0.25">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2.75" customHeight="1" x14ac:dyDescent="0.2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2.75" customHeight="1" x14ac:dyDescent="0.2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2.75" customHeight="1" x14ac:dyDescent="0.2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2.75" customHeight="1" x14ac:dyDescent="0.2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2.75" customHeight="1" x14ac:dyDescent="0.2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2.75" customHeight="1" x14ac:dyDescent="0.2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2.75" customHeight="1" x14ac:dyDescent="0.2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2.75" customHeight="1" x14ac:dyDescent="0.2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2.75" customHeight="1" x14ac:dyDescent="0.2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2.75" customHeight="1" x14ac:dyDescent="0.25">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2.75" customHeight="1" x14ac:dyDescent="0.25">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2.75" customHeight="1" x14ac:dyDescent="0.25">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2.75" customHeight="1" x14ac:dyDescent="0.25">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2.75" customHeight="1" x14ac:dyDescent="0.25">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2.75" customHeight="1" x14ac:dyDescent="0.25">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2.75" customHeight="1" x14ac:dyDescent="0.25">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2.75" customHeight="1" x14ac:dyDescent="0.25">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2.75" customHeight="1" x14ac:dyDescent="0.25">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2.75" customHeight="1" x14ac:dyDescent="0.25">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2.75" customHeight="1" x14ac:dyDescent="0.25">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2.75" customHeight="1" x14ac:dyDescent="0.25">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2.75" customHeight="1" x14ac:dyDescent="0.25">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2.75" customHeight="1" x14ac:dyDescent="0.25">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2.75" customHeight="1" x14ac:dyDescent="0.25">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2.75" customHeight="1" x14ac:dyDescent="0.25">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2.75" customHeight="1" x14ac:dyDescent="0.25">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2.75" customHeight="1" x14ac:dyDescent="0.25">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2.75" customHeight="1" x14ac:dyDescent="0.25">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2.75" customHeight="1" x14ac:dyDescent="0.25">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2.75" customHeight="1" x14ac:dyDescent="0.25">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2.75" customHeight="1" x14ac:dyDescent="0.25">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2.75" customHeight="1" x14ac:dyDescent="0.25">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2.75" customHeight="1" x14ac:dyDescent="0.25">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2.75" customHeight="1" x14ac:dyDescent="0.25">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2.75" customHeight="1" x14ac:dyDescent="0.25">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2.75" customHeight="1" x14ac:dyDescent="0.25">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2.75" customHeight="1" x14ac:dyDescent="0.25">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2.75" customHeight="1" x14ac:dyDescent="0.25">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2.75" customHeight="1" x14ac:dyDescent="0.25">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2.75" customHeight="1" x14ac:dyDescent="0.25">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2.75" customHeight="1" x14ac:dyDescent="0.25">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2.75" customHeight="1" x14ac:dyDescent="0.25">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2.75" customHeight="1" x14ac:dyDescent="0.25">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2.75" customHeight="1" x14ac:dyDescent="0.25">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2.75" customHeight="1" x14ac:dyDescent="0.25">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2.75" customHeight="1" x14ac:dyDescent="0.25">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2.75" customHeight="1" x14ac:dyDescent="0.25">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2.75" customHeight="1" x14ac:dyDescent="0.25">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2.75" customHeight="1" x14ac:dyDescent="0.25">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2.75" customHeight="1" x14ac:dyDescent="0.25">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2.75" customHeight="1" x14ac:dyDescent="0.25">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2.75" customHeight="1" x14ac:dyDescent="0.25">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2.75" customHeight="1" x14ac:dyDescent="0.25">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2.75" customHeight="1" x14ac:dyDescent="0.25">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2.75" customHeight="1" x14ac:dyDescent="0.25">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2.75" customHeight="1" x14ac:dyDescent="0.25">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2.75" customHeight="1" x14ac:dyDescent="0.25">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2.75" customHeight="1" x14ac:dyDescent="0.25">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2.75" customHeight="1" x14ac:dyDescent="0.25">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2.75" customHeight="1" x14ac:dyDescent="0.25">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2.75" customHeight="1" x14ac:dyDescent="0.25">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2.75" customHeight="1" x14ac:dyDescent="0.25">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2.75" customHeight="1" x14ac:dyDescent="0.25">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2.75" customHeight="1" x14ac:dyDescent="0.25">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2.75" customHeight="1" x14ac:dyDescent="0.25">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2.75" customHeight="1" x14ac:dyDescent="0.25">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2.75" customHeight="1" x14ac:dyDescent="0.25">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2.75" customHeight="1" x14ac:dyDescent="0.25">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2.75" customHeight="1" x14ac:dyDescent="0.25">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2.75" customHeight="1" x14ac:dyDescent="0.25">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2.75" customHeight="1" x14ac:dyDescent="0.25">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2.75" customHeight="1" x14ac:dyDescent="0.25">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2.75" customHeight="1" x14ac:dyDescent="0.25">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2.75" customHeight="1" x14ac:dyDescent="0.25">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2.75" customHeight="1" x14ac:dyDescent="0.25">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2.75" customHeight="1" x14ac:dyDescent="0.25">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2.75" customHeight="1" x14ac:dyDescent="0.25">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2.75" customHeight="1" x14ac:dyDescent="0.25">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2.75" customHeight="1" x14ac:dyDescent="0.25">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2.75" customHeight="1" x14ac:dyDescent="0.25">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2.75" customHeight="1" x14ac:dyDescent="0.25">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2.75" customHeight="1" x14ac:dyDescent="0.25">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2.75" customHeight="1" x14ac:dyDescent="0.25">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2.75" customHeight="1" x14ac:dyDescent="0.25">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2.75" customHeight="1" x14ac:dyDescent="0.25">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2.75" customHeight="1" x14ac:dyDescent="0.25">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2.75" customHeight="1" x14ac:dyDescent="0.25">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2.75" customHeight="1" x14ac:dyDescent="0.25">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2.75" customHeight="1" x14ac:dyDescent="0.25">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2.75" customHeight="1" x14ac:dyDescent="0.25">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2.75" customHeight="1" x14ac:dyDescent="0.25">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2.75" customHeight="1" x14ac:dyDescent="0.25">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2.75" customHeight="1" x14ac:dyDescent="0.25">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2.75" customHeight="1" x14ac:dyDescent="0.25">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2.75" customHeight="1" x14ac:dyDescent="0.25">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2.75" customHeight="1" x14ac:dyDescent="0.25">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2.75" customHeight="1" x14ac:dyDescent="0.25">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2.75" customHeight="1" x14ac:dyDescent="0.25">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2.75" customHeight="1" x14ac:dyDescent="0.25">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2.75" customHeight="1" x14ac:dyDescent="0.25">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2.75" customHeight="1" x14ac:dyDescent="0.25">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2.75" customHeight="1" x14ac:dyDescent="0.25">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2.75" customHeight="1" x14ac:dyDescent="0.25">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2.75" customHeight="1" x14ac:dyDescent="0.25">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2.75" customHeight="1" x14ac:dyDescent="0.25">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2.75" customHeight="1" x14ac:dyDescent="0.25">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2.75" customHeight="1" x14ac:dyDescent="0.25">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2.75" customHeight="1" x14ac:dyDescent="0.25">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2.75" customHeight="1" x14ac:dyDescent="0.25">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2.75" customHeight="1" x14ac:dyDescent="0.25">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2.75" customHeight="1" x14ac:dyDescent="0.25">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2.75" customHeight="1" x14ac:dyDescent="0.25">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2.75" customHeight="1" x14ac:dyDescent="0.25">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2.75" customHeight="1" x14ac:dyDescent="0.25">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2.75" customHeight="1" x14ac:dyDescent="0.25">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2.75" customHeight="1" x14ac:dyDescent="0.25">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2.75" customHeight="1" x14ac:dyDescent="0.25">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2.75" customHeight="1" x14ac:dyDescent="0.25">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2.75" customHeight="1" x14ac:dyDescent="0.25">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2.75" customHeight="1" x14ac:dyDescent="0.25">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2.75" customHeight="1" x14ac:dyDescent="0.25">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2.75" customHeight="1" x14ac:dyDescent="0.25">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2.75" customHeight="1" x14ac:dyDescent="0.25">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2.75" customHeight="1" x14ac:dyDescent="0.25">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2.75" customHeight="1" x14ac:dyDescent="0.25">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2.75" customHeight="1" x14ac:dyDescent="0.25">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2.75" customHeight="1" x14ac:dyDescent="0.25">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2.75" customHeight="1" x14ac:dyDescent="0.25">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2.75" customHeight="1" x14ac:dyDescent="0.25">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2.75" customHeight="1" x14ac:dyDescent="0.25">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2.75" customHeight="1" x14ac:dyDescent="0.25">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2.75" customHeight="1" x14ac:dyDescent="0.25">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2.75" customHeight="1" x14ac:dyDescent="0.25">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2.75" customHeight="1" x14ac:dyDescent="0.25">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2.75" customHeight="1" x14ac:dyDescent="0.25">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2.75" customHeight="1" x14ac:dyDescent="0.25">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2.75" customHeight="1" x14ac:dyDescent="0.25">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2.75" customHeight="1" x14ac:dyDescent="0.25">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2.75" customHeight="1" x14ac:dyDescent="0.25">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2.75" customHeight="1" x14ac:dyDescent="0.25">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2.75" customHeight="1" x14ac:dyDescent="0.25">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2.75" customHeight="1" x14ac:dyDescent="0.25">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2.75" customHeight="1" x14ac:dyDescent="0.25">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2.75" customHeight="1" x14ac:dyDescent="0.25">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2.75" customHeight="1" x14ac:dyDescent="0.25">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2.75" customHeight="1" x14ac:dyDescent="0.25">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2.75" customHeight="1" x14ac:dyDescent="0.25">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2.75" customHeight="1" x14ac:dyDescent="0.25">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2.75" customHeight="1" x14ac:dyDescent="0.25">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2.75" customHeight="1" x14ac:dyDescent="0.25">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2.75" customHeight="1" x14ac:dyDescent="0.25">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2.75" customHeight="1" x14ac:dyDescent="0.25">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2.75" customHeight="1" x14ac:dyDescent="0.25">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2.75" customHeight="1" x14ac:dyDescent="0.25">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2.75" customHeight="1" x14ac:dyDescent="0.25">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2.75" customHeight="1" x14ac:dyDescent="0.25">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2.75" customHeight="1" x14ac:dyDescent="0.25">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2.75" customHeight="1" x14ac:dyDescent="0.25">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2.75" customHeight="1" x14ac:dyDescent="0.25">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2.75" customHeight="1" x14ac:dyDescent="0.25">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2.75" customHeight="1" x14ac:dyDescent="0.25">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2.75" customHeight="1" x14ac:dyDescent="0.25">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2.75" customHeight="1" x14ac:dyDescent="0.25">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2.75" customHeight="1" x14ac:dyDescent="0.25">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2.75" customHeight="1" x14ac:dyDescent="0.25">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2.75" customHeight="1" x14ac:dyDescent="0.25">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2.75" customHeight="1" x14ac:dyDescent="0.25">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2.75" customHeight="1" x14ac:dyDescent="0.25">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2.75" customHeight="1" x14ac:dyDescent="0.25">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2.75" customHeight="1" x14ac:dyDescent="0.25">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2.75" customHeight="1" x14ac:dyDescent="0.25">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2.75" customHeight="1" x14ac:dyDescent="0.25">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2.75" customHeight="1" x14ac:dyDescent="0.25">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2.75" customHeight="1" x14ac:dyDescent="0.25">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2.75" customHeight="1" x14ac:dyDescent="0.25">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2.75" customHeight="1" x14ac:dyDescent="0.25">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2.75" customHeight="1" x14ac:dyDescent="0.25">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2.75" customHeight="1" x14ac:dyDescent="0.25">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2.75" customHeight="1" x14ac:dyDescent="0.25">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2.75" customHeight="1" x14ac:dyDescent="0.25">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2.75" customHeight="1" x14ac:dyDescent="0.25">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2.75" customHeight="1" x14ac:dyDescent="0.25">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2.75" customHeight="1" x14ac:dyDescent="0.25">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2.75" customHeight="1" x14ac:dyDescent="0.25">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2.75" customHeight="1" x14ac:dyDescent="0.25">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2.75" customHeight="1" x14ac:dyDescent="0.25">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2.75" customHeight="1" x14ac:dyDescent="0.25">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2.75" customHeight="1" x14ac:dyDescent="0.25">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2.75" customHeight="1" x14ac:dyDescent="0.25">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2.75" customHeight="1" x14ac:dyDescent="0.25">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2.75" customHeight="1" x14ac:dyDescent="0.25">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2.75" customHeight="1" x14ac:dyDescent="0.25">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2.75" customHeight="1" x14ac:dyDescent="0.25">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2.75" customHeight="1" x14ac:dyDescent="0.25">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2.75" customHeight="1" x14ac:dyDescent="0.25">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2.75" customHeight="1" x14ac:dyDescent="0.25">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2.75" customHeight="1" x14ac:dyDescent="0.25">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2.75" customHeight="1" x14ac:dyDescent="0.25">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2.75" customHeight="1" x14ac:dyDescent="0.25">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2.75" customHeight="1" x14ac:dyDescent="0.25">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2.75" customHeight="1" x14ac:dyDescent="0.25">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2.75" customHeight="1" x14ac:dyDescent="0.25">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2.75" customHeight="1" x14ac:dyDescent="0.25">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2.75" customHeight="1" x14ac:dyDescent="0.25">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2.75" customHeight="1" x14ac:dyDescent="0.25">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2.75" customHeight="1" x14ac:dyDescent="0.25">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2.75" customHeight="1" x14ac:dyDescent="0.25">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2.75" customHeight="1" x14ac:dyDescent="0.25">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2.75" customHeight="1" x14ac:dyDescent="0.25">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2.75" customHeight="1" x14ac:dyDescent="0.25">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2.75" customHeight="1" x14ac:dyDescent="0.25">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2.75" customHeight="1" x14ac:dyDescent="0.25">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2.75" customHeight="1" x14ac:dyDescent="0.25">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2.75" customHeight="1" x14ac:dyDescent="0.25">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2.75" customHeight="1" x14ac:dyDescent="0.25">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2.75" customHeight="1" x14ac:dyDescent="0.25">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2.75" customHeight="1" x14ac:dyDescent="0.25">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2.75" customHeight="1" x14ac:dyDescent="0.25">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2.75" customHeight="1" x14ac:dyDescent="0.25">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2.75" customHeight="1" x14ac:dyDescent="0.25">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2.75" customHeight="1" x14ac:dyDescent="0.25">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2.75" customHeight="1" x14ac:dyDescent="0.25">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2.75" customHeight="1" x14ac:dyDescent="0.25">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2.75" customHeight="1" x14ac:dyDescent="0.25">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2.75" customHeight="1" x14ac:dyDescent="0.25">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2.75" customHeight="1" x14ac:dyDescent="0.25">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2.75" customHeight="1" x14ac:dyDescent="0.25">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2.75" customHeight="1" x14ac:dyDescent="0.25">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2.75" customHeight="1" x14ac:dyDescent="0.25">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2.75" customHeight="1" x14ac:dyDescent="0.25">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2.75" customHeight="1" x14ac:dyDescent="0.25">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2.75" customHeight="1" x14ac:dyDescent="0.25">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2.75" customHeight="1" x14ac:dyDescent="0.25">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2.75" customHeight="1" x14ac:dyDescent="0.25">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2.75" customHeight="1" x14ac:dyDescent="0.25">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2.75" customHeight="1" x14ac:dyDescent="0.25">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2.75" customHeight="1" x14ac:dyDescent="0.25">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2.75" customHeight="1" x14ac:dyDescent="0.25">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2.75" customHeight="1" x14ac:dyDescent="0.25">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2.75" customHeight="1" x14ac:dyDescent="0.25">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2.75" customHeight="1" x14ac:dyDescent="0.25">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2.75" customHeight="1" x14ac:dyDescent="0.25">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2.75" customHeight="1" x14ac:dyDescent="0.25">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2.75" customHeight="1" x14ac:dyDescent="0.25">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2.75" customHeight="1" x14ac:dyDescent="0.25">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2.75" customHeight="1" x14ac:dyDescent="0.25">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2.75" customHeight="1" x14ac:dyDescent="0.25">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2.75" customHeight="1" x14ac:dyDescent="0.25">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2.75" customHeight="1" x14ac:dyDescent="0.25">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2.75" customHeight="1" x14ac:dyDescent="0.25">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2.75" customHeight="1" x14ac:dyDescent="0.25">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2.75" customHeight="1" x14ac:dyDescent="0.25">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2.75" customHeight="1" x14ac:dyDescent="0.25">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2.75" customHeight="1" x14ac:dyDescent="0.25">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2.75" customHeight="1" x14ac:dyDescent="0.25">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2.75" customHeight="1" x14ac:dyDescent="0.25">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2.75" customHeight="1" x14ac:dyDescent="0.25">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2.75" customHeight="1" x14ac:dyDescent="0.25">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2.75" customHeight="1" x14ac:dyDescent="0.25">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2.75" customHeight="1" x14ac:dyDescent="0.25">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2.75" customHeight="1" x14ac:dyDescent="0.25">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2.75" customHeight="1" x14ac:dyDescent="0.25">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2.75" customHeight="1" x14ac:dyDescent="0.25">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2.75" customHeight="1" x14ac:dyDescent="0.25">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2.75" customHeight="1" x14ac:dyDescent="0.25">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2.75" customHeight="1" x14ac:dyDescent="0.25">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2.75" customHeight="1" x14ac:dyDescent="0.25">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2.75" customHeight="1" x14ac:dyDescent="0.25">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2.75" customHeight="1" x14ac:dyDescent="0.25">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2.75" customHeight="1" x14ac:dyDescent="0.25">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2.75" customHeight="1" x14ac:dyDescent="0.25">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2.75" customHeight="1" x14ac:dyDescent="0.25">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2.75" customHeight="1" x14ac:dyDescent="0.25">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2.75" customHeight="1" x14ac:dyDescent="0.25">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2.75" customHeight="1" x14ac:dyDescent="0.25">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2.75" customHeight="1" x14ac:dyDescent="0.25">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2.75" customHeight="1" x14ac:dyDescent="0.25">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2.75" customHeight="1" x14ac:dyDescent="0.25">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2.75" customHeight="1" x14ac:dyDescent="0.25">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2.75" customHeight="1" x14ac:dyDescent="0.25">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2.75" customHeight="1" x14ac:dyDescent="0.25">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2.75" customHeight="1" x14ac:dyDescent="0.25">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2.75" customHeight="1" x14ac:dyDescent="0.25">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2.75" customHeight="1" x14ac:dyDescent="0.25">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2.75" customHeight="1" x14ac:dyDescent="0.25">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2.75" customHeight="1" x14ac:dyDescent="0.25">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2.75" customHeight="1" x14ac:dyDescent="0.25">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2.75" customHeight="1" x14ac:dyDescent="0.25">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2.75" customHeight="1" x14ac:dyDescent="0.25">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2.75" customHeight="1" x14ac:dyDescent="0.25">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2.75" customHeight="1" x14ac:dyDescent="0.25">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2.75" customHeight="1" x14ac:dyDescent="0.25">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2.75" customHeight="1" x14ac:dyDescent="0.25">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2.75" customHeight="1" x14ac:dyDescent="0.25">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2.75" customHeight="1" x14ac:dyDescent="0.25">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2.75" customHeight="1" x14ac:dyDescent="0.25">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2.75" customHeight="1" x14ac:dyDescent="0.25">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2.75" customHeight="1" x14ac:dyDescent="0.25">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2.75" customHeight="1" x14ac:dyDescent="0.25">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2.75" customHeight="1" x14ac:dyDescent="0.25">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2.75" customHeight="1" x14ac:dyDescent="0.25">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2.75" customHeight="1" x14ac:dyDescent="0.25">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2.75" customHeight="1" x14ac:dyDescent="0.25">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2.75" customHeight="1" x14ac:dyDescent="0.25">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2.75" customHeight="1" x14ac:dyDescent="0.25">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2.75" customHeight="1" x14ac:dyDescent="0.25">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2.75" customHeight="1" x14ac:dyDescent="0.25">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2.75" customHeight="1" x14ac:dyDescent="0.25">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2.75" customHeight="1" x14ac:dyDescent="0.25">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2.75" customHeight="1" x14ac:dyDescent="0.25">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2.75" customHeight="1" x14ac:dyDescent="0.25">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2.75" customHeight="1" x14ac:dyDescent="0.25">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2.75" customHeight="1" x14ac:dyDescent="0.25">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2.75" customHeight="1" x14ac:dyDescent="0.25">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2.75" customHeight="1" x14ac:dyDescent="0.25">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2.75" customHeight="1" x14ac:dyDescent="0.25">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2.75" customHeight="1" x14ac:dyDescent="0.25">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2.75" customHeight="1" x14ac:dyDescent="0.25">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2.75" customHeight="1" x14ac:dyDescent="0.25">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2.75" customHeight="1" x14ac:dyDescent="0.25">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2.75" customHeight="1" x14ac:dyDescent="0.25">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2.75" customHeight="1" x14ac:dyDescent="0.25">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2.75" customHeight="1" x14ac:dyDescent="0.25">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2.75" customHeight="1" x14ac:dyDescent="0.25">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2.75" customHeight="1" x14ac:dyDescent="0.25">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2.75" customHeight="1" x14ac:dyDescent="0.25">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2.75" customHeight="1" x14ac:dyDescent="0.25">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2.75" customHeight="1" x14ac:dyDescent="0.25">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2.75" customHeight="1" x14ac:dyDescent="0.25">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2.75" customHeight="1" x14ac:dyDescent="0.25">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2.75" customHeight="1" x14ac:dyDescent="0.25">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2.75" customHeight="1" x14ac:dyDescent="0.25">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2.75" customHeight="1" x14ac:dyDescent="0.25">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2.75" customHeight="1" x14ac:dyDescent="0.25">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2.75" customHeight="1" x14ac:dyDescent="0.25">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2.75" customHeight="1" x14ac:dyDescent="0.25">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2.75" customHeight="1" x14ac:dyDescent="0.25">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2.75" customHeight="1" x14ac:dyDescent="0.25">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2.75" customHeight="1" x14ac:dyDescent="0.25">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2.75" customHeight="1" x14ac:dyDescent="0.25">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2.75" customHeight="1" x14ac:dyDescent="0.25">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2.75" customHeight="1" x14ac:dyDescent="0.25">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2.75" customHeight="1" x14ac:dyDescent="0.25">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2.7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2.7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2.7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2.7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2.7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2.75" customHeight="1" x14ac:dyDescent="0.25">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2.75" customHeight="1" x14ac:dyDescent="0.25">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2.75" customHeight="1" x14ac:dyDescent="0.25">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2.75" customHeight="1" x14ac:dyDescent="0.25">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2.75" customHeight="1" x14ac:dyDescent="0.25">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2.75" customHeight="1" x14ac:dyDescent="0.25">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2.75" customHeight="1" x14ac:dyDescent="0.25">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2.75" customHeight="1" x14ac:dyDescent="0.25">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2.75" customHeight="1" x14ac:dyDescent="0.25">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2.75" customHeight="1" x14ac:dyDescent="0.25">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2.75" customHeight="1" x14ac:dyDescent="0.25">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2.75" customHeight="1" x14ac:dyDescent="0.25">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2.75" customHeight="1" x14ac:dyDescent="0.25">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2.75" customHeight="1" x14ac:dyDescent="0.25">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2.75" customHeight="1" x14ac:dyDescent="0.25">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2.75" customHeight="1" x14ac:dyDescent="0.25">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2.75" customHeight="1" x14ac:dyDescent="0.25">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2.75" customHeight="1" x14ac:dyDescent="0.25">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2.75" customHeight="1" x14ac:dyDescent="0.25">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2.75" customHeight="1" x14ac:dyDescent="0.25">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2.75" customHeight="1" x14ac:dyDescent="0.25">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2.75" customHeight="1" x14ac:dyDescent="0.25">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2.75" customHeight="1" x14ac:dyDescent="0.25">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2.75" customHeight="1" x14ac:dyDescent="0.25">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2.75" customHeight="1" x14ac:dyDescent="0.25">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2.75" customHeight="1" x14ac:dyDescent="0.25">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2.75" customHeight="1" x14ac:dyDescent="0.25">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2.75" customHeight="1" x14ac:dyDescent="0.25">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2.75" customHeight="1" x14ac:dyDescent="0.25">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2.75" customHeight="1" x14ac:dyDescent="0.25">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2.75" customHeight="1" x14ac:dyDescent="0.25">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2.75" customHeight="1" x14ac:dyDescent="0.25">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2.75" customHeight="1" x14ac:dyDescent="0.25">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2.75" customHeight="1" x14ac:dyDescent="0.25">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2.75" customHeight="1" x14ac:dyDescent="0.25">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2.75" customHeight="1" x14ac:dyDescent="0.25">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2.75" customHeight="1" x14ac:dyDescent="0.25">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2.75" customHeight="1" x14ac:dyDescent="0.25">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2.75" customHeight="1" x14ac:dyDescent="0.25">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2.75" customHeight="1" x14ac:dyDescent="0.25">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2.75" customHeight="1" x14ac:dyDescent="0.25">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2.75" customHeight="1" x14ac:dyDescent="0.25">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2.75" customHeight="1" x14ac:dyDescent="0.25">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2.75" customHeight="1" x14ac:dyDescent="0.25">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2.75" customHeight="1" x14ac:dyDescent="0.25">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2.75" customHeight="1" x14ac:dyDescent="0.25">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2.75" customHeight="1" x14ac:dyDescent="0.25">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2.75" customHeight="1" x14ac:dyDescent="0.25">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2.75" customHeight="1" x14ac:dyDescent="0.25">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2.75" customHeight="1" x14ac:dyDescent="0.25">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2.75" customHeight="1" x14ac:dyDescent="0.25">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2.75" customHeight="1" x14ac:dyDescent="0.25">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2.75" customHeight="1" x14ac:dyDescent="0.25">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2.75" customHeight="1" x14ac:dyDescent="0.25">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2.75" customHeight="1" x14ac:dyDescent="0.25">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2.75" customHeight="1" x14ac:dyDescent="0.25">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2.75" customHeight="1" x14ac:dyDescent="0.25">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2.75" customHeight="1" x14ac:dyDescent="0.25">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2.75" customHeight="1" x14ac:dyDescent="0.25">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2.75" customHeight="1" x14ac:dyDescent="0.25">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2.75" customHeight="1" x14ac:dyDescent="0.25">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2.75" customHeight="1" x14ac:dyDescent="0.25">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2.75" customHeight="1" x14ac:dyDescent="0.25">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2.75" customHeight="1" x14ac:dyDescent="0.25">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2.75" customHeight="1" x14ac:dyDescent="0.25">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2.75" customHeight="1" x14ac:dyDescent="0.25">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2.75" customHeight="1" x14ac:dyDescent="0.25">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2.75" customHeight="1" x14ac:dyDescent="0.25">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2.75" customHeight="1" x14ac:dyDescent="0.25">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2.75" customHeight="1" x14ac:dyDescent="0.25">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2.75" customHeight="1" x14ac:dyDescent="0.25">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2.75" customHeight="1" x14ac:dyDescent="0.25">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2.75" customHeight="1" x14ac:dyDescent="0.25">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2.75" customHeight="1" x14ac:dyDescent="0.25">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2.75" customHeight="1" x14ac:dyDescent="0.25">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2.75" customHeight="1" x14ac:dyDescent="0.25">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2.75" customHeight="1" x14ac:dyDescent="0.25">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2.75" customHeight="1" x14ac:dyDescent="0.25">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2.75" customHeight="1" x14ac:dyDescent="0.25">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2.75" customHeight="1" x14ac:dyDescent="0.25">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2.75" customHeight="1" x14ac:dyDescent="0.25">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2.75" customHeight="1" x14ac:dyDescent="0.25">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2.75" customHeight="1" x14ac:dyDescent="0.25">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2.75" customHeight="1" x14ac:dyDescent="0.25">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2.75" customHeight="1" x14ac:dyDescent="0.25">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2.75" customHeight="1" x14ac:dyDescent="0.25">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2.75" customHeight="1" x14ac:dyDescent="0.25">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2.75" customHeight="1" x14ac:dyDescent="0.25">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2.75" customHeight="1" x14ac:dyDescent="0.25">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2.75" customHeight="1" x14ac:dyDescent="0.25">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2.75" customHeight="1" x14ac:dyDescent="0.25">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2.75" customHeight="1" x14ac:dyDescent="0.25">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2.75" customHeight="1" x14ac:dyDescent="0.25">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sheetData>
  <mergeCells count="129">
    <mergeCell ref="D95:E95"/>
    <mergeCell ref="D96:E96"/>
    <mergeCell ref="D97:E97"/>
    <mergeCell ref="D98:E98"/>
    <mergeCell ref="D52:E52"/>
    <mergeCell ref="D76:E76"/>
    <mergeCell ref="D77:E77"/>
    <mergeCell ref="D78:E78"/>
    <mergeCell ref="D60:E60"/>
    <mergeCell ref="D61:E61"/>
    <mergeCell ref="D68:E68"/>
    <mergeCell ref="D69:E69"/>
    <mergeCell ref="D70:E70"/>
    <mergeCell ref="D71:E71"/>
    <mergeCell ref="D72:E72"/>
    <mergeCell ref="D73:E73"/>
    <mergeCell ref="D74:E74"/>
    <mergeCell ref="D75:E75"/>
    <mergeCell ref="D65:E65"/>
    <mergeCell ref="D66:E66"/>
    <mergeCell ref="A90:A94"/>
    <mergeCell ref="B90:B94"/>
    <mergeCell ref="D84:E84"/>
    <mergeCell ref="D85:E85"/>
    <mergeCell ref="D86:E86"/>
    <mergeCell ref="D87:E87"/>
    <mergeCell ref="D88:E88"/>
    <mergeCell ref="D89:E89"/>
    <mergeCell ref="D90:E90"/>
    <mergeCell ref="D91:E91"/>
    <mergeCell ref="A40:A47"/>
    <mergeCell ref="B40:B47"/>
    <mergeCell ref="A48:A53"/>
    <mergeCell ref="B48:B53"/>
    <mergeCell ref="D67:E67"/>
    <mergeCell ref="D54:E54"/>
    <mergeCell ref="D56:E56"/>
    <mergeCell ref="D57:E57"/>
    <mergeCell ref="D58:E58"/>
    <mergeCell ref="D59:E59"/>
    <mergeCell ref="D40:E40"/>
    <mergeCell ref="D41:E41"/>
    <mergeCell ref="D42:E42"/>
    <mergeCell ref="D43:E43"/>
    <mergeCell ref="D44:E44"/>
    <mergeCell ref="D45:E45"/>
    <mergeCell ref="D46:E46"/>
    <mergeCell ref="D47:E47"/>
    <mergeCell ref="D48:E48"/>
    <mergeCell ref="D49:E49"/>
    <mergeCell ref="D50:E50"/>
    <mergeCell ref="D51:E51"/>
    <mergeCell ref="D62:E62"/>
    <mergeCell ref="D63:E63"/>
    <mergeCell ref="D32:E32"/>
    <mergeCell ref="D33:E33"/>
    <mergeCell ref="D34:E34"/>
    <mergeCell ref="D35:E35"/>
    <mergeCell ref="D36:E36"/>
    <mergeCell ref="D37:E37"/>
    <mergeCell ref="D38:E38"/>
    <mergeCell ref="A27:A34"/>
    <mergeCell ref="B27:B34"/>
    <mergeCell ref="A35:A39"/>
    <mergeCell ref="B35:B39"/>
    <mergeCell ref="D39:E39"/>
    <mergeCell ref="D24:E24"/>
    <mergeCell ref="D25:E25"/>
    <mergeCell ref="D26:E26"/>
    <mergeCell ref="D27:E27"/>
    <mergeCell ref="D28:E28"/>
    <mergeCell ref="D29:E29"/>
    <mergeCell ref="D30:E30"/>
    <mergeCell ref="D31:E31"/>
    <mergeCell ref="A19:A26"/>
    <mergeCell ref="B19:B26"/>
    <mergeCell ref="D16:E16"/>
    <mergeCell ref="D18:E18"/>
    <mergeCell ref="D19:E19"/>
    <mergeCell ref="D20:E20"/>
    <mergeCell ref="D21:E21"/>
    <mergeCell ref="D22:E22"/>
    <mergeCell ref="D23:E23"/>
    <mergeCell ref="A12:A18"/>
    <mergeCell ref="B12:B18"/>
    <mergeCell ref="A8:B8"/>
    <mergeCell ref="C8:E8"/>
    <mergeCell ref="D11:E11"/>
    <mergeCell ref="D12:E12"/>
    <mergeCell ref="D13:E13"/>
    <mergeCell ref="D14:E14"/>
    <mergeCell ref="D15:E15"/>
    <mergeCell ref="A9:B9"/>
    <mergeCell ref="C9:E9"/>
    <mergeCell ref="A10:B10"/>
    <mergeCell ref="C10:E10"/>
    <mergeCell ref="A1:B4"/>
    <mergeCell ref="C1:D2"/>
    <mergeCell ref="C3:D4"/>
    <mergeCell ref="A5:B5"/>
    <mergeCell ref="C5:E5"/>
    <mergeCell ref="A6:B6"/>
    <mergeCell ref="C6:E6"/>
    <mergeCell ref="A7:B7"/>
    <mergeCell ref="C7:E7"/>
    <mergeCell ref="A95:A98"/>
    <mergeCell ref="B95:B98"/>
    <mergeCell ref="A55:A57"/>
    <mergeCell ref="B55:B57"/>
    <mergeCell ref="D55:E55"/>
    <mergeCell ref="A58:A62"/>
    <mergeCell ref="B58:B62"/>
    <mergeCell ref="A63:A67"/>
    <mergeCell ref="B63:B67"/>
    <mergeCell ref="A68:A77"/>
    <mergeCell ref="B68:B77"/>
    <mergeCell ref="D64:E64"/>
    <mergeCell ref="D79:E79"/>
    <mergeCell ref="D80:E80"/>
    <mergeCell ref="D81:E81"/>
    <mergeCell ref="D82:E82"/>
    <mergeCell ref="D83:E83"/>
    <mergeCell ref="D92:E92"/>
    <mergeCell ref="D93:E93"/>
    <mergeCell ref="D94:E94"/>
    <mergeCell ref="A78:A86"/>
    <mergeCell ref="B78:B86"/>
    <mergeCell ref="A87:A89"/>
    <mergeCell ref="B87:B89"/>
  </mergeCells>
  <printOptions horizontalCentered="1" verticalCentered="1"/>
  <pageMargins left="0.35433070866141736" right="0.35433070866141736" top="0.19685039370078741" bottom="0.19685039370078741" header="0" footer="0"/>
  <pageSetup paperSize="5" scale="35" orientation="portrait"/>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election activeCell="E12" sqref="E12"/>
    </sheetView>
  </sheetViews>
  <sheetFormatPr baseColWidth="10" defaultColWidth="14.42578125" defaultRowHeight="15" customHeight="1" x14ac:dyDescent="0.25"/>
  <cols>
    <col min="1" max="1" width="17.42578125" style="26" customWidth="1"/>
    <col min="2" max="2" width="24.28515625" style="26" customWidth="1"/>
    <col min="3" max="3" width="68.5703125" style="26" customWidth="1"/>
    <col min="4" max="4" width="59.5703125" style="26" customWidth="1"/>
    <col min="5" max="5" width="45.85546875" style="26" customWidth="1"/>
    <col min="6" max="6" width="19.28515625" style="26" customWidth="1"/>
    <col min="7" max="7" width="21" style="26" customWidth="1"/>
    <col min="8" max="8" width="21.42578125" style="26" customWidth="1"/>
    <col min="9" max="9" width="25.85546875" style="26" customWidth="1"/>
    <col min="10" max="10" width="19.7109375" style="26" customWidth="1"/>
    <col min="11" max="26" width="10.7109375" style="26" customWidth="1"/>
    <col min="27" max="16384" width="14.42578125" style="26"/>
  </cols>
  <sheetData>
    <row r="1" spans="1:4" x14ac:dyDescent="0.25">
      <c r="A1" s="75"/>
      <c r="B1" s="115"/>
      <c r="C1" s="120" t="s">
        <v>87</v>
      </c>
      <c r="D1" s="24" t="s">
        <v>88</v>
      </c>
    </row>
    <row r="2" spans="1:4" x14ac:dyDescent="0.25">
      <c r="A2" s="116"/>
      <c r="B2" s="117"/>
      <c r="C2" s="121"/>
      <c r="D2" s="27" t="s">
        <v>238</v>
      </c>
    </row>
    <row r="3" spans="1:4" x14ac:dyDescent="0.25">
      <c r="A3" s="116"/>
      <c r="B3" s="117"/>
      <c r="C3" s="122" t="s">
        <v>89</v>
      </c>
      <c r="D3" s="28" t="s">
        <v>254</v>
      </c>
    </row>
    <row r="4" spans="1:4" ht="21" customHeight="1" x14ac:dyDescent="0.25">
      <c r="A4" s="118"/>
      <c r="B4" s="119"/>
      <c r="C4" s="121"/>
      <c r="D4" s="28" t="s">
        <v>255</v>
      </c>
    </row>
    <row r="5" spans="1:4" ht="39" customHeight="1" x14ac:dyDescent="0.25">
      <c r="A5" s="123" t="s">
        <v>90</v>
      </c>
      <c r="B5" s="112"/>
      <c r="C5" s="124" t="s">
        <v>247</v>
      </c>
      <c r="D5" s="112"/>
    </row>
    <row r="6" spans="1:4" ht="24" customHeight="1" x14ac:dyDescent="0.25">
      <c r="A6" s="111" t="s">
        <v>91</v>
      </c>
      <c r="B6" s="112"/>
      <c r="C6" s="113" t="s">
        <v>258</v>
      </c>
      <c r="D6" s="114"/>
    </row>
    <row r="7" spans="1:4" ht="57.75" customHeight="1" x14ac:dyDescent="0.25">
      <c r="A7" s="111" t="s">
        <v>92</v>
      </c>
      <c r="B7" s="112"/>
      <c r="C7" s="124" t="s">
        <v>351</v>
      </c>
      <c r="D7" s="112"/>
    </row>
    <row r="8" spans="1:4" ht="24.75" customHeight="1" x14ac:dyDescent="0.25">
      <c r="A8" s="111" t="s">
        <v>93</v>
      </c>
      <c r="B8" s="112"/>
      <c r="C8" s="126">
        <v>45092</v>
      </c>
      <c r="D8" s="112"/>
    </row>
    <row r="9" spans="1:4" ht="15" customHeight="1" x14ac:dyDescent="0.25">
      <c r="A9" s="128"/>
      <c r="B9" s="128"/>
      <c r="C9" s="128"/>
      <c r="D9" s="128"/>
    </row>
    <row r="10" spans="1:4" ht="25.5" customHeight="1" x14ac:dyDescent="0.25">
      <c r="A10" s="33" t="s">
        <v>94</v>
      </c>
      <c r="B10" s="33" t="s">
        <v>95</v>
      </c>
      <c r="C10" s="33" t="s">
        <v>90</v>
      </c>
      <c r="D10" s="33" t="s">
        <v>188</v>
      </c>
    </row>
    <row r="11" spans="1:4" ht="44.25" customHeight="1" x14ac:dyDescent="0.25">
      <c r="A11" s="34">
        <v>1</v>
      </c>
      <c r="B11" s="35" t="s">
        <v>103</v>
      </c>
      <c r="C11" s="36" t="s">
        <v>104</v>
      </c>
      <c r="D11" s="36"/>
    </row>
    <row r="12" spans="1:4" ht="105.75" customHeight="1" x14ac:dyDescent="0.25">
      <c r="A12" s="34">
        <v>2</v>
      </c>
      <c r="B12" s="35" t="s">
        <v>105</v>
      </c>
      <c r="C12" s="36" t="s">
        <v>106</v>
      </c>
      <c r="D12" s="36"/>
    </row>
    <row r="13" spans="1:4" ht="36" customHeight="1" x14ac:dyDescent="0.25">
      <c r="A13" s="34">
        <v>3</v>
      </c>
      <c r="B13" s="35" t="s">
        <v>107</v>
      </c>
      <c r="C13" s="36" t="s">
        <v>108</v>
      </c>
      <c r="D13" s="36"/>
    </row>
    <row r="14" spans="1:4" ht="36" customHeight="1" x14ac:dyDescent="0.25">
      <c r="A14" s="34">
        <v>4</v>
      </c>
      <c r="B14" s="35" t="s">
        <v>109</v>
      </c>
      <c r="C14" s="36" t="s">
        <v>110</v>
      </c>
      <c r="D14" s="36"/>
    </row>
    <row r="15" spans="1:4" ht="36" customHeight="1" x14ac:dyDescent="0.25">
      <c r="A15" s="34">
        <v>5</v>
      </c>
      <c r="B15" s="35" t="s">
        <v>111</v>
      </c>
      <c r="C15" s="36" t="s">
        <v>112</v>
      </c>
      <c r="D15" s="36"/>
    </row>
    <row r="16" spans="1:4" ht="36" customHeight="1" x14ac:dyDescent="0.25">
      <c r="A16" s="37">
        <v>6</v>
      </c>
      <c r="B16" s="35" t="s">
        <v>113</v>
      </c>
      <c r="C16" s="36" t="s">
        <v>114</v>
      </c>
      <c r="D16" s="36"/>
    </row>
    <row r="17" spans="1:26" ht="45" customHeight="1" x14ac:dyDescent="0.25">
      <c r="A17" s="33" t="s">
        <v>189</v>
      </c>
      <c r="B17" s="33" t="s">
        <v>190</v>
      </c>
      <c r="C17" s="33" t="s">
        <v>90</v>
      </c>
      <c r="D17" s="33" t="s">
        <v>191</v>
      </c>
      <c r="E17" s="33" t="s">
        <v>192</v>
      </c>
      <c r="F17" s="33" t="s">
        <v>193</v>
      </c>
      <c r="G17" s="33" t="s">
        <v>194</v>
      </c>
      <c r="H17" s="33" t="s">
        <v>195</v>
      </c>
      <c r="I17" s="33" t="s">
        <v>196</v>
      </c>
      <c r="J17" s="33" t="s">
        <v>197</v>
      </c>
      <c r="K17" s="33" t="s">
        <v>198</v>
      </c>
    </row>
    <row r="18" spans="1:26" ht="50.25" customHeight="1" x14ac:dyDescent="0.25">
      <c r="A18" s="46" t="s">
        <v>199</v>
      </c>
      <c r="B18" s="46" t="s">
        <v>200</v>
      </c>
      <c r="C18" s="46" t="s">
        <v>201</v>
      </c>
      <c r="D18" s="46" t="s">
        <v>202</v>
      </c>
      <c r="E18" s="46" t="s">
        <v>208</v>
      </c>
      <c r="F18" s="46" t="s">
        <v>204</v>
      </c>
      <c r="G18" s="46" t="s">
        <v>205</v>
      </c>
      <c r="H18" s="46" t="s">
        <v>48</v>
      </c>
      <c r="I18" s="46" t="s">
        <v>48</v>
      </c>
      <c r="J18" s="46" t="s">
        <v>48</v>
      </c>
      <c r="K18" s="46" t="s">
        <v>48</v>
      </c>
      <c r="L18" s="39"/>
      <c r="M18" s="39"/>
      <c r="N18" s="39"/>
      <c r="O18" s="39"/>
      <c r="P18" s="39"/>
      <c r="Q18" s="39"/>
      <c r="R18" s="39"/>
      <c r="S18" s="39"/>
      <c r="T18" s="39"/>
      <c r="U18" s="39"/>
      <c r="V18" s="39"/>
      <c r="W18" s="39"/>
      <c r="X18" s="39"/>
      <c r="Y18" s="39"/>
      <c r="Z18" s="39"/>
    </row>
    <row r="19" spans="1:26" ht="42.75" customHeight="1" x14ac:dyDescent="0.25">
      <c r="A19" s="38"/>
      <c r="B19" s="38"/>
      <c r="C19" s="38"/>
      <c r="D19" s="38"/>
      <c r="E19" s="38" t="s">
        <v>209</v>
      </c>
      <c r="F19" s="38"/>
      <c r="G19" s="38"/>
      <c r="H19" s="38"/>
      <c r="I19" s="38"/>
      <c r="J19" s="38"/>
      <c r="K19" s="38"/>
      <c r="L19" s="39"/>
      <c r="M19" s="39"/>
      <c r="N19" s="39"/>
      <c r="O19" s="39"/>
      <c r="P19" s="39"/>
      <c r="Q19" s="39"/>
      <c r="R19" s="39"/>
      <c r="S19" s="39"/>
      <c r="T19" s="39"/>
      <c r="U19" s="39"/>
      <c r="V19" s="39"/>
      <c r="W19" s="39"/>
      <c r="X19" s="39"/>
      <c r="Y19" s="39"/>
      <c r="Z19" s="39"/>
    </row>
    <row r="20" spans="1:26" ht="42.75" customHeight="1" x14ac:dyDescent="0.25">
      <c r="A20" s="38"/>
      <c r="B20" s="38"/>
      <c r="C20" s="38"/>
      <c r="D20" s="38"/>
      <c r="E20" s="38" t="s">
        <v>209</v>
      </c>
      <c r="F20" s="38"/>
      <c r="G20" s="38"/>
      <c r="H20" s="38"/>
      <c r="I20" s="38"/>
      <c r="J20" s="38"/>
      <c r="K20" s="38"/>
    </row>
    <row r="21" spans="1:26" ht="42.75" customHeight="1" x14ac:dyDescent="0.25">
      <c r="A21" s="38"/>
      <c r="B21" s="38"/>
      <c r="C21" s="38"/>
      <c r="D21" s="38"/>
      <c r="E21" s="38" t="s">
        <v>209</v>
      </c>
      <c r="F21" s="38"/>
      <c r="G21" s="38"/>
      <c r="H21" s="38"/>
      <c r="I21" s="38"/>
      <c r="J21" s="38"/>
      <c r="K21" s="38"/>
    </row>
    <row r="22" spans="1:26" ht="42.75" customHeight="1" x14ac:dyDescent="0.25">
      <c r="A22" s="38"/>
      <c r="B22" s="38"/>
      <c r="C22" s="38"/>
      <c r="D22" s="38"/>
      <c r="E22" s="38" t="s">
        <v>209</v>
      </c>
      <c r="F22" s="38"/>
      <c r="G22" s="38"/>
      <c r="H22" s="38"/>
      <c r="I22" s="38"/>
      <c r="J22" s="38"/>
      <c r="K22" s="38"/>
    </row>
    <row r="23" spans="1:26" ht="42.75" customHeight="1" x14ac:dyDescent="0.25">
      <c r="A23" s="38"/>
      <c r="B23" s="38"/>
      <c r="C23" s="38"/>
      <c r="D23" s="38"/>
      <c r="E23" s="38" t="s">
        <v>209</v>
      </c>
      <c r="F23" s="38"/>
      <c r="G23" s="38"/>
      <c r="H23" s="38"/>
      <c r="I23" s="38"/>
      <c r="J23" s="38"/>
      <c r="K23" s="38"/>
    </row>
    <row r="24" spans="1:26" ht="42.75" customHeight="1" x14ac:dyDescent="0.25">
      <c r="A24" s="38"/>
      <c r="B24" s="38"/>
      <c r="C24" s="38"/>
      <c r="D24" s="38"/>
      <c r="E24" s="38" t="s">
        <v>209</v>
      </c>
      <c r="F24" s="38"/>
      <c r="G24" s="38"/>
      <c r="H24" s="38"/>
      <c r="I24" s="38"/>
      <c r="J24" s="38"/>
      <c r="K24" s="38"/>
    </row>
    <row r="25" spans="1:26" ht="26.25" customHeight="1" x14ac:dyDescent="0.25">
      <c r="A25" s="40" t="s">
        <v>94</v>
      </c>
      <c r="B25" s="40" t="s">
        <v>95</v>
      </c>
      <c r="C25" s="127" t="s">
        <v>115</v>
      </c>
      <c r="D25" s="112"/>
    </row>
    <row r="26" spans="1:26" ht="87" customHeight="1" x14ac:dyDescent="0.25">
      <c r="A26" s="34">
        <v>1</v>
      </c>
      <c r="B26" s="30" t="s">
        <v>116</v>
      </c>
      <c r="C26" s="125" t="s">
        <v>117</v>
      </c>
      <c r="D26" s="112"/>
    </row>
    <row r="27" spans="1:26" ht="45" customHeight="1" x14ac:dyDescent="0.25">
      <c r="A27" s="34">
        <v>2</v>
      </c>
      <c r="B27" s="30" t="s">
        <v>118</v>
      </c>
      <c r="C27" s="125" t="s">
        <v>119</v>
      </c>
      <c r="D27" s="112"/>
    </row>
    <row r="28" spans="1:26" ht="45" customHeight="1" x14ac:dyDescent="0.25">
      <c r="A28" s="34">
        <v>3</v>
      </c>
      <c r="B28" s="30" t="s">
        <v>120</v>
      </c>
      <c r="C28" s="125" t="s">
        <v>121</v>
      </c>
      <c r="D28" s="112"/>
    </row>
    <row r="29" spans="1:26" ht="45" customHeight="1" x14ac:dyDescent="0.25">
      <c r="A29" s="34">
        <v>4</v>
      </c>
      <c r="B29" s="35" t="s">
        <v>122</v>
      </c>
      <c r="C29" s="125" t="s">
        <v>123</v>
      </c>
      <c r="D29" s="112"/>
    </row>
    <row r="30" spans="1:26" ht="45" customHeight="1" x14ac:dyDescent="0.25">
      <c r="A30" s="34">
        <v>5</v>
      </c>
      <c r="B30" s="30" t="s">
        <v>124</v>
      </c>
      <c r="C30" s="125" t="s">
        <v>125</v>
      </c>
      <c r="D30" s="112"/>
    </row>
    <row r="31" spans="1:26" ht="15.75" customHeight="1" x14ac:dyDescent="0.25"/>
    <row r="32" spans="1:26"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C27:D27"/>
    <mergeCell ref="C28:D28"/>
    <mergeCell ref="C29:D29"/>
    <mergeCell ref="C30:D30"/>
    <mergeCell ref="A7:B7"/>
    <mergeCell ref="C7:D7"/>
    <mergeCell ref="A8:B8"/>
    <mergeCell ref="C8:D8"/>
    <mergeCell ref="C25:D25"/>
    <mergeCell ref="C26:D26"/>
    <mergeCell ref="A9:D9"/>
    <mergeCell ref="A6:B6"/>
    <mergeCell ref="C6:D6"/>
    <mergeCell ref="A1:B4"/>
    <mergeCell ref="C1:C2"/>
    <mergeCell ref="C3:C4"/>
    <mergeCell ref="A5:B5"/>
    <mergeCell ref="C5:D5"/>
  </mergeCells>
  <dataValidations count="2">
    <dataValidation type="list" allowBlank="1" showErrorMessage="1" sqref="G18:G24">
      <formula1>#REF!</formula1>
    </dataValidation>
    <dataValidation type="list" allowBlank="1" showErrorMessage="1" sqref="E18:F24 H18:K24">
      <formula1>#REF!</formula1>
    </dataValidation>
  </dataValidations>
  <pageMargins left="0.7" right="0.7" top="0.75" bottom="0.75" header="0" footer="0"/>
  <pageSetup paperSize="9" orientation="portrait"/>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0"/>
  <sheetViews>
    <sheetView tabSelected="1" zoomScale="82" zoomScaleNormal="82" workbookViewId="0">
      <selection activeCell="B13" sqref="B13:B14"/>
    </sheetView>
  </sheetViews>
  <sheetFormatPr baseColWidth="10" defaultRowHeight="15" x14ac:dyDescent="0.25"/>
  <cols>
    <col min="1" max="1" width="33.7109375" customWidth="1"/>
    <col min="2" max="2" width="20" customWidth="1"/>
    <col min="3" max="3" width="37.140625" customWidth="1"/>
    <col min="4" max="4" width="55.28515625" customWidth="1"/>
    <col min="5" max="5" width="70" customWidth="1"/>
    <col min="6" max="6" width="21.85546875" customWidth="1"/>
    <col min="7" max="7" width="22.7109375" customWidth="1"/>
    <col min="8" max="8" width="21.85546875" customWidth="1"/>
    <col min="9" max="9" width="14.5703125" customWidth="1"/>
    <col min="10" max="10" width="11.5703125" customWidth="1"/>
    <col min="11" max="11" width="12.5703125" customWidth="1"/>
    <col min="12" max="12" width="10.85546875" customWidth="1"/>
    <col min="13" max="13" width="17.7109375" customWidth="1"/>
    <col min="14" max="14" width="54.7109375" style="7" customWidth="1"/>
    <col min="15" max="15" width="14.140625" customWidth="1"/>
    <col min="16" max="16" width="15.28515625" customWidth="1"/>
    <col min="17" max="17" width="18.5703125" customWidth="1"/>
    <col min="18" max="18" width="14.5703125" customWidth="1"/>
    <col min="19" max="19" width="17.140625" customWidth="1"/>
    <col min="20" max="20" width="14.7109375" customWidth="1"/>
    <col min="21" max="21" width="15.140625" customWidth="1"/>
    <col min="22" max="23" width="13.7109375" customWidth="1"/>
    <col min="24" max="24" width="15.42578125" customWidth="1"/>
    <col min="25" max="25" width="12.85546875" customWidth="1"/>
    <col min="26" max="26" width="18.28515625" bestFit="1" customWidth="1"/>
    <col min="27" max="27" width="19.140625" customWidth="1"/>
    <col min="28" max="28" width="18.42578125" customWidth="1"/>
    <col min="29" max="29" width="47.28515625" customWidth="1"/>
    <col min="30" max="31" width="16.28515625" customWidth="1"/>
    <col min="32" max="32" width="18.28515625" customWidth="1"/>
    <col min="33" max="36" width="27.5703125" customWidth="1"/>
    <col min="37" max="37" width="13.85546875" customWidth="1"/>
  </cols>
  <sheetData>
    <row r="1" spans="1:37" ht="15" customHeight="1" x14ac:dyDescent="0.25">
      <c r="A1" s="142"/>
      <c r="B1" s="143"/>
      <c r="C1" s="172" t="s">
        <v>87</v>
      </c>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4"/>
      <c r="AJ1" s="166" t="s">
        <v>88</v>
      </c>
      <c r="AK1" s="167"/>
    </row>
    <row r="2" spans="1:37" ht="15" customHeight="1" x14ac:dyDescent="0.25">
      <c r="A2" s="144"/>
      <c r="B2" s="145"/>
      <c r="C2" s="175"/>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7"/>
      <c r="AJ2" s="168" t="s">
        <v>239</v>
      </c>
      <c r="AK2" s="169"/>
    </row>
    <row r="3" spans="1:37" ht="15" customHeight="1" x14ac:dyDescent="0.25">
      <c r="A3" s="144"/>
      <c r="B3" s="145"/>
      <c r="C3" s="178" t="s">
        <v>220</v>
      </c>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80"/>
      <c r="AJ3" s="170" t="s">
        <v>254</v>
      </c>
      <c r="AK3" s="171"/>
    </row>
    <row r="4" spans="1:37" ht="15.75" customHeight="1" thickBot="1" x14ac:dyDescent="0.3">
      <c r="A4" s="144"/>
      <c r="B4" s="145"/>
      <c r="C4" s="178"/>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80"/>
      <c r="AJ4" s="170" t="s">
        <v>257</v>
      </c>
      <c r="AK4" s="171"/>
    </row>
    <row r="5" spans="1:37" ht="28.5" customHeight="1" thickBot="1" x14ac:dyDescent="0.3">
      <c r="A5" s="146" t="s">
        <v>90</v>
      </c>
      <c r="B5" s="147"/>
      <c r="C5" s="148" t="s">
        <v>247</v>
      </c>
      <c r="D5" s="149"/>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50"/>
    </row>
    <row r="6" spans="1:37" ht="15.75" customHeight="1" thickBot="1" x14ac:dyDescent="0.3">
      <c r="A6" s="162" t="s">
        <v>91</v>
      </c>
      <c r="B6" s="163"/>
      <c r="C6" s="153" t="s">
        <v>258</v>
      </c>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5"/>
    </row>
    <row r="7" spans="1:37" ht="32.25" customHeight="1" thickBot="1" x14ac:dyDescent="0.3">
      <c r="A7" s="164" t="s">
        <v>92</v>
      </c>
      <c r="B7" s="165"/>
      <c r="C7" s="156" t="s">
        <v>351</v>
      </c>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8"/>
    </row>
    <row r="8" spans="1:37" ht="15.75" customHeight="1" thickBot="1" x14ac:dyDescent="0.3">
      <c r="A8" s="151" t="s">
        <v>93</v>
      </c>
      <c r="B8" s="152"/>
      <c r="C8" s="159">
        <v>45266</v>
      </c>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1"/>
    </row>
    <row r="9" spans="1:37" s="12" customFormat="1" ht="25.5" customHeight="1" x14ac:dyDescent="0.25">
      <c r="A9" s="187" t="s">
        <v>60</v>
      </c>
      <c r="B9" s="187"/>
      <c r="C9" s="188"/>
      <c r="D9" s="188"/>
      <c r="E9" s="188"/>
      <c r="F9" s="188"/>
      <c r="G9" s="188"/>
      <c r="H9" s="190" t="s">
        <v>61</v>
      </c>
      <c r="I9" s="190"/>
      <c r="J9" s="190"/>
      <c r="K9" s="190"/>
      <c r="L9" s="190"/>
      <c r="M9" s="190"/>
      <c r="N9" s="190"/>
      <c r="O9" s="190"/>
      <c r="P9" s="190"/>
      <c r="Q9" s="190"/>
      <c r="R9" s="190"/>
      <c r="S9" s="190"/>
      <c r="T9" s="190"/>
      <c r="U9" s="190"/>
      <c r="V9" s="190"/>
      <c r="W9" s="190"/>
      <c r="X9" s="190"/>
      <c r="Y9" s="190"/>
      <c r="Z9" s="190"/>
      <c r="AA9" s="190"/>
      <c r="AB9" s="181" t="s">
        <v>86</v>
      </c>
      <c r="AC9" s="182"/>
      <c r="AD9" s="182"/>
      <c r="AE9" s="182"/>
      <c r="AF9" s="182"/>
      <c r="AG9" s="182"/>
      <c r="AH9" s="182"/>
      <c r="AI9" s="182"/>
      <c r="AJ9" s="182"/>
      <c r="AK9" s="183"/>
    </row>
    <row r="10" spans="1:37" s="13" customFormat="1" ht="46.5" customHeight="1" x14ac:dyDescent="0.25">
      <c r="A10" s="44" t="s">
        <v>64</v>
      </c>
      <c r="B10" s="191" t="s">
        <v>7</v>
      </c>
      <c r="C10" s="192"/>
      <c r="D10" s="192"/>
      <c r="E10" s="192"/>
      <c r="F10" s="45" t="s">
        <v>63</v>
      </c>
      <c r="G10" s="197" t="s">
        <v>31</v>
      </c>
      <c r="H10" s="189" t="s">
        <v>181</v>
      </c>
      <c r="I10" s="189"/>
      <c r="J10" s="189"/>
      <c r="K10" s="189"/>
      <c r="L10" s="189"/>
      <c r="M10" s="189" t="s">
        <v>62</v>
      </c>
      <c r="N10" s="189"/>
      <c r="O10" s="189"/>
      <c r="P10" s="189"/>
      <c r="Q10" s="189"/>
      <c r="R10" s="189"/>
      <c r="S10" s="189"/>
      <c r="T10" s="189"/>
      <c r="U10" s="189"/>
      <c r="V10" s="189"/>
      <c r="W10" s="189"/>
      <c r="X10" s="189"/>
      <c r="Y10" s="189"/>
      <c r="Z10" s="189"/>
      <c r="AA10" s="189"/>
      <c r="AB10" s="184"/>
      <c r="AC10" s="185"/>
      <c r="AD10" s="185"/>
      <c r="AE10" s="185"/>
      <c r="AF10" s="185"/>
      <c r="AG10" s="185"/>
      <c r="AH10" s="185"/>
      <c r="AI10" s="185"/>
      <c r="AJ10" s="185"/>
      <c r="AK10" s="186"/>
    </row>
    <row r="11" spans="1:37" s="13" customFormat="1" ht="37.5" customHeight="1" x14ac:dyDescent="0.25">
      <c r="A11" s="195" t="s">
        <v>0</v>
      </c>
      <c r="B11" s="195" t="s">
        <v>1</v>
      </c>
      <c r="C11" s="195" t="s">
        <v>9</v>
      </c>
      <c r="D11" s="195" t="s">
        <v>8</v>
      </c>
      <c r="E11" s="195" t="s">
        <v>221</v>
      </c>
      <c r="F11" s="197" t="s">
        <v>39</v>
      </c>
      <c r="G11" s="199"/>
      <c r="H11" s="200" t="s">
        <v>6</v>
      </c>
      <c r="I11" s="202" t="s">
        <v>5</v>
      </c>
      <c r="J11" s="203"/>
      <c r="K11" s="202" t="s">
        <v>4</v>
      </c>
      <c r="L11" s="203"/>
      <c r="M11" s="200" t="s">
        <v>3</v>
      </c>
      <c r="N11" s="200" t="s">
        <v>10</v>
      </c>
      <c r="O11" s="200" t="s">
        <v>11</v>
      </c>
      <c r="P11" s="200" t="s">
        <v>12</v>
      </c>
      <c r="Q11" s="200" t="s">
        <v>13</v>
      </c>
      <c r="R11" s="200" t="s">
        <v>14</v>
      </c>
      <c r="S11" s="200" t="s">
        <v>15</v>
      </c>
      <c r="T11" s="200" t="s">
        <v>6</v>
      </c>
      <c r="U11" s="200" t="s">
        <v>73</v>
      </c>
      <c r="V11" s="200" t="s">
        <v>186</v>
      </c>
      <c r="W11" s="202" t="s">
        <v>256</v>
      </c>
      <c r="X11" s="203"/>
      <c r="Y11" s="202" t="s">
        <v>80</v>
      </c>
      <c r="Z11" s="203"/>
      <c r="AA11" s="200" t="s">
        <v>16</v>
      </c>
      <c r="AB11" s="193" t="s">
        <v>17</v>
      </c>
      <c r="AC11" s="193" t="s">
        <v>18</v>
      </c>
      <c r="AD11" s="193" t="s">
        <v>19</v>
      </c>
      <c r="AE11" s="193" t="s">
        <v>2</v>
      </c>
      <c r="AF11" s="193" t="s">
        <v>20</v>
      </c>
      <c r="AG11" s="211" t="s">
        <v>340</v>
      </c>
      <c r="AH11" s="212"/>
      <c r="AI11" s="212"/>
      <c r="AJ11" s="213"/>
      <c r="AK11" s="193" t="s">
        <v>187</v>
      </c>
    </row>
    <row r="12" spans="1:37" s="13" customFormat="1" ht="25.5" customHeight="1" x14ac:dyDescent="0.25">
      <c r="A12" s="196"/>
      <c r="B12" s="196"/>
      <c r="C12" s="196"/>
      <c r="D12" s="196"/>
      <c r="E12" s="196"/>
      <c r="F12" s="198"/>
      <c r="G12" s="198"/>
      <c r="H12" s="201"/>
      <c r="I12" s="204"/>
      <c r="J12" s="205"/>
      <c r="K12" s="204"/>
      <c r="L12" s="205"/>
      <c r="M12" s="201"/>
      <c r="N12" s="201"/>
      <c r="O12" s="201"/>
      <c r="P12" s="201"/>
      <c r="Q12" s="201"/>
      <c r="R12" s="201"/>
      <c r="S12" s="201"/>
      <c r="T12" s="201"/>
      <c r="U12" s="201"/>
      <c r="V12" s="201"/>
      <c r="W12" s="204"/>
      <c r="X12" s="205"/>
      <c r="Y12" s="204"/>
      <c r="Z12" s="205"/>
      <c r="AA12" s="201"/>
      <c r="AB12" s="194"/>
      <c r="AC12" s="194"/>
      <c r="AD12" s="194"/>
      <c r="AE12" s="194"/>
      <c r="AF12" s="194"/>
      <c r="AG12" s="56" t="s">
        <v>259</v>
      </c>
      <c r="AH12" s="56" t="s">
        <v>260</v>
      </c>
      <c r="AI12" s="56" t="s">
        <v>261</v>
      </c>
      <c r="AJ12" s="56" t="s">
        <v>262</v>
      </c>
      <c r="AK12" s="194"/>
    </row>
    <row r="13" spans="1:37" s="4" customFormat="1" ht="158.25" customHeight="1" x14ac:dyDescent="0.25">
      <c r="A13" s="220" t="s">
        <v>258</v>
      </c>
      <c r="B13" s="221" t="s">
        <v>213</v>
      </c>
      <c r="C13" s="222" t="s">
        <v>352</v>
      </c>
      <c r="D13" s="222" t="s">
        <v>355</v>
      </c>
      <c r="E13" s="223" t="str">
        <f>CONCATENATE(B13," ",C13," ",D13)</f>
        <v>Afectación económica y reputacional por la no actualización de los docuementos del proceso e inoperabilidad del Sistema de Control Interno.  debido a la falta de planeación e integración, la  deficiente cultura del control y de evaluación, las deficiencias en las competencias del personal y en las estrategias de implementación del Modelo, la improvisación de métodos de seguimiento y la inaplicación de la normatividad vigente, se puede generar la inoperabilidad del Sistema de Control Interno lo que conllevaría al incumplimiento de los objetivos estratégicos y de calidad y los planes de la institución , la materialización de riesgos de gestión y corrupción, sanciones, deterioro de la imagen institucional, ineficientes  indicadores de gestión, ineficiencia administrativa, estancamiento de la mejora continua y pérdida de la  Acreditación Institucional y de la Certificación del Sistema de Gestión de Calidad.</v>
      </c>
      <c r="F13" s="224" t="s">
        <v>42</v>
      </c>
      <c r="G13" s="221" t="s">
        <v>32</v>
      </c>
      <c r="H13" s="206">
        <v>27</v>
      </c>
      <c r="I13" s="133" t="s">
        <v>47</v>
      </c>
      <c r="J13" s="133" t="str">
        <f>IF((I13="Muy Bajo"),"20%",IF(I13="Baja","40%",IF(I13="Media","60%",IF(I13="Alta","80%",IF(I13="Muy Alta","100%","0")))))</f>
        <v>60%</v>
      </c>
      <c r="K13" s="133" t="s">
        <v>56</v>
      </c>
      <c r="L13" s="133" t="str">
        <f>IF((K13="Leve"),"20%",IF(K13="Menor","40%",IF(K13="Moderado","60%",IF(K13="Mayor","80%",IF(K13="Catastrófico","100%","0")))))</f>
        <v>60%</v>
      </c>
      <c r="M13" s="135" t="str">
        <f>IF((J13="100%")*(L13="100%"),"Extremo",IF((J13="100%")*(L13="80%"),"Alto",IF((J13="100%")*(L13="60%"),"Alto",IF((J13="100%")*(L13="40%"),"Alto",IF((J13="100%")*(L13="20%"),"Alto",IF((J13="80%")*(L13="100%"),"Extremo",IF((J13="80%")*(L13="80%"),"Alto",IF((J13="80%")*(L13="60%"),"Alto",IF((J13="80%")*(L13="40%"),"Moderado",IF((J13="80%")*(L13="20%"),"Moderado",IF((J13="60%")*(L13="100%"),"Extremo",IF((J13="60%")*(L13="80%"),"Alto",IF((J13="60%")*(L13="60%"),"Moderado",IF((J13="60%")*(L13="40%"),"Moderado",IF((J13="60%")*(L13="20%"),"Moderado",IF((J13="40%")*(L13="100%"),"Extremo",IF((J13="40%")*(L13="80%"),"Alto",IF((J13="40%")*(L13="60%"),"Moderado",IF((J13="40%")*(L13="40%"),"Moderado",IF((J13="40%")*(L13="20%"),"Bajo",IF((J13="20%")*(L13="100%"),"Extremo",IF((J13="20%")*(L13="80%"),"Alto",IF((J13="20%")*(L13="60%"),"Moderado",IF((J13="20%")*(L13="40%"),"Bajo",IF((J13="20%")*(L13="20%"),"Bajo","0")))))))))))))))))))))))))</f>
        <v>Moderado</v>
      </c>
      <c r="N13" s="50" t="s">
        <v>353</v>
      </c>
      <c r="O13" s="51" t="s">
        <v>65</v>
      </c>
      <c r="P13" s="51" t="s">
        <v>67</v>
      </c>
      <c r="Q13" s="51" t="s">
        <v>71</v>
      </c>
      <c r="R13" s="52">
        <f>IF((P13="Preventivo"),"25%",IF(P13="Detectivo","15%",IF(P13="Correctivo","10%","0")))+IF((Q13="Automático"),"25%",IF(Q13="Manual","15%","0"))</f>
        <v>0.4</v>
      </c>
      <c r="S13" s="51" t="s">
        <v>74</v>
      </c>
      <c r="T13" s="51" t="s">
        <v>76</v>
      </c>
      <c r="U13" s="51" t="s">
        <v>78</v>
      </c>
      <c r="V13" s="52">
        <f>IF(O13="probabilidad",J13-(J13*R13),IF(O13="Impacto",(J13-0),"0"))</f>
        <v>0.36</v>
      </c>
      <c r="W13" s="135">
        <f t="shared" ref="W13:W15" si="0">V14</f>
        <v>0</v>
      </c>
      <c r="X13" s="133" t="str">
        <f>IF((W13&lt;21%),"Muy Bajo",IF((W13&lt;41%),"Baja",IF((W13&lt;61%),"Media",IF((W13&lt;81%),"Alta",IF((W13&lt;101%),"Muy alta","0")))))</f>
        <v>Muy Bajo</v>
      </c>
      <c r="Y13" s="135">
        <f t="shared" ref="Y13" si="1">IF(O13="Impacto",L13-(L13*R13),IF(O13="Probabilidad",L13-0,"0"))</f>
        <v>0.6</v>
      </c>
      <c r="Z13" s="133" t="str">
        <f>IF((Y13&lt;21%),"Leve",IF((Y13&lt;41%),"Menor",IF((Y13&lt;61%),"Moderado",IF((Y13&lt;81%),"Mayor",IF((Y13&lt;101%),"Catastrófico","0")))))</f>
        <v>Moderado</v>
      </c>
      <c r="AA13" s="135" t="str">
        <f>IF((X13="Muy alta")*(Z13="Catastrófico"),"Extremo",IF((X13="Muy alta")*(Z13="Mayor"),"Alto",IF((X13="Muy alta")*(Z13="Moderado"),"Alto",IF((X13="Muy alta")*(Z13="Menor"),"Alto",IF((X13="Muy alta")*(Z13="Leve"),"Alto",IF((X13="Alta")*(Z13="Catastrófico"),"Extremo",IF((X13="Alta")*(Z13="Mayor"),"Alto",IF((X13="Alta")*(Z13="Moderado"),"Alto",IF((X13="Alta")*(Z13="Menor"),"Moderado",IF((X13="Alta")*(Z13="Leve"),"Moderado",IF((X13="Media")*(Z13="Catastrófico"),"Extremo",IF((X13="Media")*(Z13="Mayor"),"Alto",IF((X13="Media")*(Z13="Moderado"),"Moderado",IF((X13="Media")*(Z13="Menor"),"Moderado",IF((X13="Media")*(Z13="Leve"),"Moderado",IF((X13="Baja")*(Z13="Catastrófico"),"Extremo",IF((X13="Baja")*(Z13="Mayor"),"Alto",IF((X13="Baja")*(Z13="Moderado"),"Moderado",IF((X13="Baja")*(Z13="Menor"),"Moderado",IF((X13="Baja")*(Z13="Leve"),"Bajo",IF((X13="Muy bajo")*(Z13="Catastrófico"),"Extremo",IF((X13="Muy bajo")*(Z13="Mayor"),"Alto",IF((X13="Muy bajo")*(Z13="Moderado"),"Moderado",IF((X13="Muy bajo")*(Z13="Menor"),"Bajo",IF((X13="Muy bajo")*(Z13="Leve"),"Bajo","0")))))))))))))))))))))))))</f>
        <v>Moderado</v>
      </c>
      <c r="AB13" s="133" t="s">
        <v>85</v>
      </c>
      <c r="AC13" s="216" t="s">
        <v>341</v>
      </c>
      <c r="AD13" s="139" t="s">
        <v>336</v>
      </c>
      <c r="AE13" s="141">
        <v>44956</v>
      </c>
      <c r="AF13" s="141">
        <v>44958</v>
      </c>
      <c r="AG13" s="129" t="s">
        <v>345</v>
      </c>
      <c r="AH13" s="129" t="s">
        <v>346</v>
      </c>
      <c r="AI13" s="129" t="s">
        <v>347</v>
      </c>
      <c r="AJ13" s="129" t="s">
        <v>348</v>
      </c>
      <c r="AK13" s="131" t="s">
        <v>349</v>
      </c>
    </row>
    <row r="14" spans="1:37" s="4" customFormat="1" ht="158.25" customHeight="1" x14ac:dyDescent="0.25">
      <c r="A14" s="225"/>
      <c r="B14" s="226"/>
      <c r="C14" s="227"/>
      <c r="D14" s="227"/>
      <c r="E14" s="228"/>
      <c r="F14" s="229"/>
      <c r="G14" s="226"/>
      <c r="H14" s="207"/>
      <c r="I14" s="208"/>
      <c r="J14" s="208"/>
      <c r="K14" s="208"/>
      <c r="L14" s="208"/>
      <c r="M14" s="210"/>
      <c r="N14" s="50" t="s">
        <v>354</v>
      </c>
      <c r="O14" s="51" t="s">
        <v>65</v>
      </c>
      <c r="P14" s="51" t="s">
        <v>67</v>
      </c>
      <c r="Q14" s="51" t="s">
        <v>71</v>
      </c>
      <c r="R14" s="52">
        <f>IF((P14="Preventivo"),"25%",IF(P14="Detectivo","15%",IF(P14="Correctivo","10%","0")))+IF((Q14="Automático"),"25%",IF(Q14="Manual","15%","0"))</f>
        <v>0.4</v>
      </c>
      <c r="S14" s="51" t="s">
        <v>74</v>
      </c>
      <c r="T14" s="51" t="s">
        <v>76</v>
      </c>
      <c r="U14" s="51" t="s">
        <v>78</v>
      </c>
      <c r="V14" s="52">
        <f>IF(O14="probabilidad",J14-(J14*R14),IF(O14="Impacto",(J14-0),"0"))</f>
        <v>0</v>
      </c>
      <c r="W14" s="136"/>
      <c r="X14" s="208"/>
      <c r="Y14" s="210"/>
      <c r="Z14" s="208"/>
      <c r="AA14" s="210"/>
      <c r="AB14" s="208"/>
      <c r="AC14" s="217"/>
      <c r="AD14" s="218"/>
      <c r="AE14" s="209"/>
      <c r="AF14" s="209"/>
      <c r="AG14" s="214"/>
      <c r="AH14" s="214"/>
      <c r="AI14" s="214"/>
      <c r="AJ14" s="214"/>
      <c r="AK14" s="215"/>
    </row>
    <row r="15" spans="1:37" s="4" customFormat="1" ht="158.25" customHeight="1" x14ac:dyDescent="0.25">
      <c r="A15" s="220" t="s">
        <v>258</v>
      </c>
      <c r="B15" s="221" t="s">
        <v>127</v>
      </c>
      <c r="C15" s="223" t="s">
        <v>337</v>
      </c>
      <c r="D15" s="223" t="s">
        <v>356</v>
      </c>
      <c r="E15" s="223" t="str">
        <f>CONCATENATE(B15," ",C15," ",D15)</f>
        <v>Afectación reputacional por que un auditor emitió información errada  por el hecho de no haber detectado erores o faltas significativas que podrian modificar por completo la opinión dada en el informe, para beneficio propio o de un tercero</v>
      </c>
      <c r="F15" s="224" t="s">
        <v>42</v>
      </c>
      <c r="G15" s="230" t="s">
        <v>32</v>
      </c>
      <c r="H15" s="133">
        <v>1</v>
      </c>
      <c r="I15" s="133" t="s">
        <v>46</v>
      </c>
      <c r="J15" s="133" t="str">
        <f t="shared" ref="J15" si="2">IF((I15="Muy Bajo"),"20%",IF(I15="Baja","40%",IF(I15="Media","60%",IF(I15="Alta","80%",IF(I15="Muy Alta","100%","0")))))</f>
        <v>40%</v>
      </c>
      <c r="K15" s="133" t="s">
        <v>55</v>
      </c>
      <c r="L15" s="133" t="str">
        <f t="shared" ref="L15" si="3">IF((K15="Leve"),"20%",IF(K15="Menor","40%",IF(K15="Moderado","60%",IF(K15="Mayor","80%",IF(K15="Catastrófico","100%","0")))))</f>
        <v>40%</v>
      </c>
      <c r="M15" s="135" t="str">
        <f t="shared" ref="M15" si="4">IF((J15="100%")*(L15="100%"),"Extremo",IF((J15="100%")*(L15="80%"),"Alto",IF((J15="100%")*(L15="60%"),"Alto",IF((J15="100%")*(L15="40%"),"Alto",IF((J15="100%")*(L15="20%"),"Alto",IF((J15="80%")*(L15="100%"),"Extremo",IF((J15="80%")*(L15="80%"),"Alto",IF((J15="80%")*(L15="60%"),"Alto",IF((J15="80%")*(L15="40%"),"Moderado",IF((J15="80%")*(L15="20%"),"Moderado",IF((J15="60%")*(L15="100%"),"Extremo",IF((J15="60%")*(L15="80%"),"Alto",IF((J15="60%")*(L15="60%"),"Moderado",IF((J15="60%")*(L15="40%"),"Moderado",IF((J15="60%")*(L15="20%"),"Moderado",IF((J15="40%")*(L15="100%"),"Extremo",IF((J15="40%")*(L15="80%"),"Alto",IF((J15="40%")*(L15="60%"),"Moderado",IF((J15="40%")*(L15="40%"),"Moderado",IF((J15="40%")*(L15="20%"),"Bajo",IF((J15="20%")*(L15="100%"),"Extremo",IF((J15="20%")*(L15="80%"),"Alto",IF((J15="20%")*(L15="60%"),"Moderado",IF((J15="20%")*(L15="40%"),"Bajo",IF((J15="20%")*(L15="20%"),"Bajo","0")))))))))))))))))))))))))</f>
        <v>Moderado</v>
      </c>
      <c r="N15" s="50" t="s">
        <v>343</v>
      </c>
      <c r="O15" s="51" t="s">
        <v>65</v>
      </c>
      <c r="P15" s="51" t="s">
        <v>67</v>
      </c>
      <c r="Q15" s="51" t="s">
        <v>71</v>
      </c>
      <c r="R15" s="52">
        <f t="shared" ref="R15:R18" si="5">IF((P15="Preventivo"),"25%",IF(P15="Detectivo","15%",IF(P15="Correctivo","10%","0")))+IF((Q15="Automático"),"25%",IF(Q15="Manual","15%","0"))</f>
        <v>0.4</v>
      </c>
      <c r="S15" s="51" t="s">
        <v>74</v>
      </c>
      <c r="T15" s="51" t="s">
        <v>76</v>
      </c>
      <c r="U15" s="51" t="s">
        <v>78</v>
      </c>
      <c r="V15" s="52">
        <f t="shared" ref="V15" si="6">IF(O15="probabilidad",J15-(J15*R15),IF(O15="Impacto",(J15-0),"0"))</f>
        <v>0.24</v>
      </c>
      <c r="W15" s="135">
        <f t="shared" si="0"/>
        <v>0.14399999999999999</v>
      </c>
      <c r="X15" s="133" t="str">
        <f t="shared" ref="X15" si="7">IF((W15&lt;21%),"Muy Bajo",IF((W15&lt;41%),"Baja",IF((W15&lt;61%),"Media",IF((W15&lt;81%),"Alta",IF((W15&lt;101%),"Muy alta","0")))))</f>
        <v>Muy Bajo</v>
      </c>
      <c r="Y15" s="135">
        <f t="shared" ref="Y15" si="8">IF(O15="Impacto",L15-(L15*R15),IF(O15="Probabilidad",L15-0,"0"))</f>
        <v>0.4</v>
      </c>
      <c r="Z15" s="133" t="str">
        <f t="shared" ref="Z15" si="9">IF((Y15&lt;21%),"Leve",IF((Y15&lt;41%),"Menor",IF((Y15&lt;61%),"Moderado",IF((Y15&lt;81%),"Mayor",IF((Y15&lt;101%),"Catastrófico","0")))))</f>
        <v>Menor</v>
      </c>
      <c r="AA15" s="135" t="str">
        <f t="shared" ref="AA15" si="10">IF((X15="Muy alta")*(Z15="Catastrófico"),"Extremo",IF((X15="Muy alta")*(Z15="Mayor"),"Alto",IF((X15="Muy alta")*(Z15="Moderado"),"Alto",IF((X15="Muy alta")*(Z15="Menor"),"Alto",IF((X15="Muy alta")*(Z15="Leve"),"Alto",IF((X15="Alta")*(Z15="Catastrófico"),"Extremo",IF((X15="Alta")*(Z15="Mayor"),"Alto",IF((X15="Alta")*(Z15="Moderado"),"Alto",IF((X15="Alta")*(Z15="Menor"),"Moderado",IF((X15="Alta")*(Z15="Leve"),"Moderado",IF((X15="Media")*(Z15="Catastrófico"),"Extremo",IF((X15="Media")*(Z15="Mayor"),"Alto",IF((X15="Media")*(Z15="Moderado"),"Moderado",IF((X15="Media")*(Z15="Menor"),"Moderado",IF((X15="Media")*(Z15="Leve"),"Moderado",IF((X15="Baja")*(Z15="Catastrófico"),"Extremo",IF((X15="Baja")*(Z15="Mayor"),"Alto",IF((X15="Baja")*(Z15="Moderado"),"Moderado",IF((X15="Baja")*(Z15="Menor"),"Moderado",IF((X15="Baja")*(Z15="Leve"),"Bajo",IF((X15="Muy bajo")*(Z15="Catastrófico"),"Extremo",IF((X15="Muy bajo")*(Z15="Mayor"),"Alto",IF((X15="Muy bajo")*(Z15="Moderado"),"Moderado",IF((X15="Muy bajo")*(Z15="Menor"),"Bajo",IF((X15="Muy bajo")*(Z15="Leve"),"Bajo","0")))))))))))))))))))))))))</f>
        <v>Bajo</v>
      </c>
      <c r="AB15" s="133" t="s">
        <v>85</v>
      </c>
      <c r="AC15" s="137" t="s">
        <v>342</v>
      </c>
      <c r="AD15" s="139" t="s">
        <v>336</v>
      </c>
      <c r="AE15" s="141">
        <v>44956</v>
      </c>
      <c r="AF15" s="141">
        <v>44958</v>
      </c>
      <c r="AG15" s="129" t="s">
        <v>345</v>
      </c>
      <c r="AH15" s="129" t="s">
        <v>346</v>
      </c>
      <c r="AI15" s="129" t="s">
        <v>347</v>
      </c>
      <c r="AJ15" s="129" t="s">
        <v>348</v>
      </c>
      <c r="AK15" s="131" t="s">
        <v>349</v>
      </c>
    </row>
    <row r="16" spans="1:37" s="41" customFormat="1" ht="96.75" customHeight="1" x14ac:dyDescent="0.25">
      <c r="A16" s="231"/>
      <c r="B16" s="232"/>
      <c r="C16" s="233"/>
      <c r="D16" s="233"/>
      <c r="E16" s="233"/>
      <c r="F16" s="234"/>
      <c r="G16" s="235"/>
      <c r="H16" s="134"/>
      <c r="I16" s="134"/>
      <c r="J16" s="134"/>
      <c r="K16" s="134"/>
      <c r="L16" s="134"/>
      <c r="M16" s="136"/>
      <c r="N16" s="50" t="s">
        <v>344</v>
      </c>
      <c r="O16" s="51" t="s">
        <v>65</v>
      </c>
      <c r="P16" s="51" t="s">
        <v>67</v>
      </c>
      <c r="Q16" s="51" t="s">
        <v>71</v>
      </c>
      <c r="R16" s="52">
        <f t="shared" si="5"/>
        <v>0.4</v>
      </c>
      <c r="S16" s="51" t="s">
        <v>74</v>
      </c>
      <c r="T16" s="51" t="s">
        <v>76</v>
      </c>
      <c r="U16" s="51" t="s">
        <v>78</v>
      </c>
      <c r="V16" s="53">
        <f t="shared" ref="V16" si="11">V15-(V15*R16)</f>
        <v>0.14399999999999999</v>
      </c>
      <c r="W16" s="136"/>
      <c r="X16" s="134"/>
      <c r="Y16" s="136"/>
      <c r="Z16" s="134"/>
      <c r="AA16" s="136"/>
      <c r="AB16" s="134"/>
      <c r="AC16" s="138"/>
      <c r="AD16" s="140"/>
      <c r="AE16" s="134"/>
      <c r="AF16" s="134"/>
      <c r="AG16" s="130"/>
      <c r="AH16" s="130"/>
      <c r="AI16" s="130"/>
      <c r="AJ16" s="130"/>
      <c r="AK16" s="132"/>
    </row>
    <row r="17" spans="1:37" ht="90" customHeight="1" x14ac:dyDescent="0.25">
      <c r="A17" s="220" t="s">
        <v>258</v>
      </c>
      <c r="B17" s="222" t="s">
        <v>127</v>
      </c>
      <c r="C17" s="222" t="s">
        <v>350</v>
      </c>
      <c r="D17" s="222" t="s">
        <v>357</v>
      </c>
      <c r="E17" s="223" t="str">
        <f>CONCATENATE(B17," ",C17," ",D17)</f>
        <v xml:space="preserve">Afectación reputacional  por reincidir en los hechos,   generadores de los hallazgos u observaciones detectados en las auditorías internas y  externas, para beneficio propio o de un tercero.
</v>
      </c>
      <c r="F17" s="224" t="s">
        <v>42</v>
      </c>
      <c r="G17" s="221" t="s">
        <v>32</v>
      </c>
      <c r="H17" s="133">
        <v>1</v>
      </c>
      <c r="I17" s="133" t="s">
        <v>46</v>
      </c>
      <c r="J17" s="133" t="str">
        <f t="shared" ref="J17" si="12">IF((I17="Muy Bajo"),"20%",IF(I17="Baja","40%",IF(I17="Media","60%",IF(I17="Alta","80%",IF(I17="Muy Alta","100%","0")))))</f>
        <v>40%</v>
      </c>
      <c r="K17" s="133" t="s">
        <v>55</v>
      </c>
      <c r="L17" s="133" t="str">
        <f t="shared" ref="L17" si="13">IF((K17="Leve"),"20%",IF(K17="Menor","40%",IF(K17="Moderado","60%",IF(K17="Mayor","80%",IF(K17="Catastrófico","100%","0")))))</f>
        <v>40%</v>
      </c>
      <c r="M17" s="135" t="str">
        <f t="shared" ref="M17" si="14">IF((J17="100%")*(L17="100%"),"Extremo",IF((J17="100%")*(L17="80%"),"Alto",IF((J17="100%")*(L17="60%"),"Alto",IF((J17="100%")*(L17="40%"),"Alto",IF((J17="100%")*(L17="20%"),"Alto",IF((J17="80%")*(L17="100%"),"Extremo",IF((J17="80%")*(L17="80%"),"Alto",IF((J17="80%")*(L17="60%"),"Alto",IF((J17="80%")*(L17="40%"),"Moderado",IF((J17="80%")*(L17="20%"),"Moderado",IF((J17="60%")*(L17="100%"),"Extremo",IF((J17="60%")*(L17="80%"),"Alto",IF((J17="60%")*(L17="60%"),"Moderado",IF((J17="60%")*(L17="40%"),"Moderado",IF((J17="60%")*(L17="20%"),"Moderado",IF((J17="40%")*(L17="100%"),"Extremo",IF((J17="40%")*(L17="80%"),"Alto",IF((J17="40%")*(L17="60%"),"Moderado",IF((J17="40%")*(L17="40%"),"Moderado",IF((J17="40%")*(L17="20%"),"Bajo",IF((J17="20%")*(L17="100%"),"Extremo",IF((J17="20%")*(L17="80%"),"Alto",IF((J17="20%")*(L17="60%"),"Moderado",IF((J17="20%")*(L17="40%"),"Bajo",IF((J17="20%")*(L17="20%"),"Bajo","0")))))))))))))))))))))))))</f>
        <v>Moderado</v>
      </c>
      <c r="N17" s="54" t="s">
        <v>338</v>
      </c>
      <c r="O17" s="51" t="s">
        <v>65</v>
      </c>
      <c r="P17" s="51" t="s">
        <v>67</v>
      </c>
      <c r="Q17" s="51" t="s">
        <v>71</v>
      </c>
      <c r="R17" s="52">
        <f t="shared" si="5"/>
        <v>0.4</v>
      </c>
      <c r="S17" s="51" t="s">
        <v>74</v>
      </c>
      <c r="T17" s="51" t="s">
        <v>76</v>
      </c>
      <c r="U17" s="51" t="s">
        <v>78</v>
      </c>
      <c r="V17" s="52">
        <f t="shared" ref="V17" si="15">IF(O17="probabilidad",J17-(J17*R17),IF(O17="Impacto",(J17-0),"0"))</f>
        <v>0.24</v>
      </c>
      <c r="W17" s="135">
        <f t="shared" ref="W17" si="16">V18</f>
        <v>0.14399999999999999</v>
      </c>
      <c r="X17" s="133" t="str">
        <f t="shared" ref="X17" si="17">IF((W17&lt;21%),"Muy Bajo",IF((W17&lt;41%),"Baja",IF((W17&lt;61%),"Media",IF((W17&lt;81%),"Alta",IF((W17&lt;101%),"Muy alta","0")))))</f>
        <v>Muy Bajo</v>
      </c>
      <c r="Y17" s="135">
        <f t="shared" ref="Y17" si="18">IF(O17="Impacto",L17-(L17*R17),IF(O17="Probabilidad",L17-0,"0"))</f>
        <v>0.4</v>
      </c>
      <c r="Z17" s="133" t="str">
        <f t="shared" ref="Z17" si="19">IF((Y17&lt;21%),"Leve",IF((Y17&lt;41%),"Menor",IF((Y17&lt;61%),"Moderado",IF((Y17&lt;81%),"Mayor",IF((Y17&lt;101%),"Catastrófico","0")))))</f>
        <v>Menor</v>
      </c>
      <c r="AA17" s="135" t="str">
        <f t="shared" ref="AA17" si="20">IF((X17="Muy alta")*(Z17="Catastrófico"),"Extremo",IF((X17="Muy alta")*(Z17="Mayor"),"Alto",IF((X17="Muy alta")*(Z17="Moderado"),"Alto",IF((X17="Muy alta")*(Z17="Menor"),"Alto",IF((X17="Muy alta")*(Z17="Leve"),"Alto",IF((X17="Alta")*(Z17="Catastrófico"),"Extremo",IF((X17="Alta")*(Z17="Mayor"),"Alto",IF((X17="Alta")*(Z17="Moderado"),"Alto",IF((X17="Alta")*(Z17="Menor"),"Moderado",IF((X17="Alta")*(Z17="Leve"),"Moderado",IF((X17="Media")*(Z17="Catastrófico"),"Extremo",IF((X17="Media")*(Z17="Mayor"),"Alto",IF((X17="Media")*(Z17="Moderado"),"Moderado",IF((X17="Media")*(Z17="Menor"),"Moderado",IF((X17="Media")*(Z17="Leve"),"Moderado",IF((X17="Baja")*(Z17="Catastrófico"),"Extremo",IF((X17="Baja")*(Z17="Mayor"),"Alto",IF((X17="Baja")*(Z17="Moderado"),"Moderado",IF((X17="Baja")*(Z17="Menor"),"Moderado",IF((X17="Baja")*(Z17="Leve"),"Bajo",IF((X17="Muy bajo")*(Z17="Catastrófico"),"Extremo",IF((X17="Muy bajo")*(Z17="Mayor"),"Alto",IF((X17="Muy bajo")*(Z17="Moderado"),"Moderado",IF((X17="Muy bajo")*(Z17="Menor"),"Bajo",IF((X17="Muy bajo")*(Z17="Leve"),"Bajo","0")))))))))))))))))))))))))</f>
        <v>Bajo</v>
      </c>
      <c r="AB17" s="133" t="s">
        <v>85</v>
      </c>
      <c r="AC17" s="137" t="s">
        <v>342</v>
      </c>
      <c r="AD17" s="139" t="s">
        <v>336</v>
      </c>
      <c r="AE17" s="141">
        <v>44956</v>
      </c>
      <c r="AF17" s="141">
        <v>44958</v>
      </c>
      <c r="AG17" s="129" t="s">
        <v>345</v>
      </c>
      <c r="AH17" s="129" t="s">
        <v>346</v>
      </c>
      <c r="AI17" s="129" t="s">
        <v>347</v>
      </c>
      <c r="AJ17" s="129" t="s">
        <v>348</v>
      </c>
      <c r="AK17" s="131" t="s">
        <v>349</v>
      </c>
    </row>
    <row r="18" spans="1:37" ht="74.25" customHeight="1" x14ac:dyDescent="0.25">
      <c r="A18" s="231"/>
      <c r="B18" s="236"/>
      <c r="C18" s="237"/>
      <c r="D18" s="236"/>
      <c r="E18" s="233"/>
      <c r="F18" s="234"/>
      <c r="G18" s="232"/>
      <c r="H18" s="134"/>
      <c r="I18" s="134"/>
      <c r="J18" s="134"/>
      <c r="K18" s="134"/>
      <c r="L18" s="134"/>
      <c r="M18" s="136"/>
      <c r="N18" s="55" t="s">
        <v>339</v>
      </c>
      <c r="O18" s="51" t="s">
        <v>65</v>
      </c>
      <c r="P18" s="51" t="s">
        <v>67</v>
      </c>
      <c r="Q18" s="51" t="s">
        <v>71</v>
      </c>
      <c r="R18" s="52">
        <f t="shared" si="5"/>
        <v>0.4</v>
      </c>
      <c r="S18" s="51" t="s">
        <v>74</v>
      </c>
      <c r="T18" s="51" t="s">
        <v>76</v>
      </c>
      <c r="U18" s="51" t="s">
        <v>78</v>
      </c>
      <c r="V18" s="53">
        <f t="shared" ref="V18" si="21">V17-(V17*R18)</f>
        <v>0.14399999999999999</v>
      </c>
      <c r="W18" s="136"/>
      <c r="X18" s="134"/>
      <c r="Y18" s="136"/>
      <c r="Z18" s="134"/>
      <c r="AA18" s="136"/>
      <c r="AB18" s="134"/>
      <c r="AC18" s="138"/>
      <c r="AD18" s="140"/>
      <c r="AE18" s="134"/>
      <c r="AF18" s="134"/>
      <c r="AG18" s="130"/>
      <c r="AH18" s="130"/>
      <c r="AI18" s="130"/>
      <c r="AJ18" s="130"/>
      <c r="AK18" s="132"/>
    </row>
    <row r="19" spans="1:37" ht="116.25" customHeight="1" x14ac:dyDescent="0.25">
      <c r="A19" s="238" t="s">
        <v>358</v>
      </c>
      <c r="B19" s="238" t="s">
        <v>213</v>
      </c>
      <c r="C19" s="239" t="s">
        <v>359</v>
      </c>
      <c r="D19" s="238" t="s">
        <v>360</v>
      </c>
      <c r="E19" s="238" t="str">
        <f t="shared" ref="E19" si="22">CONCATENATE(B19," ",C19," ",D19)</f>
        <v>Afectación económica y reputacional por hallazgos de un ente de control   debido  a la alteración de informes de evaluación y auditoria interna institucional, para el beneficio personal o de un tercero.</v>
      </c>
      <c r="F19" s="224" t="s">
        <v>42</v>
      </c>
      <c r="G19" s="221" t="s">
        <v>32</v>
      </c>
      <c r="H19" s="133">
        <v>1</v>
      </c>
      <c r="I19" s="133" t="s">
        <v>46</v>
      </c>
      <c r="J19" s="133" t="str">
        <f t="shared" ref="J19" si="23">IF((I19="Muy Bajo"),"20%",IF(I19="Baja","40%",IF(I19="Media","60%",IF(I19="Alta","80%",IF(I19="Muy Alta","100%","0")))))</f>
        <v>40%</v>
      </c>
      <c r="K19" s="133" t="s">
        <v>55</v>
      </c>
      <c r="L19" s="133" t="str">
        <f t="shared" ref="L19" si="24">IF((K19="Leve"),"20%",IF(K19="Menor","40%",IF(K19="Moderado","60%",IF(K19="Mayor","80%",IF(K19="Catastrófico","100%","0")))))</f>
        <v>40%</v>
      </c>
      <c r="M19" s="135" t="str">
        <f t="shared" ref="M19" si="25">IF((J19="100%")*(L19="100%"),"Extremo",IF((J19="100%")*(L19="80%"),"Alto",IF((J19="100%")*(L19="60%"),"Alto",IF((J19="100%")*(L19="40%"),"Alto",IF((J19="100%")*(L19="20%"),"Alto",IF((J19="80%")*(L19="100%"),"Extremo",IF((J19="80%")*(L19="80%"),"Alto",IF((J19="80%")*(L19="60%"),"Alto",IF((J19="80%")*(L19="40%"),"Moderado",IF((J19="80%")*(L19="20%"),"Moderado",IF((J19="60%")*(L19="100%"),"Extremo",IF((J19="60%")*(L19="80%"),"Alto",IF((J19="60%")*(L19="60%"),"Moderado",IF((J19="60%")*(L19="40%"),"Moderado",IF((J19="60%")*(L19="20%"),"Moderado",IF((J19="40%")*(L19="100%"),"Extremo",IF((J19="40%")*(L19="80%"),"Alto",IF((J19="40%")*(L19="60%"),"Moderado",IF((J19="40%")*(L19="40%"),"Moderado",IF((J19="40%")*(L19="20%"),"Bajo",IF((J19="20%")*(L19="100%"),"Extremo",IF((J19="20%")*(L19="80%"),"Alto",IF((J19="20%")*(L19="60%"),"Moderado",IF((J19="20%")*(L19="40%"),"Bajo",IF((J19="20%")*(L19="20%"),"Bajo","0")))))))))))))))))))))))))</f>
        <v>Moderado</v>
      </c>
      <c r="N19" s="54" t="s">
        <v>338</v>
      </c>
      <c r="O19" s="51" t="s">
        <v>65</v>
      </c>
      <c r="P19" s="51" t="s">
        <v>67</v>
      </c>
      <c r="Q19" s="51" t="s">
        <v>71</v>
      </c>
      <c r="R19" s="52">
        <f t="shared" ref="R19:R20" si="26">IF((P19="Preventivo"),"25%",IF(P19="Detectivo","15%",IF(P19="Correctivo","10%","0")))+IF((Q19="Automático"),"25%",IF(Q19="Manual","15%","0"))</f>
        <v>0.4</v>
      </c>
      <c r="S19" s="51" t="s">
        <v>74</v>
      </c>
      <c r="T19" s="51" t="s">
        <v>76</v>
      </c>
      <c r="U19" s="51" t="s">
        <v>78</v>
      </c>
      <c r="V19" s="52">
        <f t="shared" ref="V19" si="27">IF(O19="probabilidad",J19-(J19*R19),IF(O19="Impacto",(J19-0),"0"))</f>
        <v>0.24</v>
      </c>
      <c r="W19" s="135">
        <f t="shared" ref="W19" si="28">V20</f>
        <v>0.14399999999999999</v>
      </c>
      <c r="X19" s="133" t="str">
        <f t="shared" ref="X19" si="29">IF((W19&lt;21%),"Muy Bajo",IF((W19&lt;41%),"Baja",IF((W19&lt;61%),"Media",IF((W19&lt;81%),"Alta",IF((W19&lt;101%),"Muy alta","0")))))</f>
        <v>Muy Bajo</v>
      </c>
      <c r="Y19" s="135">
        <f t="shared" ref="Y19" si="30">IF(O19="Impacto",L19-(L19*R19),IF(O19="Probabilidad",L19-0,"0"))</f>
        <v>0.4</v>
      </c>
      <c r="Z19" s="133" t="str">
        <f t="shared" ref="Z19" si="31">IF((Y19&lt;21%),"Leve",IF((Y19&lt;41%),"Menor",IF((Y19&lt;61%),"Moderado",IF((Y19&lt;81%),"Mayor",IF((Y19&lt;101%),"Catastrófico","0")))))</f>
        <v>Menor</v>
      </c>
      <c r="AA19" s="135" t="str">
        <f t="shared" ref="AA19" si="32">IF((X19="Muy alta")*(Z19="Catastrófico"),"Extremo",IF((X19="Muy alta")*(Z19="Mayor"),"Alto",IF((X19="Muy alta")*(Z19="Moderado"),"Alto",IF((X19="Muy alta")*(Z19="Menor"),"Alto",IF((X19="Muy alta")*(Z19="Leve"),"Alto",IF((X19="Alta")*(Z19="Catastrófico"),"Extremo",IF((X19="Alta")*(Z19="Mayor"),"Alto",IF((X19="Alta")*(Z19="Moderado"),"Alto",IF((X19="Alta")*(Z19="Menor"),"Moderado",IF((X19="Alta")*(Z19="Leve"),"Moderado",IF((X19="Media")*(Z19="Catastrófico"),"Extremo",IF((X19="Media")*(Z19="Mayor"),"Alto",IF((X19="Media")*(Z19="Moderado"),"Moderado",IF((X19="Media")*(Z19="Menor"),"Moderado",IF((X19="Media")*(Z19="Leve"),"Moderado",IF((X19="Baja")*(Z19="Catastrófico"),"Extremo",IF((X19="Baja")*(Z19="Mayor"),"Alto",IF((X19="Baja")*(Z19="Moderado"),"Moderado",IF((X19="Baja")*(Z19="Menor"),"Moderado",IF((X19="Baja")*(Z19="Leve"),"Bajo",IF((X19="Muy bajo")*(Z19="Catastrófico"),"Extremo",IF((X19="Muy bajo")*(Z19="Mayor"),"Alto",IF((X19="Muy bajo")*(Z19="Moderado"),"Moderado",IF((X19="Muy bajo")*(Z19="Menor"),"Bajo",IF((X19="Muy bajo")*(Z19="Leve"),"Bajo","0")))))))))))))))))))))))))</f>
        <v>Bajo</v>
      </c>
      <c r="AB19" s="133" t="s">
        <v>85</v>
      </c>
      <c r="AC19" s="137" t="s">
        <v>342</v>
      </c>
      <c r="AD19" s="139" t="s">
        <v>336</v>
      </c>
      <c r="AE19" s="141">
        <v>44956</v>
      </c>
      <c r="AF19" s="141">
        <v>44958</v>
      </c>
      <c r="AG19" s="129" t="s">
        <v>345</v>
      </c>
      <c r="AH19" s="129" t="s">
        <v>346</v>
      </c>
      <c r="AI19" s="129" t="s">
        <v>347</v>
      </c>
      <c r="AJ19" s="129" t="s">
        <v>348</v>
      </c>
      <c r="AK19" s="131" t="s">
        <v>349</v>
      </c>
    </row>
    <row r="20" spans="1:37" ht="1.5" customHeight="1" x14ac:dyDescent="0.25">
      <c r="A20" s="12"/>
      <c r="B20" s="12"/>
      <c r="C20" s="12"/>
      <c r="D20" s="12"/>
      <c r="E20" s="12"/>
      <c r="F20" s="234"/>
      <c r="G20" s="232"/>
      <c r="H20" s="134"/>
      <c r="I20" s="134"/>
      <c r="J20" s="134"/>
      <c r="K20" s="134"/>
      <c r="L20" s="134"/>
      <c r="M20" s="136"/>
      <c r="N20" s="55" t="s">
        <v>339</v>
      </c>
      <c r="O20" s="51" t="s">
        <v>65</v>
      </c>
      <c r="P20" s="51" t="s">
        <v>67</v>
      </c>
      <c r="Q20" s="51" t="s">
        <v>71</v>
      </c>
      <c r="R20" s="52">
        <f t="shared" si="26"/>
        <v>0.4</v>
      </c>
      <c r="S20" s="51" t="s">
        <v>74</v>
      </c>
      <c r="T20" s="51" t="s">
        <v>76</v>
      </c>
      <c r="U20" s="51" t="s">
        <v>78</v>
      </c>
      <c r="V20" s="53">
        <f t="shared" ref="V20" si="33">V19-(V19*R20)</f>
        <v>0.14399999999999999</v>
      </c>
      <c r="W20" s="136"/>
      <c r="X20" s="134"/>
      <c r="Y20" s="136"/>
      <c r="Z20" s="134"/>
      <c r="AA20" s="136"/>
      <c r="AB20" s="134"/>
      <c r="AC20" s="138"/>
      <c r="AD20" s="140"/>
      <c r="AE20" s="134"/>
      <c r="AF20" s="134"/>
      <c r="AG20" s="130"/>
      <c r="AH20" s="130"/>
      <c r="AI20" s="130"/>
      <c r="AJ20" s="130"/>
      <c r="AK20" s="132"/>
    </row>
  </sheetData>
  <mergeCells count="158">
    <mergeCell ref="A13:A14"/>
    <mergeCell ref="A15:A16"/>
    <mergeCell ref="A17:A18"/>
    <mergeCell ref="B13:B14"/>
    <mergeCell ref="B15:B16"/>
    <mergeCell ref="B17:B18"/>
    <mergeCell ref="AF17:AF18"/>
    <mergeCell ref="AI17:AI18"/>
    <mergeCell ref="AJ17:AJ18"/>
    <mergeCell ref="C17:C18"/>
    <mergeCell ref="D17:D18"/>
    <mergeCell ref="E17:E18"/>
    <mergeCell ref="F17:F18"/>
    <mergeCell ref="G17:G18"/>
    <mergeCell ref="H17:H18"/>
    <mergeCell ref="I17:I18"/>
    <mergeCell ref="J17:J18"/>
    <mergeCell ref="K17:K18"/>
    <mergeCell ref="L17:L18"/>
    <mergeCell ref="M17:M18"/>
    <mergeCell ref="W17:W18"/>
    <mergeCell ref="X17:X18"/>
    <mergeCell ref="Y17:Y18"/>
    <mergeCell ref="X15:X16"/>
    <mergeCell ref="AK17:AK18"/>
    <mergeCell ref="Z17:Z18"/>
    <mergeCell ref="AA17:AA18"/>
    <mergeCell ref="AB17:AB18"/>
    <mergeCell ref="AC17:AC18"/>
    <mergeCell ref="AD17:AD18"/>
    <mergeCell ref="AE17:AE18"/>
    <mergeCell ref="AJ15:AJ16"/>
    <mergeCell ref="AK15:AK16"/>
    <mergeCell ref="AC15:AC16"/>
    <mergeCell ref="AD15:AD16"/>
    <mergeCell ref="AE15:AE16"/>
    <mergeCell ref="AF15:AF16"/>
    <mergeCell ref="AI15:AI16"/>
    <mergeCell ref="AH15:AH16"/>
    <mergeCell ref="AH17:AH18"/>
    <mergeCell ref="AG15:AG16"/>
    <mergeCell ref="AG17:AG18"/>
    <mergeCell ref="Y15:Y16"/>
    <mergeCell ref="Z15:Z16"/>
    <mergeCell ref="AA15:AA16"/>
    <mergeCell ref="AB15:AB16"/>
    <mergeCell ref="AF13:AF14"/>
    <mergeCell ref="AI13:AI14"/>
    <mergeCell ref="AJ13:AJ14"/>
    <mergeCell ref="AK13:AK14"/>
    <mergeCell ref="C15:C16"/>
    <mergeCell ref="D15:D16"/>
    <mergeCell ref="E15:E16"/>
    <mergeCell ref="F15:F16"/>
    <mergeCell ref="G15:G16"/>
    <mergeCell ref="H15:H16"/>
    <mergeCell ref="I15:I16"/>
    <mergeCell ref="J15:J16"/>
    <mergeCell ref="K15:K16"/>
    <mergeCell ref="L15:L16"/>
    <mergeCell ref="M15:M16"/>
    <mergeCell ref="W15:W16"/>
    <mergeCell ref="AA13:AA14"/>
    <mergeCell ref="AB13:AB14"/>
    <mergeCell ref="AC13:AC14"/>
    <mergeCell ref="AD13:AD14"/>
    <mergeCell ref="AE13:AE14"/>
    <mergeCell ref="M13:M14"/>
    <mergeCell ref="AE11:AE12"/>
    <mergeCell ref="AF11:AF12"/>
    <mergeCell ref="AG11:AJ11"/>
    <mergeCell ref="AG13:AG14"/>
    <mergeCell ref="AH13:AH14"/>
    <mergeCell ref="W13:W14"/>
    <mergeCell ref="X13:X14"/>
    <mergeCell ref="Y13:Y14"/>
    <mergeCell ref="Z13:Z14"/>
    <mergeCell ref="Q11:Q12"/>
    <mergeCell ref="R11:R12"/>
    <mergeCell ref="S11:S12"/>
    <mergeCell ref="C13:C14"/>
    <mergeCell ref="D13:D14"/>
    <mergeCell ref="E13:E14"/>
    <mergeCell ref="F13:F14"/>
    <mergeCell ref="G13:G14"/>
    <mergeCell ref="AD11:AD12"/>
    <mergeCell ref="H13:H14"/>
    <mergeCell ref="I13:I14"/>
    <mergeCell ref="J13:J14"/>
    <mergeCell ref="K13:K14"/>
    <mergeCell ref="L13:L14"/>
    <mergeCell ref="AA11:AA12"/>
    <mergeCell ref="AB11:AB12"/>
    <mergeCell ref="AC11:AC12"/>
    <mergeCell ref="W11:X12"/>
    <mergeCell ref="Y11:Z12"/>
    <mergeCell ref="AB9:AK10"/>
    <mergeCell ref="A9:G9"/>
    <mergeCell ref="H10:L10"/>
    <mergeCell ref="M10:AA10"/>
    <mergeCell ref="H9:AA9"/>
    <mergeCell ref="B10:E10"/>
    <mergeCell ref="AK11:AK12"/>
    <mergeCell ref="A11:A12"/>
    <mergeCell ref="B11:B12"/>
    <mergeCell ref="C11:C12"/>
    <mergeCell ref="D11:D12"/>
    <mergeCell ref="E11:E12"/>
    <mergeCell ref="F11:F12"/>
    <mergeCell ref="G10:G12"/>
    <mergeCell ref="H11:H12"/>
    <mergeCell ref="I11:J12"/>
    <mergeCell ref="K11:L12"/>
    <mergeCell ref="M11:M12"/>
    <mergeCell ref="N11:N12"/>
    <mergeCell ref="O11:O12"/>
    <mergeCell ref="P11:P12"/>
    <mergeCell ref="T11:T12"/>
    <mergeCell ref="U11:U12"/>
    <mergeCell ref="V11:V12"/>
    <mergeCell ref="A1:B4"/>
    <mergeCell ref="A5:B5"/>
    <mergeCell ref="C5:AK5"/>
    <mergeCell ref="A8:B8"/>
    <mergeCell ref="C6:AK6"/>
    <mergeCell ref="C7:AK7"/>
    <mergeCell ref="C8:AK8"/>
    <mergeCell ref="A6:B6"/>
    <mergeCell ref="A7:B7"/>
    <mergeCell ref="AJ1:AK1"/>
    <mergeCell ref="AJ2:AK2"/>
    <mergeCell ref="AJ3:AK3"/>
    <mergeCell ref="AJ4:AK4"/>
    <mergeCell ref="C1:AI2"/>
    <mergeCell ref="C3:AI4"/>
    <mergeCell ref="F19:F20"/>
    <mergeCell ref="G19:G20"/>
    <mergeCell ref="H19:H20"/>
    <mergeCell ref="I19:I20"/>
    <mergeCell ref="J19:J20"/>
    <mergeCell ref="K19:K20"/>
    <mergeCell ref="L19:L20"/>
    <mergeCell ref="M19:M20"/>
    <mergeCell ref="W19:W20"/>
    <mergeCell ref="AG19:AG20"/>
    <mergeCell ref="AH19:AH20"/>
    <mergeCell ref="AI19:AI20"/>
    <mergeCell ref="AJ19:AJ20"/>
    <mergeCell ref="AK19:AK20"/>
    <mergeCell ref="X19:X20"/>
    <mergeCell ref="Y19:Y20"/>
    <mergeCell ref="Z19:Z20"/>
    <mergeCell ref="AA19:AA20"/>
    <mergeCell ref="AB19:AB20"/>
    <mergeCell ref="AC19:AC20"/>
    <mergeCell ref="AD19:AD20"/>
    <mergeCell ref="AE19:AE20"/>
    <mergeCell ref="AF19:AF20"/>
  </mergeCells>
  <conditionalFormatting sqref="I13:I14">
    <cfRule type="containsText" dxfId="111" priority="108" operator="containsText" text="Muy Bajo">
      <formula>NOT(ISERROR(SEARCH("Muy Bajo",I13)))</formula>
    </cfRule>
    <cfRule type="containsText" dxfId="110" priority="109" operator="containsText" text="Baja">
      <formula>NOT(ISERROR(SEARCH("Baja",I13)))</formula>
    </cfRule>
    <cfRule type="containsText" dxfId="109" priority="110" operator="containsText" text="Muy alta">
      <formula>NOT(ISERROR(SEARCH("Muy alta",I13)))</formula>
    </cfRule>
    <cfRule type="containsText" dxfId="108" priority="111" operator="containsText" text="Alta">
      <formula>NOT(ISERROR(SEARCH("Alta",I13)))</formula>
    </cfRule>
    <cfRule type="containsText" dxfId="107" priority="112" operator="containsText" text="Media">
      <formula>NOT(ISERROR(SEARCH("Media",I13)))</formula>
    </cfRule>
  </conditionalFormatting>
  <conditionalFormatting sqref="K13:K14">
    <cfRule type="containsText" dxfId="106" priority="103" operator="containsText" text="Catastrófico">
      <formula>NOT(ISERROR(SEARCH("Catastrófico",K13)))</formula>
    </cfRule>
    <cfRule type="containsText" dxfId="105" priority="104" operator="containsText" text="Mayor">
      <formula>NOT(ISERROR(SEARCH("Mayor",K13)))</formula>
    </cfRule>
    <cfRule type="containsText" dxfId="104" priority="105" operator="containsText" text="Moderado">
      <formula>NOT(ISERROR(SEARCH("Moderado",K13)))</formula>
    </cfRule>
    <cfRule type="containsText" dxfId="103" priority="106" operator="containsText" text="Menor">
      <formula>NOT(ISERROR(SEARCH("Menor",K13)))</formula>
    </cfRule>
    <cfRule type="containsText" dxfId="102" priority="107" operator="containsText" text="Leve">
      <formula>NOT(ISERROR(SEARCH("Leve",K13)))</formula>
    </cfRule>
  </conditionalFormatting>
  <conditionalFormatting sqref="M13:M14">
    <cfRule type="containsText" dxfId="101" priority="99" operator="containsText" text="Bajo">
      <formula>NOT(ISERROR(SEARCH("Bajo",M13)))</formula>
    </cfRule>
    <cfRule type="containsText" dxfId="100" priority="100" operator="containsText" text="Moderado">
      <formula>NOT(ISERROR(SEARCH("Moderado",M13)))</formula>
    </cfRule>
    <cfRule type="containsText" dxfId="99" priority="101" operator="containsText" text="Alto">
      <formula>NOT(ISERROR(SEARCH("Alto",M13)))</formula>
    </cfRule>
    <cfRule type="containsText" dxfId="98" priority="102" operator="containsText" text="Extremo">
      <formula>NOT(ISERROR(SEARCH("Extremo",M13)))</formula>
    </cfRule>
  </conditionalFormatting>
  <conditionalFormatting sqref="X13:X14">
    <cfRule type="containsText" dxfId="97" priority="94" operator="containsText" text="Muy Bajo">
      <formula>NOT(ISERROR(SEARCH("Muy Bajo",X13)))</formula>
    </cfRule>
    <cfRule type="containsText" dxfId="96" priority="95" operator="containsText" text="Baja">
      <formula>NOT(ISERROR(SEARCH("Baja",X13)))</formula>
    </cfRule>
    <cfRule type="containsText" dxfId="95" priority="96" operator="containsText" text="Muy alta">
      <formula>NOT(ISERROR(SEARCH("Muy alta",X13)))</formula>
    </cfRule>
    <cfRule type="containsText" dxfId="94" priority="97" operator="containsText" text="Alta">
      <formula>NOT(ISERROR(SEARCH("Alta",X13)))</formula>
    </cfRule>
    <cfRule type="containsText" dxfId="93" priority="98" operator="containsText" text="Media">
      <formula>NOT(ISERROR(SEARCH("Media",X13)))</formula>
    </cfRule>
  </conditionalFormatting>
  <conditionalFormatting sqref="Z13:Z14">
    <cfRule type="containsText" dxfId="92" priority="89" operator="containsText" text="Catastrófico">
      <formula>NOT(ISERROR(SEARCH("Catastrófico",Z13)))</formula>
    </cfRule>
    <cfRule type="containsText" dxfId="91" priority="90" operator="containsText" text="Mayor">
      <formula>NOT(ISERROR(SEARCH("Mayor",Z13)))</formula>
    </cfRule>
    <cfRule type="containsText" dxfId="90" priority="91" operator="containsText" text="Moderado">
      <formula>NOT(ISERROR(SEARCH("Moderado",Z13)))</formula>
    </cfRule>
    <cfRule type="containsText" dxfId="89" priority="92" operator="containsText" text="Menor">
      <formula>NOT(ISERROR(SEARCH("Menor",Z13)))</formula>
    </cfRule>
    <cfRule type="containsText" dxfId="88" priority="93" operator="containsText" text="Leve">
      <formula>NOT(ISERROR(SEARCH("Leve",Z13)))</formula>
    </cfRule>
  </conditionalFormatting>
  <conditionalFormatting sqref="AA13:AA14">
    <cfRule type="containsText" dxfId="87" priority="85" operator="containsText" text="Bajo">
      <formula>NOT(ISERROR(SEARCH("Bajo",AA13)))</formula>
    </cfRule>
    <cfRule type="containsText" dxfId="86" priority="86" operator="containsText" text="Moderado">
      <formula>NOT(ISERROR(SEARCH("Moderado",AA13)))</formula>
    </cfRule>
    <cfRule type="containsText" dxfId="85" priority="87" operator="containsText" text="Alto">
      <formula>NOT(ISERROR(SEARCH("Alto",AA13)))</formula>
    </cfRule>
    <cfRule type="containsText" dxfId="84" priority="88" operator="containsText" text="Extremo">
      <formula>NOT(ISERROR(SEARCH("Extremo",AA13)))</formula>
    </cfRule>
  </conditionalFormatting>
  <conditionalFormatting sqref="I15">
    <cfRule type="containsText" dxfId="83" priority="80" operator="containsText" text="Muy Bajo">
      <formula>NOT(ISERROR(SEARCH("Muy Bajo",I15)))</formula>
    </cfRule>
    <cfRule type="containsText" dxfId="82" priority="81" operator="containsText" text="Baja">
      <formula>NOT(ISERROR(SEARCH("Baja",I15)))</formula>
    </cfRule>
    <cfRule type="containsText" dxfId="81" priority="82" operator="containsText" text="Muy alta">
      <formula>NOT(ISERROR(SEARCH("Muy alta",I15)))</formula>
    </cfRule>
    <cfRule type="containsText" dxfId="80" priority="83" operator="containsText" text="Alta">
      <formula>NOT(ISERROR(SEARCH("Alta",I15)))</formula>
    </cfRule>
    <cfRule type="containsText" dxfId="79" priority="84" operator="containsText" text="Media">
      <formula>NOT(ISERROR(SEARCH("Media",I15)))</formula>
    </cfRule>
  </conditionalFormatting>
  <conditionalFormatting sqref="K15">
    <cfRule type="containsText" dxfId="78" priority="75" operator="containsText" text="Catastrófico">
      <formula>NOT(ISERROR(SEARCH("Catastrófico",K15)))</formula>
    </cfRule>
    <cfRule type="containsText" dxfId="77" priority="76" operator="containsText" text="Mayor">
      <formula>NOT(ISERROR(SEARCH("Mayor",K15)))</formula>
    </cfRule>
    <cfRule type="containsText" dxfId="76" priority="77" operator="containsText" text="Moderado">
      <formula>NOT(ISERROR(SEARCH("Moderado",K15)))</formula>
    </cfRule>
    <cfRule type="containsText" dxfId="75" priority="78" operator="containsText" text="Menor">
      <formula>NOT(ISERROR(SEARCH("Menor",K15)))</formula>
    </cfRule>
    <cfRule type="containsText" dxfId="74" priority="79" operator="containsText" text="Leve">
      <formula>NOT(ISERROR(SEARCH("Leve",K15)))</formula>
    </cfRule>
  </conditionalFormatting>
  <conditionalFormatting sqref="M15">
    <cfRule type="containsText" dxfId="73" priority="71" operator="containsText" text="Bajo">
      <formula>NOT(ISERROR(SEARCH("Bajo",M15)))</formula>
    </cfRule>
    <cfRule type="containsText" dxfId="72" priority="72" operator="containsText" text="Moderado">
      <formula>NOT(ISERROR(SEARCH("Moderado",M15)))</formula>
    </cfRule>
    <cfRule type="containsText" dxfId="71" priority="73" operator="containsText" text="Alto">
      <formula>NOT(ISERROR(SEARCH("Alto",M15)))</formula>
    </cfRule>
    <cfRule type="containsText" dxfId="70" priority="74" operator="containsText" text="Extremo">
      <formula>NOT(ISERROR(SEARCH("Extremo",M15)))</formula>
    </cfRule>
  </conditionalFormatting>
  <conditionalFormatting sqref="X15">
    <cfRule type="containsText" dxfId="69" priority="66" operator="containsText" text="Muy Bajo">
      <formula>NOT(ISERROR(SEARCH("Muy Bajo",X15)))</formula>
    </cfRule>
    <cfRule type="containsText" dxfId="68" priority="67" operator="containsText" text="Baja">
      <formula>NOT(ISERROR(SEARCH("Baja",X15)))</formula>
    </cfRule>
    <cfRule type="containsText" dxfId="67" priority="68" operator="containsText" text="Muy alta">
      <formula>NOT(ISERROR(SEARCH("Muy alta",X15)))</formula>
    </cfRule>
    <cfRule type="containsText" dxfId="66" priority="69" operator="containsText" text="Alta">
      <formula>NOT(ISERROR(SEARCH("Alta",X15)))</formula>
    </cfRule>
    <cfRule type="containsText" dxfId="65" priority="70" operator="containsText" text="Media">
      <formula>NOT(ISERROR(SEARCH("Media",X15)))</formula>
    </cfRule>
  </conditionalFormatting>
  <conditionalFormatting sqref="Z15">
    <cfRule type="containsText" dxfId="64" priority="61" operator="containsText" text="Catastrófico">
      <formula>NOT(ISERROR(SEARCH("Catastrófico",Z15)))</formula>
    </cfRule>
    <cfRule type="containsText" dxfId="63" priority="62" operator="containsText" text="Mayor">
      <formula>NOT(ISERROR(SEARCH("Mayor",Z15)))</formula>
    </cfRule>
    <cfRule type="containsText" dxfId="62" priority="63" operator="containsText" text="Moderado">
      <formula>NOT(ISERROR(SEARCH("Moderado",Z15)))</formula>
    </cfRule>
    <cfRule type="containsText" dxfId="61" priority="64" operator="containsText" text="Menor">
      <formula>NOT(ISERROR(SEARCH("Menor",Z15)))</formula>
    </cfRule>
    <cfRule type="containsText" dxfId="60" priority="65" operator="containsText" text="Leve">
      <formula>NOT(ISERROR(SEARCH("Leve",Z15)))</formula>
    </cfRule>
  </conditionalFormatting>
  <conditionalFormatting sqref="AA15">
    <cfRule type="containsText" dxfId="59" priority="57" operator="containsText" text="Bajo">
      <formula>NOT(ISERROR(SEARCH("Bajo",AA15)))</formula>
    </cfRule>
    <cfRule type="containsText" dxfId="58" priority="58" operator="containsText" text="Moderado">
      <formula>NOT(ISERROR(SEARCH("Moderado",AA15)))</formula>
    </cfRule>
    <cfRule type="containsText" dxfId="57" priority="59" operator="containsText" text="Alto">
      <formula>NOT(ISERROR(SEARCH("Alto",AA15)))</formula>
    </cfRule>
    <cfRule type="containsText" dxfId="56" priority="60" operator="containsText" text="Extremo">
      <formula>NOT(ISERROR(SEARCH("Extremo",AA15)))</formula>
    </cfRule>
  </conditionalFormatting>
  <conditionalFormatting sqref="I17">
    <cfRule type="containsText" dxfId="55" priority="52" operator="containsText" text="Muy Bajo">
      <formula>NOT(ISERROR(SEARCH("Muy Bajo",I17)))</formula>
    </cfRule>
    <cfRule type="containsText" dxfId="54" priority="53" operator="containsText" text="Baja">
      <formula>NOT(ISERROR(SEARCH("Baja",I17)))</formula>
    </cfRule>
    <cfRule type="containsText" dxfId="53" priority="54" operator="containsText" text="Muy alta">
      <formula>NOT(ISERROR(SEARCH("Muy alta",I17)))</formula>
    </cfRule>
    <cfRule type="containsText" dxfId="52" priority="55" operator="containsText" text="Alta">
      <formula>NOT(ISERROR(SEARCH("Alta",I17)))</formula>
    </cfRule>
    <cfRule type="containsText" dxfId="51" priority="56" operator="containsText" text="Media">
      <formula>NOT(ISERROR(SEARCH("Media",I17)))</formula>
    </cfRule>
  </conditionalFormatting>
  <conditionalFormatting sqref="K17">
    <cfRule type="containsText" dxfId="50" priority="47" operator="containsText" text="Catastrófico">
      <formula>NOT(ISERROR(SEARCH("Catastrófico",K17)))</formula>
    </cfRule>
    <cfRule type="containsText" dxfId="49" priority="48" operator="containsText" text="Mayor">
      <formula>NOT(ISERROR(SEARCH("Mayor",K17)))</formula>
    </cfRule>
    <cfRule type="containsText" dxfId="48" priority="49" operator="containsText" text="Moderado">
      <formula>NOT(ISERROR(SEARCH("Moderado",K17)))</formula>
    </cfRule>
    <cfRule type="containsText" dxfId="47" priority="50" operator="containsText" text="Menor">
      <formula>NOT(ISERROR(SEARCH("Menor",K17)))</formula>
    </cfRule>
    <cfRule type="containsText" dxfId="46" priority="51" operator="containsText" text="Leve">
      <formula>NOT(ISERROR(SEARCH("Leve",K17)))</formula>
    </cfRule>
  </conditionalFormatting>
  <conditionalFormatting sqref="M17">
    <cfRule type="containsText" dxfId="45" priority="43" operator="containsText" text="Bajo">
      <formula>NOT(ISERROR(SEARCH("Bajo",M17)))</formula>
    </cfRule>
    <cfRule type="containsText" dxfId="44" priority="44" operator="containsText" text="Moderado">
      <formula>NOT(ISERROR(SEARCH("Moderado",M17)))</formula>
    </cfRule>
    <cfRule type="containsText" dxfId="43" priority="45" operator="containsText" text="Alto">
      <formula>NOT(ISERROR(SEARCH("Alto",M17)))</formula>
    </cfRule>
    <cfRule type="containsText" dxfId="42" priority="46" operator="containsText" text="Extremo">
      <formula>NOT(ISERROR(SEARCH("Extremo",M17)))</formula>
    </cfRule>
  </conditionalFormatting>
  <conditionalFormatting sqref="X17">
    <cfRule type="containsText" dxfId="41" priority="38" operator="containsText" text="Muy Bajo">
      <formula>NOT(ISERROR(SEARCH("Muy Bajo",X17)))</formula>
    </cfRule>
    <cfRule type="containsText" dxfId="40" priority="39" operator="containsText" text="Baja">
      <formula>NOT(ISERROR(SEARCH("Baja",X17)))</formula>
    </cfRule>
    <cfRule type="containsText" dxfId="39" priority="40" operator="containsText" text="Muy alta">
      <formula>NOT(ISERROR(SEARCH("Muy alta",X17)))</formula>
    </cfRule>
    <cfRule type="containsText" dxfId="38" priority="41" operator="containsText" text="Alta">
      <formula>NOT(ISERROR(SEARCH("Alta",X17)))</formula>
    </cfRule>
    <cfRule type="containsText" dxfId="37" priority="42" operator="containsText" text="Media">
      <formula>NOT(ISERROR(SEARCH("Media",X17)))</formula>
    </cfRule>
  </conditionalFormatting>
  <conditionalFormatting sqref="Z17">
    <cfRule type="containsText" dxfId="36" priority="33" operator="containsText" text="Catastrófico">
      <formula>NOT(ISERROR(SEARCH("Catastrófico",Z17)))</formula>
    </cfRule>
    <cfRule type="containsText" dxfId="35" priority="34" operator="containsText" text="Mayor">
      <formula>NOT(ISERROR(SEARCH("Mayor",Z17)))</formula>
    </cfRule>
    <cfRule type="containsText" dxfId="34" priority="35" operator="containsText" text="Moderado">
      <formula>NOT(ISERROR(SEARCH("Moderado",Z17)))</formula>
    </cfRule>
    <cfRule type="containsText" dxfId="33" priority="36" operator="containsText" text="Menor">
      <formula>NOT(ISERROR(SEARCH("Menor",Z17)))</formula>
    </cfRule>
    <cfRule type="containsText" dxfId="32" priority="37" operator="containsText" text="Leve">
      <formula>NOT(ISERROR(SEARCH("Leve",Z17)))</formula>
    </cfRule>
  </conditionalFormatting>
  <conditionalFormatting sqref="AA17">
    <cfRule type="containsText" dxfId="31" priority="29" operator="containsText" text="Bajo">
      <formula>NOT(ISERROR(SEARCH("Bajo",AA17)))</formula>
    </cfRule>
    <cfRule type="containsText" dxfId="30" priority="30" operator="containsText" text="Moderado">
      <formula>NOT(ISERROR(SEARCH("Moderado",AA17)))</formula>
    </cfRule>
    <cfRule type="containsText" dxfId="29" priority="31" operator="containsText" text="Alto">
      <formula>NOT(ISERROR(SEARCH("Alto",AA17)))</formula>
    </cfRule>
    <cfRule type="containsText" dxfId="28" priority="32" operator="containsText" text="Extremo">
      <formula>NOT(ISERROR(SEARCH("Extremo",AA17)))</formula>
    </cfRule>
  </conditionalFormatting>
  <conditionalFormatting sqref="I19">
    <cfRule type="containsText" dxfId="27" priority="24" operator="containsText" text="Muy Bajo">
      <formula>NOT(ISERROR(SEARCH("Muy Bajo",I19)))</formula>
    </cfRule>
    <cfRule type="containsText" dxfId="26" priority="25" operator="containsText" text="Baja">
      <formula>NOT(ISERROR(SEARCH("Baja",I19)))</formula>
    </cfRule>
    <cfRule type="containsText" dxfId="25" priority="26" operator="containsText" text="Muy alta">
      <formula>NOT(ISERROR(SEARCH("Muy alta",I19)))</formula>
    </cfRule>
    <cfRule type="containsText" dxfId="24" priority="27" operator="containsText" text="Alta">
      <formula>NOT(ISERROR(SEARCH("Alta",I19)))</formula>
    </cfRule>
    <cfRule type="containsText" dxfId="23" priority="28" operator="containsText" text="Media">
      <formula>NOT(ISERROR(SEARCH("Media",I19)))</formula>
    </cfRule>
  </conditionalFormatting>
  <conditionalFormatting sqref="K19">
    <cfRule type="containsText" dxfId="22" priority="19" operator="containsText" text="Catastrófico">
      <formula>NOT(ISERROR(SEARCH("Catastrófico",K19)))</formula>
    </cfRule>
    <cfRule type="containsText" dxfId="21" priority="20" operator="containsText" text="Mayor">
      <formula>NOT(ISERROR(SEARCH("Mayor",K19)))</formula>
    </cfRule>
    <cfRule type="containsText" dxfId="20" priority="21" operator="containsText" text="Moderado">
      <formula>NOT(ISERROR(SEARCH("Moderado",K19)))</formula>
    </cfRule>
    <cfRule type="containsText" dxfId="19" priority="22" operator="containsText" text="Menor">
      <formula>NOT(ISERROR(SEARCH("Menor",K19)))</formula>
    </cfRule>
    <cfRule type="containsText" dxfId="18" priority="23" operator="containsText" text="Leve">
      <formula>NOT(ISERROR(SEARCH("Leve",K19)))</formula>
    </cfRule>
  </conditionalFormatting>
  <conditionalFormatting sqref="M19">
    <cfRule type="containsText" dxfId="17" priority="15" operator="containsText" text="Bajo">
      <formula>NOT(ISERROR(SEARCH("Bajo",M19)))</formula>
    </cfRule>
    <cfRule type="containsText" dxfId="16" priority="16" operator="containsText" text="Moderado">
      <formula>NOT(ISERROR(SEARCH("Moderado",M19)))</formula>
    </cfRule>
    <cfRule type="containsText" dxfId="15" priority="17" operator="containsText" text="Alto">
      <formula>NOT(ISERROR(SEARCH("Alto",M19)))</formula>
    </cfRule>
    <cfRule type="containsText" dxfId="14" priority="18" operator="containsText" text="Extremo">
      <formula>NOT(ISERROR(SEARCH("Extremo",M19)))</formula>
    </cfRule>
  </conditionalFormatting>
  <conditionalFormatting sqref="X19">
    <cfRule type="containsText" dxfId="13" priority="10" operator="containsText" text="Muy Bajo">
      <formula>NOT(ISERROR(SEARCH("Muy Bajo",X19)))</formula>
    </cfRule>
    <cfRule type="containsText" dxfId="12" priority="11" operator="containsText" text="Baja">
      <formula>NOT(ISERROR(SEARCH("Baja",X19)))</formula>
    </cfRule>
    <cfRule type="containsText" dxfId="11" priority="12" operator="containsText" text="Muy alta">
      <formula>NOT(ISERROR(SEARCH("Muy alta",X19)))</formula>
    </cfRule>
    <cfRule type="containsText" dxfId="10" priority="13" operator="containsText" text="Alta">
      <formula>NOT(ISERROR(SEARCH("Alta",X19)))</formula>
    </cfRule>
    <cfRule type="containsText" dxfId="9" priority="14" operator="containsText" text="Media">
      <formula>NOT(ISERROR(SEARCH("Media",X19)))</formula>
    </cfRule>
  </conditionalFormatting>
  <conditionalFormatting sqref="Z19">
    <cfRule type="containsText" dxfId="8" priority="5" operator="containsText" text="Catastrófico">
      <formula>NOT(ISERROR(SEARCH("Catastrófico",Z19)))</formula>
    </cfRule>
    <cfRule type="containsText" dxfId="7" priority="6" operator="containsText" text="Mayor">
      <formula>NOT(ISERROR(SEARCH("Mayor",Z19)))</formula>
    </cfRule>
    <cfRule type="containsText" dxfId="6" priority="7" operator="containsText" text="Moderado">
      <formula>NOT(ISERROR(SEARCH("Moderado",Z19)))</formula>
    </cfRule>
    <cfRule type="containsText" dxfId="5" priority="8" operator="containsText" text="Menor">
      <formula>NOT(ISERROR(SEARCH("Menor",Z19)))</formula>
    </cfRule>
    <cfRule type="containsText" dxfId="4" priority="9" operator="containsText" text="Leve">
      <formula>NOT(ISERROR(SEARCH("Leve",Z19)))</formula>
    </cfRule>
  </conditionalFormatting>
  <conditionalFormatting sqref="AA19">
    <cfRule type="containsText" dxfId="3" priority="1" operator="containsText" text="Bajo">
      <formula>NOT(ISERROR(SEARCH("Bajo",AA19)))</formula>
    </cfRule>
    <cfRule type="containsText" dxfId="2" priority="2" operator="containsText" text="Moderado">
      <formula>NOT(ISERROR(SEARCH("Moderado",AA19)))</formula>
    </cfRule>
    <cfRule type="containsText" dxfId="1" priority="3" operator="containsText" text="Alto">
      <formula>NOT(ISERROR(SEARCH("Alto",AA19)))</formula>
    </cfRule>
    <cfRule type="containsText" dxfId="0" priority="4" operator="containsText" text="Extremo">
      <formula>NOT(ISERROR(SEARCH("Extremo",AA19)))</formula>
    </cfRule>
  </conditionalFormatting>
  <pageMargins left="0.7" right="0.7" top="0.75" bottom="0.75" header="0.3" footer="0.3"/>
  <pageSetup paperSize="9" orientation="portrait" horizontalDpi="90" verticalDpi="90"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'FORMULAS (no modificar)'!$A$2:$A$20</xm:f>
          </x14:formula1>
          <xm:sqref>A13:A15 A17</xm:sqref>
        </x14:dataValidation>
        <x14:dataValidation type="list" allowBlank="1" showInputMessage="1" showErrorMessage="1">
          <x14:formula1>
            <xm:f>[2]FORMULAS!#REF!</xm:f>
          </x14:formula1>
          <xm:sqref>AB13:AB15 AB17 G15 K13:K20 I13:I20 AB19 S13:U20 O13:Q20</xm:sqref>
        </x14:dataValidation>
        <x14:dataValidation type="list" allowBlank="1" showInputMessage="1" showErrorMessage="1">
          <x14:formula1>
            <xm:f>'[3]FORMULAS (no modificar)'!#REF!</xm:f>
          </x14:formula1>
          <xm:sqref>F13:F15 B13:B18 G13:G14 F17:G17 F19:G19</xm:sqref>
        </x14:dataValidation>
        <x14:dataValidation type="list" allowBlank="1" showInputMessage="1" showErrorMessage="1">
          <x14:formula1>
            <xm:f>'[4]FORMULAS (no modificar)'!#REF!</xm:f>
          </x14:formula1>
          <xm:sqref>B19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216"/>
  <sheetViews>
    <sheetView showGridLines="0" showRowColHeaders="0" topLeftCell="B1" workbookViewId="0">
      <selection activeCell="B42" sqref="B42"/>
    </sheetView>
  </sheetViews>
  <sheetFormatPr baseColWidth="10" defaultRowHeight="15" x14ac:dyDescent="0.25"/>
  <sheetData>
    <row r="4" spans="3:11" ht="21" x14ac:dyDescent="0.35">
      <c r="C4" s="219" t="s">
        <v>214</v>
      </c>
      <c r="D4" s="219"/>
      <c r="E4" s="219"/>
      <c r="F4" s="219"/>
      <c r="G4" s="219"/>
      <c r="H4" s="219"/>
      <c r="I4" s="219"/>
      <c r="J4" s="219"/>
      <c r="K4" s="219"/>
    </row>
    <row r="5" spans="3:11" ht="21" x14ac:dyDescent="0.35">
      <c r="C5" s="19"/>
      <c r="D5" s="19"/>
      <c r="E5" s="19"/>
      <c r="F5" s="19"/>
      <c r="G5" s="19"/>
      <c r="H5" s="19"/>
      <c r="I5" s="19"/>
      <c r="J5" s="19"/>
      <c r="K5" s="19"/>
    </row>
    <row r="6" spans="3:11" ht="21" x14ac:dyDescent="0.35">
      <c r="C6" s="219" t="s">
        <v>7</v>
      </c>
      <c r="D6" s="219"/>
      <c r="E6" s="219"/>
      <c r="F6" s="19"/>
      <c r="G6" s="19"/>
      <c r="H6" s="19"/>
      <c r="I6" s="19"/>
      <c r="J6" s="19"/>
      <c r="K6" s="19"/>
    </row>
    <row r="7" spans="3:11" ht="21" x14ac:dyDescent="0.35">
      <c r="C7" s="19"/>
      <c r="D7" s="19"/>
      <c r="E7" s="19"/>
      <c r="F7" s="19"/>
      <c r="G7" s="19"/>
      <c r="H7" s="19"/>
      <c r="I7" s="19"/>
      <c r="J7" s="19"/>
      <c r="K7" s="19"/>
    </row>
    <row r="8" spans="3:11" ht="21" x14ac:dyDescent="0.35">
      <c r="C8" s="19"/>
      <c r="D8" s="19"/>
      <c r="E8" s="19"/>
      <c r="F8" s="19"/>
      <c r="G8" s="19"/>
      <c r="H8" s="19"/>
      <c r="I8" s="19"/>
      <c r="J8" s="19"/>
      <c r="K8" s="19"/>
    </row>
    <row r="9" spans="3:11" ht="21" x14ac:dyDescent="0.35">
      <c r="C9" s="19"/>
      <c r="D9" s="19"/>
      <c r="E9" s="19"/>
      <c r="F9" s="19"/>
      <c r="G9" s="19"/>
      <c r="H9" s="19"/>
      <c r="I9" s="19"/>
      <c r="J9" s="19"/>
      <c r="K9" s="19"/>
    </row>
    <row r="10" spans="3:11" ht="21" x14ac:dyDescent="0.35">
      <c r="C10" s="19"/>
      <c r="D10" s="19"/>
      <c r="E10" s="19"/>
      <c r="F10" s="19"/>
      <c r="G10" s="19"/>
      <c r="H10" s="19"/>
      <c r="I10" s="19"/>
      <c r="J10" s="19"/>
      <c r="K10" s="19"/>
    </row>
    <row r="11" spans="3:11" ht="21" x14ac:dyDescent="0.35">
      <c r="C11" s="19"/>
      <c r="D11" s="19"/>
      <c r="E11" s="19"/>
      <c r="F11" s="19"/>
      <c r="G11" s="19"/>
      <c r="H11" s="19"/>
      <c r="I11" s="19"/>
      <c r="J11" s="19"/>
      <c r="K11" s="19"/>
    </row>
    <row r="12" spans="3:11" ht="21" x14ac:dyDescent="0.35">
      <c r="C12" s="19"/>
      <c r="D12" s="19"/>
      <c r="E12" s="19"/>
      <c r="F12" s="19"/>
      <c r="G12" s="19"/>
      <c r="H12" s="19"/>
      <c r="I12" s="19"/>
      <c r="J12" s="19"/>
      <c r="K12" s="19"/>
    </row>
    <row r="13" spans="3:11" ht="21" x14ac:dyDescent="0.35">
      <c r="C13" s="19"/>
      <c r="D13" s="19"/>
      <c r="E13" s="19"/>
      <c r="F13" s="19"/>
      <c r="G13" s="19"/>
      <c r="H13" s="19"/>
      <c r="I13" s="19"/>
      <c r="J13" s="19"/>
      <c r="K13" s="19"/>
    </row>
    <row r="14" spans="3:11" ht="21" x14ac:dyDescent="0.35">
      <c r="C14" s="19"/>
      <c r="D14" s="19"/>
      <c r="E14" s="19"/>
      <c r="F14" s="19"/>
      <c r="G14" s="19"/>
      <c r="H14" s="19"/>
      <c r="I14" s="19"/>
      <c r="J14" s="19"/>
      <c r="K14" s="19"/>
    </row>
    <row r="15" spans="3:11" ht="21" x14ac:dyDescent="0.35">
      <c r="C15" s="19"/>
      <c r="D15" s="19"/>
      <c r="E15" s="19"/>
      <c r="F15" s="19"/>
      <c r="G15" s="19"/>
      <c r="H15" s="19"/>
      <c r="I15" s="19"/>
      <c r="J15" s="19"/>
      <c r="K15" s="19"/>
    </row>
    <row r="16" spans="3:11" ht="21" x14ac:dyDescent="0.35">
      <c r="C16" s="19"/>
      <c r="D16" s="19"/>
      <c r="E16" s="19"/>
      <c r="F16" s="19"/>
      <c r="G16" s="19"/>
      <c r="H16" s="19"/>
      <c r="I16" s="19"/>
      <c r="J16" s="19"/>
      <c r="K16" s="19"/>
    </row>
    <row r="17" spans="3:11" ht="21" x14ac:dyDescent="0.35">
      <c r="C17" s="19"/>
      <c r="D17" s="19"/>
      <c r="E17" s="19"/>
      <c r="F17" s="19"/>
      <c r="G17" s="19"/>
      <c r="H17" s="19"/>
      <c r="I17" s="19"/>
      <c r="J17" s="19"/>
      <c r="K17" s="19"/>
    </row>
    <row r="18" spans="3:11" ht="21" x14ac:dyDescent="0.35">
      <c r="C18" s="19"/>
      <c r="D18" s="19"/>
      <c r="E18" s="19"/>
      <c r="F18" s="19"/>
      <c r="G18" s="19"/>
      <c r="H18" s="19"/>
      <c r="I18" s="19"/>
      <c r="J18" s="19"/>
      <c r="K18" s="19"/>
    </row>
    <row r="19" spans="3:11" ht="21" x14ac:dyDescent="0.35">
      <c r="C19" s="19"/>
      <c r="D19" s="19"/>
      <c r="E19" s="19"/>
      <c r="F19" s="19"/>
      <c r="G19" s="19"/>
      <c r="H19" s="19"/>
      <c r="I19" s="19"/>
      <c r="J19" s="19"/>
      <c r="K19" s="19"/>
    </row>
    <row r="20" spans="3:11" ht="21" x14ac:dyDescent="0.35">
      <c r="C20" s="19"/>
      <c r="D20" s="19"/>
      <c r="E20" s="19"/>
      <c r="F20" s="19"/>
      <c r="G20" s="19"/>
      <c r="H20" s="19"/>
      <c r="I20" s="19"/>
      <c r="J20" s="19"/>
      <c r="K20" s="19"/>
    </row>
    <row r="21" spans="3:11" ht="21" x14ac:dyDescent="0.35">
      <c r="C21" s="19"/>
      <c r="D21" s="19"/>
      <c r="E21" s="19"/>
      <c r="F21" s="19"/>
      <c r="G21" s="19"/>
      <c r="H21" s="19"/>
      <c r="I21" s="19"/>
      <c r="J21" s="19"/>
      <c r="K21" s="19"/>
    </row>
    <row r="22" spans="3:11" ht="21" x14ac:dyDescent="0.35">
      <c r="C22" s="19"/>
      <c r="D22" s="19"/>
      <c r="E22" s="19"/>
      <c r="F22" s="19"/>
      <c r="G22" s="19"/>
      <c r="H22" s="19"/>
      <c r="I22" s="19"/>
      <c r="J22" s="19"/>
      <c r="K22" s="19"/>
    </row>
    <row r="23" spans="3:11" ht="21" x14ac:dyDescent="0.35">
      <c r="C23" s="19"/>
      <c r="D23" s="19"/>
      <c r="E23" s="19"/>
      <c r="F23" s="19"/>
      <c r="G23" s="19"/>
      <c r="H23" s="19"/>
      <c r="I23" s="19"/>
      <c r="J23" s="19"/>
      <c r="K23" s="19"/>
    </row>
    <row r="24" spans="3:11" ht="21" x14ac:dyDescent="0.35">
      <c r="C24" s="19"/>
      <c r="D24" s="19"/>
      <c r="E24" s="19"/>
      <c r="F24" s="19"/>
      <c r="G24" s="19"/>
      <c r="H24" s="19"/>
      <c r="I24" s="19"/>
      <c r="J24" s="19"/>
      <c r="K24" s="19"/>
    </row>
    <row r="25" spans="3:11" ht="21" x14ac:dyDescent="0.35">
      <c r="C25" s="19"/>
      <c r="D25" s="19"/>
      <c r="E25" s="19"/>
      <c r="F25" s="19"/>
      <c r="G25" s="19"/>
      <c r="H25" s="19"/>
      <c r="I25" s="19"/>
      <c r="J25" s="19"/>
      <c r="K25" s="19"/>
    </row>
    <row r="26" spans="3:11" ht="21" x14ac:dyDescent="0.35">
      <c r="C26" s="19"/>
      <c r="D26" s="19"/>
      <c r="E26" s="19"/>
      <c r="F26" s="19"/>
      <c r="G26" s="19"/>
      <c r="H26" s="19"/>
      <c r="I26" s="19"/>
      <c r="J26" s="19"/>
      <c r="K26" s="19"/>
    </row>
    <row r="27" spans="3:11" ht="21" x14ac:dyDescent="0.35">
      <c r="C27" s="19"/>
      <c r="D27" s="19"/>
      <c r="E27" s="19"/>
      <c r="F27" s="19"/>
      <c r="G27" s="19"/>
      <c r="H27" s="19"/>
      <c r="I27" s="19"/>
      <c r="J27" s="19"/>
      <c r="K27" s="19"/>
    </row>
    <row r="28" spans="3:11" ht="21" x14ac:dyDescent="0.35">
      <c r="C28" s="19"/>
      <c r="D28" s="19"/>
      <c r="E28" s="19"/>
      <c r="F28" s="19"/>
      <c r="G28" s="19"/>
      <c r="H28" s="19"/>
      <c r="I28" s="19"/>
      <c r="J28" s="19"/>
      <c r="K28" s="19"/>
    </row>
    <row r="29" spans="3:11" ht="21" x14ac:dyDescent="0.35">
      <c r="C29" s="19"/>
      <c r="D29" s="19"/>
      <c r="E29" s="19"/>
      <c r="F29" s="19"/>
      <c r="G29" s="19"/>
      <c r="H29" s="19"/>
      <c r="I29" s="19"/>
      <c r="J29" s="19"/>
      <c r="K29" s="19"/>
    </row>
    <row r="30" spans="3:11" ht="21" x14ac:dyDescent="0.35">
      <c r="C30" s="19"/>
      <c r="D30" s="19"/>
      <c r="E30" s="19"/>
      <c r="F30" s="19"/>
      <c r="G30" s="19"/>
      <c r="H30" s="19"/>
      <c r="I30" s="19"/>
      <c r="J30" s="19"/>
      <c r="K30" s="19"/>
    </row>
    <row r="31" spans="3:11" ht="21" x14ac:dyDescent="0.35">
      <c r="C31" s="19"/>
      <c r="D31" s="19"/>
      <c r="E31" s="19"/>
      <c r="F31" s="19"/>
      <c r="G31" s="19"/>
      <c r="H31" s="19"/>
      <c r="I31" s="19"/>
      <c r="J31" s="19"/>
      <c r="K31" s="19"/>
    </row>
    <row r="32" spans="3:11" ht="21" x14ac:dyDescent="0.35">
      <c r="C32" s="19"/>
      <c r="D32" s="19"/>
      <c r="E32" s="19"/>
      <c r="F32" s="19"/>
      <c r="G32" s="19"/>
      <c r="H32" s="19"/>
      <c r="I32" s="19"/>
      <c r="J32" s="19"/>
      <c r="K32" s="19"/>
    </row>
    <row r="35" spans="2:3" ht="15.75" x14ac:dyDescent="0.25">
      <c r="C35" s="18" t="s">
        <v>215</v>
      </c>
    </row>
    <row r="46" spans="2:3" x14ac:dyDescent="0.25">
      <c r="B46" s="20"/>
    </row>
    <row r="47" spans="2:3" x14ac:dyDescent="0.25">
      <c r="B47" s="20"/>
    </row>
    <row r="48" spans="2:3" x14ac:dyDescent="0.25">
      <c r="B48" s="20"/>
    </row>
    <row r="49" spans="2:3" x14ac:dyDescent="0.25">
      <c r="B49" s="20"/>
    </row>
    <row r="50" spans="2:3" x14ac:dyDescent="0.25">
      <c r="B50" s="21"/>
    </row>
    <row r="51" spans="2:3" x14ac:dyDescent="0.25">
      <c r="B51" s="21"/>
    </row>
    <row r="52" spans="2:3" x14ac:dyDescent="0.25">
      <c r="B52" s="21"/>
    </row>
    <row r="53" spans="2:3" x14ac:dyDescent="0.25">
      <c r="B53" s="21"/>
    </row>
    <row r="63" spans="2:3" ht="15.75" x14ac:dyDescent="0.25">
      <c r="C63" s="18" t="s">
        <v>216</v>
      </c>
    </row>
    <row r="78" spans="12:12" x14ac:dyDescent="0.25">
      <c r="L78" s="20"/>
    </row>
    <row r="79" spans="12:12" x14ac:dyDescent="0.25">
      <c r="L79" s="20"/>
    </row>
    <row r="80" spans="12:12" x14ac:dyDescent="0.25">
      <c r="L80" s="20"/>
    </row>
    <row r="82" spans="3:12" x14ac:dyDescent="0.25">
      <c r="L82" s="21"/>
    </row>
    <row r="83" spans="3:12" x14ac:dyDescent="0.25">
      <c r="L83" s="21"/>
    </row>
    <row r="84" spans="3:12" x14ac:dyDescent="0.25">
      <c r="L84" s="21"/>
    </row>
    <row r="90" spans="3:12" x14ac:dyDescent="0.25">
      <c r="C90" s="17" t="s">
        <v>217</v>
      </c>
    </row>
    <row r="101" spans="2:7" x14ac:dyDescent="0.25">
      <c r="B101" s="21"/>
    </row>
    <row r="102" spans="2:7" x14ac:dyDescent="0.25">
      <c r="B102" s="21"/>
    </row>
    <row r="103" spans="2:7" x14ac:dyDescent="0.25">
      <c r="B103" s="21"/>
    </row>
    <row r="112" spans="2:7" x14ac:dyDescent="0.25">
      <c r="G112" s="21"/>
    </row>
    <row r="113" spans="3:7" x14ac:dyDescent="0.25">
      <c r="G113" s="21"/>
    </row>
    <row r="114" spans="3:7" ht="15.75" x14ac:dyDescent="0.25">
      <c r="C114" s="18" t="s">
        <v>219</v>
      </c>
    </row>
    <row r="139" spans="3:3" ht="15.75" x14ac:dyDescent="0.25">
      <c r="C139" s="18" t="s">
        <v>218</v>
      </c>
    </row>
    <row r="170" spans="11:11" x14ac:dyDescent="0.25">
      <c r="K170" s="22">
        <v>0.4</v>
      </c>
    </row>
    <row r="186" spans="2:2" ht="15.75" x14ac:dyDescent="0.25">
      <c r="B186" s="18" t="s">
        <v>17</v>
      </c>
    </row>
    <row r="187" spans="2:2" ht="15.75" x14ac:dyDescent="0.25">
      <c r="B187" s="18"/>
    </row>
    <row r="188" spans="2:2" ht="15.75" x14ac:dyDescent="0.25">
      <c r="B188" s="18"/>
    </row>
    <row r="189" spans="2:2" ht="15.75" x14ac:dyDescent="0.25">
      <c r="B189" s="18"/>
    </row>
    <row r="190" spans="2:2" ht="15.75" x14ac:dyDescent="0.25">
      <c r="B190" s="18"/>
    </row>
    <row r="191" spans="2:2" ht="15.75" x14ac:dyDescent="0.25">
      <c r="B191" s="18"/>
    </row>
    <row r="192" spans="2:2" ht="15.75" x14ac:dyDescent="0.25">
      <c r="B192" s="18"/>
    </row>
    <row r="193" spans="2:2" ht="15.75" x14ac:dyDescent="0.25">
      <c r="B193" s="18"/>
    </row>
    <row r="194" spans="2:2" ht="15.75" x14ac:dyDescent="0.25">
      <c r="B194" s="18"/>
    </row>
    <row r="195" spans="2:2" ht="15.75" x14ac:dyDescent="0.25">
      <c r="B195" s="18"/>
    </row>
    <row r="196" spans="2:2" ht="15.75" x14ac:dyDescent="0.25">
      <c r="B196" s="18"/>
    </row>
    <row r="197" spans="2:2" ht="15.75" x14ac:dyDescent="0.25">
      <c r="B197" s="18"/>
    </row>
    <row r="198" spans="2:2" ht="15.75" x14ac:dyDescent="0.25">
      <c r="B198" s="18"/>
    </row>
    <row r="199" spans="2:2" ht="15.75" x14ac:dyDescent="0.25">
      <c r="B199" s="18"/>
    </row>
    <row r="200" spans="2:2" ht="15.75" x14ac:dyDescent="0.25">
      <c r="B200" s="18"/>
    </row>
    <row r="201" spans="2:2" ht="15.75" x14ac:dyDescent="0.25">
      <c r="B201" s="18"/>
    </row>
    <row r="202" spans="2:2" ht="15.75" x14ac:dyDescent="0.25">
      <c r="B202" s="18"/>
    </row>
    <row r="203" spans="2:2" ht="15.75" x14ac:dyDescent="0.25">
      <c r="B203" s="18"/>
    </row>
    <row r="204" spans="2:2" ht="15.75" x14ac:dyDescent="0.25">
      <c r="B204" s="18"/>
    </row>
    <row r="205" spans="2:2" ht="15.75" x14ac:dyDescent="0.25">
      <c r="B205" s="18"/>
    </row>
    <row r="206" spans="2:2" ht="15.75" x14ac:dyDescent="0.25">
      <c r="B206" s="18"/>
    </row>
    <row r="207" spans="2:2" ht="15.75" x14ac:dyDescent="0.25">
      <c r="B207" s="18"/>
    </row>
    <row r="208" spans="2:2" ht="15.75" x14ac:dyDescent="0.25">
      <c r="B208" s="18"/>
    </row>
    <row r="209" spans="2:2" ht="15.75" x14ac:dyDescent="0.25">
      <c r="B209" s="18"/>
    </row>
    <row r="210" spans="2:2" ht="15.75" x14ac:dyDescent="0.25">
      <c r="B210" s="18"/>
    </row>
    <row r="211" spans="2:2" ht="15.75" x14ac:dyDescent="0.25">
      <c r="B211" s="18"/>
    </row>
    <row r="212" spans="2:2" ht="15.75" x14ac:dyDescent="0.25">
      <c r="B212" s="18"/>
    </row>
    <row r="213" spans="2:2" ht="15.75" x14ac:dyDescent="0.25">
      <c r="B213" s="18"/>
    </row>
    <row r="214" spans="2:2" ht="15.75" x14ac:dyDescent="0.25">
      <c r="B214" s="18"/>
    </row>
    <row r="215" spans="2:2" ht="15.75" x14ac:dyDescent="0.25">
      <c r="B215" s="18"/>
    </row>
    <row r="216" spans="2:2" ht="14.25" customHeight="1" x14ac:dyDescent="0.25"/>
  </sheetData>
  <mergeCells count="2">
    <mergeCell ref="C4:K4"/>
    <mergeCell ref="C6:E6"/>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0"/>
  <sheetViews>
    <sheetView workbookViewId="0">
      <selection activeCell="B18" sqref="B18"/>
    </sheetView>
  </sheetViews>
  <sheetFormatPr baseColWidth="10" defaultRowHeight="15" x14ac:dyDescent="0.25"/>
  <cols>
    <col min="1" max="1" width="49.28515625" bestFit="1" customWidth="1"/>
    <col min="2" max="2" width="38.5703125" customWidth="1"/>
    <col min="3" max="3" width="19.7109375" bestFit="1" customWidth="1"/>
    <col min="4" max="4" width="24.7109375" bestFit="1" customWidth="1"/>
    <col min="5" max="5" width="15.7109375" customWidth="1"/>
    <col min="6" max="6" width="19.85546875" bestFit="1" customWidth="1"/>
    <col min="8" max="8" width="12.28515625" bestFit="1" customWidth="1"/>
    <col min="9" max="9" width="14.28515625" bestFit="1" customWidth="1"/>
    <col min="10" max="10" width="13.28515625" bestFit="1" customWidth="1"/>
    <col min="11" max="11" width="15.5703125" bestFit="1" customWidth="1"/>
    <col min="13" max="13" width="14.85546875" bestFit="1" customWidth="1"/>
    <col min="17" max="17" width="34" bestFit="1" customWidth="1"/>
    <col min="18" max="18" width="18.85546875" bestFit="1" customWidth="1"/>
    <col min="19" max="19" width="16.140625" customWidth="1"/>
    <col min="20" max="20" width="13.5703125" customWidth="1"/>
  </cols>
  <sheetData>
    <row r="1" spans="1:21" ht="25.5" x14ac:dyDescent="0.25">
      <c r="A1" s="3" t="s">
        <v>21</v>
      </c>
      <c r="B1" s="3" t="s">
        <v>31</v>
      </c>
      <c r="C1" s="3" t="s">
        <v>40</v>
      </c>
      <c r="D1" s="5" t="s">
        <v>51</v>
      </c>
      <c r="E1" s="5" t="s">
        <v>50</v>
      </c>
      <c r="F1" s="5" t="s">
        <v>52</v>
      </c>
      <c r="G1" s="5" t="s">
        <v>53</v>
      </c>
      <c r="H1" s="8" t="s">
        <v>11</v>
      </c>
      <c r="I1" s="5" t="s">
        <v>66</v>
      </c>
      <c r="J1" s="5" t="s">
        <v>182</v>
      </c>
      <c r="K1" s="5" t="s">
        <v>13</v>
      </c>
      <c r="L1" s="5" t="s">
        <v>72</v>
      </c>
      <c r="M1" s="5" t="s">
        <v>15</v>
      </c>
      <c r="N1" s="5" t="s">
        <v>6</v>
      </c>
      <c r="O1" s="8" t="s">
        <v>73</v>
      </c>
      <c r="P1" s="5" t="s">
        <v>17</v>
      </c>
      <c r="Q1" s="14" t="s">
        <v>1</v>
      </c>
      <c r="R1" s="14" t="s">
        <v>206</v>
      </c>
      <c r="S1" s="16" t="s">
        <v>193</v>
      </c>
      <c r="T1" s="16" t="s">
        <v>194</v>
      </c>
      <c r="U1" s="14" t="s">
        <v>212</v>
      </c>
    </row>
    <row r="2" spans="1:21" x14ac:dyDescent="0.25">
      <c r="A2" s="2" t="s">
        <v>22</v>
      </c>
      <c r="B2" s="23" t="s">
        <v>32</v>
      </c>
      <c r="C2" s="1" t="s">
        <v>41</v>
      </c>
      <c r="D2" s="1" t="s">
        <v>59</v>
      </c>
      <c r="E2" s="6">
        <v>0.2</v>
      </c>
      <c r="F2" s="1" t="s">
        <v>54</v>
      </c>
      <c r="G2" s="6">
        <v>0.2</v>
      </c>
      <c r="H2" s="9" t="s">
        <v>65</v>
      </c>
      <c r="I2" s="10" t="s">
        <v>67</v>
      </c>
      <c r="J2" s="6">
        <v>0.25</v>
      </c>
      <c r="K2" s="10" t="s">
        <v>70</v>
      </c>
      <c r="L2" s="6">
        <v>0.25</v>
      </c>
      <c r="M2" s="10" t="s">
        <v>74</v>
      </c>
      <c r="N2" s="10" t="s">
        <v>76</v>
      </c>
      <c r="O2" s="11" t="s">
        <v>78</v>
      </c>
      <c r="P2" s="10" t="s">
        <v>81</v>
      </c>
      <c r="Q2" s="15" t="s">
        <v>126</v>
      </c>
      <c r="R2" s="15" t="s">
        <v>203</v>
      </c>
      <c r="S2" s="15" t="s">
        <v>204</v>
      </c>
      <c r="T2" s="15" t="s">
        <v>205</v>
      </c>
      <c r="U2" s="15" t="s">
        <v>48</v>
      </c>
    </row>
    <row r="3" spans="1:21" x14ac:dyDescent="0.25">
      <c r="A3" s="2" t="s">
        <v>232</v>
      </c>
      <c r="B3" s="23" t="s">
        <v>33</v>
      </c>
      <c r="C3" s="1" t="s">
        <v>42</v>
      </c>
      <c r="D3" s="1" t="s">
        <v>46</v>
      </c>
      <c r="E3" s="6">
        <v>0.4</v>
      </c>
      <c r="F3" s="1" t="s">
        <v>55</v>
      </c>
      <c r="G3" s="6">
        <v>0.4</v>
      </c>
      <c r="H3" s="9" t="s">
        <v>1</v>
      </c>
      <c r="I3" s="10" t="s">
        <v>68</v>
      </c>
      <c r="J3" s="6">
        <v>0.15</v>
      </c>
      <c r="K3" s="10" t="s">
        <v>71</v>
      </c>
      <c r="L3" s="6">
        <v>0.15</v>
      </c>
      <c r="M3" s="10" t="s">
        <v>75</v>
      </c>
      <c r="N3" s="10" t="s">
        <v>77</v>
      </c>
      <c r="O3" s="11" t="s">
        <v>79</v>
      </c>
      <c r="P3" s="10" t="s">
        <v>82</v>
      </c>
      <c r="Q3" s="15" t="s">
        <v>127</v>
      </c>
      <c r="R3" s="15" t="s">
        <v>207</v>
      </c>
      <c r="S3" s="15" t="s">
        <v>210</v>
      </c>
      <c r="T3" s="15" t="s">
        <v>211</v>
      </c>
      <c r="U3" s="15" t="s">
        <v>47</v>
      </c>
    </row>
    <row r="4" spans="1:21" x14ac:dyDescent="0.25">
      <c r="A4" s="2" t="s">
        <v>258</v>
      </c>
      <c r="B4" s="23" t="s">
        <v>34</v>
      </c>
      <c r="C4" s="1" t="s">
        <v>43</v>
      </c>
      <c r="D4" s="1" t="s">
        <v>47</v>
      </c>
      <c r="E4" s="6">
        <v>0.6</v>
      </c>
      <c r="F4" s="1" t="s">
        <v>56</v>
      </c>
      <c r="G4" s="6">
        <v>0.6</v>
      </c>
      <c r="I4" s="1" t="s">
        <v>69</v>
      </c>
      <c r="J4" s="6">
        <v>0.1</v>
      </c>
      <c r="M4" s="7"/>
      <c r="N4" s="7"/>
      <c r="O4" s="7"/>
      <c r="P4" s="1" t="s">
        <v>83</v>
      </c>
      <c r="Q4" t="s">
        <v>213</v>
      </c>
      <c r="R4" t="s">
        <v>208</v>
      </c>
      <c r="U4" t="s">
        <v>46</v>
      </c>
    </row>
    <row r="5" spans="1:21" x14ac:dyDescent="0.25">
      <c r="A5" s="2" t="s">
        <v>233</v>
      </c>
      <c r="B5" s="23" t="s">
        <v>35</v>
      </c>
      <c r="C5" s="1" t="s">
        <v>44</v>
      </c>
      <c r="D5" s="1" t="s">
        <v>48</v>
      </c>
      <c r="E5" s="6">
        <v>0.8</v>
      </c>
      <c r="F5" s="1" t="s">
        <v>57</v>
      </c>
      <c r="G5" s="6">
        <v>0.8</v>
      </c>
      <c r="P5" s="1" t="s">
        <v>84</v>
      </c>
      <c r="R5" t="s">
        <v>209</v>
      </c>
    </row>
    <row r="6" spans="1:21" x14ac:dyDescent="0.25">
      <c r="A6" s="2" t="s">
        <v>224</v>
      </c>
      <c r="B6" s="23" t="s">
        <v>36</v>
      </c>
      <c r="C6" s="1" t="s">
        <v>45</v>
      </c>
      <c r="D6" s="1" t="s">
        <v>49</v>
      </c>
      <c r="E6" s="6">
        <v>1</v>
      </c>
      <c r="F6" s="1" t="s">
        <v>58</v>
      </c>
      <c r="G6" s="6">
        <v>1</v>
      </c>
      <c r="P6" s="1" t="s">
        <v>85</v>
      </c>
    </row>
    <row r="7" spans="1:21" x14ac:dyDescent="0.25">
      <c r="A7" s="2" t="s">
        <v>234</v>
      </c>
      <c r="B7" s="23" t="s">
        <v>37</v>
      </c>
    </row>
    <row r="8" spans="1:21" x14ac:dyDescent="0.25">
      <c r="A8" s="2" t="s">
        <v>23</v>
      </c>
      <c r="B8" s="23" t="s">
        <v>38</v>
      </c>
    </row>
    <row r="9" spans="1:21" x14ac:dyDescent="0.25">
      <c r="A9" s="2" t="s">
        <v>24</v>
      </c>
    </row>
    <row r="10" spans="1:21" x14ac:dyDescent="0.25">
      <c r="A10" s="2" t="s">
        <v>240</v>
      </c>
    </row>
    <row r="11" spans="1:21" x14ac:dyDescent="0.25">
      <c r="A11" s="2" t="s">
        <v>335</v>
      </c>
    </row>
    <row r="12" spans="1:21" x14ac:dyDescent="0.25">
      <c r="A12" s="2" t="s">
        <v>25</v>
      </c>
    </row>
    <row r="13" spans="1:21" x14ac:dyDescent="0.25">
      <c r="A13" s="2" t="s">
        <v>26</v>
      </c>
    </row>
    <row r="14" spans="1:21" x14ac:dyDescent="0.25">
      <c r="A14" s="2" t="s">
        <v>27</v>
      </c>
    </row>
    <row r="15" spans="1:21" x14ac:dyDescent="0.25">
      <c r="A15" s="2" t="s">
        <v>28</v>
      </c>
    </row>
    <row r="16" spans="1:21" x14ac:dyDescent="0.25">
      <c r="A16" s="2" t="s">
        <v>235</v>
      </c>
    </row>
    <row r="17" spans="1:1" x14ac:dyDescent="0.25">
      <c r="A17" s="2" t="s">
        <v>29</v>
      </c>
    </row>
    <row r="18" spans="1:1" x14ac:dyDescent="0.25">
      <c r="A18" s="1" t="s">
        <v>30</v>
      </c>
    </row>
    <row r="19" spans="1:1" x14ac:dyDescent="0.25">
      <c r="A19" s="1" t="s">
        <v>236</v>
      </c>
    </row>
    <row r="20" spans="1:1" x14ac:dyDescent="0.25">
      <c r="A20" s="1"/>
    </row>
  </sheetData>
  <pageMargins left="0.7" right="0.7" top="0.75" bottom="0.75"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GC-P07-F01-Contexto Estratégico</vt:lpstr>
      <vt:lpstr>GC-P07-F02-Contexto del proceso</vt:lpstr>
      <vt:lpstr>GC-P07-F03</vt:lpstr>
      <vt:lpstr>DOCUMENTOS DE APOYO</vt:lpstr>
      <vt:lpstr>FORMULAS (no modificar)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UT</cp:lastModifiedBy>
  <cp:lastPrinted>2021-07-11T03:14:32Z</cp:lastPrinted>
  <dcterms:created xsi:type="dcterms:W3CDTF">2021-07-11T02:18:30Z</dcterms:created>
  <dcterms:modified xsi:type="dcterms:W3CDTF">2023-12-06T18:37:41Z</dcterms:modified>
</cp:coreProperties>
</file>