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showInkAnnotation="0"/>
  <bookViews>
    <workbookView xWindow="-105" yWindow="-105" windowWidth="19425" windowHeight="10305" tabRatio="857" activeTab="1"/>
  </bookViews>
  <sheets>
    <sheet name="GC-P07-F01-Contexto Estratégico" sheetId="9" r:id="rId1"/>
    <sheet name="GC-P07-F02" sheetId="1" r:id="rId2"/>
    <sheet name="DOCUMENTOS DE APOYO" sheetId="3" r:id="rId3"/>
    <sheet name="FORMULAS (no modificar)" sheetId="2" r:id="rId4"/>
  </sheets>
  <externalReferences>
    <externalReference r:id="rId5"/>
    <externalReference r:id="rId6"/>
    <externalReference r:id="rId7"/>
    <externalReference r:id="rId8"/>
    <externalReference r:id="rId9"/>
    <externalReference r:id="rId10"/>
    <externalReference r:id="rId11"/>
  </externalReferences>
  <definedNames>
    <definedName name="unico">'[1]Identificación del Riesgo'!$F$20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6" i="1" l="1"/>
  <c r="L26" i="1"/>
  <c r="J26" i="1"/>
  <c r="E26" i="1"/>
  <c r="R25" i="1"/>
  <c r="R24" i="1"/>
  <c r="L24" i="1"/>
  <c r="Y24" i="1" s="1"/>
  <c r="Z24" i="1" s="1"/>
  <c r="J24" i="1"/>
  <c r="M24" i="1" s="1"/>
  <c r="E24" i="1"/>
  <c r="R23" i="1"/>
  <c r="R22" i="1"/>
  <c r="L22" i="1"/>
  <c r="Y22" i="1" s="1"/>
  <c r="Z22" i="1" s="1"/>
  <c r="J22" i="1"/>
  <c r="M22" i="1" s="1"/>
  <c r="E22" i="1"/>
  <c r="R21" i="1"/>
  <c r="R20" i="1"/>
  <c r="L20" i="1"/>
  <c r="J20" i="1"/>
  <c r="V20" i="1" s="1"/>
  <c r="E20" i="1"/>
  <c r="R19" i="1"/>
  <c r="R18" i="1"/>
  <c r="L18" i="1"/>
  <c r="Y18" i="1" s="1"/>
  <c r="Z18" i="1" s="1"/>
  <c r="J18" i="1"/>
  <c r="V18" i="1" s="1"/>
  <c r="V19" i="1" s="1"/>
  <c r="W18" i="1" s="1"/>
  <c r="X18" i="1" s="1"/>
  <c r="E18" i="1"/>
  <c r="R17" i="1"/>
  <c r="R16" i="1"/>
  <c r="L16" i="1"/>
  <c r="J16" i="1"/>
  <c r="E16" i="1"/>
  <c r="R15" i="1"/>
  <c r="R14" i="1"/>
  <c r="L14" i="1"/>
  <c r="J14" i="1"/>
  <c r="V14" i="1" s="1"/>
  <c r="E14" i="1"/>
  <c r="E13" i="1"/>
  <c r="J13" i="1"/>
  <c r="L13" i="1"/>
  <c r="M13" i="1" s="1"/>
  <c r="R13" i="1"/>
  <c r="X13" i="1"/>
  <c r="V22" i="1" l="1"/>
  <c r="V15" i="1"/>
  <c r="W14" i="1" s="1"/>
  <c r="X14" i="1" s="1"/>
  <c r="V24" i="1"/>
  <c r="V25" i="1" s="1"/>
  <c r="V26" i="1" s="1"/>
  <c r="W26" i="1" s="1"/>
  <c r="X26" i="1" s="1"/>
  <c r="M14" i="1"/>
  <c r="Y14" i="1"/>
  <c r="Z14" i="1" s="1"/>
  <c r="AA14" i="1" s="1"/>
  <c r="M16" i="1"/>
  <c r="V21" i="1"/>
  <c r="M26" i="1"/>
  <c r="Y20" i="1"/>
  <c r="Z20" i="1" s="1"/>
  <c r="V23" i="1"/>
  <c r="W22" i="1" s="1"/>
  <c r="X22" i="1" s="1"/>
  <c r="AA22" i="1" s="1"/>
  <c r="Y26" i="1"/>
  <c r="Z26" i="1" s="1"/>
  <c r="AA18" i="1"/>
  <c r="W20" i="1"/>
  <c r="X20" i="1" s="1"/>
  <c r="V16" i="1"/>
  <c r="V17" i="1" s="1"/>
  <c r="W16" i="1" s="1"/>
  <c r="X16" i="1" s="1"/>
  <c r="AA16" i="1" s="1"/>
  <c r="M18" i="1"/>
  <c r="M20" i="1"/>
  <c r="Y16" i="1"/>
  <c r="Y13" i="1"/>
  <c r="Z13" i="1" s="1"/>
  <c r="AA13" i="1" s="1"/>
  <c r="W24" i="1" l="1"/>
  <c r="X24" i="1" s="1"/>
  <c r="AA24" i="1" s="1"/>
  <c r="AA26" i="1"/>
  <c r="AA20" i="1"/>
</calcChain>
</file>

<file path=xl/comments1.xml><?xml version="1.0" encoding="utf-8"?>
<comments xmlns="http://schemas.openxmlformats.org/spreadsheetml/2006/main">
  <authors>
    <author/>
  </authors>
  <commentList>
    <comment ref="A8" authorId="0">
      <text>
        <r>
          <rPr>
            <sz val="11"/>
            <color theme="1"/>
            <rFont val="Calibri"/>
            <family val="2"/>
          </rPr>
          <t>======
ID#AAAAWrg_VD0
USUARIO    (2022-03-09 13:18:16)
Estatuto General UT</t>
        </r>
      </text>
    </comment>
    <comment ref="B11" author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text>
        <r>
          <rPr>
            <sz val="11"/>
            <color theme="1"/>
            <rFont val="Calibri"/>
            <family val="2"/>
          </rPr>
          <t>======
ID#AAAAWrg_VDA
USUARIO    (2022-03-09 13:18:16)
Son los problemas, obstáculos o limitaciones externos que pueden impedir o limitar el desarrollo de un país o de un sector.</t>
        </r>
      </text>
    </comment>
    <comment ref="B12" authorId="0">
      <text>
        <r>
          <rPr>
            <sz val="11"/>
            <color theme="1"/>
            <rFont val="Calibri"/>
            <family val="2"/>
          </rPr>
          <t>======
ID#AAAAWrg_VD4
UT    (2022-03-09 13:18:16)
Cambios de gobierno, legislación, políticas públicas, regulación</t>
        </r>
      </text>
    </comment>
    <comment ref="B19" authorId="0">
      <text>
        <r>
          <rPr>
            <sz val="11"/>
            <color theme="1"/>
            <rFont val="Calibri"/>
            <family val="2"/>
          </rPr>
          <t>======
ID#AAAAWrg_VEo
UT    (2022-03-09 13:18:16)
Disponibilidad de capital, liquidez, mercados financieros, desempleo, competencia</t>
        </r>
      </text>
    </comment>
    <comment ref="B27" author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text>
        <r>
          <rPr>
            <sz val="11"/>
            <color theme="1"/>
            <rFont val="Calibri"/>
            <family val="2"/>
          </rPr>
          <t>======
ID#AAAAWrg_VCM
Usuario    (2022-03-09 13:18:16)
Avances en tecnología, acceso a sistemas de información externos, gobierno en línea.</t>
        </r>
      </text>
    </comment>
    <comment ref="B40" author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text>
        <r>
          <rPr>
            <sz val="11"/>
            <color theme="1"/>
            <rFont val="Calibri"/>
            <family val="2"/>
          </rPr>
          <t>======
ID#AAAAWrg_VD8
Usuario    (2022-03-09 13:18:16)
Direccionamiento estratégico, planeación institucional, políticas, objetivos, estrategias, liderazgo, trabajo en equipo.</t>
        </r>
      </text>
    </comment>
    <comment ref="B58" authorId="0">
      <text>
        <r>
          <rPr>
            <sz val="11"/>
            <color theme="1"/>
            <rFont val="Calibri"/>
            <family val="2"/>
          </rPr>
          <t>======
ID#AAAAWrg_VB0
Usuario    (2022-03-09 13:18:16)
Presupuesto de funcionamiento, recursos de inversión, infraestructura, capacidad instalada</t>
        </r>
      </text>
    </comment>
    <comment ref="B63" author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text>
        <r>
          <rPr>
            <sz val="11"/>
            <color theme="1"/>
            <rFont val="Calibri"/>
            <family val="2"/>
          </rPr>
          <t>======
ID#AAAAWrg_VDM
Usuario    (2022-03-09 13:18:16)
Capacidad, diseño de ejecución, proveedores, entradas, salidas, gestión del conocimiento, relación con las partes interesadas.</t>
        </r>
      </text>
    </comment>
    <comment ref="B78" authorId="0">
      <text>
        <r>
          <rPr>
            <sz val="11"/>
            <color theme="1"/>
            <rFont val="Calibri"/>
            <family val="2"/>
          </rPr>
          <t>======
ID#AAAAWrg_VDE
Usuario    (2022-03-09 13:18:16)
Integridad y disponibilidad de datos y sistemas, desarrollo, producción, mantenimiento de sistemas de información.</t>
        </r>
      </text>
    </comment>
    <comment ref="B87" authorId="0">
      <text>
        <r>
          <rPr>
            <sz val="11"/>
            <color theme="1"/>
            <rFont val="Calibri"/>
            <family val="2"/>
          </rPr>
          <t>======
ID#AAAAWrg_VCw
Usuario    (2022-03-09 13:18:16)
Canales utilizados y su efectividad, flujo de la información necesaria para el desarrollo de las operaciones.</t>
        </r>
      </text>
    </comment>
    <comment ref="B90" authorId="0">
      <text>
        <r>
          <rPr>
            <sz val="11"/>
            <color theme="1"/>
            <rFont val="Calibri"/>
            <family val="2"/>
          </rPr>
          <t>======
ID#AAAAWrg_VDc
Usuario    (2022-03-09 13:18:16)
Canales utilizados y su efectividad, flujo de la información necesaria para el desarrollo de las operaciones.</t>
        </r>
      </text>
    </comment>
    <comment ref="B95" author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USUARIO</author>
    <author>UT</author>
  </authors>
  <commentList>
    <comment ref="A10" author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text>
        <r>
          <rPr>
            <sz val="9"/>
            <color indexed="81"/>
            <rFont val="Tahoma"/>
            <family val="2"/>
          </rPr>
          <t>permite agrupar los riesgos 
identificados, se clasifica cada uno de los riesgos en las siguientes categorías</t>
        </r>
      </text>
    </comment>
    <comment ref="B11" authorId="0">
      <text>
        <r>
          <rPr>
            <sz val="9"/>
            <color indexed="81"/>
            <rFont val="Tahoma"/>
            <family val="2"/>
          </rPr>
          <t>Las consecuencias que puede ocasionar a la organización la materialización del riesgo.</t>
        </r>
      </text>
    </comment>
    <comment ref="C11" authorId="0">
      <text>
        <r>
          <rPr>
            <sz val="9"/>
            <color indexed="81"/>
            <rFont val="Tahoma"/>
            <family val="2"/>
          </rPr>
          <t>Circunstancias o situaciones más evidentes sobre las cuales se presenta el riesgo, las mismas no constituyen la causa principal o base para que se presente el riesgo.</t>
        </r>
      </text>
    </comment>
    <comment ref="D11" author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text>
        <r>
          <rPr>
            <sz val="9"/>
            <color indexed="81"/>
            <rFont val="Tahoma"/>
            <family val="2"/>
          </rPr>
          <t xml:space="preserve">Son las fuentes generadoras de riesgos. </t>
        </r>
      </text>
    </comment>
    <comment ref="H11" authorId="0">
      <text>
        <r>
          <rPr>
            <sz val="9"/>
            <color indexed="81"/>
            <rFont val="Tahoma"/>
            <family val="2"/>
          </rPr>
          <t xml:space="preserve">N.º de veces que se ejecuta la actividad en el año.
Ejemplo: La actividad de contratos se lleva a cabo 10 veces en el mes = 120 contratos en el año. </t>
        </r>
      </text>
    </comment>
    <comment ref="I11" author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text>
        <r>
          <rPr>
            <sz val="9"/>
            <color indexed="81"/>
            <rFont val="Tahoma"/>
            <family val="2"/>
          </rPr>
          <t>Cruce los datos entre probabilidad e impacto</t>
        </r>
      </text>
    </comment>
    <comment ref="N11" author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text>
        <r>
          <rPr>
            <sz val="9"/>
            <color indexed="81"/>
            <rFont val="Tahoma"/>
            <family val="2"/>
          </rPr>
          <t>El control afecta la probabilidad o el impacto</t>
        </r>
      </text>
    </comment>
    <comment ref="AC11" authorId="0">
      <text>
        <r>
          <rPr>
            <sz val="9"/>
            <color indexed="81"/>
            <rFont val="Tahoma"/>
            <family val="2"/>
          </rPr>
          <t>Acciones a implementar</t>
        </r>
      </text>
    </comment>
    <comment ref="C13" authorId="1">
      <text>
        <r>
          <rPr>
            <b/>
            <sz val="9"/>
            <color indexed="81"/>
            <rFont val="Tahoma"/>
            <family val="2"/>
          </rPr>
          <t>UT:</t>
        </r>
        <r>
          <rPr>
            <sz val="9"/>
            <color indexed="81"/>
            <rFont val="Tahoma"/>
            <family val="2"/>
          </rPr>
          <t xml:space="preserve">
Teniendo en cuenta la naturaleza asesora de la OJC, en esta oficina no se toman decisiones directamente, por ende, este riesgos no aplica. </t>
        </r>
      </text>
    </comment>
  </commentList>
</comments>
</file>

<file path=xl/comments3.xml><?xml version="1.0" encoding="utf-8"?>
<comments xmlns="http://schemas.openxmlformats.org/spreadsheetml/2006/main">
  <authors>
    <author>USUARIO</author>
  </authors>
  <commentList>
    <comment ref="S1" author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<sst xmlns="http://schemas.openxmlformats.org/spreadsheetml/2006/main" count="603" uniqueCount="359">
  <si>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</si>
  <si>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</si>
  <si>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</si>
  <si>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</si>
  <si>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</si>
  <si>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</si>
  <si>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</si>
  <si>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</si>
  <si>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</si>
  <si>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</si>
  <si>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</si>
  <si>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</si>
  <si>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</si>
  <si>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</si>
  <si>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</si>
  <si>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</si>
  <si>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Zona de riesgo final</t>
  </si>
  <si>
    <t>Tratamiento</t>
  </si>
  <si>
    <t>Plan de Acción</t>
  </si>
  <si>
    <t>Responsable</t>
  </si>
  <si>
    <t>Fecha de implementación</t>
  </si>
  <si>
    <t>PROCESOS</t>
  </si>
  <si>
    <t>Gestión de la Planeación Institucional</t>
  </si>
  <si>
    <t>Formación</t>
  </si>
  <si>
    <t>Investigación</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</si>
  <si>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</si>
  <si>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</si>
  <si>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</si>
  <si>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</si>
  <si>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</si>
  <si>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</si>
  <si>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</si>
  <si>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</si>
  <si>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</si>
  <si>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</si>
  <si>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</si>
  <si>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</si>
  <si>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</si>
  <si>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</si>
  <si>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</si>
  <si>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</si>
  <si>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</si>
  <si>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</si>
  <si>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</si>
  <si>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</si>
  <si>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</si>
  <si>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</si>
  <si>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</si>
  <si>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</si>
  <si>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</si>
  <si>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</si>
  <si>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</si>
  <si>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</si>
  <si>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</si>
  <si>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</si>
  <si>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</si>
  <si>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</si>
  <si>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</si>
  <si>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</si>
  <si>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</si>
  <si>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</si>
  <si>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</si>
  <si>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</si>
  <si>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</si>
  <si>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</si>
  <si>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</si>
  <si>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</si>
  <si>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</si>
  <si>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</si>
  <si>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</si>
  <si>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</si>
  <si>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</si>
  <si>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</si>
  <si>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</si>
  <si>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</si>
  <si>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</si>
  <si>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</si>
  <si>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</si>
  <si>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</si>
  <si>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</si>
  <si>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</si>
  <si>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</si>
  <si>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</si>
  <si>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</si>
  <si>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</si>
  <si>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</si>
  <si>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</si>
  <si>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</si>
  <si>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</si>
  <si>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DESCRIPCIÓN</t>
  </si>
  <si>
    <t>NOMBRE DEL PROCESO</t>
  </si>
  <si>
    <t>Fecha de Actualización</t>
  </si>
  <si>
    <t>No.</t>
  </si>
  <si>
    <t>Económicos</t>
  </si>
  <si>
    <t>Políticos</t>
  </si>
  <si>
    <t>Tecnológicos</t>
  </si>
  <si>
    <t>Financieros</t>
  </si>
  <si>
    <t>Seguridad Digital</t>
  </si>
  <si>
    <t>Estratégicos</t>
  </si>
  <si>
    <t>Comunicación Interna</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</si>
  <si>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</si>
  <si>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</si>
  <si>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</si>
  <si>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</si>
  <si>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</si>
  <si>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</si>
  <si>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</si>
  <si>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</si>
  <si>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</si>
  <si>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</si>
  <si>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</si>
  <si>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</si>
  <si>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</si>
  <si>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</si>
  <si>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</si>
  <si>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</si>
  <si>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</si>
  <si>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</si>
  <si>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</si>
  <si>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</si>
  <si>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</si>
  <si>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</si>
  <si>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</si>
  <si>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</si>
  <si>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</si>
  <si>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</si>
  <si>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</si>
  <si>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</si>
  <si>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</si>
  <si>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</si>
  <si>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</si>
  <si>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</si>
  <si>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</si>
  <si>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</si>
  <si>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</si>
  <si>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</si>
  <si>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</si>
  <si>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</si>
  <si>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</si>
  <si>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</si>
  <si>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</si>
  <si>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</si>
  <si>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</si>
  <si>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</si>
  <si>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</si>
  <si>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</si>
  <si>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</si>
  <si>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</si>
  <si>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</si>
  <si>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</si>
  <si>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</si>
  <si>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</si>
  <si>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</si>
  <si>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</si>
  <si>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</si>
  <si>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</si>
  <si>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</si>
  <si>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</si>
  <si>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</si>
  <si>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</si>
  <si>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</si>
  <si>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</si>
  <si>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LEY 1712 DE 2014</t>
  </si>
  <si>
    <t>LEY 1581 DE 2012</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</si>
  <si>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</si>
  <si>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</si>
  <si>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</si>
  <si>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</si>
  <si>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</si>
  <si>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</si>
  <si>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</si>
  <si>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</si>
  <si>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</si>
  <si>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</si>
  <si>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</si>
  <si>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</si>
  <si>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</si>
  <si>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</si>
  <si>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</si>
  <si>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</si>
  <si>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</si>
  <si>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</si>
  <si>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</si>
  <si>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</si>
  <si>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</si>
  <si>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</si>
  <si>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</si>
  <si>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</si>
  <si>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</si>
  <si>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</si>
  <si>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</si>
  <si>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</si>
  <si>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</si>
  <si>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</si>
  <si>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Sistema de Gestión Seguridad y Salud en el Trabajo</t>
  </si>
  <si>
    <t>Sistema de Gestión de la Calidad</t>
  </si>
  <si>
    <t>Gestión Bibliotecaria</t>
  </si>
  <si>
    <t>Gestión de Tecnologías de la Información</t>
  </si>
  <si>
    <t>3. Asignación de recursos para la implementación del SGSST</t>
  </si>
  <si>
    <t>Código: GC-P07-F02</t>
  </si>
  <si>
    <t>Código: GC-P07-F01</t>
  </si>
  <si>
    <t>Extensión y Proyección Social</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</si>
  <si>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</si>
  <si>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</si>
  <si>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</si>
  <si>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</si>
  <si>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</si>
  <si>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</si>
  <si>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</si>
  <si>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</si>
  <si>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</si>
  <si>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</si>
  <si>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</si>
  <si>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</si>
  <si>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Probabilidad Residual Final</t>
  </si>
  <si>
    <t>Fecha Seguimiento 2LD</t>
  </si>
  <si>
    <t>Sistema de Control Interno</t>
  </si>
  <si>
    <t xml:space="preserve">15 de abril </t>
  </si>
  <si>
    <t xml:space="preserve">15 de julio </t>
  </si>
  <si>
    <t xml:space="preserve">15 de agosto </t>
  </si>
  <si>
    <t xml:space="preserve">15 de diciembre </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</si>
  <si>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</si>
  <si>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</si>
  <si>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</si>
  <si>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</si>
  <si>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</si>
  <si>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</si>
  <si>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</si>
  <si>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</si>
  <si>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</si>
  <si>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</si>
  <si>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</si>
  <si>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</si>
  <si>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</si>
  <si>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</si>
  <si>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</si>
  <si>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</si>
  <si>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</si>
  <si>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</si>
  <si>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</si>
  <si>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</si>
  <si>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</si>
  <si>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</si>
  <si>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</si>
  <si>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</si>
  <si>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</si>
  <si>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</si>
  <si>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</si>
  <si>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</si>
  <si>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</si>
  <si>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</si>
  <si>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</si>
  <si>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</si>
  <si>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</si>
  <si>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</si>
  <si>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</si>
  <si>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</si>
  <si>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</si>
  <si>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</si>
  <si>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</si>
  <si>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</si>
  <si>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</si>
  <si>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</si>
  <si>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</si>
  <si>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</si>
  <si>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</si>
  <si>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</si>
  <si>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</si>
  <si>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</si>
  <si>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</si>
  <si>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</si>
  <si>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</si>
  <si>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</si>
  <si>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</si>
  <si>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</si>
  <si>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</si>
  <si>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</si>
  <si>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</si>
  <si>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</si>
  <si>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</si>
  <si>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</si>
  <si>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</si>
  <si>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</si>
  <si>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</si>
  <si>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</si>
  <si>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</si>
  <si>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</si>
  <si>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</si>
  <si>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</si>
  <si>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</si>
  <si>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</si>
  <si>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</si>
  <si>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</si>
  <si>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Daño Fiscal sobre los recursos públicos</t>
  </si>
  <si>
    <t>Versión: 03</t>
  </si>
  <si>
    <t>Fecha Aprobación: 06/04/2024</t>
  </si>
  <si>
    <t>Sistema de Autoevauación y Acreditación</t>
  </si>
  <si>
    <t>Fecha Aprobación: 06-06-2024</t>
  </si>
  <si>
    <t xml:space="preserve">1.  La UT previene el efecto dañoso, sobre bienes públicos, recursos públicos o intereses patrimoniales públicos. </t>
  </si>
  <si>
    <t>2. La UT identifica   puntos de riesgo fiscal y las circunstancias Inmediatasde riesgo de las actividades en las que
potencialmente se genera riesgo fiscal, estos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</si>
  <si>
    <t>3.Las bases de la responsabilidad fiscal están consignadas en la Ley 610 de 2000</t>
  </si>
  <si>
    <r>
      <t xml:space="preserve">1. Posibilidad de efecto dañoso sobre los </t>
    </r>
    <r>
      <rPr>
        <b/>
        <sz val="11"/>
        <color theme="1"/>
        <rFont val="Arial"/>
        <family val="2"/>
      </rPr>
      <t>recursos público</t>
    </r>
    <r>
      <rPr>
        <sz val="11"/>
        <color theme="1"/>
        <rFont val="Arial"/>
        <family val="2"/>
      </rPr>
      <t>s, por pago de multa, cláusula penal o cualquier tipo de sanción, evidenciándose una omisión en ejecutar actividades y/o deberes funcionales con inmediatez o en la oportunidad establecida legal o contractualmente.</t>
    </r>
  </si>
  <si>
    <r>
      <t xml:space="preserve">2. Posibilidad de efecto dañoso sobre </t>
    </r>
    <r>
      <rPr>
        <b/>
        <sz val="11"/>
        <color theme="1"/>
        <rFont val="Arial"/>
        <family val="2"/>
      </rPr>
      <t>recursos públicos</t>
    </r>
    <r>
      <rPr>
        <sz val="11"/>
        <color theme="1"/>
        <rFont val="Arial"/>
        <family val="2"/>
      </rPr>
      <t xml:space="preserve">, por mayor valor pagado por concepto de impuestos, evidenciándose una omisión en la retención o descuento de impuestos a terceros.
</t>
    </r>
  </si>
  <si>
    <r>
      <t>3. Posibilidad de efecto dañoso sobre</t>
    </r>
    <r>
      <rPr>
        <b/>
        <sz val="11"/>
        <color theme="1"/>
        <rFont val="Arial"/>
        <family val="2"/>
      </rPr>
      <t xml:space="preserve"> bienes públicos</t>
    </r>
    <r>
      <rPr>
        <sz val="11"/>
        <color theme="1"/>
        <rFont val="Arial"/>
        <family val="2"/>
      </rPr>
      <t>, por bienes servicios u obras pagados, sin haber sido recibidos a satisfacción, evidenciándose una omisión de funciones en el cuidado, control y custodia del inventario (materiales y equipos) de almacén.</t>
    </r>
  </si>
  <si>
    <r>
      <t xml:space="preserve">4. Posibilidad de efecto dañoso sobre </t>
    </r>
    <r>
      <rPr>
        <b/>
        <sz val="11"/>
        <color theme="1"/>
        <rFont val="Arial"/>
        <family val="2"/>
      </rPr>
      <t>bienes públicos</t>
    </r>
    <r>
      <rPr>
        <sz val="11"/>
        <color theme="1"/>
        <rFont val="Arial"/>
        <family val="2"/>
      </rPr>
      <t>, por pérdida, extravío, hurto, robo o declaratoria de bienes faltantes pertenecientes a la entidad estatal, evidenciándose omisión de funciones administrativas y contables, por diferencia en inventario y la entrega irregular de materiales y equipos.</t>
    </r>
  </si>
  <si>
    <r>
      <t>5. Posibilidad de efecto dañoso sobre</t>
    </r>
    <r>
      <rPr>
        <b/>
        <sz val="11"/>
        <color theme="1"/>
        <rFont val="Arial"/>
        <family val="2"/>
      </rPr>
      <t xml:space="preserve"> intereses patrimoniales</t>
    </r>
    <r>
      <rPr>
        <sz val="11"/>
        <color theme="1"/>
        <rFont val="Arial"/>
        <family val="2"/>
      </rPr>
      <t xml:space="preserve"> de naturaleza pública, por saldos o recursos a favor no cobrados por la entidad estatal, evidenciándose una omisión de seguimiento y gestión oportuna de
cobro persuasivo, coactivo o judicial, para lograr el pago de saldos a favor.
</t>
    </r>
  </si>
  <si>
    <r>
      <t>6. Posibilidad de efecto dañoso sobre</t>
    </r>
    <r>
      <rPr>
        <b/>
        <sz val="11"/>
        <color theme="1"/>
        <rFont val="Arial"/>
        <family val="2"/>
      </rPr>
      <t xml:space="preserve"> intereses patrimoniales</t>
    </r>
    <r>
      <rPr>
        <sz val="11"/>
        <color theme="1"/>
        <rFont val="Arial"/>
        <family val="2"/>
      </rPr>
      <t xml:space="preserve"> de naturaleza pública, por no devolución al tesoro público, de los rendimientos financieros generados por recursos de anticipo, evidenciándose una omisión de
la interventoría al no exigir el cumplimiento de dicha obligación por parte del contratista, considerando la  naturaleza pública de los recursos de anticipo.
</t>
    </r>
  </si>
  <si>
    <t>31 de enero de 2024</t>
  </si>
  <si>
    <t>1 de febrero de 2024</t>
  </si>
  <si>
    <t>entre 3 a 24 veces por año</t>
  </si>
  <si>
    <t>para la toma de decisiones por parte de la alta dirección en beneficio propio o de un tercero.</t>
  </si>
  <si>
    <t>Cumplir Procedimiento de CONTRATACIÓN, Código: JC-P03</t>
  </si>
  <si>
    <t>abierta</t>
  </si>
  <si>
    <r>
      <rPr>
        <b/>
        <sz val="11"/>
        <color theme="1"/>
        <rFont val="Calibri"/>
        <family val="2"/>
        <scheme val="minor"/>
      </rPr>
      <t>EJE  6.  DESARROLLO, GESTIÓN Y SOSTENIBILIDAD INSTITUCIONAL</t>
    </r>
    <r>
      <rPr>
        <sz val="11"/>
        <color theme="1"/>
        <rFont val="Calibri"/>
        <family val="2"/>
        <scheme val="minor"/>
      </rPr>
      <t xml:space="preserve">
</t>
    </r>
    <r>
      <rPr>
        <b/>
        <sz val="11"/>
        <color theme="1"/>
        <rFont val="Calibri"/>
        <family val="2"/>
        <scheme val="minor"/>
      </rPr>
      <t>PROGRAMA:</t>
    </r>
    <r>
      <rPr>
        <sz val="11"/>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Calibri"/>
        <family val="2"/>
        <scheme val="minor"/>
      </rPr>
      <t>PROYECTO</t>
    </r>
    <r>
      <rPr>
        <sz val="11"/>
        <color theme="1"/>
        <rFont val="Calibri"/>
        <family val="2"/>
        <scheme val="minor"/>
      </rPr>
      <t xml:space="preserve">: Sistema de Información  para la eficiencia administrativa.
</t>
    </r>
    <r>
      <rPr>
        <b/>
        <sz val="11"/>
        <color theme="1"/>
        <rFont val="Calibri"/>
        <family val="2"/>
        <scheme val="minor"/>
      </rPr>
      <t>OBJETIVO:</t>
    </r>
    <r>
      <rPr>
        <sz val="11"/>
        <color theme="1"/>
        <rFont val="Calibri"/>
        <family val="2"/>
        <scheme val="minor"/>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</si>
  <si>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r>
      <rPr>
        <b/>
        <sz val="11"/>
        <color theme="1"/>
        <rFont val="Arial"/>
        <family val="2"/>
      </rPr>
      <t>Fiscales,</t>
    </r>
    <r>
      <rPr>
        <sz val="11"/>
        <color theme="1"/>
        <rFont val="Arial"/>
        <family val="2"/>
      </rPr>
      <t xml:space="preserve"> (Es el efecto dañoso sobre
los recursos públicos y/o los bienes y/o
intereses patrimoniales de naturaleza
pública, a causa de un evento potencial) -
.
(ver conceptos de recursos públicos, bien
público e Intereses patrimoniales de
naturaleza pública).</t>
    </r>
  </si>
  <si>
    <t>Sistema de Gestión de Seguridad y Salud en el Trabajo</t>
  </si>
  <si>
    <t>Planear, implementar y promover eficientemente los controles requeridos sobre las actividades ejecutadas por la Universidad del Tolima que garantice el cumplimiento legal y el adecuado desempeño del Sistema de Gestión de Seguridad y Salud en el Trabajo (SGST) contribuyendo a un
ambiente seguro de trabajo y a la prevención de la ocurrencia de accidentes, incidentes y enfermedades de origen laboral de docentes (planta y cátedra), funcionarios (Carrera administrativa, oficiales, provisionalidad, libre nombramiento y remoción, transitorios), estudiantes en práctica,
contratistas (OPS) y subcontratistas, así como también velar por la seguridad de los visitantes, usuarios y personas interesadas.</t>
  </si>
  <si>
    <t xml:space="preserve">OBJETIVO DEL PROCESO </t>
  </si>
  <si>
    <t xml:space="preserve">  por el aprovechamiento  de  autoridad, cargo y funciones </t>
  </si>
  <si>
    <t>por la ausencia del analisis de causalidad de los Accidentes de Trabajo ocurridos y del origen de las Enfermedades Laborales</t>
  </si>
  <si>
    <r>
      <rPr>
        <b/>
        <sz val="11"/>
        <color theme="1"/>
        <rFont val="Arial"/>
        <family val="2"/>
      </rPr>
      <t>EJE  6.  DESARROLLO, GESTIÓN Y SOSTENIBILIDAD INSTITUCIONAL</t>
    </r>
    <r>
      <rPr>
        <sz val="11"/>
        <color theme="1"/>
        <rFont val="Arial"/>
        <family val="2"/>
      </rPr>
      <t xml:space="preserve">
</t>
    </r>
    <r>
      <rPr>
        <b/>
        <sz val="11"/>
        <color theme="1"/>
        <rFont val="Arial"/>
        <family val="2"/>
      </rPr>
      <t xml:space="preserve">PROGRAMA: </t>
    </r>
    <r>
      <rPr>
        <sz val="11"/>
        <color theme="1"/>
        <rFont val="Arial"/>
        <family val="2"/>
      </rPr>
      <t xml:space="preserve">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Arial"/>
        <family val="2"/>
      </rPr>
      <t>PROYECTO:</t>
    </r>
    <r>
      <rPr>
        <sz val="11"/>
        <color theme="1"/>
        <rFont val="Arial"/>
        <family val="2"/>
      </rPr>
      <t xml:space="preserve"> Sistema Interno de Aseguramiento  de la Calidad.
</t>
    </r>
    <r>
      <rPr>
        <b/>
        <sz val="11"/>
        <color theme="1"/>
        <rFont val="Arial"/>
        <family val="2"/>
      </rPr>
      <t>OBJETIVO:</t>
    </r>
    <r>
      <rPr>
        <sz val="11"/>
        <color theme="1"/>
        <rFont val="Arial"/>
        <family val="2"/>
      </rPr>
      <t xml:space="preserve"> Fortalecer el  el Sistema Interno de Aseguramiento de la Calidad - SIAC, para gestionar las operaciones, actividades y procesos institucionales que optimicen la gestión institucional.
</t>
    </r>
  </si>
  <si>
    <t>Profesional Universitario</t>
  </si>
  <si>
    <t>31 de enero de 2023</t>
  </si>
  <si>
    <t>1 de febrero de 2023</t>
  </si>
  <si>
    <t>abierto</t>
  </si>
  <si>
    <t xml:space="preserve">por falta de Brigadistas formados y capacitados </t>
  </si>
  <si>
    <t xml:space="preserve">debido a la poca colaboración de algunos Jefes de áreas para los permisos de participación en los procesos de formación y entrenamiento y la asignacion de los recursos para la brigada de emergencias  </t>
  </si>
  <si>
    <r>
      <rPr>
        <b/>
        <sz val="11"/>
        <color theme="1"/>
        <rFont val="Arial"/>
        <family val="2"/>
      </rPr>
      <t>EJE  6.  DESARROLLO, GESTIÓN Y SOSTENIBILIDAD INSTITUCIONAL</t>
    </r>
    <r>
      <rPr>
        <sz val="11"/>
        <color theme="1"/>
        <rFont val="Arial"/>
        <family val="2"/>
      </rPr>
      <t xml:space="preserve">
</t>
    </r>
    <r>
      <rPr>
        <b/>
        <sz val="11"/>
        <color theme="1"/>
        <rFont val="Arial"/>
        <family val="2"/>
      </rPr>
      <t>PROGRAMA:</t>
    </r>
    <r>
      <rPr>
        <sz val="11"/>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Arial"/>
        <family val="2"/>
      </rPr>
      <t>PROYECTO</t>
    </r>
    <r>
      <rPr>
        <sz val="11"/>
        <color theme="1"/>
        <rFont val="Arial"/>
        <family val="2"/>
      </rPr>
      <t xml:space="preserve">: Sistema Interno de Aseguramiento  de la Calidad.
</t>
    </r>
    <r>
      <rPr>
        <b/>
        <sz val="11"/>
        <color theme="1"/>
        <rFont val="Arial"/>
        <family val="2"/>
      </rPr>
      <t>OBJETIVO</t>
    </r>
    <r>
      <rPr>
        <sz val="11"/>
        <color theme="1"/>
        <rFont val="Arial"/>
        <family val="2"/>
      </rPr>
      <t xml:space="preserve">: Fortalecer el  el Sistema Interno de Aseguramiento de la Calidad - SIAC, para gestionar las operaciones, actividades y procesos institucionales que optimicen la gestión institucional.
</t>
    </r>
  </si>
  <si>
    <t>debido a la falta de  control e intervención de los riesgos y peligros en los ambientes de trabajo y la no realización de las investigaciones de Accidentes de Trabajo, para beneficio propio o de un tercero</t>
  </si>
  <si>
    <r>
      <rPr>
        <b/>
        <sz val="11"/>
        <color theme="1"/>
        <rFont val="Arial"/>
        <family val="2"/>
      </rPr>
      <t>EJE  6.  DESARROLLO, GESTIÓN Y SOSTENIBILIDAD INSTITUCIONAL</t>
    </r>
    <r>
      <rPr>
        <sz val="11"/>
        <color theme="1"/>
        <rFont val="Arial"/>
        <family val="2"/>
      </rPr>
      <t xml:space="preserve">
</t>
    </r>
    <r>
      <rPr>
        <b/>
        <sz val="11"/>
        <color theme="1"/>
        <rFont val="Arial"/>
        <family val="2"/>
      </rPr>
      <t xml:space="preserve">PROGRAMA: </t>
    </r>
    <r>
      <rPr>
        <sz val="11"/>
        <color theme="1"/>
        <rFont val="Arial"/>
        <family val="2"/>
      </rPr>
      <t xml:space="preserve">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Arial"/>
        <family val="2"/>
      </rPr>
      <t>PROYECTO</t>
    </r>
    <r>
      <rPr>
        <sz val="11"/>
        <color theme="1"/>
        <rFont val="Arial"/>
        <family val="2"/>
      </rPr>
      <t xml:space="preserve">: Sistema Interno de Aseguramiento  de la Calidad.
</t>
    </r>
    <r>
      <rPr>
        <b/>
        <sz val="11"/>
        <color theme="1"/>
        <rFont val="Arial"/>
        <family val="2"/>
      </rPr>
      <t>OBJETIVO</t>
    </r>
    <r>
      <rPr>
        <sz val="11"/>
        <color theme="1"/>
        <rFont val="Arial"/>
        <family val="2"/>
      </rPr>
      <t xml:space="preserve">: Fortalecer el  el Sistema Interno de Aseguramiento de la Calidad - SIAC, para gestionar las operaciones, actividades y procesos institucionales que optimicen la gestión institucional.
</t>
    </r>
  </si>
  <si>
    <t>por la no realización de seguimiento de casos que tienen recomendaciones o restricciones originadas por accidentes de trabajo, enfermedad común o laboral,</t>
  </si>
  <si>
    <t>debido al incumplimiento de lo pactado en mesas laborales con los trabajadores, para un beneficio propio o de un tercero</t>
  </si>
  <si>
    <t xml:space="preserve">por contagios masivos por pandemias </t>
  </si>
  <si>
    <t>debido a la no implementación o Incumplimiento de medidas de bioseguridad para prevención de la enfermedad</t>
  </si>
  <si>
    <t>entre 500 a 5000 veces</t>
  </si>
  <si>
    <r>
      <rPr>
        <b/>
        <sz val="11"/>
        <color theme="1"/>
        <rFont val="Arial"/>
        <family val="2"/>
      </rPr>
      <t>EJE  6.  DESARROLLO, GESTIÓN Y SOSTENIBILIDAD INSTITUCIONAL</t>
    </r>
    <r>
      <rPr>
        <sz val="11"/>
        <color theme="1"/>
        <rFont val="Arial"/>
        <family val="2"/>
      </rPr>
      <t xml:space="preserve">
</t>
    </r>
    <r>
      <rPr>
        <b/>
        <sz val="11"/>
        <color theme="1"/>
        <rFont val="Arial"/>
        <family val="2"/>
      </rPr>
      <t>PROGRAMA:</t>
    </r>
    <r>
      <rPr>
        <sz val="11"/>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Arial"/>
        <family val="2"/>
      </rPr>
      <t>PROYECTO</t>
    </r>
    <r>
      <rPr>
        <sz val="11"/>
        <color theme="1"/>
        <rFont val="Arial"/>
        <family val="2"/>
      </rPr>
      <t xml:space="preserve">: Sistema Interno de Aseguramiento  de la Calidad.
</t>
    </r>
    <r>
      <rPr>
        <b/>
        <sz val="11"/>
        <color theme="1"/>
        <rFont val="Arial"/>
        <family val="2"/>
      </rPr>
      <t xml:space="preserve">OBJETIVO: </t>
    </r>
    <r>
      <rPr>
        <sz val="11"/>
        <color theme="1"/>
        <rFont val="Arial"/>
        <family val="2"/>
      </rPr>
      <t>Fortalecer el  el Sistema Interno de Aseguramiento de la Calidad - SIAC, para gestionar las operaciones, actividades y procesos institucionales que optimicen la gestión institucional.</t>
    </r>
  </si>
  <si>
    <t>Profesional Universitario y técnico de SST, verifican el uso adecuado de los elementos de protección de bioseguridad suministrados a los docentes, funcionarios y estudiantes decreto 055 de 2015 de la Universidad.</t>
  </si>
  <si>
    <t>debido al no cumplimiento de las actividades proyectadas en el plan de mejoramiento y el plan anual de trabajo</t>
  </si>
  <si>
    <t>por la no ejecución de actividades en el proceso de implementación del SG SST  y la ausencia de evidencias y registro de actividades ejecutadas</t>
  </si>
  <si>
    <t xml:space="preserve">por ausencia de la documentación de registros y evidencias del SG SST,  </t>
  </si>
  <si>
    <t xml:space="preserve">debido a la gestión tardía de las actividades programadas del proceso de implementación del SG SST </t>
  </si>
  <si>
    <t>Primer seguimiento Plan de Acción 2024  “CONSTRUIMOS UN FUTURO INNOVADOR”. Link: 
http://administrativos.ut.edu.co/la-universidad-ut/planes-institucionales-ut/plan-de-accion.html</t>
  </si>
  <si>
    <t>Segundo seguimiento Plan de Acción 2024  “CONSTRUIMOS UN FUTURO INNOVADOR”. Link: 
http://administrativos.ut.edu.co/la-universidad-ut/planes-institucionales-ut/plan-de-accion.html</t>
  </si>
  <si>
    <t>Tercer seguimiento Plan de Acción 2024  "“CONSTRUIMOS UN FUTURO INNOVADOR”. Link: 
http://administrativos.ut.edu.co/la-universidad-ut/planes-institucionales-ut/plan-de-accion.html</t>
  </si>
  <si>
    <t>Cuarto seguimiento Plan de Acción 2024  "“CONSTRUIMOS UN FUTURO INNOVADOR”. Link: 
http://administrativos.ut.edu.co/la-universidad-ut/planes-institucionales-ut/plan-de-accion.html</t>
  </si>
  <si>
    <t>debido a la falta de  control e intervención de los riesgos y peligros en los ambientes de trabajo y la no realización de las investigaciones de Accidentes de Trabajo, además la no ejecución  del plan de acción, para un beneficio personal o de un tercero</t>
  </si>
  <si>
    <r>
      <rPr>
        <b/>
        <sz val="11"/>
        <rFont val="Arial"/>
        <family val="2"/>
      </rPr>
      <t>PROCEDIMIENTO REPORTE E INVESTIGACIÓN DE ACCIDENTES DE TRABAJO  ST–P04</t>
    </r>
    <r>
      <rPr>
        <sz val="11"/>
        <rFont val="Arial"/>
        <family val="2"/>
      </rPr>
      <t xml:space="preserve">
Convocar y conformar la brigada de emergencias de la Universidad del Tolima </t>
    </r>
  </si>
  <si>
    <r>
      <rPr>
        <b/>
        <sz val="11"/>
        <rFont val="Arial"/>
        <family val="2"/>
      </rPr>
      <t>PROGRAMA DE CAPACITACIONES ST PR09</t>
    </r>
    <r>
      <rPr>
        <sz val="11"/>
        <rFont val="Arial"/>
        <family val="2"/>
      </rPr>
      <t xml:space="preserve">
Capacitar y entrenar a los integrantes de la brigada de emergencias con  su  dotación y equipos.</t>
    </r>
  </si>
  <si>
    <r>
      <rPr>
        <b/>
        <sz val="11"/>
        <rFont val="Arial"/>
        <family val="2"/>
      </rPr>
      <t>PROCEDIMIENTO PARA LA REALIZACIÓN DE
EVALUACIONES MÉDICAS OCUPACIONALES ST – P07</t>
    </r>
    <r>
      <rPr>
        <sz val="11"/>
        <rFont val="Arial"/>
        <family val="2"/>
      </rPr>
      <t xml:space="preserve">
Revisar la documentación pertinente para evaluar la necesidad de reubicación o adaptación laboral del trabajador de acuerdo a las condiciones de salud y recomendaciones médicas</t>
    </r>
  </si>
  <si>
    <r>
      <rPr>
        <b/>
        <sz val="11"/>
        <rFont val="Arial"/>
        <family val="2"/>
      </rPr>
      <t>PROCEDIMIENTO PARA LA REALIZACIÓN DE
EVALUACIONES MÉDICAS OCUPACIONALES ST – P07</t>
    </r>
    <r>
      <rPr>
        <sz val="11"/>
        <rFont val="Arial"/>
        <family val="2"/>
      </rPr>
      <t xml:space="preserve">
Realizar la revisión y seguimiento a los casos para garantizar la reincorporación al cargo </t>
    </r>
  </si>
  <si>
    <r>
      <rPr>
        <b/>
        <sz val="11"/>
        <rFont val="Arial"/>
        <family val="2"/>
      </rPr>
      <t>PROCEDIMIENTO ADMINISTRACIÓN DE ELEMENTOS DE PROTECCIÓN INDIVIDUAL - EPI ST-P02</t>
    </r>
    <r>
      <rPr>
        <sz val="11"/>
        <rFont val="Arial"/>
        <family val="2"/>
      </rPr>
      <t xml:space="preserve">
Profesional Universitario y Técnico de SST,  gestionan de manera oportuna los elementos de protección de bioseguridad  y el suministro para los docentes, funcionarios y estudiantes en práctica decreto 055 de 2015  en la Universidad del Tolima.</t>
    </r>
  </si>
  <si>
    <r>
      <rPr>
        <b/>
        <sz val="11"/>
        <rFont val="Arial"/>
        <family val="2"/>
      </rPr>
      <t>PROCEDIMIENTO  DE DIRECCIONAMIENTO ESTRATÉGICO PI-P01</t>
    </r>
    <r>
      <rPr>
        <sz val="11"/>
        <rFont val="Arial"/>
        <family val="2"/>
      </rPr>
      <t xml:space="preserve">
El responsable de cada línea de acción del plan operativo del Proceso del SG-SST deberá recopilar las evidencias y registros sistematizados de cada actividad realizada </t>
    </r>
  </si>
  <si>
    <r>
      <rPr>
        <b/>
        <sz val="11"/>
        <rFont val="Arial"/>
        <family val="2"/>
      </rPr>
      <t>PROCEDIMIENTO  DE DIRECCIONAMIENTO ESTRATÉGICO PI-P01</t>
    </r>
    <r>
      <rPr>
        <sz val="11"/>
        <rFont val="Arial"/>
        <family val="2"/>
      </rPr>
      <t xml:space="preserve">
Llevar en drive o en físico todas las evidencias y registros correspondientes a las actividades proyectadas y ejecutadas en el Plan Operativo de la vigencia</t>
    </r>
  </si>
  <si>
    <r>
      <rPr>
        <b/>
        <sz val="11"/>
        <rFont val="Arial"/>
        <family val="2"/>
      </rPr>
      <t>MANUAL DEL SISTEMA DE GESTIÓN DE SEGURIDAD Y SALUD EN EL TRABAJO ST-M01</t>
    </r>
    <r>
      <rPr>
        <sz val="11"/>
        <rFont val="Arial"/>
        <family val="2"/>
      </rPr>
      <t xml:space="preserve">
El profesional universitario de la Sección SST responsable de la implementación del SGSST  debe realizar seguimiento de las evidencias con el fin de mantener al día los registros.</t>
    </r>
  </si>
  <si>
    <r>
      <rPr>
        <b/>
        <sz val="11"/>
        <color theme="1"/>
        <rFont val="Arial"/>
        <family val="2"/>
      </rPr>
      <t>EJE  6.  DESARROLLO, GESTIÓN Y SOSTENIBILIDAD INSTITUCIONAL</t>
    </r>
    <r>
      <rPr>
        <sz val="11"/>
        <color theme="1"/>
        <rFont val="Arial"/>
        <family val="2"/>
      </rPr>
      <t xml:space="preserve">
</t>
    </r>
    <r>
      <rPr>
        <b/>
        <sz val="11"/>
        <color theme="1"/>
        <rFont val="Arial"/>
        <family val="2"/>
      </rPr>
      <t xml:space="preserve">PROGRAMA: </t>
    </r>
    <r>
      <rPr>
        <sz val="11"/>
        <color theme="1"/>
        <rFont val="Arial"/>
        <family val="2"/>
      </rPr>
      <t xml:space="preserve">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Arial"/>
        <family val="2"/>
      </rPr>
      <t>PROYECTO</t>
    </r>
    <r>
      <rPr>
        <sz val="11"/>
        <color theme="1"/>
        <rFont val="Arial"/>
        <family val="2"/>
      </rPr>
      <t xml:space="preserve">: Sistema Interno de Aseguramiento  de la Calidad.
</t>
    </r>
    <r>
      <rPr>
        <b/>
        <sz val="11"/>
        <color theme="1"/>
        <rFont val="Arial"/>
        <family val="2"/>
      </rPr>
      <t>OBJETIVO</t>
    </r>
    <r>
      <rPr>
        <sz val="11"/>
        <color theme="1"/>
        <rFont val="Arial"/>
        <family val="2"/>
      </rPr>
      <t>: Fortalecer el  el Sistema Interno de Aseguramiento de la Calidad - SIAC, para gestionar las operaciones, actividades y procesos institucionales que optimicen la gestión institucional.</t>
    </r>
  </si>
  <si>
    <r>
      <rPr>
        <b/>
        <sz val="11"/>
        <color theme="1"/>
        <rFont val="Arial"/>
        <family val="2"/>
      </rPr>
      <t>EJE  6.  DESARROLLO, GESTIÓN Y SOSTENIBILIDAD INSTITUCIONAL</t>
    </r>
    <r>
      <rPr>
        <sz val="11"/>
        <color theme="1"/>
        <rFont val="Arial"/>
        <family val="2"/>
      </rPr>
      <t xml:space="preserve">
</t>
    </r>
    <r>
      <rPr>
        <b/>
        <sz val="11"/>
        <color theme="1"/>
        <rFont val="Arial"/>
        <family val="2"/>
      </rPr>
      <t>PROGRAMA:</t>
    </r>
    <r>
      <rPr>
        <sz val="11"/>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Arial"/>
        <family val="2"/>
      </rPr>
      <t>PROYECTO</t>
    </r>
    <r>
      <rPr>
        <sz val="11"/>
        <color theme="1"/>
        <rFont val="Arial"/>
        <family val="2"/>
      </rPr>
      <t xml:space="preserve">: Sistema Interno de Aseguramiento  de la Calidad.
</t>
    </r>
    <r>
      <rPr>
        <b/>
        <sz val="11"/>
        <color theme="1"/>
        <rFont val="Arial"/>
        <family val="2"/>
      </rPr>
      <t>OBJETIVO:</t>
    </r>
    <r>
      <rPr>
        <sz val="11"/>
        <color theme="1"/>
        <rFont val="Arial"/>
        <family val="2"/>
      </rPr>
      <t xml:space="preserve"> Fortalecer el  el Sistema Interno de Aseguramiento de la Calidad - SIAC, para gestionar las operaciones, actividades y procesos institucionales que optimicen la gestión institucional.</t>
    </r>
  </si>
  <si>
    <r>
      <rPr>
        <b/>
        <sz val="11"/>
        <color theme="1"/>
        <rFont val="Arial"/>
        <family val="2"/>
      </rPr>
      <t>EJE  6.  DESARROLLO, GESTIÓN Y SOSTENIBILIDAD INSTITUCIONAL</t>
    </r>
    <r>
      <rPr>
        <sz val="11"/>
        <color theme="1"/>
        <rFont val="Arial"/>
        <family val="2"/>
      </rPr>
      <t xml:space="preserve">
</t>
    </r>
    <r>
      <rPr>
        <b/>
        <sz val="11"/>
        <color theme="1"/>
        <rFont val="Arial"/>
        <family val="2"/>
      </rPr>
      <t>PROGRAMA:</t>
    </r>
    <r>
      <rPr>
        <sz val="11"/>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Arial"/>
        <family val="2"/>
      </rPr>
      <t>PROYECTO:</t>
    </r>
    <r>
      <rPr>
        <sz val="11"/>
        <color theme="1"/>
        <rFont val="Arial"/>
        <family val="2"/>
      </rPr>
      <t xml:space="preserve"> Sistema Interno de Aseguramiento  de la Calidad.
</t>
    </r>
    <r>
      <rPr>
        <b/>
        <sz val="11"/>
        <color theme="1"/>
        <rFont val="Arial"/>
        <family val="2"/>
      </rPr>
      <t>OBJETIVO:</t>
    </r>
    <r>
      <rPr>
        <sz val="11"/>
        <color theme="1"/>
        <rFont val="Arial"/>
        <family val="2"/>
      </rPr>
      <t xml:space="preserve"> Fortalecer el  el Sistema Interno de Aseguramiento de la Calidad - SIAC, para gestionar las operaciones, actividades y procesos institucionales que optimicen la gestión institucional.
</t>
    </r>
  </si>
  <si>
    <r>
      <rPr>
        <b/>
        <sz val="11"/>
        <rFont val="Arial"/>
        <family val="2"/>
      </rPr>
      <t>PROCEDIMIENTO REPORTE E INVESTIGACIÓN DE ACCIDENTES DE TRABAJO  ST–P04</t>
    </r>
    <r>
      <rPr>
        <sz val="11"/>
        <rFont val="Arial"/>
        <family val="2"/>
      </rPr>
      <t xml:space="preserve">
Reportar los accidentes de trabajo en los tiempos establecidos de acuerdo a la normatividad Legal Vigente</t>
    </r>
  </si>
  <si>
    <r>
      <rPr>
        <b/>
        <sz val="11"/>
        <rFont val="Arial"/>
        <family val="2"/>
      </rPr>
      <t>PROCEDIMIENTO REPORTE E INVESTIGACIÓN DE ACCIDENTES DE TRABAJO  ST–P04</t>
    </r>
    <r>
      <rPr>
        <sz val="11"/>
        <rFont val="Arial"/>
        <family val="2"/>
      </rPr>
      <t xml:space="preserve">
Mantener los registros al día de la bitacora de los accidentes reportados para identificar su caracterización, gestión y seguimiento</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</si>
</sst>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b/>
      <sz val="16"/>
      <color theme="1"/>
      <name val="Calibri"/>
      <family val="2"/>
      <scheme val="minor"/>
    </font>
    <font>
      <sz val="11"/>
      <name val="Calibri"/>
      <family val="2"/>
    </font>
    <font>
      <sz val="11"/>
      <color theme="1"/>
      <name val="Calibri"/>
      <family val="2"/>
    </font>
    <font>
      <sz val="12"/>
      <color theme="1"/>
      <name val="Arial"/>
      <family val="2"/>
    </font>
    <font>
      <b/>
      <sz val="11"/>
      <color theme="1"/>
      <name val="Arial"/>
      <family val="2"/>
    </font>
    <font>
      <b/>
      <sz val="11"/>
      <name val="Arial"/>
      <family val="2"/>
    </font>
    <font>
      <sz val="14"/>
      <color theme="1"/>
      <name val="Calibri"/>
      <family val="2"/>
      <scheme val="minor"/>
    </font>
    <font>
      <sz val="14"/>
      <color theme="1"/>
      <name val="Century Gothic"/>
      <family val="2"/>
    </font>
    <font>
      <sz val="11"/>
      <name val="Calibri"/>
      <family val="2"/>
      <scheme val="minor"/>
    </font>
    <font>
      <b/>
      <sz val="9"/>
      <color indexed="81"/>
      <name val="Tahoma"/>
      <family val="2"/>
    </font>
    <font>
      <sz val="10"/>
      <color theme="1"/>
      <name val="Calibri"/>
      <family val="2"/>
      <scheme val="minor"/>
    </font>
    <font>
      <b/>
      <sz val="10"/>
      <color theme="1"/>
      <name val="Calibri"/>
      <family val="2"/>
      <scheme val="minor"/>
    </font>
    <font>
      <b/>
      <sz val="11"/>
      <name val="Calibri"/>
      <family val="2"/>
      <scheme val="minor"/>
    </font>
    <font>
      <b/>
      <sz val="14"/>
      <color theme="1"/>
      <name val="Calibri"/>
      <family val="2"/>
      <scheme val="minor"/>
    </font>
    <font>
      <sz val="9"/>
      <color theme="1"/>
      <name val="Arial"/>
      <family val="2"/>
    </font>
  </fonts>
  <fills count="19">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799981688894314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top style="thin">
        <color rgb="FF000000"/>
      </top>
      <bottom/>
      <diagonal/>
    </border>
    <border>
      <left/>
      <right style="medium">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rgb="FF000000"/>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s>
  <cellStyleXfs count="7">
    <xf numFmtId="0" fontId="0" fillId="0" borderId="0"/>
    <xf numFmtId="9" fontId="3" fillId="0" borderId="0" applyFont="0" applyFill="0" applyBorder="0" applyAlignment="0" applyProtection="0"/>
    <xf numFmtId="0" fontId="4" fillId="0" borderId="0">
      <alignment vertical="center"/>
    </xf>
    <xf numFmtId="0" fontId="9" fillId="0" borderId="0"/>
    <xf numFmtId="0" fontId="15" fillId="0" borderId="0"/>
    <xf numFmtId="0" fontId="3" fillId="0" borderId="0"/>
    <xf numFmtId="0" fontId="6" fillId="0" borderId="0"/>
  </cellStyleXfs>
  <cellXfs count="291">
    <xf numFmtId="0" fontId="0" fillId="0" borderId="0" xfId="0"/>
    <xf numFmtId="0" fontId="0" fillId="0" borderId="1" xfId="0" applyBorder="1"/>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1" fillId="0" borderId="12" xfId="0" applyFont="1" applyFill="1" applyBorder="1" applyAlignment="1">
      <alignment horizontal="center"/>
    </xf>
    <xf numFmtId="9" fontId="0" fillId="0" borderId="12" xfId="0" applyNumberFormat="1" applyFill="1" applyBorder="1"/>
    <xf numFmtId="0" fontId="12" fillId="5" borderId="1" xfId="2" applyNumberFormat="1" applyFont="1" applyFill="1" applyBorder="1" applyAlignment="1" applyProtection="1">
      <alignment horizontal="center" vertical="center" wrapText="1"/>
    </xf>
    <xf numFmtId="0" fontId="1" fillId="0" borderId="0" xfId="0" applyFont="1"/>
    <xf numFmtId="0" fontId="11" fillId="0" borderId="0" xfId="0" applyFont="1"/>
    <xf numFmtId="0" fontId="13" fillId="0" borderId="0" xfId="0" applyFont="1" applyAlignment="1">
      <alignment horizontal="center"/>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6" fillId="0" borderId="30" xfId="4" applyFont="1" applyBorder="1" applyAlignment="1">
      <alignment horizontal="center"/>
    </xf>
    <xf numFmtId="0" fontId="10" fillId="0" borderId="0" xfId="4" applyFont="1" applyAlignment="1">
      <alignment vertical="center"/>
    </xf>
    <xf numFmtId="0" fontId="15" fillId="0" borderId="0" xfId="4" applyFont="1" applyAlignment="1"/>
    <xf numFmtId="0" fontId="6" fillId="0" borderId="30" xfId="4" applyFont="1" applyBorder="1" applyAlignment="1">
      <alignment horizontal="center" vertical="center" wrapText="1"/>
    </xf>
    <xf numFmtId="0" fontId="6" fillId="0" borderId="30" xfId="4" applyFont="1" applyBorder="1" applyAlignment="1">
      <alignment horizontal="center" vertical="center"/>
    </xf>
    <xf numFmtId="0" fontId="17" fillId="12" borderId="30" xfId="4" applyFont="1" applyFill="1" applyBorder="1" applyAlignment="1">
      <alignment horizontal="center" vertical="center" wrapText="1"/>
    </xf>
    <xf numFmtId="0" fontId="6" fillId="0" borderId="30" xfId="4" applyFont="1" applyBorder="1" applyAlignment="1">
      <alignment horizontal="left" vertical="center" wrapText="1"/>
    </xf>
    <xf numFmtId="0" fontId="6" fillId="0" borderId="30" xfId="4" applyFont="1" applyBorder="1" applyAlignment="1">
      <alignment horizontal="left" vertical="top" wrapText="1"/>
    </xf>
    <xf numFmtId="0" fontId="6" fillId="0" borderId="38" xfId="4" applyFont="1" applyBorder="1" applyAlignment="1">
      <alignment horizontal="left" vertical="top" wrapText="1"/>
    </xf>
    <xf numFmtId="0" fontId="6" fillId="0" borderId="1" xfId="0" applyFont="1" applyBorder="1" applyAlignment="1">
      <alignment horizontal="center" vertical="center"/>
    </xf>
    <xf numFmtId="9" fontId="6" fillId="0" borderId="1" xfId="1" applyFont="1" applyBorder="1" applyAlignment="1">
      <alignment horizontal="center" vertical="center"/>
    </xf>
    <xf numFmtId="0" fontId="6" fillId="0" borderId="37" xfId="4" applyFont="1" applyBorder="1" applyAlignment="1">
      <alignment horizontal="left" vertical="top" wrapText="1"/>
    </xf>
    <xf numFmtId="0" fontId="6" fillId="0" borderId="38" xfId="4" applyFont="1" applyBorder="1"/>
    <xf numFmtId="0" fontId="6" fillId="0" borderId="39" xfId="4" applyFont="1" applyBorder="1" applyAlignment="1">
      <alignment horizontal="left" vertical="top" wrapText="1"/>
    </xf>
    <xf numFmtId="0" fontId="6" fillId="0" borderId="43" xfId="4" applyFont="1" applyBorder="1" applyAlignment="1">
      <alignment horizontal="left" vertical="top" wrapText="1"/>
    </xf>
    <xf numFmtId="0" fontId="6" fillId="0" borderId="47" xfId="4" applyFont="1" applyBorder="1" applyAlignment="1">
      <alignment horizontal="left" vertical="top" wrapText="1"/>
    </xf>
    <xf numFmtId="0" fontId="0" fillId="16" borderId="1" xfId="0" applyFill="1" applyBorder="1" applyAlignment="1">
      <alignment vertical="center"/>
    </xf>
    <xf numFmtId="0" fontId="0" fillId="17" borderId="1" xfId="0" applyFill="1" applyBorder="1" applyAlignment="1">
      <alignment vertical="center"/>
    </xf>
    <xf numFmtId="0" fontId="0" fillId="18" borderId="1" xfId="0" applyFill="1" applyBorder="1" applyAlignment="1">
      <alignment vertical="center"/>
    </xf>
    <xf numFmtId="0" fontId="0" fillId="4" borderId="1" xfId="0" applyFill="1" applyBorder="1" applyAlignment="1">
      <alignment vertical="center"/>
    </xf>
    <xf numFmtId="0" fontId="0" fillId="16" borderId="1" xfId="0" applyFill="1" applyBorder="1"/>
    <xf numFmtId="0" fontId="6" fillId="18" borderId="43" xfId="4" applyFont="1" applyFill="1" applyBorder="1" applyAlignment="1">
      <alignment horizontal="left" vertical="top" wrapText="1"/>
    </xf>
    <xf numFmtId="0" fontId="6" fillId="18" borderId="38" xfId="4" applyFont="1" applyFill="1" applyBorder="1" applyAlignment="1">
      <alignment horizontal="left" vertical="top" wrapText="1"/>
    </xf>
    <xf numFmtId="0" fontId="6" fillId="18" borderId="47" xfId="4" applyFont="1" applyFill="1" applyBorder="1" applyAlignment="1">
      <alignment horizontal="left" vertical="top" wrapText="1"/>
    </xf>
    <xf numFmtId="0" fontId="6" fillId="18" borderId="27" xfId="4" applyFont="1" applyFill="1" applyBorder="1" applyAlignment="1">
      <alignment horizontal="left" vertical="top" wrapText="1"/>
    </xf>
    <xf numFmtId="0" fontId="19" fillId="9" borderId="1" xfId="0" applyFont="1" applyFill="1" applyBorder="1" applyAlignment="1">
      <alignment horizontal="center" vertical="center"/>
    </xf>
    <xf numFmtId="9" fontId="19" fillId="9" borderId="1" xfId="1" applyFont="1" applyFill="1" applyBorder="1" applyAlignment="1">
      <alignment horizontal="center" vertical="center"/>
    </xf>
    <xf numFmtId="9" fontId="19" fillId="0" borderId="1" xfId="1" applyFont="1" applyBorder="1" applyAlignment="1">
      <alignment horizontal="center" vertical="center"/>
    </xf>
    <xf numFmtId="0" fontId="19" fillId="0" borderId="1" xfId="0" applyFont="1" applyBorder="1" applyAlignment="1">
      <alignment horizontal="center" vertical="center"/>
    </xf>
    <xf numFmtId="9" fontId="0" fillId="0" borderId="1" xfId="1" applyFont="1" applyBorder="1" applyAlignment="1">
      <alignment horizontal="center" vertical="center"/>
    </xf>
    <xf numFmtId="0" fontId="6" fillId="0" borderId="30" xfId="0" applyFont="1" applyBorder="1" applyAlignment="1">
      <alignment horizontal="center" vertical="center"/>
    </xf>
    <xf numFmtId="9" fontId="20" fillId="0" borderId="1" xfId="1" applyFont="1" applyBorder="1" applyAlignment="1">
      <alignment horizontal="center" vertical="center"/>
    </xf>
    <xf numFmtId="0" fontId="0" fillId="0" borderId="1" xfId="0" applyFont="1" applyBorder="1" applyAlignment="1">
      <alignment horizontal="center" vertical="center"/>
    </xf>
    <xf numFmtId="0" fontId="0" fillId="9"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9" borderId="1" xfId="0" applyFont="1" applyFill="1" applyBorder="1" applyAlignment="1">
      <alignment horizontal="center" vertical="center"/>
    </xf>
    <xf numFmtId="0" fontId="0" fillId="0" borderId="39" xfId="0" applyFont="1" applyBorder="1" applyAlignment="1">
      <alignment horizontal="center" vertical="center"/>
    </xf>
    <xf numFmtId="9" fontId="0" fillId="0" borderId="39" xfId="0" applyNumberFormat="1" applyFont="1" applyBorder="1" applyAlignment="1">
      <alignment horizontal="center" vertical="center"/>
    </xf>
    <xf numFmtId="0" fontId="21" fillId="9" borderId="1" xfId="0" applyFont="1" applyFill="1" applyBorder="1" applyAlignment="1">
      <alignment horizontal="center" vertical="center"/>
    </xf>
    <xf numFmtId="0" fontId="0" fillId="9" borderId="1" xfId="0" applyFont="1" applyFill="1" applyBorder="1" applyAlignment="1">
      <alignment vertical="center" wrapText="1"/>
    </xf>
    <xf numFmtId="0" fontId="0" fillId="9" borderId="61"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15" borderId="64" xfId="5" applyFont="1" applyFill="1" applyBorder="1" applyAlignment="1">
      <alignment vertical="center" wrapText="1"/>
    </xf>
    <xf numFmtId="0" fontId="0" fillId="15" borderId="35" xfId="5" applyFont="1" applyFill="1" applyBorder="1" applyAlignment="1">
      <alignment vertical="center" wrapText="1"/>
    </xf>
    <xf numFmtId="0" fontId="0" fillId="6" borderId="61" xfId="0" applyFont="1" applyFill="1" applyBorder="1" applyAlignment="1">
      <alignment horizontal="left" vertical="center" wrapText="1"/>
    </xf>
    <xf numFmtId="0" fontId="0" fillId="9" borderId="11" xfId="0" applyFont="1" applyFill="1" applyBorder="1" applyAlignment="1">
      <alignment horizontal="center" vertical="center"/>
    </xf>
    <xf numFmtId="0" fontId="0" fillId="9" borderId="3" xfId="0" applyFont="1" applyFill="1" applyBorder="1" applyAlignment="1">
      <alignment horizontal="center" vertical="center" wrapText="1"/>
    </xf>
    <xf numFmtId="0" fontId="6" fillId="0" borderId="67" xfId="0" applyFont="1" applyBorder="1" applyAlignment="1">
      <alignment horizontal="center" vertical="center"/>
    </xf>
    <xf numFmtId="0" fontId="0" fillId="0" borderId="0" xfId="0" applyFont="1" applyBorder="1" applyAlignment="1">
      <alignment wrapText="1"/>
    </xf>
    <xf numFmtId="0" fontId="0" fillId="0" borderId="56" xfId="0" applyFont="1" applyFill="1" applyBorder="1" applyAlignment="1">
      <alignment horizontal="center" vertical="center" wrapText="1"/>
    </xf>
    <xf numFmtId="0" fontId="26" fillId="4" borderId="58" xfId="0" applyFont="1" applyFill="1" applyBorder="1" applyAlignment="1">
      <alignment horizontal="center" vertical="center" wrapText="1"/>
    </xf>
    <xf numFmtId="0" fontId="1" fillId="4" borderId="58" xfId="0" applyFont="1" applyFill="1" applyBorder="1" applyAlignment="1">
      <alignment horizontal="center" vertical="center" wrapText="1"/>
    </xf>
    <xf numFmtId="0" fontId="1" fillId="8" borderId="50" xfId="0" applyFont="1" applyFill="1" applyBorder="1" applyAlignment="1">
      <alignment horizontal="center" vertical="center" wrapText="1"/>
    </xf>
    <xf numFmtId="0" fontId="1" fillId="8" borderId="62" xfId="0" applyFont="1" applyFill="1" applyBorder="1" applyAlignment="1">
      <alignment horizontal="center" vertical="center" wrapText="1"/>
    </xf>
    <xf numFmtId="0" fontId="6" fillId="0" borderId="1" xfId="0" applyFont="1" applyBorder="1" applyAlignment="1">
      <alignment horizontal="left" vertical="center" wrapText="1"/>
    </xf>
    <xf numFmtId="0" fontId="0" fillId="0" borderId="0" xfId="0" applyAlignment="1">
      <alignment vertical="center"/>
    </xf>
    <xf numFmtId="9" fontId="6" fillId="0" borderId="1" xfId="1" applyNumberFormat="1" applyFont="1" applyBorder="1" applyAlignment="1">
      <alignment horizontal="center" vertical="center"/>
    </xf>
    <xf numFmtId="0" fontId="7" fillId="0" borderId="1" xfId="0" applyFont="1" applyBorder="1" applyAlignment="1">
      <alignment horizontal="center" vertical="center"/>
    </xf>
    <xf numFmtId="0" fontId="27" fillId="9" borderId="1" xfId="0" applyFont="1" applyFill="1" applyBorder="1" applyAlignment="1">
      <alignment horizontal="center" vertical="center" wrapText="1"/>
    </xf>
    <xf numFmtId="0" fontId="6" fillId="0" borderId="56" xfId="0" applyFont="1" applyBorder="1" applyAlignment="1">
      <alignment horizontal="center" vertical="center" wrapText="1"/>
    </xf>
    <xf numFmtId="0" fontId="6" fillId="0" borderId="56" xfId="0" applyFont="1" applyBorder="1" applyAlignment="1">
      <alignment horizontal="left" vertical="center" wrapText="1"/>
    </xf>
    <xf numFmtId="0" fontId="6" fillId="9" borderId="56" xfId="0" applyFont="1" applyFill="1" applyBorder="1" applyAlignment="1">
      <alignment horizontal="left" vertical="center" wrapText="1"/>
    </xf>
    <xf numFmtId="0" fontId="6" fillId="0" borderId="56" xfId="0" applyFont="1" applyBorder="1" applyAlignment="1">
      <alignment horizontal="center" vertical="center"/>
    </xf>
    <xf numFmtId="9" fontId="6" fillId="0" borderId="56" xfId="1" applyFont="1" applyBorder="1" applyAlignment="1">
      <alignment horizontal="center" vertical="center"/>
    </xf>
    <xf numFmtId="9" fontId="6" fillId="0" borderId="56" xfId="1" applyNumberFormat="1" applyFont="1" applyBorder="1" applyAlignment="1">
      <alignment horizontal="center" vertical="center"/>
    </xf>
    <xf numFmtId="0" fontId="6" fillId="6" borderId="56" xfId="0" applyFont="1" applyFill="1" applyBorder="1" applyAlignment="1">
      <alignment horizontal="left" vertical="center" wrapText="1"/>
    </xf>
    <xf numFmtId="0" fontId="27" fillId="9" borderId="56"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Border="1" applyAlignment="1">
      <alignment horizontal="justify" vertical="center" wrapText="1"/>
    </xf>
    <xf numFmtId="0" fontId="7" fillId="0" borderId="56" xfId="0" applyFont="1" applyBorder="1" applyAlignment="1">
      <alignment horizontal="left" vertical="center" wrapText="1"/>
    </xf>
    <xf numFmtId="0" fontId="6" fillId="0" borderId="37" xfId="4" applyFont="1" applyBorder="1" applyAlignment="1">
      <alignment horizontal="left" vertical="top" wrapText="1"/>
    </xf>
    <xf numFmtId="0" fontId="6" fillId="0" borderId="38" xfId="4" applyFont="1" applyBorder="1"/>
    <xf numFmtId="0" fontId="6" fillId="0" borderId="26" xfId="4" applyFont="1" applyBorder="1" applyAlignment="1">
      <alignment horizontal="left" vertical="top" wrapText="1"/>
    </xf>
    <xf numFmtId="0" fontId="6" fillId="0" borderId="27" xfId="4" applyFont="1" applyBorder="1"/>
    <xf numFmtId="0" fontId="6" fillId="0" borderId="39" xfId="4" applyFont="1" applyBorder="1" applyAlignment="1">
      <alignment horizontal="center" vertical="center" wrapText="1"/>
    </xf>
    <xf numFmtId="0" fontId="7" fillId="0" borderId="40" xfId="4" applyFont="1" applyBorder="1"/>
    <xf numFmtId="0" fontId="7" fillId="0" borderId="41" xfId="4" applyFont="1" applyBorder="1"/>
    <xf numFmtId="0" fontId="17" fillId="14" borderId="39" xfId="4" applyFont="1" applyFill="1" applyBorder="1" applyAlignment="1">
      <alignment horizontal="center" vertical="center"/>
    </xf>
    <xf numFmtId="0" fontId="17" fillId="0" borderId="40" xfId="4" applyFont="1" applyBorder="1"/>
    <xf numFmtId="0" fontId="17" fillId="0" borderId="41" xfId="4" applyFont="1" applyBorder="1"/>
    <xf numFmtId="0" fontId="17" fillId="0" borderId="39" xfId="4" applyFont="1" applyBorder="1" applyAlignment="1">
      <alignment horizontal="center" vertical="center"/>
    </xf>
    <xf numFmtId="0" fontId="10" fillId="0" borderId="39" xfId="4" applyFont="1" applyBorder="1" applyAlignment="1">
      <alignment horizontal="center" vertical="center"/>
    </xf>
    <xf numFmtId="0" fontId="17" fillId="0" borderId="39" xfId="4" applyFont="1" applyBorder="1" applyAlignment="1">
      <alignment horizontal="center" vertical="center" wrapText="1"/>
    </xf>
    <xf numFmtId="0" fontId="17" fillId="14" borderId="39" xfId="4" applyFont="1" applyFill="1" applyBorder="1" applyAlignment="1">
      <alignment horizontal="center" vertical="center" wrapText="1"/>
    </xf>
    <xf numFmtId="0" fontId="10" fillId="0" borderId="26" xfId="4" applyFont="1" applyBorder="1" applyAlignment="1">
      <alignment horizontal="center" vertical="center"/>
    </xf>
    <xf numFmtId="0" fontId="14" fillId="0" borderId="27" xfId="4" applyFont="1" applyBorder="1"/>
    <xf numFmtId="0" fontId="14" fillId="0" borderId="31" xfId="4" applyFont="1" applyBorder="1"/>
    <xf numFmtId="0" fontId="14" fillId="0" borderId="32" xfId="4" applyFont="1" applyBorder="1"/>
    <xf numFmtId="0" fontId="14" fillId="0" borderId="36" xfId="4" applyFont="1" applyBorder="1"/>
    <xf numFmtId="0" fontId="14" fillId="0" borderId="34" xfId="4" applyFont="1" applyBorder="1"/>
    <xf numFmtId="0" fontId="5" fillId="0" borderId="28" xfId="4" applyFont="1" applyBorder="1" applyAlignment="1">
      <alignment horizontal="center" vertical="center" wrapText="1"/>
    </xf>
    <xf numFmtId="0" fontId="14" fillId="0" borderId="29" xfId="4" applyFont="1" applyBorder="1"/>
    <xf numFmtId="0" fontId="14" fillId="0" borderId="33" xfId="4" applyFont="1" applyBorder="1"/>
    <xf numFmtId="0" fontId="8" fillId="0" borderId="35" xfId="4" applyFont="1" applyBorder="1" applyAlignment="1">
      <alignment horizontal="center" vertical="center" wrapText="1"/>
    </xf>
    <xf numFmtId="0" fontId="17" fillId="0" borderId="37" xfId="4" applyFont="1" applyBorder="1" applyAlignment="1">
      <alignment horizontal="center" vertical="center"/>
    </xf>
    <xf numFmtId="0" fontId="7" fillId="0" borderId="38" xfId="4" applyFont="1" applyBorder="1"/>
    <xf numFmtId="0" fontId="16" fillId="0" borderId="37" xfId="4" applyFont="1" applyBorder="1" applyAlignment="1">
      <alignment horizontal="left" vertical="center" wrapText="1"/>
    </xf>
    <xf numFmtId="0" fontId="7" fillId="0" borderId="24" xfId="4" applyFont="1" applyBorder="1"/>
    <xf numFmtId="0" fontId="17" fillId="0" borderId="38" xfId="4" applyFont="1" applyBorder="1" applyAlignment="1">
      <alignment horizontal="center" vertical="center"/>
    </xf>
    <xf numFmtId="0" fontId="16" fillId="0" borderId="37" xfId="4" applyFont="1" applyFill="1" applyBorder="1" applyAlignment="1">
      <alignment horizontal="left" vertical="center" wrapText="1"/>
    </xf>
    <xf numFmtId="0" fontId="7" fillId="0" borderId="24" xfId="4" applyFont="1" applyFill="1" applyBorder="1"/>
    <xf numFmtId="0" fontId="7" fillId="0" borderId="38" xfId="4" applyFont="1" applyFill="1" applyBorder="1"/>
    <xf numFmtId="0" fontId="16" fillId="0" borderId="24" xfId="4" applyFont="1" applyFill="1" applyBorder="1" applyAlignment="1">
      <alignment horizontal="left" vertical="center" wrapText="1"/>
    </xf>
    <xf numFmtId="0" fontId="16" fillId="0" borderId="38" xfId="4" applyFont="1" applyFill="1" applyBorder="1" applyAlignment="1">
      <alignment horizontal="left" vertical="center" wrapText="1"/>
    </xf>
    <xf numFmtId="0" fontId="17" fillId="12" borderId="37" xfId="4" applyFont="1" applyFill="1" applyBorder="1" applyAlignment="1">
      <alignment horizontal="center" vertical="center" wrapText="1"/>
    </xf>
    <xf numFmtId="0" fontId="18" fillId="0" borderId="37" xfId="4" applyFont="1" applyBorder="1" applyAlignment="1">
      <alignment horizontal="left" vertical="center" wrapText="1"/>
    </xf>
    <xf numFmtId="0" fontId="18" fillId="0" borderId="38" xfId="4" applyFont="1" applyBorder="1" applyAlignment="1">
      <alignment horizontal="left" vertical="center" wrapText="1"/>
    </xf>
    <xf numFmtId="0" fontId="16" fillId="0" borderId="37" xfId="4" applyFont="1" applyBorder="1" applyAlignment="1">
      <alignment horizontal="center" vertical="center" wrapText="1"/>
    </xf>
    <xf numFmtId="0" fontId="16" fillId="0" borderId="24" xfId="4" applyFont="1" applyBorder="1" applyAlignment="1">
      <alignment horizontal="center" vertical="center" wrapText="1"/>
    </xf>
    <xf numFmtId="0" fontId="16" fillId="0" borderId="38" xfId="4" applyFont="1" applyBorder="1" applyAlignment="1">
      <alignment horizontal="center" vertical="center" wrapText="1"/>
    </xf>
    <xf numFmtId="14" fontId="16" fillId="0" borderId="37" xfId="4" applyNumberFormat="1" applyFont="1" applyBorder="1" applyAlignment="1">
      <alignment horizontal="left" vertical="center" wrapText="1"/>
    </xf>
    <xf numFmtId="0" fontId="6" fillId="0" borderId="37" xfId="4" applyFont="1" applyBorder="1" applyAlignment="1">
      <alignment horizontal="center" vertical="top" wrapText="1"/>
    </xf>
    <xf numFmtId="0" fontId="17" fillId="13" borderId="39" xfId="4" applyFont="1" applyFill="1" applyBorder="1" applyAlignment="1">
      <alignment horizontal="center" vertical="center"/>
    </xf>
    <xf numFmtId="0" fontId="6" fillId="15" borderId="37" xfId="4" applyFont="1" applyFill="1" applyBorder="1" applyAlignment="1">
      <alignment horizontal="left" vertical="top" wrapText="1"/>
    </xf>
    <xf numFmtId="0" fontId="6" fillId="0" borderId="44" xfId="4" applyFont="1" applyBorder="1" applyAlignment="1">
      <alignment horizontal="left" vertical="top" wrapText="1"/>
    </xf>
    <xf numFmtId="0" fontId="6" fillId="0" borderId="45" xfId="4" applyFont="1" applyBorder="1"/>
    <xf numFmtId="0" fontId="6" fillId="0" borderId="46" xfId="4" applyFont="1" applyBorder="1"/>
    <xf numFmtId="0" fontId="6" fillId="0" borderId="48" xfId="4" applyFont="1" applyBorder="1" applyAlignment="1">
      <alignment horizontal="left" vertical="top" wrapText="1"/>
    </xf>
    <xf numFmtId="0" fontId="6" fillId="0" borderId="49" xfId="4" applyFont="1" applyBorder="1"/>
    <xf numFmtId="0" fontId="10" fillId="0" borderId="42" xfId="4" applyFont="1" applyBorder="1" applyAlignment="1">
      <alignment horizontal="center" vertical="center"/>
    </xf>
    <xf numFmtId="0" fontId="7" fillId="0" borderId="17" xfId="4" applyFont="1" applyBorder="1"/>
    <xf numFmtId="0" fontId="7" fillId="0" borderId="16" xfId="4" applyFont="1" applyBorder="1"/>
    <xf numFmtId="0" fontId="6" fillId="18" borderId="14" xfId="4" applyFont="1" applyFill="1" applyBorder="1" applyAlignment="1">
      <alignment horizontal="center" vertical="center" wrapText="1"/>
    </xf>
    <xf numFmtId="0" fontId="6" fillId="18" borderId="12" xfId="4" applyFont="1" applyFill="1" applyBorder="1"/>
    <xf numFmtId="0" fontId="6" fillId="18" borderId="15" xfId="4" applyFont="1" applyFill="1" applyBorder="1"/>
    <xf numFmtId="0" fontId="6" fillId="18" borderId="44" xfId="4" applyFont="1" applyFill="1" applyBorder="1" applyAlignment="1">
      <alignment horizontal="left" vertical="top" wrapText="1"/>
    </xf>
    <xf numFmtId="0" fontId="6" fillId="18" borderId="45" xfId="4" applyFont="1" applyFill="1" applyBorder="1"/>
    <xf numFmtId="0" fontId="6" fillId="18" borderId="37" xfId="4" applyFont="1" applyFill="1" applyBorder="1" applyAlignment="1">
      <alignment horizontal="left" vertical="top" wrapText="1"/>
    </xf>
    <xf numFmtId="0" fontId="6" fillId="18" borderId="46" xfId="4" applyFont="1" applyFill="1" applyBorder="1"/>
    <xf numFmtId="0" fontId="6" fillId="18" borderId="46" xfId="4" applyFont="1" applyFill="1" applyBorder="1" applyAlignment="1">
      <alignment horizontal="left" vertical="top" wrapText="1"/>
    </xf>
    <xf numFmtId="0" fontId="17" fillId="0" borderId="14" xfId="4" applyFont="1" applyBorder="1" applyAlignment="1">
      <alignment horizontal="center" vertical="center"/>
    </xf>
    <xf numFmtId="0" fontId="17" fillId="0" borderId="12" xfId="4" applyFont="1" applyBorder="1"/>
    <xf numFmtId="0" fontId="17" fillId="0" borderId="15" xfId="4" applyFont="1" applyBorder="1"/>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18" xfId="2" applyFont="1" applyFill="1" applyBorder="1" applyAlignment="1" applyProtection="1">
      <alignment horizontal="left" vertical="center"/>
    </xf>
    <xf numFmtId="0" fontId="23" fillId="0" borderId="20" xfId="0" applyFont="1" applyBorder="1" applyAlignment="1">
      <alignment horizontal="left" vertical="center" wrapText="1"/>
    </xf>
    <xf numFmtId="0" fontId="21" fillId="0" borderId="21" xfId="0" applyFont="1" applyBorder="1"/>
    <xf numFmtId="0" fontId="21" fillId="0" borderId="22" xfId="0" applyFont="1" applyBorder="1"/>
    <xf numFmtId="0" fontId="1" fillId="3" borderId="9" xfId="2" applyFont="1" applyFill="1" applyBorder="1" applyAlignment="1" applyProtection="1">
      <alignment horizontal="left" vertical="top"/>
    </xf>
    <xf numFmtId="0" fontId="1" fillId="3" borderId="17" xfId="2" applyFont="1" applyFill="1" applyBorder="1" applyAlignment="1" applyProtection="1">
      <alignment horizontal="left" vertical="top"/>
    </xf>
    <xf numFmtId="0" fontId="24" fillId="0" borderId="23" xfId="0" applyFont="1" applyBorder="1" applyAlignment="1">
      <alignment horizontal="left" vertical="center" wrapText="1"/>
    </xf>
    <xf numFmtId="0" fontId="25" fillId="0" borderId="24" xfId="0" applyFont="1" applyBorder="1"/>
    <xf numFmtId="0" fontId="25" fillId="0" borderId="25" xfId="0" applyFont="1" applyBorder="1"/>
    <xf numFmtId="0" fontId="23" fillId="0" borderId="23" xfId="0" applyFont="1" applyBorder="1" applyAlignment="1">
      <alignment horizontal="left" vertical="center" wrapText="1"/>
    </xf>
    <xf numFmtId="0" fontId="21" fillId="0" borderId="24" xfId="0" applyFont="1" applyBorder="1"/>
    <xf numFmtId="0" fontId="21" fillId="0" borderId="25" xfId="0" applyFont="1" applyBorder="1"/>
    <xf numFmtId="14" fontId="10" fillId="18" borderId="51" xfId="0" applyNumberFormat="1" applyFont="1" applyFill="1" applyBorder="1" applyAlignment="1">
      <alignment horizontal="left" vertical="center" wrapText="1"/>
    </xf>
    <xf numFmtId="0" fontId="7" fillId="18" borderId="35" xfId="0" applyFont="1" applyFill="1" applyBorder="1"/>
    <xf numFmtId="0" fontId="7" fillId="18" borderId="52" xfId="0" applyFont="1" applyFill="1" applyBorder="1"/>
    <xf numFmtId="0" fontId="1" fillId="3" borderId="9" xfId="2" applyFont="1" applyFill="1" applyBorder="1" applyAlignment="1" applyProtection="1">
      <alignment horizontal="left" vertical="center"/>
    </xf>
    <xf numFmtId="0" fontId="1" fillId="3" borderId="17" xfId="2" applyFont="1" applyFill="1" applyBorder="1" applyAlignment="1" applyProtection="1">
      <alignment horizontal="left" vertical="center"/>
    </xf>
    <xf numFmtId="0" fontId="1" fillId="3" borderId="8" xfId="2" applyFont="1" applyFill="1" applyBorder="1" applyAlignment="1" applyProtection="1">
      <alignment horizontal="left" vertical="center"/>
    </xf>
    <xf numFmtId="0" fontId="1" fillId="3" borderId="18" xfId="2" applyFont="1" applyFill="1" applyBorder="1" applyAlignment="1" applyProtection="1">
      <alignment horizontal="left" vertical="center"/>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13"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1" fillId="6" borderId="13" xfId="0" applyFont="1" applyFill="1" applyBorder="1" applyAlignment="1">
      <alignment horizontal="center" vertical="center" wrapText="1"/>
    </xf>
    <xf numFmtId="0" fontId="1" fillId="6" borderId="62" xfId="0" applyFont="1" applyFill="1" applyBorder="1" applyAlignment="1">
      <alignment horizontal="center" vertical="center" wrapText="1"/>
    </xf>
    <xf numFmtId="0" fontId="1" fillId="6" borderId="63" xfId="0" applyFont="1" applyFill="1" applyBorder="1" applyAlignment="1">
      <alignment horizontal="center" vertical="center" wrapText="1"/>
    </xf>
    <xf numFmtId="0" fontId="1" fillId="6" borderId="60"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76" xfId="0" applyFont="1" applyFill="1" applyBorder="1" applyAlignment="1">
      <alignment horizontal="center" vertical="center" wrapText="1"/>
    </xf>
    <xf numFmtId="0" fontId="1" fillId="6" borderId="74" xfId="0" applyFont="1" applyFill="1" applyBorder="1" applyAlignment="1">
      <alignment horizontal="center" vertical="center" wrapText="1"/>
    </xf>
    <xf numFmtId="0" fontId="1" fillId="8" borderId="63" xfId="0" applyFont="1" applyFill="1" applyBorder="1" applyAlignment="1">
      <alignment horizontal="center" vertical="center" wrapText="1"/>
    </xf>
    <xf numFmtId="0" fontId="1" fillId="8" borderId="60" xfId="0" applyFont="1" applyFill="1" applyBorder="1" applyAlignment="1">
      <alignment horizontal="center" vertical="center" wrapText="1"/>
    </xf>
    <xf numFmtId="0" fontId="1" fillId="8" borderId="4" xfId="0" applyFont="1" applyFill="1" applyBorder="1" applyAlignment="1">
      <alignment horizontal="center" vertical="center"/>
    </xf>
    <xf numFmtId="0" fontId="1" fillId="8" borderId="13"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6" xfId="0" applyFont="1" applyFill="1" applyBorder="1" applyAlignment="1">
      <alignment horizontal="center" vertical="center"/>
    </xf>
    <xf numFmtId="0" fontId="1" fillId="8" borderId="0" xfId="0" applyFont="1" applyFill="1" applyBorder="1" applyAlignment="1">
      <alignment horizontal="center" vertical="center"/>
    </xf>
    <xf numFmtId="0" fontId="1" fillId="8" borderId="7" xfId="0" applyFont="1" applyFill="1" applyBorder="1" applyAlignment="1">
      <alignment horizontal="center" vertical="center"/>
    </xf>
    <xf numFmtId="0" fontId="11" fillId="5" borderId="57" xfId="0" applyFont="1" applyFill="1" applyBorder="1" applyAlignment="1">
      <alignment horizontal="center" vertical="center"/>
    </xf>
    <xf numFmtId="0" fontId="11" fillId="5" borderId="65" xfId="0" applyFont="1" applyFill="1" applyBorder="1" applyAlignment="1">
      <alignment horizontal="center" vertical="center"/>
    </xf>
    <xf numFmtId="0" fontId="11" fillId="5" borderId="53"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71" xfId="0" applyFont="1" applyFill="1" applyBorder="1" applyAlignment="1">
      <alignment horizontal="center" vertical="center"/>
    </xf>
    <xf numFmtId="0" fontId="1" fillId="6" borderId="72" xfId="0" applyFont="1" applyFill="1" applyBorder="1" applyAlignment="1">
      <alignment horizontal="center" vertical="center"/>
    </xf>
    <xf numFmtId="0" fontId="1" fillId="7" borderId="57" xfId="0" applyFont="1" applyFill="1" applyBorder="1" applyAlignment="1">
      <alignment horizontal="center" vertical="center"/>
    </xf>
    <xf numFmtId="0" fontId="1" fillId="7" borderId="65" xfId="0" applyFont="1" applyFill="1" applyBorder="1" applyAlignment="1">
      <alignment horizontal="center" vertical="center"/>
    </xf>
    <xf numFmtId="0" fontId="1" fillId="7" borderId="75" xfId="0" applyFont="1" applyFill="1" applyBorder="1" applyAlignment="1">
      <alignment horizontal="center" vertical="center"/>
    </xf>
    <xf numFmtId="0" fontId="26" fillId="4" borderId="68" xfId="0" applyFont="1" applyFill="1" applyBorder="1" applyAlignment="1">
      <alignment horizontal="center" vertical="center" wrapText="1"/>
    </xf>
    <xf numFmtId="0" fontId="26" fillId="4" borderId="69" xfId="0" applyFont="1" applyFill="1" applyBorder="1" applyAlignment="1">
      <alignment horizontal="center" vertical="center" wrapText="1"/>
    </xf>
    <xf numFmtId="0" fontId="26" fillId="4" borderId="70"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76"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1" fillId="8" borderId="68" xfId="0" applyFont="1" applyFill="1" applyBorder="1" applyAlignment="1">
      <alignment horizontal="center" vertical="center" wrapText="1"/>
    </xf>
    <xf numFmtId="0" fontId="1" fillId="8" borderId="69" xfId="0" applyFont="1" applyFill="1" applyBorder="1" applyAlignment="1">
      <alignment horizontal="center" vertical="center" wrapText="1"/>
    </xf>
    <xf numFmtId="0" fontId="1" fillId="8" borderId="70" xfId="0" applyFont="1" applyFill="1" applyBorder="1" applyAlignment="1">
      <alignment horizontal="center" vertical="center" wrapText="1"/>
    </xf>
    <xf numFmtId="0" fontId="26" fillId="4" borderId="59" xfId="0" applyFont="1" applyFill="1" applyBorder="1" applyAlignment="1">
      <alignment horizontal="center" vertical="center" wrapText="1"/>
    </xf>
    <xf numFmtId="0" fontId="26" fillId="4" borderId="60" xfId="0" applyFont="1" applyFill="1" applyBorder="1" applyAlignment="1">
      <alignment horizontal="center" vertical="center" wrapText="1"/>
    </xf>
    <xf numFmtId="0" fontId="26" fillId="4" borderId="0" xfId="0" applyFont="1" applyFill="1" applyBorder="1" applyAlignment="1">
      <alignment horizontal="center" vertical="center" wrapText="1"/>
    </xf>
    <xf numFmtId="0" fontId="26" fillId="4" borderId="62" xfId="0" applyFont="1" applyFill="1" applyBorder="1" applyAlignment="1">
      <alignment horizontal="center" vertical="center" wrapText="1"/>
    </xf>
    <xf numFmtId="0" fontId="26" fillId="4" borderId="66" xfId="0" applyFont="1" applyFill="1" applyBorder="1" applyAlignment="1">
      <alignment horizontal="center" vertical="center" wrapText="1"/>
    </xf>
    <xf numFmtId="0" fontId="1" fillId="4" borderId="59" xfId="0" applyFont="1" applyFill="1" applyBorder="1" applyAlignment="1">
      <alignment horizontal="center" vertical="center" wrapText="1"/>
    </xf>
    <xf numFmtId="0" fontId="1" fillId="4" borderId="60"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76" xfId="0" applyFont="1" applyFill="1" applyBorder="1" applyAlignment="1">
      <alignment horizontal="center" vertical="center" wrapText="1"/>
    </xf>
    <xf numFmtId="0" fontId="1" fillId="6" borderId="57"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53" xfId="0" applyFont="1" applyFill="1" applyBorder="1" applyAlignment="1">
      <alignment horizontal="center" vertical="center" wrapText="1"/>
    </xf>
    <xf numFmtId="0" fontId="1" fillId="6" borderId="73" xfId="0" applyFont="1" applyFill="1" applyBorder="1" applyAlignment="1">
      <alignment horizontal="center" vertical="center" wrapText="1"/>
    </xf>
    <xf numFmtId="0" fontId="1" fillId="6" borderId="19" xfId="0" applyFont="1" applyFill="1" applyBorder="1" applyAlignment="1">
      <alignment horizontal="center" vertical="center" wrapText="1"/>
    </xf>
    <xf numFmtId="0" fontId="1" fillId="6" borderId="55" xfId="0" applyFont="1" applyFill="1" applyBorder="1" applyAlignment="1">
      <alignment horizontal="center" vertical="center" wrapText="1"/>
    </xf>
    <xf numFmtId="0" fontId="1" fillId="6" borderId="65" xfId="0" applyFont="1" applyFill="1" applyBorder="1" applyAlignment="1">
      <alignment horizontal="center" vertical="center" wrapText="1"/>
    </xf>
    <xf numFmtId="0" fontId="1" fillId="6" borderId="54" xfId="0" applyFont="1" applyFill="1" applyBorder="1" applyAlignment="1">
      <alignment horizontal="center" vertical="center"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0" fillId="9" borderId="59" xfId="0" applyFont="1" applyFill="1" applyBorder="1" applyAlignment="1">
      <alignment horizontal="center" vertical="center" wrapText="1"/>
    </xf>
    <xf numFmtId="0" fontId="0" fillId="9" borderId="77"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15" xfId="0" applyFont="1" applyBorder="1" applyAlignment="1">
      <alignment horizontal="left" vertical="center"/>
    </xf>
    <xf numFmtId="0" fontId="6" fillId="9" borderId="14" xfId="0" applyFont="1" applyFill="1" applyBorder="1" applyAlignment="1">
      <alignment horizontal="left" vertical="center" wrapText="1"/>
    </xf>
    <xf numFmtId="0" fontId="6" fillId="9" borderId="15" xfId="0" applyFont="1" applyFill="1" applyBorder="1" applyAlignment="1">
      <alignment horizontal="left" vertical="center" wrapText="1"/>
    </xf>
    <xf numFmtId="0" fontId="27" fillId="9" borderId="14" xfId="0" applyFont="1" applyFill="1" applyBorder="1" applyAlignment="1">
      <alignment horizontal="center" vertical="center" wrapText="1"/>
    </xf>
    <xf numFmtId="0" fontId="27" fillId="9" borderId="15" xfId="0" applyFont="1" applyFill="1" applyBorder="1" applyAlignment="1">
      <alignment horizontal="center" vertical="center" wrapText="1"/>
    </xf>
    <xf numFmtId="9" fontId="6" fillId="0" borderId="14" xfId="1" applyFont="1" applyBorder="1" applyAlignment="1">
      <alignment horizontal="center" vertical="center"/>
    </xf>
    <xf numFmtId="9" fontId="6" fillId="0" borderId="15" xfId="1" applyFont="1" applyBorder="1" applyAlignment="1">
      <alignment horizontal="center" vertical="center"/>
    </xf>
    <xf numFmtId="0" fontId="6" fillId="6" borderId="14" xfId="0" applyFont="1" applyFill="1" applyBorder="1" applyAlignment="1">
      <alignment horizontal="left" vertical="top" wrapText="1"/>
    </xf>
    <xf numFmtId="0" fontId="6" fillId="6" borderId="15" xfId="0" applyFont="1" applyFill="1" applyBorder="1" applyAlignment="1">
      <alignment horizontal="left" vertical="top" wrapText="1"/>
    </xf>
    <xf numFmtId="0" fontId="27" fillId="0" borderId="14" xfId="0" applyFont="1" applyBorder="1" applyAlignment="1">
      <alignment horizontal="center" vertical="center"/>
    </xf>
    <xf numFmtId="0" fontId="27" fillId="0" borderId="15" xfId="0" applyFont="1" applyBorder="1" applyAlignment="1">
      <alignment horizontal="center" vertical="center"/>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left" vertical="center" wrapText="1"/>
    </xf>
    <xf numFmtId="0" fontId="6" fillId="6" borderId="14" xfId="0" applyFont="1" applyFill="1" applyBorder="1" applyAlignment="1">
      <alignment horizontal="left" vertical="center" wrapText="1"/>
    </xf>
    <xf numFmtId="0" fontId="6" fillId="6" borderId="15" xfId="0" applyFont="1" applyFill="1" applyBorder="1" applyAlignment="1">
      <alignment horizontal="left" vertical="center" wrapText="1"/>
    </xf>
    <xf numFmtId="0" fontId="6" fillId="0" borderId="14"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0" borderId="15" xfId="0" applyFont="1" applyFill="1" applyBorder="1" applyAlignment="1">
      <alignment horizontal="left" vertical="center"/>
    </xf>
    <xf numFmtId="0" fontId="6" fillId="6" borderId="14" xfId="0" applyFont="1" applyFill="1" applyBorder="1" applyAlignment="1">
      <alignment vertical="center" wrapText="1"/>
    </xf>
    <xf numFmtId="0" fontId="6" fillId="6" borderId="15" xfId="0" applyFont="1" applyFill="1" applyBorder="1" applyAlignment="1">
      <alignment vertical="center" wrapText="1"/>
    </xf>
    <xf numFmtId="0" fontId="6" fillId="0" borderId="14" xfId="0" applyFont="1" applyFill="1" applyBorder="1" applyAlignment="1">
      <alignment horizontal="left" vertical="center" wrapText="1" indent="1"/>
    </xf>
    <xf numFmtId="0" fontId="6" fillId="0" borderId="15" xfId="0" applyFont="1" applyFill="1" applyBorder="1" applyAlignment="1">
      <alignment horizontal="left" vertical="center" wrapText="1" indent="1"/>
    </xf>
    <xf numFmtId="0" fontId="6" fillId="6" borderId="15" xfId="0" applyFont="1" applyFill="1" applyBorder="1" applyAlignment="1">
      <alignment horizontal="left" vertical="center"/>
    </xf>
    <xf numFmtId="0" fontId="6" fillId="9" borderId="14" xfId="0" applyFont="1" applyFill="1" applyBorder="1" applyAlignment="1">
      <alignment horizontal="left" vertical="center" wrapText="1" indent="1"/>
    </xf>
    <xf numFmtId="0" fontId="6" fillId="9" borderId="15" xfId="0" applyFont="1" applyFill="1" applyBorder="1" applyAlignment="1">
      <alignment horizontal="left" vertical="center" wrapText="1" indent="1"/>
    </xf>
    <xf numFmtId="0" fontId="6" fillId="6" borderId="15" xfId="0" applyFont="1" applyFill="1" applyBorder="1" applyAlignment="1">
      <alignment horizontal="left" vertical="top"/>
    </xf>
    <xf numFmtId="0" fontId="13" fillId="0" borderId="0" xfId="0" applyFont="1" applyAlignment="1">
      <alignment horizontal="center"/>
    </xf>
  </cellXfs>
  <cellStyles count="7">
    <cellStyle name="Normal" xfId="0" builtinId="0"/>
    <cellStyle name="Normal 2" xfId="2"/>
    <cellStyle name="Normal 2 2" xfId="3"/>
    <cellStyle name="Normal 3" xfId="4"/>
    <cellStyle name="Normal 4" xfId="5"/>
    <cellStyle name="Normal 5" xfId="6"/>
    <cellStyle name="Porcentaje" xfId="1" builtinId="5"/>
  </cellStyles>
  <dxfs count="107">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3114675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2468183" y="7474968"/>
          <a:ext cx="9271849" cy="3078732"/>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a16="http://schemas.microsoft.com/office/drawing/2014/main" xmlns="" id="{00000000-0008-0000-0000-000005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3144457</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a:stretch>
          <a:fillRect/>
        </a:stretch>
      </xdr:blipFill>
      <xdr:spPr>
        <a:xfrm>
          <a:off x="2468183" y="7741668"/>
          <a:ext cx="9271849" cy="3108514"/>
        </a:xfrm>
        <a:prstGeom prst="rect">
          <a:avLst/>
        </a:prstGeom>
      </xdr:spPr>
    </xdr:pic>
    <xdr:clientData/>
  </xdr:twoCellAnchor>
  <xdr:oneCellAnchor>
    <xdr:from>
      <xdr:col>1</xdr:col>
      <xdr:colOff>571500</xdr:colOff>
      <xdr:row>0</xdr:row>
      <xdr:rowOff>85725</xdr:rowOff>
    </xdr:from>
    <xdr:ext cx="657225" cy="781050"/>
    <xdr:pic>
      <xdr:nvPicPr>
        <xdr:cNvPr id="7" name="image1.png">
          <a:extLst>
            <a:ext uri="{FF2B5EF4-FFF2-40B4-BE49-F238E27FC236}">
              <a16:creationId xmlns:a16="http://schemas.microsoft.com/office/drawing/2014/main" xmlns="" id="{00000000-0008-0000-0000-000007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8" name="image1.png">
          <a:extLst>
            <a:ext uri="{FF2B5EF4-FFF2-40B4-BE49-F238E27FC236}">
              <a16:creationId xmlns:a16="http://schemas.microsoft.com/office/drawing/2014/main" xmlns="" id="{00000000-0008-0000-0000-000008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3114675</xdr:rowOff>
    </xdr:to>
    <xdr:pic>
      <xdr:nvPicPr>
        <xdr:cNvPr id="9" name="Imagen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078732"/>
        </a:xfrm>
        <a:prstGeom prst="rect">
          <a:avLst/>
        </a:prstGeom>
      </xdr:spPr>
    </xdr:pic>
    <xdr:clientData/>
  </xdr:twoCellAnchor>
  <xdr:oneCellAnchor>
    <xdr:from>
      <xdr:col>1</xdr:col>
      <xdr:colOff>571500</xdr:colOff>
      <xdr:row>0</xdr:row>
      <xdr:rowOff>85725</xdr:rowOff>
    </xdr:from>
    <xdr:ext cx="657225" cy="781050"/>
    <xdr:pic>
      <xdr:nvPicPr>
        <xdr:cNvPr id="10" name="image1.png">
          <a:extLst>
            <a:ext uri="{FF2B5EF4-FFF2-40B4-BE49-F238E27FC236}">
              <a16:creationId xmlns:a16="http://schemas.microsoft.com/office/drawing/2014/main" xmlns="" id="{00000000-0008-0000-0000-00000A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3144457</xdr:rowOff>
    </xdr:to>
    <xdr:pic>
      <xdr:nvPicPr>
        <xdr:cNvPr id="11" name="Imagen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10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xmlns="" id="{00000000-0008-0000-02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xmlns="" id="{00000000-0008-0000-02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xmlns="" id="{00000000-0008-0000-02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xmlns="" id="{00000000-0008-0000-02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xmlns="" id="{00000000-0008-0000-02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SIAC_ODI%20RAMIRO_2023/SGC%202024/2024/8.%20GESTI&#211;N%20DEL%20TALENTO%20HUMANO/MAPA_DE_RIESGOS_GTH_04_06_2024_RQG_revis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OS/Downloads/2._M.R._Gestion_Ambiental_revisado_aprobado_07_06_2022_PUBLIC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OS/Desktop/PAAC/4%20.%20M.R.%20MAPA%20DE%20RIESGO%20GESTION%20JURIDICA%20Y%20CONTRACTUAL_GESTI&#211;N_16_08_%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OS/Desktop/PAAC/7..%20M.R.%20Gestion%20de%20la%20Planeaci&#243;n%20Institucional_aprobado_08_08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OS/Downloads/12._M.R._SGSST_06_12_2023_Revisado_OPDI_RQG%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A1._M.R._SGSST_07_06_2022_Revisado_OPD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3"/>
      <sheetName val="DOCUMENTOS DE APOYO"/>
      <sheetName val="FORMUL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no modificar)"/>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88"/>
  <sheetViews>
    <sheetView zoomScale="66" zoomScaleNormal="66" workbookViewId="0">
      <selection activeCell="C5" sqref="C5:E5"/>
    </sheetView>
  </sheetViews>
  <sheetFormatPr baseColWidth="10" defaultColWidth="14.42578125" defaultRowHeight="15" customHeight="1" x14ac:dyDescent="0.25"/>
  <cols>
    <col min="1" max="1" width="4.28515625" style="25" customWidth="1"/>
    <col min="2" max="2" width="45" style="25" customWidth="1"/>
    <col min="3" max="3" width="68.5703125" style="25" customWidth="1"/>
    <col min="4" max="4" width="46.140625" style="25" customWidth="1"/>
    <col min="5" max="5" width="34" style="25" customWidth="1"/>
    <col min="6" max="26" width="17.140625" style="25" customWidth="1"/>
    <col min="27" max="16384" width="14.42578125" style="25"/>
  </cols>
  <sheetData>
    <row r="1" spans="1:26" ht="19.5" customHeight="1" x14ac:dyDescent="0.25">
      <c r="A1" s="108"/>
      <c r="B1" s="109"/>
      <c r="C1" s="114" t="s">
        <v>87</v>
      </c>
      <c r="D1" s="115"/>
      <c r="E1" s="23" t="s">
        <v>88</v>
      </c>
      <c r="F1" s="24"/>
      <c r="G1" s="24"/>
      <c r="H1" s="24"/>
      <c r="I1" s="24"/>
      <c r="J1" s="24"/>
      <c r="K1" s="24"/>
      <c r="L1" s="24"/>
      <c r="M1" s="24"/>
      <c r="N1" s="24"/>
      <c r="O1" s="24"/>
      <c r="P1" s="24"/>
      <c r="Q1" s="24"/>
      <c r="R1" s="24"/>
      <c r="S1" s="24"/>
      <c r="T1" s="24"/>
      <c r="U1" s="24"/>
      <c r="V1" s="24"/>
      <c r="W1" s="24"/>
      <c r="X1" s="24"/>
      <c r="Y1" s="24"/>
      <c r="Z1" s="24"/>
    </row>
    <row r="2" spans="1:26" ht="19.5" customHeight="1" x14ac:dyDescent="0.25">
      <c r="A2" s="110"/>
      <c r="B2" s="111"/>
      <c r="C2" s="116"/>
      <c r="D2" s="113"/>
      <c r="E2" s="26" t="s">
        <v>200</v>
      </c>
      <c r="F2" s="24"/>
      <c r="G2" s="24"/>
      <c r="H2" s="24"/>
      <c r="I2" s="24"/>
      <c r="J2" s="24"/>
      <c r="K2" s="24"/>
      <c r="L2" s="24"/>
      <c r="M2" s="24"/>
      <c r="N2" s="24"/>
      <c r="O2" s="24"/>
      <c r="P2" s="24"/>
      <c r="Q2" s="24"/>
      <c r="R2" s="24"/>
      <c r="S2" s="24"/>
      <c r="T2" s="24"/>
      <c r="U2" s="24"/>
      <c r="V2" s="24"/>
      <c r="W2" s="24"/>
      <c r="X2" s="24"/>
      <c r="Y2" s="24"/>
      <c r="Z2" s="24"/>
    </row>
    <row r="3" spans="1:26" ht="19.5" customHeight="1" x14ac:dyDescent="0.25">
      <c r="A3" s="110"/>
      <c r="B3" s="111"/>
      <c r="C3" s="117" t="s">
        <v>157</v>
      </c>
      <c r="D3" s="109"/>
      <c r="E3" s="27" t="s">
        <v>294</v>
      </c>
      <c r="F3" s="24"/>
      <c r="G3" s="24"/>
      <c r="H3" s="24"/>
      <c r="I3" s="24"/>
      <c r="J3" s="24"/>
      <c r="K3" s="24"/>
      <c r="L3" s="24"/>
      <c r="M3" s="24"/>
      <c r="N3" s="24"/>
      <c r="O3" s="24"/>
      <c r="P3" s="24"/>
      <c r="Q3" s="24"/>
      <c r="R3" s="24"/>
      <c r="S3" s="24"/>
      <c r="T3" s="24"/>
      <c r="U3" s="24"/>
      <c r="V3" s="24"/>
      <c r="W3" s="24"/>
      <c r="X3" s="24"/>
      <c r="Y3" s="24"/>
      <c r="Z3" s="24"/>
    </row>
    <row r="4" spans="1:26" ht="19.5" customHeight="1" x14ac:dyDescent="0.25">
      <c r="A4" s="112"/>
      <c r="B4" s="113"/>
      <c r="C4" s="116"/>
      <c r="D4" s="113"/>
      <c r="E4" s="27" t="s">
        <v>297</v>
      </c>
      <c r="F4" s="24"/>
      <c r="G4" s="24"/>
      <c r="H4" s="24"/>
      <c r="I4" s="24"/>
      <c r="J4" s="24"/>
      <c r="K4" s="24"/>
      <c r="L4" s="24"/>
      <c r="M4" s="24"/>
      <c r="N4" s="24"/>
      <c r="O4" s="24"/>
      <c r="P4" s="24"/>
      <c r="Q4" s="24"/>
      <c r="R4" s="24"/>
      <c r="S4" s="24"/>
      <c r="T4" s="24"/>
      <c r="U4" s="24"/>
      <c r="V4" s="24"/>
      <c r="W4" s="24"/>
      <c r="X4" s="24"/>
      <c r="Y4" s="24"/>
      <c r="Z4" s="24"/>
    </row>
    <row r="5" spans="1:26" ht="39" customHeight="1" x14ac:dyDescent="0.25">
      <c r="A5" s="118" t="s">
        <v>89</v>
      </c>
      <c r="B5" s="119"/>
      <c r="C5" s="120" t="s">
        <v>207</v>
      </c>
      <c r="D5" s="121"/>
      <c r="E5" s="119"/>
      <c r="F5" s="24"/>
      <c r="G5" s="24"/>
      <c r="H5" s="24"/>
      <c r="I5" s="24"/>
      <c r="J5" s="24"/>
      <c r="K5" s="24"/>
      <c r="L5" s="24"/>
      <c r="M5" s="24"/>
      <c r="N5" s="24"/>
      <c r="O5" s="24"/>
      <c r="P5" s="24"/>
      <c r="Q5" s="24"/>
      <c r="R5" s="24"/>
      <c r="S5" s="24"/>
      <c r="T5" s="24"/>
      <c r="U5" s="24"/>
      <c r="V5" s="24"/>
      <c r="W5" s="24"/>
      <c r="X5" s="24"/>
      <c r="Y5" s="24"/>
      <c r="Z5" s="24"/>
    </row>
    <row r="6" spans="1:26" ht="134.25" customHeight="1" x14ac:dyDescent="0.25">
      <c r="A6" s="118" t="s">
        <v>117</v>
      </c>
      <c r="B6" s="122"/>
      <c r="C6" s="123" t="s">
        <v>208</v>
      </c>
      <c r="D6" s="124"/>
      <c r="E6" s="125"/>
      <c r="F6" s="24"/>
      <c r="G6" s="24"/>
      <c r="H6" s="24"/>
      <c r="I6" s="24"/>
      <c r="J6" s="24"/>
      <c r="K6" s="24"/>
      <c r="L6" s="24"/>
      <c r="M6" s="24"/>
      <c r="N6" s="24"/>
      <c r="O6" s="24"/>
      <c r="P6" s="24"/>
      <c r="Q6" s="24"/>
      <c r="R6" s="24"/>
      <c r="S6" s="24"/>
      <c r="T6" s="24"/>
      <c r="U6" s="24"/>
      <c r="V6" s="24"/>
      <c r="W6" s="24"/>
      <c r="X6" s="24"/>
      <c r="Y6" s="24"/>
      <c r="Z6" s="24"/>
    </row>
    <row r="7" spans="1:26" ht="109.5" customHeight="1" x14ac:dyDescent="0.25">
      <c r="A7" s="118" t="s">
        <v>209</v>
      </c>
      <c r="B7" s="122"/>
      <c r="C7" s="123" t="s">
        <v>210</v>
      </c>
      <c r="D7" s="126"/>
      <c r="E7" s="127"/>
      <c r="F7" s="24"/>
      <c r="G7" s="24"/>
      <c r="H7" s="24"/>
      <c r="I7" s="24"/>
      <c r="J7" s="24"/>
      <c r="K7" s="24"/>
      <c r="L7" s="24"/>
      <c r="M7" s="24"/>
      <c r="N7" s="24"/>
      <c r="O7" s="24"/>
      <c r="P7" s="24"/>
      <c r="Q7" s="24"/>
      <c r="R7" s="24"/>
      <c r="S7" s="24"/>
      <c r="T7" s="24"/>
      <c r="U7" s="24"/>
      <c r="V7" s="24"/>
      <c r="W7" s="24"/>
      <c r="X7" s="24"/>
      <c r="Y7" s="24"/>
      <c r="Z7" s="24"/>
    </row>
    <row r="8" spans="1:26" ht="270.75" customHeight="1" x14ac:dyDescent="0.25">
      <c r="A8" s="118" t="s">
        <v>211</v>
      </c>
      <c r="B8" s="119"/>
      <c r="C8" s="120" t="s">
        <v>212</v>
      </c>
      <c r="D8" s="121"/>
      <c r="E8" s="119"/>
      <c r="F8" s="24"/>
      <c r="G8" s="24"/>
      <c r="H8" s="24"/>
      <c r="I8" s="24"/>
      <c r="J8" s="24"/>
      <c r="K8" s="24"/>
      <c r="L8" s="24"/>
      <c r="M8" s="24"/>
      <c r="N8" s="24"/>
      <c r="O8" s="24"/>
      <c r="P8" s="24"/>
      <c r="Q8" s="24"/>
      <c r="R8" s="24"/>
      <c r="S8" s="24"/>
      <c r="T8" s="24"/>
      <c r="U8" s="24"/>
      <c r="V8" s="24"/>
      <c r="W8" s="24"/>
      <c r="X8" s="24"/>
      <c r="Y8" s="24"/>
      <c r="Z8" s="24"/>
    </row>
    <row r="9" spans="1:26" ht="249.75" customHeight="1" x14ac:dyDescent="0.25">
      <c r="A9" s="129" t="s">
        <v>213</v>
      </c>
      <c r="B9" s="130"/>
      <c r="C9" s="131"/>
      <c r="D9" s="132"/>
      <c r="E9" s="133"/>
      <c r="F9" s="24"/>
      <c r="G9" s="24"/>
      <c r="H9" s="24"/>
      <c r="I9" s="24"/>
      <c r="J9" s="24"/>
      <c r="K9" s="24"/>
      <c r="L9" s="24"/>
      <c r="M9" s="24"/>
      <c r="N9" s="24"/>
      <c r="O9" s="24"/>
      <c r="P9" s="24"/>
      <c r="Q9" s="24"/>
      <c r="R9" s="24"/>
      <c r="S9" s="24"/>
      <c r="T9" s="24"/>
      <c r="U9" s="24"/>
      <c r="V9" s="24"/>
      <c r="W9" s="24"/>
      <c r="X9" s="24"/>
      <c r="Y9" s="24"/>
      <c r="Z9" s="24"/>
    </row>
    <row r="10" spans="1:26" ht="33.75" customHeight="1" x14ac:dyDescent="0.25">
      <c r="A10" s="118" t="s">
        <v>118</v>
      </c>
      <c r="B10" s="119"/>
      <c r="C10" s="134">
        <v>45342</v>
      </c>
      <c r="D10" s="121"/>
      <c r="E10" s="119"/>
      <c r="F10" s="24"/>
      <c r="G10" s="24"/>
      <c r="H10" s="24"/>
      <c r="I10" s="24"/>
      <c r="J10" s="24"/>
      <c r="K10" s="24"/>
      <c r="L10" s="24"/>
      <c r="M10" s="24"/>
      <c r="N10" s="24"/>
      <c r="O10" s="24"/>
      <c r="P10" s="24"/>
      <c r="Q10" s="24"/>
      <c r="R10" s="24"/>
      <c r="S10" s="24"/>
      <c r="T10" s="24"/>
      <c r="U10" s="24"/>
      <c r="V10" s="24"/>
      <c r="W10" s="24"/>
      <c r="X10" s="24"/>
      <c r="Y10" s="24"/>
      <c r="Z10" s="24"/>
    </row>
    <row r="11" spans="1:26" ht="34.5" customHeight="1" x14ac:dyDescent="0.25">
      <c r="A11" s="28" t="s">
        <v>92</v>
      </c>
      <c r="B11" s="28" t="s">
        <v>221</v>
      </c>
      <c r="C11" s="28" t="s">
        <v>104</v>
      </c>
      <c r="D11" s="128" t="s">
        <v>103</v>
      </c>
      <c r="E11" s="95"/>
      <c r="F11" s="24"/>
      <c r="G11" s="24"/>
      <c r="H11" s="24"/>
      <c r="I11" s="24"/>
      <c r="J11" s="24"/>
      <c r="K11" s="24"/>
      <c r="L11" s="24"/>
      <c r="M11" s="24"/>
      <c r="N11" s="24"/>
      <c r="O11" s="24"/>
      <c r="P11" s="24"/>
      <c r="Q11" s="24"/>
      <c r="R11" s="24"/>
      <c r="S11" s="24"/>
      <c r="T11" s="24"/>
      <c r="U11" s="24"/>
      <c r="V11" s="24"/>
      <c r="W11" s="24"/>
      <c r="X11" s="24"/>
      <c r="Y11" s="24"/>
      <c r="Z11" s="24"/>
    </row>
    <row r="12" spans="1:26" ht="34.5" customHeight="1" x14ac:dyDescent="0.25">
      <c r="A12" s="98">
        <v>1</v>
      </c>
      <c r="B12" s="136" t="s">
        <v>94</v>
      </c>
      <c r="C12" s="29" t="s">
        <v>112</v>
      </c>
      <c r="D12" s="94" t="s">
        <v>111</v>
      </c>
      <c r="E12" s="95"/>
      <c r="F12" s="24"/>
      <c r="G12" s="24"/>
      <c r="H12" s="24"/>
      <c r="I12" s="24"/>
      <c r="J12" s="24"/>
      <c r="K12" s="24"/>
      <c r="L12" s="24"/>
      <c r="M12" s="24"/>
      <c r="N12" s="24"/>
      <c r="O12" s="24"/>
      <c r="P12" s="24"/>
      <c r="Q12" s="24"/>
      <c r="R12" s="24"/>
      <c r="S12" s="24"/>
      <c r="T12" s="24"/>
      <c r="U12" s="24"/>
      <c r="V12" s="24"/>
      <c r="W12" s="24"/>
      <c r="X12" s="24"/>
      <c r="Y12" s="24"/>
      <c r="Z12" s="24"/>
    </row>
    <row r="13" spans="1:26" ht="34.5" customHeight="1" x14ac:dyDescent="0.25">
      <c r="A13" s="99"/>
      <c r="B13" s="102"/>
      <c r="C13" s="29" t="s">
        <v>115</v>
      </c>
      <c r="D13" s="94" t="s">
        <v>110</v>
      </c>
      <c r="E13" s="95"/>
      <c r="F13" s="24"/>
      <c r="G13" s="24"/>
      <c r="H13" s="24"/>
      <c r="I13" s="24"/>
      <c r="J13" s="24"/>
      <c r="K13" s="24"/>
      <c r="L13" s="24"/>
      <c r="M13" s="24"/>
      <c r="N13" s="24"/>
      <c r="O13" s="24"/>
      <c r="P13" s="24"/>
      <c r="Q13" s="24"/>
      <c r="R13" s="24"/>
      <c r="S13" s="24"/>
      <c r="T13" s="24"/>
      <c r="U13" s="24"/>
      <c r="V13" s="24"/>
      <c r="W13" s="24"/>
      <c r="X13" s="24"/>
      <c r="Y13" s="24"/>
      <c r="Z13" s="24"/>
    </row>
    <row r="14" spans="1:26" ht="43.5" customHeight="1" x14ac:dyDescent="0.25">
      <c r="A14" s="99"/>
      <c r="B14" s="102"/>
      <c r="C14" s="29" t="s">
        <v>120</v>
      </c>
      <c r="D14" s="94" t="s">
        <v>122</v>
      </c>
      <c r="E14" s="95"/>
      <c r="F14" s="24"/>
      <c r="G14" s="24"/>
      <c r="H14" s="24"/>
      <c r="I14" s="24"/>
      <c r="J14" s="24"/>
      <c r="K14" s="24"/>
      <c r="L14" s="24"/>
      <c r="M14" s="24"/>
      <c r="N14" s="24"/>
      <c r="O14" s="24"/>
      <c r="P14" s="24"/>
      <c r="Q14" s="24"/>
      <c r="R14" s="24"/>
      <c r="S14" s="24"/>
      <c r="T14" s="24"/>
      <c r="U14" s="24"/>
      <c r="V14" s="24"/>
      <c r="W14" s="24"/>
      <c r="X14" s="24"/>
      <c r="Y14" s="24"/>
      <c r="Z14" s="24"/>
    </row>
    <row r="15" spans="1:26" ht="34.5" customHeight="1" x14ac:dyDescent="0.25">
      <c r="A15" s="99"/>
      <c r="B15" s="102"/>
      <c r="C15" s="29" t="s">
        <v>121</v>
      </c>
      <c r="D15" s="94"/>
      <c r="E15" s="95"/>
      <c r="F15" s="24"/>
      <c r="G15" s="24"/>
      <c r="H15" s="24"/>
      <c r="I15" s="24"/>
      <c r="J15" s="24"/>
      <c r="K15" s="24"/>
      <c r="L15" s="24"/>
      <c r="M15" s="24"/>
      <c r="N15" s="24"/>
      <c r="O15" s="24"/>
      <c r="P15" s="24"/>
      <c r="Q15" s="24"/>
      <c r="R15" s="24"/>
      <c r="S15" s="24"/>
      <c r="T15" s="24"/>
      <c r="U15" s="24"/>
      <c r="V15" s="24"/>
      <c r="W15" s="24"/>
      <c r="X15" s="24"/>
      <c r="Y15" s="24"/>
      <c r="Z15" s="24"/>
    </row>
    <row r="16" spans="1:26" ht="34.5" customHeight="1" x14ac:dyDescent="0.25">
      <c r="A16" s="99"/>
      <c r="B16" s="102"/>
      <c r="C16" s="29" t="s">
        <v>222</v>
      </c>
      <c r="D16" s="94"/>
      <c r="E16" s="95"/>
      <c r="F16" s="24"/>
      <c r="G16" s="24"/>
      <c r="H16" s="24"/>
      <c r="I16" s="24"/>
      <c r="J16" s="24"/>
      <c r="K16" s="24"/>
      <c r="L16" s="24"/>
      <c r="M16" s="24"/>
      <c r="N16" s="24"/>
      <c r="O16" s="24"/>
      <c r="P16" s="24"/>
      <c r="Q16" s="24"/>
      <c r="R16" s="24"/>
      <c r="S16" s="24"/>
      <c r="T16" s="24"/>
      <c r="U16" s="24"/>
      <c r="V16" s="24"/>
      <c r="W16" s="24"/>
      <c r="X16" s="24"/>
      <c r="Y16" s="24"/>
      <c r="Z16" s="24"/>
    </row>
    <row r="17" spans="1:26" ht="34.5" customHeight="1" x14ac:dyDescent="0.25">
      <c r="A17" s="99"/>
      <c r="B17" s="102"/>
      <c r="C17" s="29" t="s">
        <v>223</v>
      </c>
      <c r="D17" s="34"/>
      <c r="E17" s="35"/>
      <c r="F17" s="24"/>
      <c r="G17" s="24"/>
      <c r="H17" s="24"/>
      <c r="I17" s="24"/>
      <c r="J17" s="24"/>
      <c r="K17" s="24"/>
      <c r="L17" s="24"/>
      <c r="M17" s="24"/>
      <c r="N17" s="24"/>
      <c r="O17" s="24"/>
      <c r="P17" s="24"/>
      <c r="Q17" s="24"/>
      <c r="R17" s="24"/>
      <c r="S17" s="24"/>
      <c r="T17" s="24"/>
      <c r="U17" s="24"/>
      <c r="V17" s="24"/>
      <c r="W17" s="24"/>
      <c r="X17" s="24"/>
      <c r="Y17" s="24"/>
      <c r="Z17" s="24"/>
    </row>
    <row r="18" spans="1:26" ht="34.5" customHeight="1" x14ac:dyDescent="0.25">
      <c r="A18" s="100"/>
      <c r="B18" s="103"/>
      <c r="C18" s="29" t="s">
        <v>224</v>
      </c>
      <c r="D18" s="135"/>
      <c r="E18" s="95"/>
      <c r="F18" s="24"/>
      <c r="G18" s="24"/>
      <c r="H18" s="24"/>
      <c r="I18" s="24"/>
      <c r="J18" s="24"/>
      <c r="K18" s="24"/>
      <c r="L18" s="24"/>
      <c r="M18" s="24"/>
      <c r="N18" s="24"/>
      <c r="O18" s="24"/>
      <c r="P18" s="24"/>
      <c r="Q18" s="24"/>
      <c r="R18" s="24"/>
      <c r="S18" s="24"/>
      <c r="T18" s="24"/>
      <c r="U18" s="24"/>
      <c r="V18" s="24"/>
      <c r="W18" s="24"/>
      <c r="X18" s="24"/>
      <c r="Y18" s="24"/>
      <c r="Z18" s="24"/>
    </row>
    <row r="19" spans="1:26" ht="49.5" customHeight="1" x14ac:dyDescent="0.25">
      <c r="A19" s="98">
        <v>2</v>
      </c>
      <c r="B19" s="104" t="s">
        <v>93</v>
      </c>
      <c r="C19" s="30" t="s">
        <v>123</v>
      </c>
      <c r="D19" s="94" t="s">
        <v>125</v>
      </c>
      <c r="E19" s="95"/>
      <c r="F19" s="24"/>
      <c r="G19" s="24"/>
      <c r="H19" s="24"/>
      <c r="I19" s="24"/>
      <c r="J19" s="24"/>
      <c r="K19" s="24"/>
      <c r="L19" s="24"/>
      <c r="M19" s="24"/>
      <c r="N19" s="24"/>
      <c r="O19" s="24"/>
      <c r="P19" s="24"/>
      <c r="Q19" s="24"/>
      <c r="R19" s="24"/>
      <c r="S19" s="24"/>
      <c r="T19" s="24"/>
      <c r="U19" s="24"/>
      <c r="V19" s="24"/>
      <c r="W19" s="24"/>
      <c r="X19" s="24"/>
      <c r="Y19" s="24"/>
      <c r="Z19" s="24"/>
    </row>
    <row r="20" spans="1:26" ht="38.25" customHeight="1" x14ac:dyDescent="0.25">
      <c r="A20" s="99"/>
      <c r="B20" s="102"/>
      <c r="C20" s="30" t="s">
        <v>202</v>
      </c>
      <c r="D20" s="94" t="s">
        <v>109</v>
      </c>
      <c r="E20" s="95"/>
      <c r="F20" s="24"/>
      <c r="G20" s="24"/>
      <c r="H20" s="24"/>
      <c r="I20" s="24"/>
      <c r="J20" s="24"/>
      <c r="K20" s="24"/>
      <c r="L20" s="24"/>
      <c r="M20" s="24"/>
      <c r="N20" s="24"/>
      <c r="O20" s="24"/>
      <c r="P20" s="24"/>
      <c r="Q20" s="24"/>
      <c r="R20" s="24"/>
      <c r="S20" s="24"/>
      <c r="T20" s="24"/>
      <c r="U20" s="24"/>
      <c r="V20" s="24"/>
      <c r="W20" s="24"/>
      <c r="X20" s="24"/>
      <c r="Y20" s="24"/>
      <c r="Z20" s="24"/>
    </row>
    <row r="21" spans="1:26" ht="56.25" customHeight="1" x14ac:dyDescent="0.25">
      <c r="A21" s="99"/>
      <c r="B21" s="102"/>
      <c r="C21" s="30" t="s">
        <v>124</v>
      </c>
      <c r="D21" s="94" t="s">
        <v>225</v>
      </c>
      <c r="E21" s="95"/>
      <c r="F21" s="24"/>
      <c r="G21" s="24"/>
      <c r="H21" s="24"/>
      <c r="I21" s="24"/>
      <c r="J21" s="24"/>
      <c r="K21" s="24"/>
      <c r="L21" s="24"/>
      <c r="M21" s="24"/>
      <c r="N21" s="24"/>
      <c r="O21" s="24"/>
      <c r="P21" s="24"/>
      <c r="Q21" s="24"/>
      <c r="R21" s="24"/>
      <c r="S21" s="24"/>
      <c r="T21" s="24"/>
      <c r="U21" s="24"/>
      <c r="V21" s="24"/>
      <c r="W21" s="24"/>
      <c r="X21" s="24"/>
      <c r="Y21" s="24"/>
      <c r="Z21" s="24"/>
    </row>
    <row r="22" spans="1:26" ht="52.5" customHeight="1" x14ac:dyDescent="0.25">
      <c r="A22" s="99"/>
      <c r="B22" s="102"/>
      <c r="C22" s="30" t="s">
        <v>183</v>
      </c>
      <c r="D22" s="94" t="s">
        <v>226</v>
      </c>
      <c r="E22" s="95"/>
      <c r="F22" s="24"/>
      <c r="G22" s="24"/>
      <c r="H22" s="24"/>
      <c r="I22" s="24"/>
      <c r="J22" s="24"/>
      <c r="K22" s="24"/>
      <c r="L22" s="24"/>
      <c r="M22" s="24"/>
      <c r="N22" s="24"/>
      <c r="O22" s="24"/>
      <c r="P22" s="24"/>
      <c r="Q22" s="24"/>
      <c r="R22" s="24"/>
      <c r="S22" s="24"/>
      <c r="T22" s="24"/>
      <c r="U22" s="24"/>
      <c r="V22" s="24"/>
      <c r="W22" s="24"/>
      <c r="X22" s="24"/>
      <c r="Y22" s="24"/>
      <c r="Z22" s="24"/>
    </row>
    <row r="23" spans="1:26" ht="53.25" customHeight="1" x14ac:dyDescent="0.25">
      <c r="A23" s="99"/>
      <c r="B23" s="102"/>
      <c r="C23" s="30" t="s">
        <v>227</v>
      </c>
      <c r="D23" s="94" t="s">
        <v>228</v>
      </c>
      <c r="E23" s="95"/>
      <c r="F23" s="24"/>
      <c r="G23" s="24"/>
      <c r="H23" s="24"/>
      <c r="I23" s="24"/>
      <c r="J23" s="24"/>
      <c r="K23" s="24"/>
      <c r="L23" s="24"/>
      <c r="M23" s="24"/>
      <c r="N23" s="24"/>
      <c r="O23" s="24"/>
      <c r="P23" s="24"/>
      <c r="Q23" s="24"/>
      <c r="R23" s="24"/>
      <c r="S23" s="24"/>
      <c r="T23" s="24"/>
      <c r="U23" s="24"/>
      <c r="V23" s="24"/>
      <c r="W23" s="24"/>
      <c r="X23" s="24"/>
      <c r="Y23" s="24"/>
      <c r="Z23" s="24"/>
    </row>
    <row r="24" spans="1:26" ht="39" customHeight="1" x14ac:dyDescent="0.25">
      <c r="A24" s="99"/>
      <c r="B24" s="102"/>
      <c r="C24" s="30"/>
      <c r="D24" s="94" t="s">
        <v>137</v>
      </c>
      <c r="E24" s="95"/>
      <c r="F24" s="24"/>
      <c r="G24" s="24"/>
      <c r="H24" s="24"/>
      <c r="I24" s="24"/>
      <c r="J24" s="24"/>
      <c r="K24" s="24"/>
      <c r="L24" s="24"/>
      <c r="M24" s="24"/>
      <c r="N24" s="24"/>
      <c r="O24" s="24"/>
      <c r="P24" s="24"/>
      <c r="Q24" s="24"/>
      <c r="R24" s="24"/>
      <c r="S24" s="24"/>
      <c r="T24" s="24"/>
      <c r="U24" s="24"/>
      <c r="V24" s="24"/>
      <c r="W24" s="24"/>
      <c r="X24" s="24"/>
      <c r="Y24" s="24"/>
      <c r="Z24" s="24"/>
    </row>
    <row r="25" spans="1:26" ht="39" customHeight="1" x14ac:dyDescent="0.25">
      <c r="A25" s="99"/>
      <c r="B25" s="102"/>
      <c r="C25" s="30"/>
      <c r="D25" s="94" t="s">
        <v>138</v>
      </c>
      <c r="E25" s="95"/>
      <c r="F25" s="24"/>
      <c r="G25" s="24"/>
      <c r="H25" s="24"/>
      <c r="I25" s="24"/>
      <c r="J25" s="24"/>
      <c r="K25" s="24"/>
      <c r="L25" s="24"/>
      <c r="M25" s="24"/>
      <c r="N25" s="24"/>
      <c r="O25" s="24"/>
      <c r="P25" s="24"/>
      <c r="Q25" s="24"/>
      <c r="R25" s="24"/>
      <c r="S25" s="24"/>
      <c r="T25" s="24"/>
      <c r="U25" s="24"/>
      <c r="V25" s="24"/>
      <c r="W25" s="24"/>
      <c r="X25" s="24"/>
      <c r="Y25" s="24"/>
      <c r="Z25" s="24"/>
    </row>
    <row r="26" spans="1:26" ht="39" customHeight="1" x14ac:dyDescent="0.25">
      <c r="A26" s="100"/>
      <c r="B26" s="103"/>
      <c r="C26" s="30"/>
      <c r="D26" s="94" t="s">
        <v>158</v>
      </c>
      <c r="E26" s="95"/>
      <c r="F26" s="24"/>
      <c r="G26" s="24"/>
      <c r="H26" s="24"/>
      <c r="I26" s="24"/>
      <c r="J26" s="24"/>
      <c r="K26" s="24"/>
      <c r="L26" s="24"/>
      <c r="M26" s="24"/>
      <c r="N26" s="24"/>
      <c r="O26" s="24"/>
      <c r="P26" s="24"/>
      <c r="Q26" s="24"/>
      <c r="R26" s="24"/>
      <c r="S26" s="24"/>
      <c r="T26" s="24"/>
      <c r="U26" s="24"/>
      <c r="V26" s="24"/>
      <c r="W26" s="24"/>
      <c r="X26" s="24"/>
      <c r="Y26" s="24"/>
      <c r="Z26" s="24"/>
    </row>
    <row r="27" spans="1:26" ht="33" customHeight="1" x14ac:dyDescent="0.25">
      <c r="A27" s="98">
        <v>3</v>
      </c>
      <c r="B27" s="136" t="s">
        <v>105</v>
      </c>
      <c r="C27" s="29" t="s">
        <v>126</v>
      </c>
      <c r="D27" s="94" t="s">
        <v>128</v>
      </c>
      <c r="E27" s="95"/>
      <c r="F27" s="24"/>
      <c r="G27" s="24"/>
      <c r="H27" s="24"/>
      <c r="I27" s="24"/>
      <c r="J27" s="24"/>
      <c r="K27" s="24"/>
      <c r="L27" s="24"/>
      <c r="M27" s="24"/>
      <c r="N27" s="24"/>
      <c r="O27" s="24"/>
      <c r="P27" s="24"/>
      <c r="Q27" s="24"/>
      <c r="R27" s="24"/>
      <c r="S27" s="24"/>
      <c r="T27" s="24"/>
      <c r="U27" s="24"/>
      <c r="V27" s="24"/>
      <c r="W27" s="24"/>
      <c r="X27" s="24"/>
      <c r="Y27" s="24"/>
      <c r="Z27" s="24"/>
    </row>
    <row r="28" spans="1:26" ht="52.5" customHeight="1" x14ac:dyDescent="0.25">
      <c r="A28" s="99"/>
      <c r="B28" s="102"/>
      <c r="C28" s="29" t="s">
        <v>113</v>
      </c>
      <c r="D28" s="94" t="s">
        <v>203</v>
      </c>
      <c r="E28" s="95"/>
      <c r="F28" s="24"/>
      <c r="G28" s="24"/>
      <c r="H28" s="24"/>
      <c r="I28" s="24"/>
      <c r="J28" s="24"/>
      <c r="K28" s="24"/>
      <c r="L28" s="24"/>
      <c r="M28" s="24"/>
      <c r="N28" s="24"/>
      <c r="O28" s="24"/>
      <c r="P28" s="24"/>
      <c r="Q28" s="24"/>
      <c r="R28" s="24"/>
      <c r="S28" s="24"/>
      <c r="T28" s="24"/>
      <c r="U28" s="24"/>
      <c r="V28" s="24"/>
      <c r="W28" s="24"/>
      <c r="X28" s="24"/>
      <c r="Y28" s="24"/>
      <c r="Z28" s="24"/>
    </row>
    <row r="29" spans="1:26" ht="31.5" customHeight="1" x14ac:dyDescent="0.25">
      <c r="A29" s="99"/>
      <c r="B29" s="102"/>
      <c r="C29" s="29" t="s">
        <v>229</v>
      </c>
      <c r="D29" s="94" t="s">
        <v>230</v>
      </c>
      <c r="E29" s="95"/>
      <c r="F29" s="24"/>
      <c r="G29" s="24"/>
      <c r="H29" s="24"/>
      <c r="I29" s="24"/>
      <c r="J29" s="24"/>
      <c r="K29" s="24"/>
      <c r="L29" s="24"/>
      <c r="M29" s="24"/>
      <c r="N29" s="24"/>
      <c r="O29" s="24"/>
      <c r="P29" s="24"/>
      <c r="Q29" s="24"/>
      <c r="R29" s="24"/>
      <c r="S29" s="24"/>
      <c r="T29" s="24"/>
      <c r="U29" s="24"/>
      <c r="V29" s="24"/>
      <c r="W29" s="24"/>
      <c r="X29" s="24"/>
      <c r="Y29" s="24"/>
      <c r="Z29" s="24"/>
    </row>
    <row r="30" spans="1:26" ht="44.25" customHeight="1" x14ac:dyDescent="0.25">
      <c r="A30" s="99"/>
      <c r="B30" s="102"/>
      <c r="C30" s="29" t="s">
        <v>231</v>
      </c>
      <c r="D30" s="94" t="s">
        <v>129</v>
      </c>
      <c r="E30" s="95"/>
      <c r="F30" s="24"/>
      <c r="G30" s="24"/>
      <c r="H30" s="24"/>
      <c r="I30" s="24"/>
      <c r="J30" s="24"/>
      <c r="K30" s="24"/>
      <c r="L30" s="24"/>
      <c r="M30" s="24"/>
      <c r="N30" s="24"/>
      <c r="O30" s="24"/>
      <c r="P30" s="24"/>
      <c r="Q30" s="24"/>
      <c r="R30" s="24"/>
      <c r="S30" s="24"/>
      <c r="T30" s="24"/>
      <c r="U30" s="24"/>
      <c r="V30" s="24"/>
      <c r="W30" s="24"/>
      <c r="X30" s="24"/>
      <c r="Y30" s="24"/>
      <c r="Z30" s="24"/>
    </row>
    <row r="31" spans="1:26" ht="45.75" customHeight="1" x14ac:dyDescent="0.25">
      <c r="A31" s="99"/>
      <c r="B31" s="102"/>
      <c r="C31" s="29" t="s">
        <v>232</v>
      </c>
      <c r="D31" s="94" t="s">
        <v>186</v>
      </c>
      <c r="E31" s="95"/>
      <c r="F31" s="24"/>
      <c r="G31" s="24"/>
      <c r="H31" s="24"/>
      <c r="I31" s="24"/>
      <c r="J31" s="24"/>
      <c r="K31" s="24"/>
      <c r="L31" s="24"/>
      <c r="M31" s="24"/>
      <c r="N31" s="24"/>
      <c r="O31" s="24"/>
      <c r="P31" s="24"/>
      <c r="Q31" s="24"/>
      <c r="R31" s="24"/>
      <c r="S31" s="24"/>
      <c r="T31" s="24"/>
      <c r="U31" s="24"/>
      <c r="V31" s="24"/>
      <c r="W31" s="24"/>
      <c r="X31" s="24"/>
      <c r="Y31" s="24"/>
      <c r="Z31" s="24"/>
    </row>
    <row r="32" spans="1:26" ht="52.5" customHeight="1" x14ac:dyDescent="0.25">
      <c r="A32" s="99"/>
      <c r="B32" s="102"/>
      <c r="C32" s="29" t="s">
        <v>127</v>
      </c>
      <c r="D32" s="94" t="s">
        <v>184</v>
      </c>
      <c r="E32" s="95"/>
      <c r="F32" s="24"/>
      <c r="G32" s="24"/>
      <c r="H32" s="24"/>
      <c r="I32" s="24"/>
      <c r="J32" s="24"/>
      <c r="K32" s="24"/>
      <c r="L32" s="24"/>
      <c r="M32" s="24"/>
      <c r="N32" s="24"/>
      <c r="O32" s="24"/>
      <c r="P32" s="24"/>
      <c r="Q32" s="24"/>
      <c r="R32" s="24"/>
      <c r="S32" s="24"/>
      <c r="T32" s="24"/>
      <c r="U32" s="24"/>
      <c r="V32" s="24"/>
      <c r="W32" s="24"/>
      <c r="X32" s="24"/>
      <c r="Y32" s="24"/>
      <c r="Z32" s="24"/>
    </row>
    <row r="33" spans="1:26" ht="46.5" customHeight="1" x14ac:dyDescent="0.25">
      <c r="A33" s="99"/>
      <c r="B33" s="102"/>
      <c r="C33" s="29" t="s">
        <v>233</v>
      </c>
      <c r="D33" s="94" t="s">
        <v>187</v>
      </c>
      <c r="E33" s="95"/>
      <c r="F33" s="24"/>
      <c r="G33" s="24"/>
      <c r="H33" s="24"/>
      <c r="I33" s="24"/>
      <c r="J33" s="24"/>
      <c r="K33" s="24"/>
      <c r="L33" s="24"/>
      <c r="M33" s="24"/>
      <c r="N33" s="24"/>
      <c r="O33" s="24"/>
      <c r="P33" s="24"/>
      <c r="Q33" s="24"/>
      <c r="R33" s="24"/>
      <c r="S33" s="24"/>
      <c r="T33" s="24"/>
      <c r="U33" s="24"/>
      <c r="V33" s="24"/>
      <c r="W33" s="24"/>
      <c r="X33" s="24"/>
      <c r="Y33" s="24"/>
      <c r="Z33" s="24"/>
    </row>
    <row r="34" spans="1:26" ht="39" customHeight="1" x14ac:dyDescent="0.25">
      <c r="A34" s="100"/>
      <c r="B34" s="103"/>
      <c r="C34" s="29"/>
      <c r="D34" s="94" t="s">
        <v>204</v>
      </c>
      <c r="E34" s="95"/>
      <c r="F34" s="24"/>
      <c r="G34" s="24"/>
      <c r="H34" s="24"/>
      <c r="I34" s="24"/>
      <c r="J34" s="24"/>
      <c r="K34" s="24"/>
      <c r="L34" s="24"/>
      <c r="M34" s="24"/>
      <c r="N34" s="24"/>
      <c r="O34" s="24"/>
      <c r="P34" s="24"/>
      <c r="Q34" s="24"/>
      <c r="R34" s="24"/>
      <c r="S34" s="24"/>
      <c r="T34" s="24"/>
      <c r="U34" s="24"/>
      <c r="V34" s="24"/>
      <c r="W34" s="24"/>
      <c r="X34" s="24"/>
      <c r="Y34" s="24"/>
      <c r="Z34" s="24"/>
    </row>
    <row r="35" spans="1:26" ht="45.75" customHeight="1" x14ac:dyDescent="0.25">
      <c r="A35" s="98">
        <v>4</v>
      </c>
      <c r="B35" s="104" t="s">
        <v>95</v>
      </c>
      <c r="C35" s="29" t="s">
        <v>145</v>
      </c>
      <c r="D35" s="94" t="s">
        <v>234</v>
      </c>
      <c r="E35" s="95"/>
      <c r="F35" s="24"/>
      <c r="G35" s="24"/>
      <c r="H35" s="24"/>
      <c r="I35" s="24"/>
      <c r="J35" s="24"/>
      <c r="K35" s="24"/>
      <c r="L35" s="24"/>
      <c r="M35" s="24"/>
      <c r="N35" s="24"/>
      <c r="O35" s="24"/>
      <c r="P35" s="24"/>
      <c r="Q35" s="24"/>
      <c r="R35" s="24"/>
      <c r="S35" s="24"/>
      <c r="T35" s="24"/>
      <c r="U35" s="24"/>
      <c r="V35" s="24"/>
      <c r="W35" s="24"/>
      <c r="X35" s="24"/>
      <c r="Y35" s="24"/>
      <c r="Z35" s="24"/>
    </row>
    <row r="36" spans="1:26" ht="40.5" customHeight="1" x14ac:dyDescent="0.25">
      <c r="A36" s="99"/>
      <c r="B36" s="102"/>
      <c r="C36" s="29" t="s">
        <v>130</v>
      </c>
      <c r="D36" s="94" t="s">
        <v>235</v>
      </c>
      <c r="E36" s="95"/>
      <c r="F36" s="24"/>
      <c r="G36" s="24"/>
      <c r="H36" s="24"/>
      <c r="I36" s="24"/>
      <c r="J36" s="24"/>
      <c r="K36" s="24"/>
      <c r="L36" s="24"/>
      <c r="M36" s="24"/>
      <c r="N36" s="24"/>
      <c r="O36" s="24"/>
      <c r="P36" s="24"/>
      <c r="Q36" s="24"/>
      <c r="R36" s="24"/>
      <c r="S36" s="24"/>
      <c r="T36" s="24"/>
      <c r="U36" s="24"/>
      <c r="V36" s="24"/>
      <c r="W36" s="24"/>
      <c r="X36" s="24"/>
      <c r="Y36" s="24"/>
      <c r="Z36" s="24"/>
    </row>
    <row r="37" spans="1:26" ht="48" customHeight="1" x14ac:dyDescent="0.25">
      <c r="A37" s="99"/>
      <c r="B37" s="102"/>
      <c r="C37" s="29" t="s">
        <v>146</v>
      </c>
      <c r="D37" s="94" t="s">
        <v>236</v>
      </c>
      <c r="E37" s="95"/>
      <c r="F37" s="24"/>
      <c r="G37" s="24"/>
      <c r="H37" s="24"/>
      <c r="I37" s="24"/>
      <c r="J37" s="24"/>
      <c r="K37" s="24"/>
      <c r="L37" s="24"/>
      <c r="M37" s="24"/>
      <c r="N37" s="24"/>
      <c r="O37" s="24"/>
      <c r="P37" s="24"/>
      <c r="Q37" s="24"/>
      <c r="R37" s="24"/>
      <c r="S37" s="24"/>
      <c r="T37" s="24"/>
      <c r="U37" s="24"/>
      <c r="V37" s="24"/>
      <c r="W37" s="24"/>
      <c r="X37" s="24"/>
      <c r="Y37" s="24"/>
      <c r="Z37" s="24"/>
    </row>
    <row r="38" spans="1:26" ht="48.75" customHeight="1" x14ac:dyDescent="0.25">
      <c r="A38" s="99"/>
      <c r="B38" s="102"/>
      <c r="C38" s="29" t="s">
        <v>237</v>
      </c>
      <c r="D38" s="94" t="s">
        <v>238</v>
      </c>
      <c r="E38" s="95"/>
      <c r="F38" s="24"/>
      <c r="G38" s="24"/>
      <c r="H38" s="24"/>
      <c r="I38" s="24"/>
      <c r="J38" s="24"/>
      <c r="K38" s="24"/>
      <c r="L38" s="24"/>
      <c r="M38" s="24"/>
      <c r="N38" s="24"/>
      <c r="O38" s="24"/>
      <c r="P38" s="24"/>
      <c r="Q38" s="24"/>
      <c r="R38" s="24"/>
      <c r="S38" s="24"/>
      <c r="T38" s="24"/>
      <c r="U38" s="24"/>
      <c r="V38" s="24"/>
      <c r="W38" s="24"/>
      <c r="X38" s="24"/>
      <c r="Y38" s="24"/>
      <c r="Z38" s="24"/>
    </row>
    <row r="39" spans="1:26" ht="30.75" customHeight="1" x14ac:dyDescent="0.25">
      <c r="A39" s="99"/>
      <c r="B39" s="102"/>
      <c r="C39" s="29"/>
      <c r="D39" s="94" t="s">
        <v>239</v>
      </c>
      <c r="E39" s="95"/>
      <c r="F39" s="24"/>
      <c r="G39" s="24"/>
      <c r="H39" s="24"/>
      <c r="I39" s="24"/>
      <c r="J39" s="24"/>
      <c r="K39" s="24"/>
      <c r="L39" s="24"/>
      <c r="M39" s="24"/>
      <c r="N39" s="24"/>
      <c r="O39" s="24"/>
      <c r="P39" s="24"/>
      <c r="Q39" s="24"/>
      <c r="R39" s="24"/>
      <c r="S39" s="24"/>
      <c r="T39" s="24"/>
      <c r="U39" s="24"/>
      <c r="V39" s="24"/>
      <c r="W39" s="24"/>
      <c r="X39" s="24"/>
      <c r="Y39" s="24"/>
      <c r="Z39" s="24"/>
    </row>
    <row r="40" spans="1:26" ht="65.25" customHeight="1" x14ac:dyDescent="0.25">
      <c r="A40" s="98">
        <v>5</v>
      </c>
      <c r="B40" s="101" t="s">
        <v>119</v>
      </c>
      <c r="C40" s="29" t="s">
        <v>240</v>
      </c>
      <c r="D40" s="94" t="s">
        <v>147</v>
      </c>
      <c r="E40" s="95"/>
      <c r="F40" s="24"/>
      <c r="G40" s="24"/>
      <c r="H40" s="24"/>
      <c r="I40" s="24"/>
      <c r="J40" s="24"/>
      <c r="K40" s="24"/>
      <c r="L40" s="24"/>
      <c r="M40" s="24"/>
      <c r="N40" s="24"/>
      <c r="O40" s="24"/>
      <c r="P40" s="24"/>
      <c r="Q40" s="24"/>
      <c r="R40" s="24"/>
      <c r="S40" s="24"/>
      <c r="T40" s="24"/>
      <c r="U40" s="24"/>
      <c r="V40" s="24"/>
      <c r="W40" s="24"/>
      <c r="X40" s="24"/>
      <c r="Y40" s="24"/>
      <c r="Z40" s="24"/>
    </row>
    <row r="41" spans="1:26" ht="36" customHeight="1" x14ac:dyDescent="0.25">
      <c r="A41" s="99"/>
      <c r="B41" s="102"/>
      <c r="C41" s="29" t="s">
        <v>205</v>
      </c>
      <c r="D41" s="94" t="s">
        <v>148</v>
      </c>
      <c r="E41" s="95"/>
      <c r="F41" s="24"/>
      <c r="G41" s="24"/>
      <c r="H41" s="24"/>
      <c r="I41" s="24"/>
      <c r="J41" s="24"/>
      <c r="K41" s="24"/>
      <c r="L41" s="24"/>
      <c r="M41" s="24"/>
      <c r="N41" s="24"/>
      <c r="O41" s="24"/>
      <c r="P41" s="24"/>
      <c r="Q41" s="24"/>
      <c r="R41" s="24"/>
      <c r="S41" s="24"/>
      <c r="T41" s="24"/>
      <c r="U41" s="24"/>
      <c r="V41" s="24"/>
      <c r="W41" s="24"/>
      <c r="X41" s="24"/>
      <c r="Y41" s="24"/>
      <c r="Z41" s="24"/>
    </row>
    <row r="42" spans="1:26" ht="32.25" customHeight="1" x14ac:dyDescent="0.25">
      <c r="A42" s="99"/>
      <c r="B42" s="102"/>
      <c r="C42" s="29" t="s">
        <v>206</v>
      </c>
      <c r="D42" s="94" t="s">
        <v>131</v>
      </c>
      <c r="E42" s="95"/>
      <c r="F42" s="24"/>
      <c r="G42" s="24"/>
      <c r="H42" s="24"/>
      <c r="I42" s="24"/>
      <c r="J42" s="24"/>
      <c r="K42" s="24"/>
      <c r="L42" s="24"/>
      <c r="M42" s="24"/>
      <c r="N42" s="24"/>
      <c r="O42" s="24"/>
      <c r="P42" s="24"/>
      <c r="Q42" s="24"/>
      <c r="R42" s="24"/>
      <c r="S42" s="24"/>
      <c r="T42" s="24"/>
      <c r="U42" s="24"/>
      <c r="V42" s="24"/>
      <c r="W42" s="24"/>
      <c r="X42" s="24"/>
      <c r="Y42" s="24"/>
      <c r="Z42" s="24"/>
    </row>
    <row r="43" spans="1:26" ht="26.25" customHeight="1" x14ac:dyDescent="0.25">
      <c r="A43" s="99"/>
      <c r="B43" s="102"/>
      <c r="C43" s="29" t="s">
        <v>241</v>
      </c>
      <c r="D43" s="94" t="s">
        <v>132</v>
      </c>
      <c r="E43" s="95"/>
      <c r="F43" s="24"/>
      <c r="G43" s="24"/>
      <c r="H43" s="24"/>
      <c r="I43" s="24"/>
      <c r="J43" s="24"/>
      <c r="K43" s="24"/>
      <c r="L43" s="24"/>
      <c r="M43" s="24"/>
      <c r="N43" s="24"/>
      <c r="O43" s="24"/>
      <c r="P43" s="24"/>
      <c r="Q43" s="24"/>
      <c r="R43" s="24"/>
      <c r="S43" s="24"/>
      <c r="T43" s="24"/>
      <c r="U43" s="24"/>
      <c r="V43" s="24"/>
      <c r="W43" s="24"/>
      <c r="X43" s="24"/>
      <c r="Y43" s="24"/>
      <c r="Z43" s="24"/>
    </row>
    <row r="44" spans="1:26" ht="26.25" customHeight="1" x14ac:dyDescent="0.25">
      <c r="A44" s="99"/>
      <c r="B44" s="102"/>
      <c r="C44" s="29"/>
      <c r="D44" s="94" t="s">
        <v>149</v>
      </c>
      <c r="E44" s="95"/>
      <c r="F44" s="24"/>
      <c r="G44" s="24"/>
      <c r="H44" s="24"/>
      <c r="I44" s="24"/>
      <c r="J44" s="24"/>
      <c r="K44" s="24"/>
      <c r="L44" s="24"/>
      <c r="M44" s="24"/>
      <c r="N44" s="24"/>
      <c r="O44" s="24"/>
      <c r="P44" s="24"/>
      <c r="Q44" s="24"/>
      <c r="R44" s="24"/>
      <c r="S44" s="24"/>
      <c r="T44" s="24"/>
      <c r="U44" s="24"/>
      <c r="V44" s="24"/>
      <c r="W44" s="24"/>
      <c r="X44" s="24"/>
      <c r="Y44" s="24"/>
      <c r="Z44" s="24"/>
    </row>
    <row r="45" spans="1:26" ht="26.25" customHeight="1" x14ac:dyDescent="0.25">
      <c r="A45" s="99"/>
      <c r="B45" s="102"/>
      <c r="C45" s="29"/>
      <c r="D45" s="94" t="s">
        <v>133</v>
      </c>
      <c r="E45" s="95"/>
      <c r="F45" s="24"/>
      <c r="G45" s="24"/>
      <c r="H45" s="24"/>
      <c r="I45" s="24"/>
      <c r="J45" s="24"/>
      <c r="K45" s="24"/>
      <c r="L45" s="24"/>
      <c r="M45" s="24"/>
      <c r="N45" s="24"/>
      <c r="O45" s="24"/>
      <c r="P45" s="24"/>
      <c r="Q45" s="24"/>
      <c r="R45" s="24"/>
      <c r="S45" s="24"/>
      <c r="T45" s="24"/>
      <c r="U45" s="24"/>
      <c r="V45" s="24"/>
      <c r="W45" s="24"/>
      <c r="X45" s="24"/>
      <c r="Y45" s="24"/>
      <c r="Z45" s="24"/>
    </row>
    <row r="46" spans="1:26" ht="26.25" customHeight="1" x14ac:dyDescent="0.25">
      <c r="A46" s="99"/>
      <c r="B46" s="102"/>
      <c r="C46" s="29"/>
      <c r="D46" s="94" t="s">
        <v>150</v>
      </c>
      <c r="E46" s="95"/>
      <c r="F46" s="24"/>
      <c r="G46" s="24"/>
      <c r="H46" s="24"/>
      <c r="I46" s="24"/>
      <c r="J46" s="24"/>
      <c r="K46" s="24"/>
      <c r="L46" s="24"/>
      <c r="M46" s="24"/>
      <c r="N46" s="24"/>
      <c r="O46" s="24"/>
      <c r="P46" s="24"/>
      <c r="Q46" s="24"/>
      <c r="R46" s="24"/>
      <c r="S46" s="24"/>
      <c r="T46" s="24"/>
      <c r="U46" s="24"/>
      <c r="V46" s="24"/>
      <c r="W46" s="24"/>
      <c r="X46" s="24"/>
      <c r="Y46" s="24"/>
      <c r="Z46" s="24"/>
    </row>
    <row r="47" spans="1:26" ht="26.25" customHeight="1" x14ac:dyDescent="0.25">
      <c r="A47" s="100"/>
      <c r="B47" s="103"/>
      <c r="C47" s="29"/>
      <c r="D47" s="94" t="s">
        <v>134</v>
      </c>
      <c r="E47" s="95"/>
      <c r="F47" s="24"/>
      <c r="G47" s="24"/>
      <c r="H47" s="24"/>
      <c r="I47" s="24"/>
      <c r="J47" s="24"/>
      <c r="K47" s="24"/>
      <c r="L47" s="24"/>
      <c r="M47" s="24"/>
      <c r="N47" s="24"/>
      <c r="O47" s="24"/>
      <c r="P47" s="24"/>
      <c r="Q47" s="24"/>
      <c r="R47" s="24"/>
      <c r="S47" s="24"/>
      <c r="T47" s="24"/>
      <c r="U47" s="24"/>
      <c r="V47" s="24"/>
      <c r="W47" s="24"/>
      <c r="X47" s="24"/>
      <c r="Y47" s="24"/>
      <c r="Z47" s="24"/>
    </row>
    <row r="48" spans="1:26" ht="22.5" customHeight="1" x14ac:dyDescent="0.25">
      <c r="A48" s="98">
        <v>6</v>
      </c>
      <c r="B48" s="104" t="s">
        <v>114</v>
      </c>
      <c r="C48" s="29" t="s">
        <v>135</v>
      </c>
      <c r="D48" s="94" t="s">
        <v>242</v>
      </c>
      <c r="E48" s="95"/>
      <c r="F48" s="24"/>
      <c r="G48" s="24"/>
      <c r="H48" s="24"/>
      <c r="I48" s="24"/>
      <c r="J48" s="24"/>
      <c r="K48" s="24"/>
      <c r="L48" s="24"/>
      <c r="M48" s="24"/>
      <c r="N48" s="24"/>
      <c r="O48" s="24"/>
      <c r="P48" s="24"/>
      <c r="Q48" s="24"/>
      <c r="R48" s="24"/>
      <c r="S48" s="24"/>
      <c r="T48" s="24"/>
      <c r="U48" s="24"/>
      <c r="V48" s="24"/>
      <c r="W48" s="24"/>
      <c r="X48" s="24"/>
      <c r="Y48" s="24"/>
      <c r="Z48" s="24"/>
    </row>
    <row r="49" spans="1:26" ht="22.5" customHeight="1" x14ac:dyDescent="0.25">
      <c r="A49" s="99"/>
      <c r="B49" s="102"/>
      <c r="C49" s="29" t="s">
        <v>136</v>
      </c>
      <c r="D49" s="94"/>
      <c r="E49" s="95"/>
      <c r="F49" s="24"/>
      <c r="G49" s="24"/>
      <c r="H49" s="24"/>
      <c r="I49" s="24"/>
      <c r="J49" s="24"/>
      <c r="K49" s="24"/>
      <c r="L49" s="24"/>
      <c r="M49" s="24"/>
      <c r="N49" s="24"/>
      <c r="O49" s="24"/>
      <c r="P49" s="24"/>
      <c r="Q49" s="24"/>
      <c r="R49" s="24"/>
      <c r="S49" s="24"/>
      <c r="T49" s="24"/>
      <c r="U49" s="24"/>
      <c r="V49" s="24"/>
      <c r="W49" s="24"/>
      <c r="X49" s="24"/>
      <c r="Y49" s="24"/>
      <c r="Z49" s="24"/>
    </row>
    <row r="50" spans="1:26" ht="22.5" customHeight="1" x14ac:dyDescent="0.25">
      <c r="A50" s="99"/>
      <c r="B50" s="102"/>
      <c r="C50" s="29" t="s">
        <v>243</v>
      </c>
      <c r="D50" s="94"/>
      <c r="E50" s="95"/>
      <c r="F50" s="24"/>
      <c r="G50" s="24"/>
      <c r="H50" s="24"/>
      <c r="I50" s="24"/>
      <c r="J50" s="24"/>
      <c r="K50" s="24"/>
      <c r="L50" s="24"/>
      <c r="M50" s="24"/>
      <c r="N50" s="24"/>
      <c r="O50" s="24"/>
      <c r="P50" s="24"/>
      <c r="Q50" s="24"/>
      <c r="R50" s="24"/>
      <c r="S50" s="24"/>
      <c r="T50" s="24"/>
      <c r="U50" s="24"/>
      <c r="V50" s="24"/>
      <c r="W50" s="24"/>
      <c r="X50" s="24"/>
      <c r="Y50" s="24"/>
      <c r="Z50" s="24"/>
    </row>
    <row r="51" spans="1:26" ht="22.5" customHeight="1" x14ac:dyDescent="0.25">
      <c r="A51" s="99"/>
      <c r="B51" s="102"/>
      <c r="C51" s="29" t="s">
        <v>244</v>
      </c>
      <c r="D51" s="94"/>
      <c r="E51" s="95"/>
      <c r="F51" s="24"/>
      <c r="G51" s="24"/>
      <c r="H51" s="24"/>
      <c r="I51" s="24"/>
      <c r="J51" s="24"/>
      <c r="K51" s="24"/>
      <c r="L51" s="24"/>
      <c r="M51" s="24"/>
      <c r="N51" s="24"/>
      <c r="O51" s="24"/>
      <c r="P51" s="24"/>
      <c r="Q51" s="24"/>
      <c r="R51" s="24"/>
      <c r="S51" s="24"/>
      <c r="T51" s="24"/>
      <c r="U51" s="24"/>
      <c r="V51" s="24"/>
      <c r="W51" s="24"/>
      <c r="X51" s="24"/>
      <c r="Y51" s="24"/>
      <c r="Z51" s="24"/>
    </row>
    <row r="52" spans="1:26" ht="22.5" customHeight="1" x14ac:dyDescent="0.25">
      <c r="A52" s="99"/>
      <c r="B52" s="102"/>
      <c r="C52" s="29" t="s">
        <v>245</v>
      </c>
      <c r="D52" s="94"/>
      <c r="E52" s="95"/>
      <c r="F52" s="24"/>
      <c r="G52" s="24"/>
      <c r="H52" s="24"/>
      <c r="I52" s="24"/>
      <c r="J52" s="24"/>
      <c r="K52" s="24"/>
      <c r="L52" s="24"/>
      <c r="M52" s="24"/>
      <c r="N52" s="24"/>
      <c r="O52" s="24"/>
      <c r="P52" s="24"/>
      <c r="Q52" s="24"/>
      <c r="R52" s="24"/>
      <c r="S52" s="24"/>
      <c r="T52" s="24"/>
      <c r="U52" s="24"/>
      <c r="V52" s="24"/>
      <c r="W52" s="24"/>
      <c r="X52" s="24"/>
      <c r="Y52" s="24"/>
      <c r="Z52" s="24"/>
    </row>
    <row r="53" spans="1:26" ht="22.5" customHeight="1" x14ac:dyDescent="0.25">
      <c r="A53" s="99"/>
      <c r="B53" s="102"/>
      <c r="C53" s="29" t="s">
        <v>246</v>
      </c>
      <c r="D53" s="34"/>
      <c r="E53" s="31"/>
      <c r="F53" s="24"/>
      <c r="G53" s="24"/>
      <c r="H53" s="24"/>
      <c r="I53" s="24"/>
      <c r="J53" s="24"/>
      <c r="K53" s="24"/>
      <c r="L53" s="24"/>
      <c r="M53" s="24"/>
      <c r="N53" s="24"/>
      <c r="O53" s="24"/>
      <c r="P53" s="24"/>
      <c r="Q53" s="24"/>
      <c r="R53" s="24"/>
      <c r="S53" s="24"/>
      <c r="T53" s="24"/>
      <c r="U53" s="24"/>
      <c r="V53" s="24"/>
      <c r="W53" s="24"/>
      <c r="X53" s="24"/>
      <c r="Y53" s="24"/>
      <c r="Z53" s="24"/>
    </row>
    <row r="54" spans="1:26" ht="28.5" customHeight="1" x14ac:dyDescent="0.25">
      <c r="A54" s="28" t="s">
        <v>92</v>
      </c>
      <c r="B54" s="28" t="s">
        <v>247</v>
      </c>
      <c r="C54" s="28" t="s">
        <v>102</v>
      </c>
      <c r="D54" s="128" t="s">
        <v>107</v>
      </c>
      <c r="E54" s="95"/>
      <c r="F54" s="24"/>
      <c r="G54" s="24"/>
      <c r="H54" s="24"/>
      <c r="I54" s="24"/>
      <c r="J54" s="24"/>
      <c r="K54" s="24"/>
      <c r="L54" s="24"/>
      <c r="M54" s="24"/>
      <c r="N54" s="24"/>
      <c r="O54" s="24"/>
      <c r="P54" s="24"/>
      <c r="Q54" s="24"/>
      <c r="R54" s="24"/>
      <c r="S54" s="24"/>
      <c r="T54" s="24"/>
      <c r="U54" s="24"/>
      <c r="V54" s="24"/>
      <c r="W54" s="24"/>
      <c r="X54" s="24"/>
      <c r="Y54" s="24"/>
      <c r="Z54" s="24"/>
    </row>
    <row r="55" spans="1:26" ht="76.5" customHeight="1" x14ac:dyDescent="0.25">
      <c r="A55" s="98">
        <v>1</v>
      </c>
      <c r="B55" s="101" t="s">
        <v>98</v>
      </c>
      <c r="C55" s="30" t="s">
        <v>248</v>
      </c>
      <c r="D55" s="94" t="s">
        <v>249</v>
      </c>
      <c r="E55" s="95"/>
      <c r="F55" s="24"/>
      <c r="G55" s="24"/>
      <c r="H55" s="24"/>
      <c r="I55" s="24"/>
      <c r="J55" s="24"/>
      <c r="K55" s="24"/>
      <c r="L55" s="24"/>
      <c r="M55" s="24"/>
      <c r="N55" s="24"/>
      <c r="O55" s="24"/>
      <c r="P55" s="24"/>
      <c r="Q55" s="24"/>
      <c r="R55" s="24"/>
      <c r="S55" s="24"/>
      <c r="T55" s="24"/>
      <c r="U55" s="24"/>
      <c r="V55" s="24"/>
      <c r="W55" s="24"/>
      <c r="X55" s="24"/>
      <c r="Y55" s="24"/>
      <c r="Z55" s="24"/>
    </row>
    <row r="56" spans="1:26" ht="94.5" customHeight="1" x14ac:dyDescent="0.25">
      <c r="A56" s="99"/>
      <c r="B56" s="102"/>
      <c r="C56" s="30" t="s">
        <v>250</v>
      </c>
      <c r="D56" s="94" t="s">
        <v>251</v>
      </c>
      <c r="E56" s="95"/>
      <c r="F56" s="24"/>
      <c r="G56" s="24"/>
      <c r="H56" s="24"/>
      <c r="I56" s="24"/>
      <c r="J56" s="24"/>
      <c r="K56" s="24"/>
      <c r="L56" s="24"/>
      <c r="M56" s="24"/>
      <c r="N56" s="24"/>
      <c r="O56" s="24"/>
      <c r="P56" s="24"/>
      <c r="Q56" s="24"/>
      <c r="R56" s="24"/>
      <c r="S56" s="24"/>
      <c r="T56" s="24"/>
      <c r="U56" s="24"/>
      <c r="V56" s="24"/>
      <c r="W56" s="24"/>
      <c r="X56" s="24"/>
      <c r="Y56" s="24"/>
      <c r="Z56" s="24"/>
    </row>
    <row r="57" spans="1:26" ht="55.5" customHeight="1" x14ac:dyDescent="0.25">
      <c r="A57" s="99"/>
      <c r="B57" s="102"/>
      <c r="C57" s="30" t="s">
        <v>252</v>
      </c>
      <c r="D57" s="94" t="s">
        <v>253</v>
      </c>
      <c r="E57" s="95"/>
      <c r="F57" s="24"/>
      <c r="G57" s="24"/>
      <c r="H57" s="24"/>
      <c r="I57" s="24"/>
      <c r="J57" s="24"/>
      <c r="K57" s="24"/>
      <c r="L57" s="24"/>
      <c r="M57" s="24"/>
      <c r="N57" s="24"/>
      <c r="O57" s="24"/>
      <c r="P57" s="24"/>
      <c r="Q57" s="24"/>
      <c r="R57" s="24"/>
      <c r="S57" s="24"/>
      <c r="T57" s="24"/>
      <c r="U57" s="24"/>
      <c r="V57" s="24"/>
      <c r="W57" s="24"/>
      <c r="X57" s="24"/>
      <c r="Y57" s="24"/>
      <c r="Z57" s="24"/>
    </row>
    <row r="58" spans="1:26" ht="37.5" customHeight="1" x14ac:dyDescent="0.25">
      <c r="A58" s="98">
        <v>2</v>
      </c>
      <c r="B58" s="106" t="s">
        <v>96</v>
      </c>
      <c r="C58" s="30" t="s">
        <v>254</v>
      </c>
      <c r="D58" s="94" t="s">
        <v>255</v>
      </c>
      <c r="E58" s="95"/>
      <c r="F58" s="24"/>
      <c r="G58" s="24"/>
      <c r="H58" s="24"/>
      <c r="I58" s="24"/>
      <c r="J58" s="24"/>
      <c r="K58" s="24"/>
      <c r="L58" s="24"/>
      <c r="M58" s="24"/>
      <c r="N58" s="24"/>
      <c r="O58" s="24"/>
      <c r="P58" s="24"/>
      <c r="Q58" s="24"/>
      <c r="R58" s="24"/>
      <c r="S58" s="24"/>
      <c r="T58" s="24"/>
      <c r="U58" s="24"/>
      <c r="V58" s="24"/>
      <c r="W58" s="24"/>
      <c r="X58" s="24"/>
      <c r="Y58" s="24"/>
      <c r="Z58" s="24"/>
    </row>
    <row r="59" spans="1:26" ht="33" customHeight="1" x14ac:dyDescent="0.25">
      <c r="A59" s="99"/>
      <c r="B59" s="102"/>
      <c r="C59" s="30" t="s">
        <v>256</v>
      </c>
      <c r="D59" s="94" t="s">
        <v>257</v>
      </c>
      <c r="E59" s="95"/>
      <c r="F59" s="24"/>
      <c r="G59" s="24"/>
      <c r="H59" s="24"/>
      <c r="I59" s="24"/>
      <c r="J59" s="24"/>
      <c r="K59" s="24"/>
      <c r="L59" s="24"/>
      <c r="M59" s="24"/>
      <c r="N59" s="24"/>
      <c r="O59" s="24"/>
      <c r="P59" s="24"/>
      <c r="Q59" s="24"/>
      <c r="R59" s="24"/>
      <c r="S59" s="24"/>
      <c r="T59" s="24"/>
      <c r="U59" s="24"/>
      <c r="V59" s="24"/>
      <c r="W59" s="24"/>
      <c r="X59" s="24"/>
      <c r="Y59" s="24"/>
      <c r="Z59" s="24"/>
    </row>
    <row r="60" spans="1:26" ht="24.75" customHeight="1" x14ac:dyDescent="0.25">
      <c r="A60" s="99"/>
      <c r="B60" s="102"/>
      <c r="C60" s="30"/>
      <c r="D60" s="94" t="s">
        <v>258</v>
      </c>
      <c r="E60" s="95"/>
      <c r="F60" s="24"/>
      <c r="G60" s="24"/>
      <c r="H60" s="24"/>
      <c r="I60" s="24"/>
      <c r="J60" s="24"/>
      <c r="K60" s="24"/>
      <c r="L60" s="24"/>
      <c r="M60" s="24"/>
      <c r="N60" s="24"/>
      <c r="O60" s="24"/>
      <c r="P60" s="24"/>
      <c r="Q60" s="24"/>
      <c r="R60" s="24"/>
      <c r="S60" s="24"/>
      <c r="T60" s="24"/>
      <c r="U60" s="24"/>
      <c r="V60" s="24"/>
      <c r="W60" s="24"/>
      <c r="X60" s="24"/>
      <c r="Y60" s="24"/>
      <c r="Z60" s="24"/>
    </row>
    <row r="61" spans="1:26" ht="24.75" customHeight="1" x14ac:dyDescent="0.25">
      <c r="A61" s="99"/>
      <c r="B61" s="102"/>
      <c r="C61" s="30"/>
      <c r="D61" s="94" t="s">
        <v>259</v>
      </c>
      <c r="E61" s="95"/>
      <c r="F61" s="24"/>
      <c r="G61" s="24"/>
      <c r="H61" s="24"/>
      <c r="I61" s="24"/>
      <c r="J61" s="24"/>
      <c r="K61" s="24"/>
      <c r="L61" s="24"/>
      <c r="M61" s="24"/>
      <c r="N61" s="24"/>
      <c r="O61" s="24"/>
      <c r="P61" s="24"/>
      <c r="Q61" s="24"/>
      <c r="R61" s="24"/>
      <c r="S61" s="24"/>
      <c r="T61" s="24"/>
      <c r="U61" s="24"/>
      <c r="V61" s="24"/>
      <c r="W61" s="24"/>
      <c r="X61" s="24"/>
      <c r="Y61" s="24"/>
      <c r="Z61" s="24"/>
    </row>
    <row r="62" spans="1:26" ht="63.75" customHeight="1" x14ac:dyDescent="0.25">
      <c r="A62" s="99"/>
      <c r="B62" s="102"/>
      <c r="C62" s="30"/>
      <c r="D62" s="94" t="s">
        <v>260</v>
      </c>
      <c r="E62" s="95"/>
      <c r="F62" s="24"/>
      <c r="G62" s="24"/>
      <c r="H62" s="24"/>
      <c r="I62" s="24"/>
      <c r="J62" s="24"/>
      <c r="K62" s="24"/>
      <c r="L62" s="24"/>
      <c r="M62" s="24"/>
      <c r="N62" s="24"/>
      <c r="O62" s="24"/>
      <c r="P62" s="24"/>
      <c r="Q62" s="24"/>
      <c r="R62" s="24"/>
      <c r="S62" s="24"/>
      <c r="T62" s="24"/>
      <c r="U62" s="24"/>
      <c r="V62" s="24"/>
      <c r="W62" s="24"/>
      <c r="X62" s="24"/>
      <c r="Y62" s="24"/>
      <c r="Z62" s="24"/>
    </row>
    <row r="63" spans="1:26" ht="59.25" customHeight="1" x14ac:dyDescent="0.25">
      <c r="A63" s="98">
        <v>3</v>
      </c>
      <c r="B63" s="107" t="s">
        <v>108</v>
      </c>
      <c r="C63" s="30" t="s">
        <v>261</v>
      </c>
      <c r="D63" s="94" t="s">
        <v>262</v>
      </c>
      <c r="E63" s="95"/>
      <c r="F63" s="24"/>
      <c r="G63" s="24"/>
      <c r="H63" s="24"/>
      <c r="I63" s="24"/>
      <c r="J63" s="24"/>
      <c r="K63" s="24"/>
      <c r="L63" s="24"/>
      <c r="M63" s="24"/>
      <c r="N63" s="24"/>
      <c r="O63" s="24"/>
      <c r="P63" s="24"/>
      <c r="Q63" s="24"/>
      <c r="R63" s="24"/>
      <c r="S63" s="24"/>
      <c r="T63" s="24"/>
      <c r="U63" s="24"/>
      <c r="V63" s="24"/>
      <c r="W63" s="24"/>
      <c r="X63" s="24"/>
      <c r="Y63" s="24"/>
      <c r="Z63" s="24"/>
    </row>
    <row r="64" spans="1:26" ht="38.25" customHeight="1" x14ac:dyDescent="0.25">
      <c r="A64" s="99"/>
      <c r="B64" s="102"/>
      <c r="C64" s="30" t="s">
        <v>263</v>
      </c>
      <c r="D64" s="94" t="s">
        <v>264</v>
      </c>
      <c r="E64" s="95"/>
      <c r="F64" s="24"/>
      <c r="G64" s="24"/>
      <c r="H64" s="24"/>
      <c r="I64" s="24"/>
      <c r="J64" s="24"/>
      <c r="K64" s="24"/>
      <c r="L64" s="24"/>
      <c r="M64" s="24"/>
      <c r="N64" s="24"/>
      <c r="O64" s="24"/>
      <c r="P64" s="24"/>
      <c r="Q64" s="24"/>
      <c r="R64" s="24"/>
      <c r="S64" s="24"/>
      <c r="T64" s="24"/>
      <c r="U64" s="24"/>
      <c r="V64" s="24"/>
      <c r="W64" s="24"/>
      <c r="X64" s="24"/>
      <c r="Y64" s="24"/>
      <c r="Z64" s="24"/>
    </row>
    <row r="65" spans="1:26" ht="53.25" customHeight="1" x14ac:dyDescent="0.25">
      <c r="A65" s="99"/>
      <c r="B65" s="102"/>
      <c r="C65" s="30" t="s">
        <v>265</v>
      </c>
      <c r="D65" s="94" t="s">
        <v>266</v>
      </c>
      <c r="E65" s="95"/>
      <c r="F65" s="24"/>
      <c r="G65" s="24"/>
      <c r="H65" s="24"/>
      <c r="I65" s="24"/>
      <c r="J65" s="24"/>
      <c r="K65" s="24"/>
      <c r="L65" s="24"/>
      <c r="M65" s="24"/>
      <c r="N65" s="24"/>
      <c r="O65" s="24"/>
      <c r="P65" s="24"/>
      <c r="Q65" s="24"/>
      <c r="R65" s="24"/>
      <c r="S65" s="24"/>
      <c r="T65" s="24"/>
      <c r="U65" s="24"/>
      <c r="V65" s="24"/>
      <c r="W65" s="24"/>
      <c r="X65" s="24"/>
      <c r="Y65" s="24"/>
      <c r="Z65" s="24"/>
    </row>
    <row r="66" spans="1:26" ht="31.5" customHeight="1" x14ac:dyDescent="0.25">
      <c r="A66" s="99"/>
      <c r="B66" s="102"/>
      <c r="C66" s="30"/>
      <c r="D66" s="94" t="s">
        <v>267</v>
      </c>
      <c r="E66" s="95"/>
      <c r="F66" s="24"/>
      <c r="G66" s="24"/>
      <c r="H66" s="24"/>
      <c r="I66" s="24"/>
      <c r="J66" s="24"/>
      <c r="K66" s="24"/>
      <c r="L66" s="24"/>
      <c r="M66" s="24"/>
      <c r="N66" s="24"/>
      <c r="O66" s="24"/>
      <c r="P66" s="24"/>
      <c r="Q66" s="24"/>
      <c r="R66" s="24"/>
      <c r="S66" s="24"/>
      <c r="T66" s="24"/>
      <c r="U66" s="24"/>
      <c r="V66" s="24"/>
      <c r="W66" s="24"/>
      <c r="X66" s="24"/>
      <c r="Y66" s="24"/>
      <c r="Z66" s="24"/>
    </row>
    <row r="67" spans="1:26" ht="34.5" customHeight="1" x14ac:dyDescent="0.25">
      <c r="A67" s="99"/>
      <c r="B67" s="102"/>
      <c r="C67" s="30"/>
      <c r="D67" s="94" t="s">
        <v>268</v>
      </c>
      <c r="E67" s="95"/>
      <c r="F67" s="24"/>
      <c r="G67" s="24"/>
      <c r="H67" s="24"/>
      <c r="I67" s="24"/>
      <c r="J67" s="24"/>
      <c r="K67" s="24"/>
      <c r="L67" s="24"/>
      <c r="M67" s="24"/>
      <c r="N67" s="24"/>
      <c r="O67" s="24"/>
      <c r="P67" s="24"/>
      <c r="Q67" s="24"/>
      <c r="R67" s="24"/>
      <c r="S67" s="24"/>
      <c r="T67" s="24"/>
      <c r="U67" s="24"/>
      <c r="V67" s="24"/>
      <c r="W67" s="24"/>
      <c r="X67" s="24"/>
      <c r="Y67" s="24"/>
      <c r="Z67" s="24"/>
    </row>
    <row r="68" spans="1:26" ht="46.5" customHeight="1" x14ac:dyDescent="0.25">
      <c r="A68" s="98">
        <v>4</v>
      </c>
      <c r="B68" s="106" t="s">
        <v>41</v>
      </c>
      <c r="C68" s="30" t="s">
        <v>269</v>
      </c>
      <c r="D68" s="94" t="s">
        <v>270</v>
      </c>
      <c r="E68" s="95"/>
      <c r="F68" s="24"/>
      <c r="G68" s="24"/>
      <c r="H68" s="24"/>
      <c r="I68" s="24"/>
      <c r="J68" s="24"/>
      <c r="K68" s="24"/>
      <c r="L68" s="24"/>
      <c r="M68" s="24"/>
      <c r="N68" s="24"/>
      <c r="O68" s="24"/>
      <c r="P68" s="24"/>
      <c r="Q68" s="24"/>
      <c r="R68" s="24"/>
      <c r="S68" s="24"/>
      <c r="T68" s="24"/>
      <c r="U68" s="24"/>
      <c r="V68" s="24"/>
      <c r="W68" s="24"/>
      <c r="X68" s="24"/>
      <c r="Y68" s="24"/>
      <c r="Z68" s="24"/>
    </row>
    <row r="69" spans="1:26" ht="46.5" customHeight="1" x14ac:dyDescent="0.25">
      <c r="A69" s="99"/>
      <c r="B69" s="102"/>
      <c r="C69" s="30" t="s">
        <v>271</v>
      </c>
      <c r="D69" s="94" t="s">
        <v>116</v>
      </c>
      <c r="E69" s="95"/>
      <c r="F69" s="24"/>
      <c r="G69" s="24"/>
      <c r="H69" s="24"/>
      <c r="I69" s="24"/>
      <c r="J69" s="24"/>
      <c r="K69" s="24"/>
      <c r="L69" s="24"/>
      <c r="M69" s="24"/>
      <c r="N69" s="24"/>
      <c r="O69" s="24"/>
      <c r="P69" s="24"/>
      <c r="Q69" s="24"/>
      <c r="R69" s="24"/>
      <c r="S69" s="24"/>
      <c r="T69" s="24"/>
      <c r="U69" s="24"/>
      <c r="V69" s="24"/>
      <c r="W69" s="24"/>
      <c r="X69" s="24"/>
      <c r="Y69" s="24"/>
      <c r="Z69" s="24"/>
    </row>
    <row r="70" spans="1:26" ht="35.25" customHeight="1" x14ac:dyDescent="0.25">
      <c r="A70" s="99"/>
      <c r="B70" s="102"/>
      <c r="C70" s="30" t="s">
        <v>272</v>
      </c>
      <c r="D70" s="94" t="s">
        <v>139</v>
      </c>
      <c r="E70" s="95"/>
      <c r="F70" s="24"/>
      <c r="G70" s="24"/>
      <c r="H70" s="24"/>
      <c r="I70" s="24"/>
      <c r="J70" s="24"/>
      <c r="K70" s="24"/>
      <c r="L70" s="24"/>
      <c r="M70" s="24"/>
      <c r="N70" s="24"/>
      <c r="O70" s="24"/>
      <c r="P70" s="24"/>
      <c r="Q70" s="24"/>
      <c r="R70" s="24"/>
      <c r="S70" s="24"/>
      <c r="T70" s="24"/>
      <c r="U70" s="24"/>
      <c r="V70" s="24"/>
      <c r="W70" s="24"/>
      <c r="X70" s="24"/>
      <c r="Y70" s="24"/>
      <c r="Z70" s="24"/>
    </row>
    <row r="71" spans="1:26" ht="62.25" customHeight="1" x14ac:dyDescent="0.25">
      <c r="A71" s="99"/>
      <c r="B71" s="102"/>
      <c r="C71" s="30" t="s">
        <v>273</v>
      </c>
      <c r="D71" s="137" t="s">
        <v>274</v>
      </c>
      <c r="E71" s="95"/>
      <c r="F71" s="24"/>
      <c r="G71" s="24"/>
      <c r="H71" s="24"/>
      <c r="I71" s="24"/>
      <c r="J71" s="24"/>
      <c r="K71" s="24"/>
      <c r="L71" s="24"/>
      <c r="M71" s="24"/>
      <c r="N71" s="24"/>
      <c r="O71" s="24"/>
      <c r="P71" s="24"/>
      <c r="Q71" s="24"/>
      <c r="R71" s="24"/>
      <c r="S71" s="24"/>
      <c r="T71" s="24"/>
      <c r="U71" s="24"/>
      <c r="V71" s="24"/>
      <c r="W71" s="24"/>
      <c r="X71" s="24"/>
      <c r="Y71" s="24"/>
      <c r="Z71" s="24"/>
    </row>
    <row r="72" spans="1:26" ht="81" customHeight="1" x14ac:dyDescent="0.25">
      <c r="A72" s="99"/>
      <c r="B72" s="102"/>
      <c r="C72" s="30" t="s">
        <v>275</v>
      </c>
      <c r="D72" s="94" t="s">
        <v>276</v>
      </c>
      <c r="E72" s="95"/>
      <c r="F72" s="24"/>
      <c r="G72" s="24"/>
      <c r="H72" s="24"/>
      <c r="I72" s="24"/>
      <c r="J72" s="24"/>
      <c r="K72" s="24"/>
      <c r="L72" s="24"/>
      <c r="M72" s="24"/>
      <c r="N72" s="24"/>
      <c r="O72" s="24"/>
      <c r="P72" s="24"/>
      <c r="Q72" s="24"/>
      <c r="R72" s="24"/>
      <c r="S72" s="24"/>
      <c r="T72" s="24"/>
      <c r="U72" s="24"/>
      <c r="V72" s="24"/>
      <c r="W72" s="24"/>
      <c r="X72" s="24"/>
      <c r="Y72" s="24"/>
      <c r="Z72" s="24"/>
    </row>
    <row r="73" spans="1:26" ht="63.75" customHeight="1" x14ac:dyDescent="0.25">
      <c r="A73" s="99"/>
      <c r="B73" s="102"/>
      <c r="C73" s="30" t="s">
        <v>277</v>
      </c>
      <c r="D73" s="94" t="s">
        <v>278</v>
      </c>
      <c r="E73" s="95"/>
      <c r="F73" s="24"/>
      <c r="G73" s="24"/>
      <c r="H73" s="24"/>
      <c r="I73" s="24"/>
      <c r="J73" s="24"/>
      <c r="K73" s="24"/>
      <c r="L73" s="24"/>
      <c r="M73" s="24"/>
      <c r="N73" s="24"/>
      <c r="O73" s="24"/>
      <c r="P73" s="24"/>
      <c r="Q73" s="24"/>
      <c r="R73" s="24"/>
      <c r="S73" s="24"/>
      <c r="T73" s="24"/>
      <c r="U73" s="24"/>
      <c r="V73" s="24"/>
      <c r="W73" s="24"/>
      <c r="X73" s="24"/>
      <c r="Y73" s="24"/>
      <c r="Z73" s="24"/>
    </row>
    <row r="74" spans="1:26" ht="45.75" customHeight="1" x14ac:dyDescent="0.25">
      <c r="A74" s="99"/>
      <c r="B74" s="102"/>
      <c r="C74" s="30" t="s">
        <v>279</v>
      </c>
      <c r="D74" s="94"/>
      <c r="E74" s="95"/>
      <c r="F74" s="24"/>
      <c r="G74" s="24"/>
      <c r="H74" s="24"/>
      <c r="I74" s="24"/>
      <c r="J74" s="24"/>
      <c r="K74" s="24"/>
      <c r="L74" s="24"/>
      <c r="M74" s="24"/>
      <c r="N74" s="24"/>
      <c r="O74" s="24"/>
      <c r="P74" s="24"/>
      <c r="Q74" s="24"/>
      <c r="R74" s="24"/>
      <c r="S74" s="24"/>
      <c r="T74" s="24"/>
      <c r="U74" s="24"/>
      <c r="V74" s="24"/>
      <c r="W74" s="24"/>
      <c r="X74" s="24"/>
      <c r="Y74" s="24"/>
      <c r="Z74" s="24"/>
    </row>
    <row r="75" spans="1:26" ht="64.5" customHeight="1" x14ac:dyDescent="0.25">
      <c r="A75" s="99"/>
      <c r="B75" s="102"/>
      <c r="C75" s="30" t="s">
        <v>280</v>
      </c>
      <c r="D75" s="94"/>
      <c r="E75" s="95"/>
      <c r="F75" s="24"/>
      <c r="G75" s="24"/>
      <c r="H75" s="24"/>
      <c r="I75" s="24"/>
      <c r="J75" s="24"/>
      <c r="K75" s="24"/>
      <c r="L75" s="24"/>
      <c r="M75" s="24"/>
      <c r="N75" s="24"/>
      <c r="O75" s="24"/>
      <c r="P75" s="24"/>
      <c r="Q75" s="24"/>
      <c r="R75" s="24"/>
      <c r="S75" s="24"/>
      <c r="T75" s="24"/>
      <c r="U75" s="24"/>
      <c r="V75" s="24"/>
      <c r="W75" s="24"/>
      <c r="X75" s="24"/>
      <c r="Y75" s="24"/>
      <c r="Z75" s="24"/>
    </row>
    <row r="76" spans="1:26" ht="57" customHeight="1" x14ac:dyDescent="0.25">
      <c r="A76" s="99"/>
      <c r="B76" s="102"/>
      <c r="C76" s="30" t="s">
        <v>281</v>
      </c>
      <c r="D76" s="94"/>
      <c r="E76" s="95"/>
      <c r="F76" s="24"/>
      <c r="G76" s="24"/>
      <c r="H76" s="24"/>
      <c r="I76" s="24"/>
      <c r="J76" s="24"/>
      <c r="K76" s="24"/>
      <c r="L76" s="24"/>
      <c r="M76" s="24"/>
      <c r="N76" s="24"/>
      <c r="O76" s="24"/>
      <c r="P76" s="24"/>
      <c r="Q76" s="24"/>
      <c r="R76" s="24"/>
      <c r="S76" s="24"/>
      <c r="T76" s="24"/>
      <c r="U76" s="24"/>
      <c r="V76" s="24"/>
      <c r="W76" s="24"/>
      <c r="X76" s="24"/>
      <c r="Y76" s="24"/>
      <c r="Z76" s="24"/>
    </row>
    <row r="77" spans="1:26" ht="57" customHeight="1" x14ac:dyDescent="0.25">
      <c r="A77" s="100"/>
      <c r="B77" s="102"/>
      <c r="C77" s="30" t="s">
        <v>282</v>
      </c>
      <c r="D77" s="94"/>
      <c r="E77" s="95"/>
      <c r="F77" s="24"/>
      <c r="G77" s="24"/>
      <c r="H77" s="24"/>
      <c r="I77" s="24"/>
      <c r="J77" s="24"/>
      <c r="K77" s="24"/>
      <c r="L77" s="24"/>
      <c r="M77" s="24"/>
      <c r="N77" s="24"/>
      <c r="O77" s="24"/>
      <c r="P77" s="24"/>
      <c r="Q77" s="24"/>
      <c r="R77" s="24"/>
      <c r="S77" s="24"/>
      <c r="T77" s="24"/>
      <c r="U77" s="24"/>
      <c r="V77" s="24"/>
      <c r="W77" s="24"/>
      <c r="X77" s="24"/>
      <c r="Y77" s="24"/>
      <c r="Z77" s="24"/>
    </row>
    <row r="78" spans="1:26" ht="33.75" customHeight="1" x14ac:dyDescent="0.25">
      <c r="A78" s="98">
        <v>5</v>
      </c>
      <c r="B78" s="101" t="s">
        <v>97</v>
      </c>
      <c r="C78" s="30" t="s">
        <v>106</v>
      </c>
      <c r="D78" s="94" t="s">
        <v>140</v>
      </c>
      <c r="E78" s="95"/>
      <c r="F78" s="24"/>
      <c r="G78" s="24"/>
      <c r="H78" s="24"/>
      <c r="I78" s="24"/>
      <c r="J78" s="24"/>
      <c r="K78" s="24"/>
      <c r="L78" s="24"/>
      <c r="M78" s="24"/>
      <c r="N78" s="24"/>
      <c r="O78" s="24"/>
      <c r="P78" s="24"/>
      <c r="Q78" s="24"/>
      <c r="R78" s="24"/>
      <c r="S78" s="24"/>
      <c r="T78" s="24"/>
      <c r="U78" s="24"/>
      <c r="V78" s="24"/>
      <c r="W78" s="24"/>
      <c r="X78" s="24"/>
      <c r="Y78" s="24"/>
      <c r="Z78" s="24"/>
    </row>
    <row r="79" spans="1:26" ht="33.75" customHeight="1" x14ac:dyDescent="0.25">
      <c r="A79" s="99"/>
      <c r="B79" s="102"/>
      <c r="C79" s="30"/>
      <c r="D79" s="94" t="s">
        <v>141</v>
      </c>
      <c r="E79" s="95"/>
      <c r="F79" s="24"/>
      <c r="G79" s="24"/>
      <c r="H79" s="24"/>
      <c r="I79" s="24"/>
      <c r="J79" s="24"/>
      <c r="K79" s="24"/>
      <c r="L79" s="24"/>
      <c r="M79" s="24"/>
      <c r="N79" s="24"/>
      <c r="O79" s="24"/>
      <c r="P79" s="24"/>
      <c r="Q79" s="24"/>
      <c r="R79" s="24"/>
      <c r="S79" s="24"/>
      <c r="T79" s="24"/>
      <c r="U79" s="24"/>
      <c r="V79" s="24"/>
      <c r="W79" s="24"/>
      <c r="X79" s="24"/>
      <c r="Y79" s="24"/>
      <c r="Z79" s="24"/>
    </row>
    <row r="80" spans="1:26" ht="33.75" customHeight="1" x14ac:dyDescent="0.25">
      <c r="A80" s="99"/>
      <c r="B80" s="102"/>
      <c r="C80" s="30"/>
      <c r="D80" s="94" t="s">
        <v>151</v>
      </c>
      <c r="E80" s="95"/>
      <c r="F80" s="24"/>
      <c r="G80" s="24"/>
      <c r="H80" s="24"/>
      <c r="I80" s="24"/>
      <c r="J80" s="24"/>
      <c r="K80" s="24"/>
      <c r="L80" s="24"/>
      <c r="M80" s="24"/>
      <c r="N80" s="24"/>
      <c r="O80" s="24"/>
      <c r="P80" s="24"/>
      <c r="Q80" s="24"/>
      <c r="R80" s="24"/>
      <c r="S80" s="24"/>
      <c r="T80" s="24"/>
      <c r="U80" s="24"/>
      <c r="V80" s="24"/>
      <c r="W80" s="24"/>
      <c r="X80" s="24"/>
      <c r="Y80" s="24"/>
      <c r="Z80" s="24"/>
    </row>
    <row r="81" spans="1:26" ht="33" customHeight="1" x14ac:dyDescent="0.25">
      <c r="A81" s="99"/>
      <c r="B81" s="102"/>
      <c r="C81" s="30"/>
      <c r="D81" s="94" t="s">
        <v>152</v>
      </c>
      <c r="E81" s="95"/>
      <c r="F81" s="24"/>
      <c r="G81" s="24"/>
      <c r="H81" s="24"/>
      <c r="I81" s="24"/>
      <c r="J81" s="24"/>
      <c r="K81" s="24"/>
      <c r="L81" s="24"/>
      <c r="M81" s="24"/>
      <c r="N81" s="24"/>
      <c r="O81" s="24"/>
      <c r="P81" s="24"/>
      <c r="Q81" s="24"/>
      <c r="R81" s="24"/>
      <c r="S81" s="24"/>
      <c r="T81" s="24"/>
      <c r="U81" s="24"/>
      <c r="V81" s="24"/>
      <c r="W81" s="24"/>
      <c r="X81" s="24"/>
      <c r="Y81" s="24"/>
      <c r="Z81" s="24"/>
    </row>
    <row r="82" spans="1:26" ht="51" customHeight="1" x14ac:dyDescent="0.25">
      <c r="A82" s="99"/>
      <c r="B82" s="102"/>
      <c r="C82" s="30"/>
      <c r="D82" s="94" t="s">
        <v>153</v>
      </c>
      <c r="E82" s="95"/>
      <c r="F82" s="24"/>
      <c r="G82" s="24"/>
      <c r="H82" s="24"/>
      <c r="I82" s="24"/>
      <c r="J82" s="24"/>
      <c r="K82" s="24"/>
      <c r="L82" s="24"/>
      <c r="M82" s="24"/>
      <c r="N82" s="24"/>
      <c r="O82" s="24"/>
      <c r="P82" s="24"/>
      <c r="Q82" s="24"/>
      <c r="R82" s="24"/>
      <c r="S82" s="24"/>
      <c r="T82" s="24"/>
      <c r="U82" s="24"/>
      <c r="V82" s="24"/>
      <c r="W82" s="24"/>
      <c r="X82" s="24"/>
      <c r="Y82" s="24"/>
      <c r="Z82" s="24"/>
    </row>
    <row r="83" spans="1:26" ht="33.75" customHeight="1" x14ac:dyDescent="0.25">
      <c r="A83" s="99"/>
      <c r="B83" s="102"/>
      <c r="C83" s="30"/>
      <c r="D83" s="94" t="s">
        <v>142</v>
      </c>
      <c r="E83" s="95"/>
      <c r="F83" s="24"/>
      <c r="G83" s="24"/>
      <c r="H83" s="24"/>
      <c r="I83" s="24"/>
      <c r="J83" s="24"/>
      <c r="K83" s="24"/>
      <c r="L83" s="24"/>
      <c r="M83" s="24"/>
      <c r="N83" s="24"/>
      <c r="O83" s="24"/>
      <c r="P83" s="24"/>
      <c r="Q83" s="24"/>
      <c r="R83" s="24"/>
      <c r="S83" s="24"/>
      <c r="T83" s="24"/>
      <c r="U83" s="24"/>
      <c r="V83" s="24"/>
      <c r="W83" s="24"/>
      <c r="X83" s="24"/>
      <c r="Y83" s="24"/>
      <c r="Z83" s="24"/>
    </row>
    <row r="84" spans="1:26" ht="51" customHeight="1" x14ac:dyDescent="0.25">
      <c r="A84" s="99"/>
      <c r="B84" s="102"/>
      <c r="C84" s="30"/>
      <c r="D84" s="94" t="s">
        <v>143</v>
      </c>
      <c r="E84" s="95"/>
      <c r="F84" s="24"/>
      <c r="G84" s="24"/>
      <c r="H84" s="24"/>
      <c r="I84" s="24"/>
      <c r="J84" s="24"/>
      <c r="K84" s="24"/>
      <c r="L84" s="24"/>
      <c r="M84" s="24"/>
      <c r="N84" s="24"/>
      <c r="O84" s="24"/>
      <c r="P84" s="24"/>
      <c r="Q84" s="24"/>
      <c r="R84" s="24"/>
      <c r="S84" s="24"/>
      <c r="T84" s="24"/>
      <c r="U84" s="24"/>
      <c r="V84" s="24"/>
      <c r="W84" s="24"/>
      <c r="X84" s="24"/>
      <c r="Y84" s="24"/>
      <c r="Z84" s="24"/>
    </row>
    <row r="85" spans="1:26" ht="51" customHeight="1" x14ac:dyDescent="0.25">
      <c r="A85" s="99"/>
      <c r="B85" s="102"/>
      <c r="C85" s="30"/>
      <c r="D85" s="94" t="s">
        <v>154</v>
      </c>
      <c r="E85" s="95"/>
      <c r="F85" s="24"/>
      <c r="G85" s="24"/>
      <c r="H85" s="24"/>
      <c r="I85" s="24"/>
      <c r="J85" s="24"/>
      <c r="K85" s="24"/>
      <c r="L85" s="24"/>
      <c r="M85" s="24"/>
      <c r="N85" s="24"/>
      <c r="O85" s="24"/>
      <c r="P85" s="24"/>
      <c r="Q85" s="24"/>
      <c r="R85" s="24"/>
      <c r="S85" s="24"/>
      <c r="T85" s="24"/>
      <c r="U85" s="24"/>
      <c r="V85" s="24"/>
      <c r="W85" s="24"/>
      <c r="X85" s="24"/>
      <c r="Y85" s="24"/>
      <c r="Z85" s="24"/>
    </row>
    <row r="86" spans="1:26" ht="51" customHeight="1" x14ac:dyDescent="0.25">
      <c r="A86" s="100"/>
      <c r="B86" s="103"/>
      <c r="C86" s="30"/>
      <c r="D86" s="94" t="s">
        <v>144</v>
      </c>
      <c r="E86" s="95"/>
      <c r="F86" s="24"/>
      <c r="G86" s="24"/>
      <c r="H86" s="24"/>
      <c r="I86" s="24"/>
      <c r="J86" s="24"/>
      <c r="K86" s="24"/>
      <c r="L86" s="24"/>
      <c r="M86" s="24"/>
      <c r="N86" s="24"/>
      <c r="O86" s="24"/>
      <c r="P86" s="24"/>
      <c r="Q86" s="24"/>
      <c r="R86" s="24"/>
      <c r="S86" s="24"/>
      <c r="T86" s="24"/>
      <c r="U86" s="24"/>
      <c r="V86" s="24"/>
      <c r="W86" s="24"/>
      <c r="X86" s="24"/>
      <c r="Y86" s="24"/>
      <c r="Z86" s="24"/>
    </row>
    <row r="87" spans="1:26" ht="69" customHeight="1" x14ac:dyDescent="0.25">
      <c r="A87" s="98">
        <v>6</v>
      </c>
      <c r="B87" s="104" t="s">
        <v>99</v>
      </c>
      <c r="C87" s="30" t="s">
        <v>159</v>
      </c>
      <c r="D87" s="94" t="s">
        <v>283</v>
      </c>
      <c r="E87" s="95"/>
      <c r="F87" s="24"/>
      <c r="G87" s="24"/>
      <c r="H87" s="24"/>
      <c r="I87" s="24"/>
      <c r="J87" s="24"/>
      <c r="K87" s="24"/>
      <c r="L87" s="24"/>
      <c r="M87" s="24"/>
      <c r="N87" s="24"/>
      <c r="O87" s="24"/>
      <c r="P87" s="24"/>
      <c r="Q87" s="24"/>
      <c r="R87" s="24"/>
      <c r="S87" s="24"/>
      <c r="T87" s="24"/>
      <c r="U87" s="24"/>
      <c r="V87" s="24"/>
      <c r="W87" s="24"/>
      <c r="X87" s="24"/>
      <c r="Y87" s="24"/>
      <c r="Z87" s="24"/>
    </row>
    <row r="88" spans="1:26" ht="46.5" customHeight="1" x14ac:dyDescent="0.25">
      <c r="A88" s="99"/>
      <c r="B88" s="102"/>
      <c r="C88" s="30" t="s">
        <v>284</v>
      </c>
      <c r="D88" s="94" t="s">
        <v>285</v>
      </c>
      <c r="E88" s="95"/>
      <c r="F88" s="24"/>
      <c r="G88" s="24"/>
      <c r="H88" s="24"/>
      <c r="I88" s="24"/>
      <c r="J88" s="24"/>
      <c r="K88" s="24"/>
      <c r="L88" s="24"/>
      <c r="M88" s="24"/>
      <c r="N88" s="24"/>
      <c r="O88" s="24"/>
      <c r="P88" s="24"/>
      <c r="Q88" s="24"/>
      <c r="R88" s="24"/>
      <c r="S88" s="24"/>
      <c r="T88" s="24"/>
      <c r="U88" s="24"/>
      <c r="V88" s="24"/>
      <c r="W88" s="24"/>
      <c r="X88" s="24"/>
      <c r="Y88" s="24"/>
      <c r="Z88" s="24"/>
    </row>
    <row r="89" spans="1:26" ht="48" customHeight="1" x14ac:dyDescent="0.25">
      <c r="A89" s="99"/>
      <c r="B89" s="102"/>
      <c r="C89" s="30"/>
      <c r="D89" s="94" t="s">
        <v>286</v>
      </c>
      <c r="E89" s="95"/>
      <c r="F89" s="24"/>
      <c r="G89" s="24"/>
      <c r="H89" s="24"/>
      <c r="I89" s="24"/>
      <c r="J89" s="24"/>
      <c r="K89" s="24"/>
      <c r="L89" s="24"/>
      <c r="M89" s="24"/>
      <c r="N89" s="24"/>
      <c r="O89" s="24"/>
      <c r="P89" s="24"/>
      <c r="Q89" s="24"/>
      <c r="R89" s="24"/>
      <c r="S89" s="24"/>
      <c r="T89" s="24"/>
      <c r="U89" s="24"/>
      <c r="V89" s="24"/>
      <c r="W89" s="24"/>
      <c r="X89" s="24"/>
      <c r="Y89" s="24"/>
      <c r="Z89" s="24"/>
    </row>
    <row r="90" spans="1:26" ht="36.75" customHeight="1" x14ac:dyDescent="0.25">
      <c r="A90" s="105">
        <v>7</v>
      </c>
      <c r="B90" s="104" t="s">
        <v>119</v>
      </c>
      <c r="C90" s="30" t="s">
        <v>190</v>
      </c>
      <c r="D90" s="94" t="s">
        <v>287</v>
      </c>
      <c r="E90" s="95"/>
      <c r="F90" s="24"/>
      <c r="G90" s="24"/>
      <c r="H90" s="24"/>
      <c r="I90" s="24"/>
      <c r="J90" s="24"/>
      <c r="K90" s="24"/>
      <c r="L90" s="24"/>
      <c r="M90" s="24"/>
      <c r="N90" s="24"/>
      <c r="O90" s="24"/>
      <c r="P90" s="24"/>
      <c r="Q90" s="24"/>
      <c r="R90" s="24"/>
      <c r="S90" s="24"/>
      <c r="T90" s="24"/>
      <c r="U90" s="24"/>
      <c r="V90" s="24"/>
      <c r="W90" s="24"/>
      <c r="X90" s="24"/>
      <c r="Y90" s="24"/>
      <c r="Z90" s="24"/>
    </row>
    <row r="91" spans="1:26" ht="26.25" customHeight="1" x14ac:dyDescent="0.25">
      <c r="A91" s="99"/>
      <c r="B91" s="102"/>
      <c r="C91" s="30" t="s">
        <v>188</v>
      </c>
      <c r="D91" s="94" t="s">
        <v>288</v>
      </c>
      <c r="E91" s="95"/>
      <c r="F91" s="24"/>
      <c r="G91" s="24"/>
      <c r="H91" s="24"/>
      <c r="I91" s="24"/>
      <c r="J91" s="24"/>
      <c r="K91" s="24"/>
      <c r="L91" s="24"/>
      <c r="M91" s="24"/>
      <c r="N91" s="24"/>
      <c r="O91" s="24"/>
      <c r="P91" s="24"/>
      <c r="Q91" s="24"/>
      <c r="R91" s="24"/>
      <c r="S91" s="24"/>
      <c r="T91" s="24"/>
      <c r="U91" s="24"/>
      <c r="V91" s="24"/>
      <c r="W91" s="24"/>
      <c r="X91" s="24"/>
      <c r="Y91" s="24"/>
      <c r="Z91" s="24"/>
    </row>
    <row r="92" spans="1:26" ht="33.75" customHeight="1" x14ac:dyDescent="0.25">
      <c r="A92" s="99"/>
      <c r="B92" s="102"/>
      <c r="C92" s="30" t="s">
        <v>189</v>
      </c>
      <c r="D92" s="94" t="s">
        <v>289</v>
      </c>
      <c r="E92" s="95"/>
      <c r="F92" s="24"/>
      <c r="G92" s="24"/>
      <c r="H92" s="24"/>
      <c r="I92" s="24"/>
      <c r="J92" s="24"/>
      <c r="K92" s="24"/>
      <c r="L92" s="24"/>
      <c r="M92" s="24"/>
      <c r="N92" s="24"/>
      <c r="O92" s="24"/>
      <c r="P92" s="24"/>
      <c r="Q92" s="24"/>
      <c r="R92" s="24"/>
      <c r="S92" s="24"/>
      <c r="T92" s="24"/>
      <c r="U92" s="24"/>
      <c r="V92" s="24"/>
      <c r="W92" s="24"/>
      <c r="X92" s="24"/>
      <c r="Y92" s="24"/>
      <c r="Z92" s="24"/>
    </row>
    <row r="93" spans="1:26" ht="33" customHeight="1" x14ac:dyDescent="0.25">
      <c r="A93" s="99"/>
      <c r="B93" s="102"/>
      <c r="C93" s="30" t="s">
        <v>290</v>
      </c>
      <c r="D93" s="94"/>
      <c r="E93" s="95"/>
      <c r="F93" s="24"/>
      <c r="G93" s="24"/>
      <c r="H93" s="24"/>
      <c r="I93" s="24"/>
      <c r="J93" s="24"/>
      <c r="K93" s="24"/>
      <c r="L93" s="24"/>
      <c r="M93" s="24"/>
      <c r="N93" s="24"/>
      <c r="O93" s="24"/>
      <c r="P93" s="24"/>
      <c r="Q93" s="24"/>
      <c r="R93" s="24"/>
      <c r="S93" s="24"/>
      <c r="T93" s="24"/>
      <c r="U93" s="24"/>
      <c r="V93" s="24"/>
      <c r="W93" s="24"/>
      <c r="X93" s="24"/>
      <c r="Y93" s="24"/>
      <c r="Z93" s="24"/>
    </row>
    <row r="94" spans="1:26" ht="34.5" customHeight="1" x14ac:dyDescent="0.25">
      <c r="A94" s="99"/>
      <c r="B94" s="102"/>
      <c r="C94" s="36" t="s">
        <v>291</v>
      </c>
      <c r="D94" s="96"/>
      <c r="E94" s="97"/>
      <c r="F94" s="24"/>
      <c r="G94" s="24"/>
      <c r="H94" s="24"/>
      <c r="I94" s="24"/>
      <c r="J94" s="24"/>
      <c r="K94" s="24"/>
      <c r="L94" s="24"/>
      <c r="M94" s="24"/>
      <c r="N94" s="24"/>
      <c r="O94" s="24"/>
      <c r="P94" s="24"/>
      <c r="Q94" s="24"/>
      <c r="R94" s="24"/>
      <c r="S94" s="24"/>
      <c r="T94" s="24"/>
      <c r="U94" s="24"/>
      <c r="V94" s="24"/>
      <c r="W94" s="24"/>
      <c r="X94" s="24"/>
      <c r="Y94" s="24"/>
      <c r="Z94" s="24"/>
    </row>
    <row r="95" spans="1:26" ht="30.75" customHeight="1" x14ac:dyDescent="0.25">
      <c r="A95" s="143">
        <v>8</v>
      </c>
      <c r="B95" s="154" t="s">
        <v>191</v>
      </c>
      <c r="C95" s="37" t="s">
        <v>292</v>
      </c>
      <c r="D95" s="138"/>
      <c r="E95" s="139"/>
      <c r="F95" s="24"/>
      <c r="G95" s="24"/>
      <c r="H95" s="24"/>
      <c r="I95" s="24"/>
      <c r="J95" s="24"/>
      <c r="K95" s="24"/>
      <c r="L95" s="24"/>
      <c r="M95" s="24"/>
      <c r="N95" s="24"/>
      <c r="O95" s="24"/>
      <c r="P95" s="24"/>
      <c r="Q95" s="24"/>
      <c r="R95" s="24"/>
      <c r="S95" s="24"/>
      <c r="T95" s="24"/>
      <c r="U95" s="24"/>
      <c r="V95" s="24"/>
      <c r="W95" s="24"/>
      <c r="X95" s="24"/>
      <c r="Y95" s="24"/>
      <c r="Z95" s="24"/>
    </row>
    <row r="96" spans="1:26" ht="30.75" customHeight="1" x14ac:dyDescent="0.25">
      <c r="A96" s="144"/>
      <c r="B96" s="155"/>
      <c r="C96" s="31" t="s">
        <v>192</v>
      </c>
      <c r="D96" s="94"/>
      <c r="E96" s="140"/>
      <c r="F96" s="24"/>
      <c r="G96" s="24"/>
      <c r="H96" s="24"/>
      <c r="I96" s="24"/>
      <c r="J96" s="24"/>
      <c r="K96" s="24"/>
      <c r="L96" s="24"/>
      <c r="M96" s="24"/>
      <c r="N96" s="24"/>
      <c r="O96" s="24"/>
      <c r="P96" s="24"/>
      <c r="Q96" s="24"/>
      <c r="R96" s="24"/>
      <c r="S96" s="24"/>
      <c r="T96" s="24"/>
      <c r="U96" s="24"/>
      <c r="V96" s="24"/>
      <c r="W96" s="24"/>
      <c r="X96" s="24"/>
      <c r="Y96" s="24"/>
      <c r="Z96" s="24"/>
    </row>
    <row r="97" spans="1:26" ht="30.75" customHeight="1" x14ac:dyDescent="0.25">
      <c r="A97" s="144"/>
      <c r="B97" s="155"/>
      <c r="C97" s="31" t="s">
        <v>198</v>
      </c>
      <c r="D97" s="94"/>
      <c r="E97" s="140"/>
      <c r="F97" s="24"/>
      <c r="G97" s="24"/>
      <c r="H97" s="24"/>
      <c r="I97" s="24"/>
      <c r="J97" s="24"/>
      <c r="K97" s="24"/>
      <c r="L97" s="24"/>
      <c r="M97" s="24"/>
      <c r="N97" s="24"/>
      <c r="O97" s="24"/>
      <c r="P97" s="24"/>
      <c r="Q97" s="24"/>
      <c r="R97" s="24"/>
      <c r="S97" s="24"/>
      <c r="T97" s="24"/>
      <c r="U97" s="24"/>
      <c r="V97" s="24"/>
      <c r="W97" s="24"/>
      <c r="X97" s="24"/>
      <c r="Y97" s="24"/>
      <c r="Z97" s="24"/>
    </row>
    <row r="98" spans="1:26" ht="30.75" customHeight="1" x14ac:dyDescent="0.25">
      <c r="A98" s="145"/>
      <c r="B98" s="156"/>
      <c r="C98" s="38"/>
      <c r="D98" s="141"/>
      <c r="E98" s="142"/>
      <c r="F98" s="24"/>
      <c r="G98" s="24"/>
      <c r="H98" s="24"/>
      <c r="I98" s="24"/>
      <c r="J98" s="24"/>
      <c r="K98" s="24"/>
      <c r="L98" s="24"/>
      <c r="M98" s="24"/>
      <c r="N98" s="24"/>
      <c r="O98" s="24"/>
      <c r="P98" s="24"/>
      <c r="Q98" s="24"/>
      <c r="R98" s="24"/>
      <c r="S98" s="24"/>
      <c r="T98" s="24"/>
      <c r="U98" s="24"/>
      <c r="V98" s="24"/>
      <c r="W98" s="24"/>
      <c r="X98" s="24"/>
      <c r="Y98" s="24"/>
      <c r="Z98" s="24"/>
    </row>
    <row r="99" spans="1:26" ht="69.75" customHeight="1" x14ac:dyDescent="0.25">
      <c r="A99" s="143">
        <v>9</v>
      </c>
      <c r="B99" s="146" t="s">
        <v>314</v>
      </c>
      <c r="C99" s="44" t="s">
        <v>298</v>
      </c>
      <c r="D99" s="149" t="s">
        <v>301</v>
      </c>
      <c r="E99" s="150"/>
      <c r="F99" s="24"/>
      <c r="G99" s="24"/>
      <c r="H99" s="24"/>
      <c r="I99" s="24"/>
      <c r="J99" s="24"/>
      <c r="K99" s="24"/>
      <c r="L99" s="24"/>
      <c r="M99" s="24"/>
      <c r="N99" s="24"/>
      <c r="O99" s="24"/>
      <c r="P99" s="24"/>
      <c r="Q99" s="24"/>
      <c r="R99" s="24"/>
      <c r="S99" s="24"/>
      <c r="T99" s="24"/>
      <c r="U99" s="24"/>
      <c r="V99" s="24"/>
      <c r="W99" s="24"/>
      <c r="X99" s="24"/>
      <c r="Y99" s="24"/>
      <c r="Z99" s="24"/>
    </row>
    <row r="100" spans="1:26" ht="150.75" customHeight="1" x14ac:dyDescent="0.25">
      <c r="A100" s="144"/>
      <c r="B100" s="147"/>
      <c r="C100" s="45" t="s">
        <v>299</v>
      </c>
      <c r="D100" s="151" t="s">
        <v>302</v>
      </c>
      <c r="E100" s="152"/>
      <c r="F100" s="24"/>
      <c r="G100" s="24"/>
      <c r="H100" s="24"/>
      <c r="I100" s="24"/>
      <c r="J100" s="24"/>
      <c r="K100" s="24"/>
      <c r="L100" s="24"/>
      <c r="M100" s="24"/>
      <c r="N100" s="24"/>
      <c r="O100" s="24"/>
      <c r="P100" s="24"/>
      <c r="Q100" s="24"/>
      <c r="R100" s="24"/>
      <c r="S100" s="24"/>
      <c r="T100" s="24"/>
      <c r="U100" s="24"/>
      <c r="V100" s="24"/>
      <c r="W100" s="24"/>
      <c r="X100" s="24"/>
      <c r="Y100" s="24"/>
      <c r="Z100" s="24"/>
    </row>
    <row r="101" spans="1:26" ht="69.75" customHeight="1" x14ac:dyDescent="0.25">
      <c r="A101" s="144"/>
      <c r="B101" s="147"/>
      <c r="C101" s="45" t="s">
        <v>300</v>
      </c>
      <c r="D101" s="151" t="s">
        <v>303</v>
      </c>
      <c r="E101" s="152"/>
      <c r="F101" s="24"/>
      <c r="G101" s="24"/>
      <c r="H101" s="24"/>
      <c r="I101" s="24"/>
      <c r="J101" s="24"/>
      <c r="K101" s="24"/>
      <c r="L101" s="24"/>
      <c r="M101" s="24"/>
      <c r="N101" s="24"/>
      <c r="O101" s="24"/>
      <c r="P101" s="24"/>
      <c r="Q101" s="24"/>
      <c r="R101" s="24"/>
      <c r="S101" s="24"/>
      <c r="T101" s="24"/>
      <c r="U101" s="24"/>
      <c r="V101" s="24"/>
      <c r="W101" s="24"/>
      <c r="X101" s="24"/>
      <c r="Y101" s="24"/>
      <c r="Z101" s="24"/>
    </row>
    <row r="102" spans="1:26" ht="111" customHeight="1" x14ac:dyDescent="0.25">
      <c r="A102" s="144"/>
      <c r="B102" s="147"/>
      <c r="C102" s="47"/>
      <c r="D102" s="151" t="s">
        <v>304</v>
      </c>
      <c r="E102" s="153"/>
      <c r="F102" s="24"/>
      <c r="G102" s="24"/>
      <c r="H102" s="24"/>
      <c r="I102" s="24"/>
      <c r="J102" s="24"/>
      <c r="K102" s="24"/>
      <c r="L102" s="24"/>
      <c r="M102" s="24"/>
      <c r="N102" s="24"/>
      <c r="O102" s="24"/>
      <c r="P102" s="24"/>
      <c r="Q102" s="24"/>
      <c r="R102" s="24"/>
      <c r="S102" s="24"/>
      <c r="T102" s="24"/>
      <c r="U102" s="24"/>
      <c r="V102" s="24"/>
      <c r="W102" s="24"/>
      <c r="X102" s="24"/>
      <c r="Y102" s="24"/>
      <c r="Z102" s="24"/>
    </row>
    <row r="103" spans="1:26" ht="92.25" customHeight="1" x14ac:dyDescent="0.25">
      <c r="A103" s="144"/>
      <c r="B103" s="147"/>
      <c r="C103" s="47"/>
      <c r="D103" s="151" t="s">
        <v>305</v>
      </c>
      <c r="E103" s="153"/>
      <c r="F103" s="24"/>
      <c r="G103" s="24"/>
      <c r="H103" s="24"/>
      <c r="I103" s="24"/>
      <c r="J103" s="24"/>
      <c r="K103" s="24"/>
      <c r="L103" s="24"/>
      <c r="M103" s="24"/>
      <c r="N103" s="24"/>
      <c r="O103" s="24"/>
      <c r="P103" s="24"/>
      <c r="Q103" s="24"/>
      <c r="R103" s="24"/>
      <c r="S103" s="24"/>
      <c r="T103" s="24"/>
      <c r="U103" s="24"/>
      <c r="V103" s="24"/>
      <c r="W103" s="24"/>
      <c r="X103" s="24"/>
      <c r="Y103" s="24"/>
      <c r="Z103" s="24"/>
    </row>
    <row r="104" spans="1:26" ht="118.5" customHeight="1" x14ac:dyDescent="0.25">
      <c r="A104" s="145"/>
      <c r="B104" s="148"/>
      <c r="C104" s="46"/>
      <c r="D104" s="151" t="s">
        <v>306</v>
      </c>
      <c r="E104" s="153"/>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x14ac:dyDescent="0.2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x14ac:dyDescent="0.25">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x14ac:dyDescent="0.25">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x14ac:dyDescent="0.25">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x14ac:dyDescent="0.2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x14ac:dyDescent="0.25">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x14ac:dyDescent="0.25">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x14ac:dyDescent="0.2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x14ac:dyDescent="0.25">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x14ac:dyDescent="0.25">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x14ac:dyDescent="0.2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x14ac:dyDescent="0.25">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x14ac:dyDescent="0.25">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x14ac:dyDescent="0.25">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x14ac:dyDescent="0.2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x14ac:dyDescent="0.25">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x14ac:dyDescent="0.25">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x14ac:dyDescent="0.25">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x14ac:dyDescent="0.25">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x14ac:dyDescent="0.25">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x14ac:dyDescent="0.2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x14ac:dyDescent="0.25">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x14ac:dyDescent="0.25">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x14ac:dyDescent="0.25">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x14ac:dyDescent="0.25">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x14ac:dyDescent="0.25">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x14ac:dyDescent="0.2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x14ac:dyDescent="0.2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x14ac:dyDescent="0.25">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x14ac:dyDescent="0.25">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x14ac:dyDescent="0.2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x14ac:dyDescent="0.25">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x14ac:dyDescent="0.2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x14ac:dyDescent="0.25">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x14ac:dyDescent="0.25">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x14ac:dyDescent="0.25">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x14ac:dyDescent="0.25">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x14ac:dyDescent="0.25">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x14ac:dyDescent="0.25">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x14ac:dyDescent="0.25">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x14ac:dyDescent="0.2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x14ac:dyDescent="0.25">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x14ac:dyDescent="0.2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x14ac:dyDescent="0.25">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x14ac:dyDescent="0.25">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x14ac:dyDescent="0.2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x14ac:dyDescent="0.25">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x14ac:dyDescent="0.25">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x14ac:dyDescent="0.25">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x14ac:dyDescent="0.25">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x14ac:dyDescent="0.2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x14ac:dyDescent="0.25">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x14ac:dyDescent="0.25">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x14ac:dyDescent="0.25">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x14ac:dyDescent="0.25">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x14ac:dyDescent="0.25">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x14ac:dyDescent="0.25">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x14ac:dyDescent="0.25">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x14ac:dyDescent="0.25">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x14ac:dyDescent="0.25">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x14ac:dyDescent="0.2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x14ac:dyDescent="0.25">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x14ac:dyDescent="0.25">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x14ac:dyDescent="0.25">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x14ac:dyDescent="0.25">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x14ac:dyDescent="0.25">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x14ac:dyDescent="0.25">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x14ac:dyDescent="0.2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x14ac:dyDescent="0.25">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x14ac:dyDescent="0.25">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x14ac:dyDescent="0.2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x14ac:dyDescent="0.25">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x14ac:dyDescent="0.25">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x14ac:dyDescent="0.25">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x14ac:dyDescent="0.25">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x14ac:dyDescent="0.25">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x14ac:dyDescent="0.25">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x14ac:dyDescent="0.25">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x14ac:dyDescent="0.25">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x14ac:dyDescent="0.25">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x14ac:dyDescent="0.25">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x14ac:dyDescent="0.2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x14ac:dyDescent="0.25">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x14ac:dyDescent="0.25">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x14ac:dyDescent="0.25">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x14ac:dyDescent="0.25">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x14ac:dyDescent="0.25">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x14ac:dyDescent="0.25">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x14ac:dyDescent="0.25">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x14ac:dyDescent="0.25">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x14ac:dyDescent="0.25">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x14ac:dyDescent="0.2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x14ac:dyDescent="0.2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x14ac:dyDescent="0.25">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x14ac:dyDescent="0.25">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x14ac:dyDescent="0.25">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x14ac:dyDescent="0.25">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x14ac:dyDescent="0.25">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x14ac:dyDescent="0.25">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x14ac:dyDescent="0.25">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x14ac:dyDescent="0.25">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x14ac:dyDescent="0.2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x14ac:dyDescent="0.25">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x14ac:dyDescent="0.25">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x14ac:dyDescent="0.25">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x14ac:dyDescent="0.25">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x14ac:dyDescent="0.25">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x14ac:dyDescent="0.25">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x14ac:dyDescent="0.25">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x14ac:dyDescent="0.25">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x14ac:dyDescent="0.25">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x14ac:dyDescent="0.2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x14ac:dyDescent="0.25">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x14ac:dyDescent="0.25">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x14ac:dyDescent="0.25">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x14ac:dyDescent="0.25">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x14ac:dyDescent="0.25">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x14ac:dyDescent="0.25">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x14ac:dyDescent="0.25">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x14ac:dyDescent="0.25">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x14ac:dyDescent="0.25">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x14ac:dyDescent="0.2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x14ac:dyDescent="0.25">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x14ac:dyDescent="0.25">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x14ac:dyDescent="0.25">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x14ac:dyDescent="0.25">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x14ac:dyDescent="0.25">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x14ac:dyDescent="0.25">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x14ac:dyDescent="0.25">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x14ac:dyDescent="0.25">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x14ac:dyDescent="0.25">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x14ac:dyDescent="0.2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x14ac:dyDescent="0.25">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x14ac:dyDescent="0.25">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x14ac:dyDescent="0.25">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x14ac:dyDescent="0.25">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x14ac:dyDescent="0.25">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x14ac:dyDescent="0.25">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x14ac:dyDescent="0.25">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x14ac:dyDescent="0.25">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x14ac:dyDescent="0.25">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x14ac:dyDescent="0.2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x14ac:dyDescent="0.25">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x14ac:dyDescent="0.25">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x14ac:dyDescent="0.25">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x14ac:dyDescent="0.25">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x14ac:dyDescent="0.25">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x14ac:dyDescent="0.25">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x14ac:dyDescent="0.25">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x14ac:dyDescent="0.25">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x14ac:dyDescent="0.25">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x14ac:dyDescent="0.2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x14ac:dyDescent="0.25">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x14ac:dyDescent="0.25">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x14ac:dyDescent="0.25">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x14ac:dyDescent="0.25">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x14ac:dyDescent="0.25">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x14ac:dyDescent="0.25">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x14ac:dyDescent="0.2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x14ac:dyDescent="0.25">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x14ac:dyDescent="0.25">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x14ac:dyDescent="0.2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x14ac:dyDescent="0.25">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x14ac:dyDescent="0.25">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x14ac:dyDescent="0.25">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x14ac:dyDescent="0.25">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x14ac:dyDescent="0.25">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x14ac:dyDescent="0.25">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x14ac:dyDescent="0.25">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x14ac:dyDescent="0.25">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x14ac:dyDescent="0.25">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x14ac:dyDescent="0.2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x14ac:dyDescent="0.25">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x14ac:dyDescent="0.25">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x14ac:dyDescent="0.25">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x14ac:dyDescent="0.25">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x14ac:dyDescent="0.25">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x14ac:dyDescent="0.25">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x14ac:dyDescent="0.25">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x14ac:dyDescent="0.25">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x14ac:dyDescent="0.25">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x14ac:dyDescent="0.2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x14ac:dyDescent="0.25">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x14ac:dyDescent="0.25">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x14ac:dyDescent="0.25">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x14ac:dyDescent="0.25">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x14ac:dyDescent="0.25">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x14ac:dyDescent="0.25">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x14ac:dyDescent="0.25">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x14ac:dyDescent="0.25">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x14ac:dyDescent="0.25">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x14ac:dyDescent="0.2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x14ac:dyDescent="0.25">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x14ac:dyDescent="0.25">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x14ac:dyDescent="0.25">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x14ac:dyDescent="0.25">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x14ac:dyDescent="0.25">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x14ac:dyDescent="0.25">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x14ac:dyDescent="0.25">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x14ac:dyDescent="0.25">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x14ac:dyDescent="0.25">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x14ac:dyDescent="0.2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x14ac:dyDescent="0.25">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x14ac:dyDescent="0.25">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x14ac:dyDescent="0.25">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x14ac:dyDescent="0.25">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x14ac:dyDescent="0.25">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x14ac:dyDescent="0.25">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x14ac:dyDescent="0.25">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x14ac:dyDescent="0.25">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x14ac:dyDescent="0.25">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x14ac:dyDescent="0.2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x14ac:dyDescent="0.25">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x14ac:dyDescent="0.25">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x14ac:dyDescent="0.25">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x14ac:dyDescent="0.25">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x14ac:dyDescent="0.25">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x14ac:dyDescent="0.25">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x14ac:dyDescent="0.25">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x14ac:dyDescent="0.25">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x14ac:dyDescent="0.25">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x14ac:dyDescent="0.2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x14ac:dyDescent="0.25">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x14ac:dyDescent="0.25">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x14ac:dyDescent="0.25">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x14ac:dyDescent="0.25">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x14ac:dyDescent="0.25">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x14ac:dyDescent="0.25">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x14ac:dyDescent="0.25">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x14ac:dyDescent="0.25">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x14ac:dyDescent="0.25">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x14ac:dyDescent="0.2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x14ac:dyDescent="0.25">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x14ac:dyDescent="0.25">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x14ac:dyDescent="0.25">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x14ac:dyDescent="0.25">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x14ac:dyDescent="0.25">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x14ac:dyDescent="0.25">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x14ac:dyDescent="0.25">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x14ac:dyDescent="0.25">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x14ac:dyDescent="0.25">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x14ac:dyDescent="0.2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x14ac:dyDescent="0.2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x14ac:dyDescent="0.25">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x14ac:dyDescent="0.25">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x14ac:dyDescent="0.25">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x14ac:dyDescent="0.25">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x14ac:dyDescent="0.25">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x14ac:dyDescent="0.25">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x14ac:dyDescent="0.25">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x14ac:dyDescent="0.25">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x14ac:dyDescent="0.25">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x14ac:dyDescent="0.25">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x14ac:dyDescent="0.25">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x14ac:dyDescent="0.25">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x14ac:dyDescent="0.25">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x14ac:dyDescent="0.25">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x14ac:dyDescent="0.25">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x14ac:dyDescent="0.25">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x14ac:dyDescent="0.25">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x14ac:dyDescent="0.25">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x14ac:dyDescent="0.25">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x14ac:dyDescent="0.25">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x14ac:dyDescent="0.25">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x14ac:dyDescent="0.25">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x14ac:dyDescent="0.25">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x14ac:dyDescent="0.25">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x14ac:dyDescent="0.25">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x14ac:dyDescent="0.25">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x14ac:dyDescent="0.25">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x14ac:dyDescent="0.25">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x14ac:dyDescent="0.25">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x14ac:dyDescent="0.25">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x14ac:dyDescent="0.25">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x14ac:dyDescent="0.25">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x14ac:dyDescent="0.25">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x14ac:dyDescent="0.25">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x14ac:dyDescent="0.25">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x14ac:dyDescent="0.25">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x14ac:dyDescent="0.25">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x14ac:dyDescent="0.25">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x14ac:dyDescent="0.25">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x14ac:dyDescent="0.25">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x14ac:dyDescent="0.25">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x14ac:dyDescent="0.25">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x14ac:dyDescent="0.25">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x14ac:dyDescent="0.25">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x14ac:dyDescent="0.25">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x14ac:dyDescent="0.25">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x14ac:dyDescent="0.25">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x14ac:dyDescent="0.25">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x14ac:dyDescent="0.25">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x14ac:dyDescent="0.25">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x14ac:dyDescent="0.25">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x14ac:dyDescent="0.25">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x14ac:dyDescent="0.25">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x14ac:dyDescent="0.25">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x14ac:dyDescent="0.25">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x14ac:dyDescent="0.25">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x14ac:dyDescent="0.25">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x14ac:dyDescent="0.25">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x14ac:dyDescent="0.25">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x14ac:dyDescent="0.25">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x14ac:dyDescent="0.25">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x14ac:dyDescent="0.25">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x14ac:dyDescent="0.25">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x14ac:dyDescent="0.25">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x14ac:dyDescent="0.25">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x14ac:dyDescent="0.25">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x14ac:dyDescent="0.25">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x14ac:dyDescent="0.25">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x14ac:dyDescent="0.25">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x14ac:dyDescent="0.25">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x14ac:dyDescent="0.25">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x14ac:dyDescent="0.25">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x14ac:dyDescent="0.25">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x14ac:dyDescent="0.25">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x14ac:dyDescent="0.25">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x14ac:dyDescent="0.25">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x14ac:dyDescent="0.25">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x14ac:dyDescent="0.25">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x14ac:dyDescent="0.25">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x14ac:dyDescent="0.25">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x14ac:dyDescent="0.25">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x14ac:dyDescent="0.25">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x14ac:dyDescent="0.25">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x14ac:dyDescent="0.25">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x14ac:dyDescent="0.25">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x14ac:dyDescent="0.25">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x14ac:dyDescent="0.25">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x14ac:dyDescent="0.25">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x14ac:dyDescent="0.25">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x14ac:dyDescent="0.25">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x14ac:dyDescent="0.25">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x14ac:dyDescent="0.25">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x14ac:dyDescent="0.25">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x14ac:dyDescent="0.25">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x14ac:dyDescent="0.25">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x14ac:dyDescent="0.25">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x14ac:dyDescent="0.25">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x14ac:dyDescent="0.25">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x14ac:dyDescent="0.25">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x14ac:dyDescent="0.25">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x14ac:dyDescent="0.25">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x14ac:dyDescent="0.25">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x14ac:dyDescent="0.25">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x14ac:dyDescent="0.25">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x14ac:dyDescent="0.25">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x14ac:dyDescent="0.25">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x14ac:dyDescent="0.25">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x14ac:dyDescent="0.25">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x14ac:dyDescent="0.25">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x14ac:dyDescent="0.25">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x14ac:dyDescent="0.25">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x14ac:dyDescent="0.25">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x14ac:dyDescent="0.25">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x14ac:dyDescent="0.25">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x14ac:dyDescent="0.25">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x14ac:dyDescent="0.25">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x14ac:dyDescent="0.25">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x14ac:dyDescent="0.25">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x14ac:dyDescent="0.25">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x14ac:dyDescent="0.25">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x14ac:dyDescent="0.25">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x14ac:dyDescent="0.25">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x14ac:dyDescent="0.25">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x14ac:dyDescent="0.25">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x14ac:dyDescent="0.25">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x14ac:dyDescent="0.25">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x14ac:dyDescent="0.25">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x14ac:dyDescent="0.25">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x14ac:dyDescent="0.25">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x14ac:dyDescent="0.25">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x14ac:dyDescent="0.25">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x14ac:dyDescent="0.25">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x14ac:dyDescent="0.25">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x14ac:dyDescent="0.25">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x14ac:dyDescent="0.25">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x14ac:dyDescent="0.25">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x14ac:dyDescent="0.25">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x14ac:dyDescent="0.25">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x14ac:dyDescent="0.25">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x14ac:dyDescent="0.25">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x14ac:dyDescent="0.25">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x14ac:dyDescent="0.25">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x14ac:dyDescent="0.25">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x14ac:dyDescent="0.25">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x14ac:dyDescent="0.25">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x14ac:dyDescent="0.25">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x14ac:dyDescent="0.25">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x14ac:dyDescent="0.25">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x14ac:dyDescent="0.25">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x14ac:dyDescent="0.25">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x14ac:dyDescent="0.25">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x14ac:dyDescent="0.25">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x14ac:dyDescent="0.25">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x14ac:dyDescent="0.25">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x14ac:dyDescent="0.25">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x14ac:dyDescent="0.25">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x14ac:dyDescent="0.25">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x14ac:dyDescent="0.25">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x14ac:dyDescent="0.25">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x14ac:dyDescent="0.25">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x14ac:dyDescent="0.25">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x14ac:dyDescent="0.25">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x14ac:dyDescent="0.25">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x14ac:dyDescent="0.25">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x14ac:dyDescent="0.25">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x14ac:dyDescent="0.25">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x14ac:dyDescent="0.25">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x14ac:dyDescent="0.25">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x14ac:dyDescent="0.25">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x14ac:dyDescent="0.25">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x14ac:dyDescent="0.25">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x14ac:dyDescent="0.25">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x14ac:dyDescent="0.25">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x14ac:dyDescent="0.25">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x14ac:dyDescent="0.25">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x14ac:dyDescent="0.25">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x14ac:dyDescent="0.25">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x14ac:dyDescent="0.25">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x14ac:dyDescent="0.25">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x14ac:dyDescent="0.25">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x14ac:dyDescent="0.25">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x14ac:dyDescent="0.25">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x14ac:dyDescent="0.25">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x14ac:dyDescent="0.25">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x14ac:dyDescent="0.25">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x14ac:dyDescent="0.25">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x14ac:dyDescent="0.25">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x14ac:dyDescent="0.25">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x14ac:dyDescent="0.25">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x14ac:dyDescent="0.25">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x14ac:dyDescent="0.25">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x14ac:dyDescent="0.25">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x14ac:dyDescent="0.25">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x14ac:dyDescent="0.25">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x14ac:dyDescent="0.25">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x14ac:dyDescent="0.25">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x14ac:dyDescent="0.25">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x14ac:dyDescent="0.25">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x14ac:dyDescent="0.25">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x14ac:dyDescent="0.25">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x14ac:dyDescent="0.25">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x14ac:dyDescent="0.25">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x14ac:dyDescent="0.25">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x14ac:dyDescent="0.25">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x14ac:dyDescent="0.25">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x14ac:dyDescent="0.25">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x14ac:dyDescent="0.25">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x14ac:dyDescent="0.25">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x14ac:dyDescent="0.25">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x14ac:dyDescent="0.25">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x14ac:dyDescent="0.25">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x14ac:dyDescent="0.25">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x14ac:dyDescent="0.25">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x14ac:dyDescent="0.25">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x14ac:dyDescent="0.25">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x14ac:dyDescent="0.25">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x14ac:dyDescent="0.25">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x14ac:dyDescent="0.25">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x14ac:dyDescent="0.25">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x14ac:dyDescent="0.25">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x14ac:dyDescent="0.25">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x14ac:dyDescent="0.25">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x14ac:dyDescent="0.25">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x14ac:dyDescent="0.25">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x14ac:dyDescent="0.25">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x14ac:dyDescent="0.25">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x14ac:dyDescent="0.25">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x14ac:dyDescent="0.25">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x14ac:dyDescent="0.25">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x14ac:dyDescent="0.25">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x14ac:dyDescent="0.25">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x14ac:dyDescent="0.25">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x14ac:dyDescent="0.25">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x14ac:dyDescent="0.25">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x14ac:dyDescent="0.25">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x14ac:dyDescent="0.25">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x14ac:dyDescent="0.25">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x14ac:dyDescent="0.25">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x14ac:dyDescent="0.25">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x14ac:dyDescent="0.25">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x14ac:dyDescent="0.25">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x14ac:dyDescent="0.25">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x14ac:dyDescent="0.25">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x14ac:dyDescent="0.25">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x14ac:dyDescent="0.25">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x14ac:dyDescent="0.25">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x14ac:dyDescent="0.25">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x14ac:dyDescent="0.25">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x14ac:dyDescent="0.25">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x14ac:dyDescent="0.25">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x14ac:dyDescent="0.25">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x14ac:dyDescent="0.25">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x14ac:dyDescent="0.25">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x14ac:dyDescent="0.25">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x14ac:dyDescent="0.25">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x14ac:dyDescent="0.25">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x14ac:dyDescent="0.25">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x14ac:dyDescent="0.25">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x14ac:dyDescent="0.25">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x14ac:dyDescent="0.25">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x14ac:dyDescent="0.25">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x14ac:dyDescent="0.25">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x14ac:dyDescent="0.25">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x14ac:dyDescent="0.25">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x14ac:dyDescent="0.25">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x14ac:dyDescent="0.25">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x14ac:dyDescent="0.25">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x14ac:dyDescent="0.25">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x14ac:dyDescent="0.25">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x14ac:dyDescent="0.25">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x14ac:dyDescent="0.25">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x14ac:dyDescent="0.25">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x14ac:dyDescent="0.25">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x14ac:dyDescent="0.25">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x14ac:dyDescent="0.25">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x14ac:dyDescent="0.25">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x14ac:dyDescent="0.25">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x14ac:dyDescent="0.25">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x14ac:dyDescent="0.25">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x14ac:dyDescent="0.25">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x14ac:dyDescent="0.25">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x14ac:dyDescent="0.25">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x14ac:dyDescent="0.25">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x14ac:dyDescent="0.25">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x14ac:dyDescent="0.25">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x14ac:dyDescent="0.25">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x14ac:dyDescent="0.25">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x14ac:dyDescent="0.25">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x14ac:dyDescent="0.25">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x14ac:dyDescent="0.25">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x14ac:dyDescent="0.25">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x14ac:dyDescent="0.25">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x14ac:dyDescent="0.25">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x14ac:dyDescent="0.25">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x14ac:dyDescent="0.25">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x14ac:dyDescent="0.25">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x14ac:dyDescent="0.25">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x14ac:dyDescent="0.25">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x14ac:dyDescent="0.25">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x14ac:dyDescent="0.25">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x14ac:dyDescent="0.25">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x14ac:dyDescent="0.25">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x14ac:dyDescent="0.25">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x14ac:dyDescent="0.25">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x14ac:dyDescent="0.25">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x14ac:dyDescent="0.25">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x14ac:dyDescent="0.25">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x14ac:dyDescent="0.25">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x14ac:dyDescent="0.25">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x14ac:dyDescent="0.25">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x14ac:dyDescent="0.25">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x14ac:dyDescent="0.25">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x14ac:dyDescent="0.25">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x14ac:dyDescent="0.25">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x14ac:dyDescent="0.25">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x14ac:dyDescent="0.25">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x14ac:dyDescent="0.25">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x14ac:dyDescent="0.25">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x14ac:dyDescent="0.25">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x14ac:dyDescent="0.25">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x14ac:dyDescent="0.25">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x14ac:dyDescent="0.25">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x14ac:dyDescent="0.25">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x14ac:dyDescent="0.25">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x14ac:dyDescent="0.25">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x14ac:dyDescent="0.25">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x14ac:dyDescent="0.25">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x14ac:dyDescent="0.25">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x14ac:dyDescent="0.25">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x14ac:dyDescent="0.25">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x14ac:dyDescent="0.25">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x14ac:dyDescent="0.25">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x14ac:dyDescent="0.25">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x14ac:dyDescent="0.25">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x14ac:dyDescent="0.25">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x14ac:dyDescent="0.25">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x14ac:dyDescent="0.25">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x14ac:dyDescent="0.25">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x14ac:dyDescent="0.25">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x14ac:dyDescent="0.25">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x14ac:dyDescent="0.25">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x14ac:dyDescent="0.25">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x14ac:dyDescent="0.25">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x14ac:dyDescent="0.25">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x14ac:dyDescent="0.25">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x14ac:dyDescent="0.25">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x14ac:dyDescent="0.25">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x14ac:dyDescent="0.25">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x14ac:dyDescent="0.25">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x14ac:dyDescent="0.25">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x14ac:dyDescent="0.25">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x14ac:dyDescent="0.25">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x14ac:dyDescent="0.25">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x14ac:dyDescent="0.25">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x14ac:dyDescent="0.25">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x14ac:dyDescent="0.25">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x14ac:dyDescent="0.25">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x14ac:dyDescent="0.25">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x14ac:dyDescent="0.25">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x14ac:dyDescent="0.25">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x14ac:dyDescent="0.25">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x14ac:dyDescent="0.25">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x14ac:dyDescent="0.25">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x14ac:dyDescent="0.25">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x14ac:dyDescent="0.25">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x14ac:dyDescent="0.25">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x14ac:dyDescent="0.25">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x14ac:dyDescent="0.25">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x14ac:dyDescent="0.25">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x14ac:dyDescent="0.25">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x14ac:dyDescent="0.25">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x14ac:dyDescent="0.25">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x14ac:dyDescent="0.25">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x14ac:dyDescent="0.25">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x14ac:dyDescent="0.25">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x14ac:dyDescent="0.25">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x14ac:dyDescent="0.25">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x14ac:dyDescent="0.25">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x14ac:dyDescent="0.25">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x14ac:dyDescent="0.25">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x14ac:dyDescent="0.25">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x14ac:dyDescent="0.25">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x14ac:dyDescent="0.25">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x14ac:dyDescent="0.25">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x14ac:dyDescent="0.25">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x14ac:dyDescent="0.25">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x14ac:dyDescent="0.25">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x14ac:dyDescent="0.25">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x14ac:dyDescent="0.25">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x14ac:dyDescent="0.25">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x14ac:dyDescent="0.25">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x14ac:dyDescent="0.25">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x14ac:dyDescent="0.25">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x14ac:dyDescent="0.25">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x14ac:dyDescent="0.25">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x14ac:dyDescent="0.25">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x14ac:dyDescent="0.25">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x14ac:dyDescent="0.25">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x14ac:dyDescent="0.25">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x14ac:dyDescent="0.25">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x14ac:dyDescent="0.25">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x14ac:dyDescent="0.25">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x14ac:dyDescent="0.25">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x14ac:dyDescent="0.25">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x14ac:dyDescent="0.25">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x14ac:dyDescent="0.25">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x14ac:dyDescent="0.25">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x14ac:dyDescent="0.25">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x14ac:dyDescent="0.25">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x14ac:dyDescent="0.25">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x14ac:dyDescent="0.25">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x14ac:dyDescent="0.25">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x14ac:dyDescent="0.25">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x14ac:dyDescent="0.25">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x14ac:dyDescent="0.25">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x14ac:dyDescent="0.25">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x14ac:dyDescent="0.25">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x14ac:dyDescent="0.25">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x14ac:dyDescent="0.25">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x14ac:dyDescent="0.25">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x14ac:dyDescent="0.25">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x14ac:dyDescent="0.25">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x14ac:dyDescent="0.25">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x14ac:dyDescent="0.25">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x14ac:dyDescent="0.25">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x14ac:dyDescent="0.25">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x14ac:dyDescent="0.25">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x14ac:dyDescent="0.25">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x14ac:dyDescent="0.25">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x14ac:dyDescent="0.25">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x14ac:dyDescent="0.25">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x14ac:dyDescent="0.25">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x14ac:dyDescent="0.25">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x14ac:dyDescent="0.25">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x14ac:dyDescent="0.25">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x14ac:dyDescent="0.25">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x14ac:dyDescent="0.25">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x14ac:dyDescent="0.25">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x14ac:dyDescent="0.25">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x14ac:dyDescent="0.25">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x14ac:dyDescent="0.25">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x14ac:dyDescent="0.25">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x14ac:dyDescent="0.25">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x14ac:dyDescent="0.25">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x14ac:dyDescent="0.25">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x14ac:dyDescent="0.25">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x14ac:dyDescent="0.25">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x14ac:dyDescent="0.25">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x14ac:dyDescent="0.25">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x14ac:dyDescent="0.25">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x14ac:dyDescent="0.25">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x14ac:dyDescent="0.25">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x14ac:dyDescent="0.25">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x14ac:dyDescent="0.25">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x14ac:dyDescent="0.25">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x14ac:dyDescent="0.25">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x14ac:dyDescent="0.25">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x14ac:dyDescent="0.25">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x14ac:dyDescent="0.25">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x14ac:dyDescent="0.25">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x14ac:dyDescent="0.25">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x14ac:dyDescent="0.25">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x14ac:dyDescent="0.25">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x14ac:dyDescent="0.25">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x14ac:dyDescent="0.25">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x14ac:dyDescent="0.25">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x14ac:dyDescent="0.25">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x14ac:dyDescent="0.25">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x14ac:dyDescent="0.25">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x14ac:dyDescent="0.25">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x14ac:dyDescent="0.25">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x14ac:dyDescent="0.25">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x14ac:dyDescent="0.25">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x14ac:dyDescent="0.25">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x14ac:dyDescent="0.25">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x14ac:dyDescent="0.25">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x14ac:dyDescent="0.25">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x14ac:dyDescent="0.25">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x14ac:dyDescent="0.25">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x14ac:dyDescent="0.25">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x14ac:dyDescent="0.25">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x14ac:dyDescent="0.25">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x14ac:dyDescent="0.25">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x14ac:dyDescent="0.25">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x14ac:dyDescent="0.25">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x14ac:dyDescent="0.25">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x14ac:dyDescent="0.25">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x14ac:dyDescent="0.25">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x14ac:dyDescent="0.25">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x14ac:dyDescent="0.25">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x14ac:dyDescent="0.25">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x14ac:dyDescent="0.25">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x14ac:dyDescent="0.25">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x14ac:dyDescent="0.25">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x14ac:dyDescent="0.25">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x14ac:dyDescent="0.25">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x14ac:dyDescent="0.25">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x14ac:dyDescent="0.25">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x14ac:dyDescent="0.25">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x14ac:dyDescent="0.25">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x14ac:dyDescent="0.25">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x14ac:dyDescent="0.25">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x14ac:dyDescent="0.25">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x14ac:dyDescent="0.25">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x14ac:dyDescent="0.25">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x14ac:dyDescent="0.25">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x14ac:dyDescent="0.25">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x14ac:dyDescent="0.25">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x14ac:dyDescent="0.25">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x14ac:dyDescent="0.25">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x14ac:dyDescent="0.25">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x14ac:dyDescent="0.25">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x14ac:dyDescent="0.25">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x14ac:dyDescent="0.25">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x14ac:dyDescent="0.25">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x14ac:dyDescent="0.25">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x14ac:dyDescent="0.25">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x14ac:dyDescent="0.25">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x14ac:dyDescent="0.25">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x14ac:dyDescent="0.25">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x14ac:dyDescent="0.25">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x14ac:dyDescent="0.25">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x14ac:dyDescent="0.25">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x14ac:dyDescent="0.25">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x14ac:dyDescent="0.25">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x14ac:dyDescent="0.25">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x14ac:dyDescent="0.25">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x14ac:dyDescent="0.25">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x14ac:dyDescent="0.25">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x14ac:dyDescent="0.25">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x14ac:dyDescent="0.25">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x14ac:dyDescent="0.25">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x14ac:dyDescent="0.25">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x14ac:dyDescent="0.25">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x14ac:dyDescent="0.25">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x14ac:dyDescent="0.25">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x14ac:dyDescent="0.25">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x14ac:dyDescent="0.25">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x14ac:dyDescent="0.25">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x14ac:dyDescent="0.25">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x14ac:dyDescent="0.25">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x14ac:dyDescent="0.25">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x14ac:dyDescent="0.25">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x14ac:dyDescent="0.25">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x14ac:dyDescent="0.25">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x14ac:dyDescent="0.25">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x14ac:dyDescent="0.25">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x14ac:dyDescent="0.25">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x14ac:dyDescent="0.25">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x14ac:dyDescent="0.25">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x14ac:dyDescent="0.25">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x14ac:dyDescent="0.25">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x14ac:dyDescent="0.25">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x14ac:dyDescent="0.25">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x14ac:dyDescent="0.25">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x14ac:dyDescent="0.25">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x14ac:dyDescent="0.25">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x14ac:dyDescent="0.25">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x14ac:dyDescent="0.25">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x14ac:dyDescent="0.25">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x14ac:dyDescent="0.25">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x14ac:dyDescent="0.25">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x14ac:dyDescent="0.25">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x14ac:dyDescent="0.25">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x14ac:dyDescent="0.25">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x14ac:dyDescent="0.25">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x14ac:dyDescent="0.25">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x14ac:dyDescent="0.25">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x14ac:dyDescent="0.25">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x14ac:dyDescent="0.25">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x14ac:dyDescent="0.25">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x14ac:dyDescent="0.25">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x14ac:dyDescent="0.25">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x14ac:dyDescent="0.25">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x14ac:dyDescent="0.25">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x14ac:dyDescent="0.25">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x14ac:dyDescent="0.25">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x14ac:dyDescent="0.25">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x14ac:dyDescent="0.25">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x14ac:dyDescent="0.25">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x14ac:dyDescent="0.25">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x14ac:dyDescent="0.25">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x14ac:dyDescent="0.25">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x14ac:dyDescent="0.25">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x14ac:dyDescent="0.25">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x14ac:dyDescent="0.25">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x14ac:dyDescent="0.25">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x14ac:dyDescent="0.25">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x14ac:dyDescent="0.25">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x14ac:dyDescent="0.25">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x14ac:dyDescent="0.25">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x14ac:dyDescent="0.25">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x14ac:dyDescent="0.25">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x14ac:dyDescent="0.25">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x14ac:dyDescent="0.25">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x14ac:dyDescent="0.25">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x14ac:dyDescent="0.25">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x14ac:dyDescent="0.25">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x14ac:dyDescent="0.25">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x14ac:dyDescent="0.25">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x14ac:dyDescent="0.25">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x14ac:dyDescent="0.25">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x14ac:dyDescent="0.25">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x14ac:dyDescent="0.25">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x14ac:dyDescent="0.25">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x14ac:dyDescent="0.25">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x14ac:dyDescent="0.25">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x14ac:dyDescent="0.25">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x14ac:dyDescent="0.25">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x14ac:dyDescent="0.25">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x14ac:dyDescent="0.25">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x14ac:dyDescent="0.25">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x14ac:dyDescent="0.25">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x14ac:dyDescent="0.25">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x14ac:dyDescent="0.25">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x14ac:dyDescent="0.25">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x14ac:dyDescent="0.25">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x14ac:dyDescent="0.25">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x14ac:dyDescent="0.25">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x14ac:dyDescent="0.25">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x14ac:dyDescent="0.25">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x14ac:dyDescent="0.25">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x14ac:dyDescent="0.25">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x14ac:dyDescent="0.25">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x14ac:dyDescent="0.25">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x14ac:dyDescent="0.25">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x14ac:dyDescent="0.25">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x14ac:dyDescent="0.25">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x14ac:dyDescent="0.25">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x14ac:dyDescent="0.25">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x14ac:dyDescent="0.25">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x14ac:dyDescent="0.25">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sheetData>
  <mergeCells count="137">
    <mergeCell ref="D95:E95"/>
    <mergeCell ref="D96:E96"/>
    <mergeCell ref="D97:E97"/>
    <mergeCell ref="D98:E98"/>
    <mergeCell ref="A99:A104"/>
    <mergeCell ref="B99:B104"/>
    <mergeCell ref="D99:E99"/>
    <mergeCell ref="D100:E100"/>
    <mergeCell ref="D101:E101"/>
    <mergeCell ref="D104:E104"/>
    <mergeCell ref="D102:E102"/>
    <mergeCell ref="D103:E103"/>
    <mergeCell ref="A95:A98"/>
    <mergeCell ref="B95:B98"/>
    <mergeCell ref="D52:E52"/>
    <mergeCell ref="D76:E76"/>
    <mergeCell ref="D77:E77"/>
    <mergeCell ref="D78:E78"/>
    <mergeCell ref="D60:E60"/>
    <mergeCell ref="D61:E61"/>
    <mergeCell ref="D68:E68"/>
    <mergeCell ref="D69:E69"/>
    <mergeCell ref="D70:E70"/>
    <mergeCell ref="D71:E71"/>
    <mergeCell ref="D72:E72"/>
    <mergeCell ref="D73:E73"/>
    <mergeCell ref="D74:E74"/>
    <mergeCell ref="D75:E75"/>
    <mergeCell ref="D65:E65"/>
    <mergeCell ref="D66:E66"/>
    <mergeCell ref="A40:A47"/>
    <mergeCell ref="B40:B47"/>
    <mergeCell ref="A48:A53"/>
    <mergeCell ref="B48:B53"/>
    <mergeCell ref="D67:E67"/>
    <mergeCell ref="D54:E54"/>
    <mergeCell ref="D56:E56"/>
    <mergeCell ref="D57:E57"/>
    <mergeCell ref="D58:E58"/>
    <mergeCell ref="D59:E59"/>
    <mergeCell ref="D40:E40"/>
    <mergeCell ref="D41:E41"/>
    <mergeCell ref="D42:E42"/>
    <mergeCell ref="D43:E43"/>
    <mergeCell ref="D44:E44"/>
    <mergeCell ref="D45:E45"/>
    <mergeCell ref="D46:E46"/>
    <mergeCell ref="D47:E47"/>
    <mergeCell ref="D48:E48"/>
    <mergeCell ref="D49:E49"/>
    <mergeCell ref="D50:E50"/>
    <mergeCell ref="D51:E51"/>
    <mergeCell ref="D62:E62"/>
    <mergeCell ref="D63:E63"/>
    <mergeCell ref="D32:E32"/>
    <mergeCell ref="D33:E33"/>
    <mergeCell ref="D34:E34"/>
    <mergeCell ref="D35:E35"/>
    <mergeCell ref="D36:E36"/>
    <mergeCell ref="D37:E37"/>
    <mergeCell ref="D38:E38"/>
    <mergeCell ref="A27:A34"/>
    <mergeCell ref="B27:B34"/>
    <mergeCell ref="A35:A39"/>
    <mergeCell ref="B35:B39"/>
    <mergeCell ref="D39:E39"/>
    <mergeCell ref="D24:E24"/>
    <mergeCell ref="D25:E25"/>
    <mergeCell ref="D26:E26"/>
    <mergeCell ref="D27:E27"/>
    <mergeCell ref="D28:E28"/>
    <mergeCell ref="D29:E29"/>
    <mergeCell ref="D30:E30"/>
    <mergeCell ref="D31:E31"/>
    <mergeCell ref="A19:A26"/>
    <mergeCell ref="B19:B26"/>
    <mergeCell ref="D16:E16"/>
    <mergeCell ref="D18:E18"/>
    <mergeCell ref="D19:E19"/>
    <mergeCell ref="D20:E20"/>
    <mergeCell ref="D21:E21"/>
    <mergeCell ref="D22:E22"/>
    <mergeCell ref="D23:E23"/>
    <mergeCell ref="A12:A18"/>
    <mergeCell ref="B12:B18"/>
    <mergeCell ref="A8:B8"/>
    <mergeCell ref="C8:E8"/>
    <mergeCell ref="D11:E11"/>
    <mergeCell ref="D12:E12"/>
    <mergeCell ref="D13:E13"/>
    <mergeCell ref="D14:E14"/>
    <mergeCell ref="D15:E15"/>
    <mergeCell ref="A9:B9"/>
    <mergeCell ref="C9:E9"/>
    <mergeCell ref="A10:B10"/>
    <mergeCell ref="C10:E10"/>
    <mergeCell ref="A1:B4"/>
    <mergeCell ref="C1:D2"/>
    <mergeCell ref="C3:D4"/>
    <mergeCell ref="A5:B5"/>
    <mergeCell ref="C5:E5"/>
    <mergeCell ref="A6:B6"/>
    <mergeCell ref="C6:E6"/>
    <mergeCell ref="A7:B7"/>
    <mergeCell ref="C7:E7"/>
    <mergeCell ref="A55:A57"/>
    <mergeCell ref="B55:B57"/>
    <mergeCell ref="D55:E55"/>
    <mergeCell ref="A58:A62"/>
    <mergeCell ref="B58:B62"/>
    <mergeCell ref="A63:A67"/>
    <mergeCell ref="B63:B67"/>
    <mergeCell ref="A68:A77"/>
    <mergeCell ref="B68:B77"/>
    <mergeCell ref="D64:E64"/>
    <mergeCell ref="D79:E79"/>
    <mergeCell ref="D80:E80"/>
    <mergeCell ref="D81:E81"/>
    <mergeCell ref="D82:E82"/>
    <mergeCell ref="D83:E83"/>
    <mergeCell ref="D92:E92"/>
    <mergeCell ref="D93:E93"/>
    <mergeCell ref="D94:E94"/>
    <mergeCell ref="A78:A86"/>
    <mergeCell ref="B78:B86"/>
    <mergeCell ref="A87:A89"/>
    <mergeCell ref="B87:B89"/>
    <mergeCell ref="A90:A94"/>
    <mergeCell ref="B90:B94"/>
    <mergeCell ref="D84:E84"/>
    <mergeCell ref="D85:E85"/>
    <mergeCell ref="D86:E86"/>
    <mergeCell ref="D87:E87"/>
    <mergeCell ref="D88:E88"/>
    <mergeCell ref="D89:E89"/>
    <mergeCell ref="D90:E90"/>
    <mergeCell ref="D91:E91"/>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26"/>
  <sheetViews>
    <sheetView tabSelected="1" topLeftCell="L11" zoomScale="82" zoomScaleNormal="82" workbookViewId="0">
      <pane ySplit="2" topLeftCell="A13" activePane="bottomLeft" state="frozen"/>
      <selection activeCell="A11" sqref="A11"/>
      <selection pane="bottomLeft" activeCell="Q15" sqref="Q15"/>
    </sheetView>
  </sheetViews>
  <sheetFormatPr baseColWidth="10" defaultRowHeight="15"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6"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57.42578125" customWidth="1"/>
    <col min="30" max="30" width="19.5703125" customWidth="1"/>
    <col min="31" max="31" width="16.28515625" customWidth="1"/>
    <col min="32" max="34" width="18.28515625" customWidth="1"/>
    <col min="35" max="35" width="14.85546875" customWidth="1"/>
    <col min="36" max="36" width="21.28515625" customWidth="1"/>
    <col min="37" max="37" width="13.85546875" customWidth="1"/>
  </cols>
  <sheetData>
    <row r="1" spans="1:37" ht="15" customHeight="1" x14ac:dyDescent="0.25">
      <c r="A1" s="157"/>
      <c r="B1" s="158"/>
      <c r="C1" s="187" t="s">
        <v>87</v>
      </c>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9"/>
      <c r="AJ1" s="181" t="s">
        <v>88</v>
      </c>
      <c r="AK1" s="182"/>
    </row>
    <row r="2" spans="1:37" ht="15" customHeight="1" x14ac:dyDescent="0.25">
      <c r="A2" s="159"/>
      <c r="B2" s="160"/>
      <c r="C2" s="190"/>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2"/>
      <c r="AJ2" s="183" t="s">
        <v>199</v>
      </c>
      <c r="AK2" s="184"/>
    </row>
    <row r="3" spans="1:37" ht="15" customHeight="1" x14ac:dyDescent="0.25">
      <c r="A3" s="159"/>
      <c r="B3" s="160"/>
      <c r="C3" s="193" t="s">
        <v>181</v>
      </c>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5"/>
      <c r="AJ3" s="185" t="s">
        <v>294</v>
      </c>
      <c r="AK3" s="186"/>
    </row>
    <row r="4" spans="1:37" ht="15.75" customHeight="1" thickBot="1" x14ac:dyDescent="0.3">
      <c r="A4" s="159"/>
      <c r="B4" s="160"/>
      <c r="C4" s="193"/>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5"/>
      <c r="AJ4" s="185" t="s">
        <v>295</v>
      </c>
      <c r="AK4" s="186"/>
    </row>
    <row r="5" spans="1:37" ht="28.5" customHeight="1" thickBot="1" x14ac:dyDescent="0.3">
      <c r="A5" s="161" t="s">
        <v>89</v>
      </c>
      <c r="B5" s="162"/>
      <c r="C5" s="163" t="s">
        <v>207</v>
      </c>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5"/>
    </row>
    <row r="6" spans="1:37" ht="15.75" customHeight="1" thickBot="1" x14ac:dyDescent="0.3">
      <c r="A6" s="177" t="s">
        <v>90</v>
      </c>
      <c r="B6" s="178"/>
      <c r="C6" s="168" t="s">
        <v>315</v>
      </c>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70"/>
    </row>
    <row r="7" spans="1:37" ht="54.75" customHeight="1" thickBot="1" x14ac:dyDescent="0.3">
      <c r="A7" s="179" t="s">
        <v>317</v>
      </c>
      <c r="B7" s="180"/>
      <c r="C7" s="171" t="s">
        <v>316</v>
      </c>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3"/>
    </row>
    <row r="8" spans="1:37" ht="15.75" customHeight="1" thickBot="1" x14ac:dyDescent="0.3">
      <c r="A8" s="166" t="s">
        <v>91</v>
      </c>
      <c r="B8" s="167"/>
      <c r="C8" s="174">
        <v>45518</v>
      </c>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6"/>
    </row>
    <row r="9" spans="1:37" s="11" customFormat="1" ht="25.5" customHeight="1" thickBot="1" x14ac:dyDescent="0.3">
      <c r="A9" s="212" t="s">
        <v>60</v>
      </c>
      <c r="B9" s="213"/>
      <c r="C9" s="213"/>
      <c r="D9" s="213"/>
      <c r="E9" s="213"/>
      <c r="F9" s="213"/>
      <c r="G9" s="214"/>
      <c r="H9" s="218" t="s">
        <v>61</v>
      </c>
      <c r="I9" s="219"/>
      <c r="J9" s="219"/>
      <c r="K9" s="219"/>
      <c r="L9" s="219"/>
      <c r="M9" s="219"/>
      <c r="N9" s="219"/>
      <c r="O9" s="219"/>
      <c r="P9" s="219"/>
      <c r="Q9" s="219"/>
      <c r="R9" s="219"/>
      <c r="S9" s="219"/>
      <c r="T9" s="219"/>
      <c r="U9" s="219"/>
      <c r="V9" s="219"/>
      <c r="W9" s="219"/>
      <c r="X9" s="219"/>
      <c r="Y9" s="219"/>
      <c r="Z9" s="219"/>
      <c r="AA9" s="220"/>
      <c r="AB9" s="206" t="s">
        <v>86</v>
      </c>
      <c r="AC9" s="207"/>
      <c r="AD9" s="207"/>
      <c r="AE9" s="207"/>
      <c r="AF9" s="207"/>
      <c r="AG9" s="207"/>
      <c r="AH9" s="207"/>
      <c r="AI9" s="207"/>
      <c r="AJ9" s="207"/>
      <c r="AK9" s="208"/>
    </row>
    <row r="10" spans="1:37" s="12" customFormat="1" ht="46.5" customHeight="1" thickBot="1" x14ac:dyDescent="0.3">
      <c r="A10" s="73" t="s">
        <v>64</v>
      </c>
      <c r="B10" s="221" t="s">
        <v>7</v>
      </c>
      <c r="C10" s="222"/>
      <c r="D10" s="222"/>
      <c r="E10" s="223"/>
      <c r="F10" s="74" t="s">
        <v>63</v>
      </c>
      <c r="G10" s="238" t="s">
        <v>31</v>
      </c>
      <c r="H10" s="215" t="s">
        <v>155</v>
      </c>
      <c r="I10" s="216"/>
      <c r="J10" s="216"/>
      <c r="K10" s="216"/>
      <c r="L10" s="217"/>
      <c r="M10" s="215" t="s">
        <v>62</v>
      </c>
      <c r="N10" s="216"/>
      <c r="O10" s="216"/>
      <c r="P10" s="216"/>
      <c r="Q10" s="216"/>
      <c r="R10" s="216"/>
      <c r="S10" s="216"/>
      <c r="T10" s="216"/>
      <c r="U10" s="216"/>
      <c r="V10" s="216"/>
      <c r="W10" s="216"/>
      <c r="X10" s="216"/>
      <c r="Y10" s="216"/>
      <c r="Z10" s="216"/>
      <c r="AA10" s="217"/>
      <c r="AB10" s="209"/>
      <c r="AC10" s="210"/>
      <c r="AD10" s="210"/>
      <c r="AE10" s="210"/>
      <c r="AF10" s="210"/>
      <c r="AG10" s="210"/>
      <c r="AH10" s="210"/>
      <c r="AI10" s="210"/>
      <c r="AJ10" s="210"/>
      <c r="AK10" s="211"/>
    </row>
    <row r="11" spans="1:37" s="12" customFormat="1" ht="37.5" customHeight="1" thickBot="1" x14ac:dyDescent="0.3">
      <c r="A11" s="231" t="s">
        <v>0</v>
      </c>
      <c r="B11" s="233" t="s">
        <v>1</v>
      </c>
      <c r="C11" s="235" t="s">
        <v>9</v>
      </c>
      <c r="D11" s="233" t="s">
        <v>8</v>
      </c>
      <c r="E11" s="235" t="s">
        <v>182</v>
      </c>
      <c r="F11" s="236" t="s">
        <v>39</v>
      </c>
      <c r="G11" s="239"/>
      <c r="H11" s="241" t="s">
        <v>6</v>
      </c>
      <c r="I11" s="243" t="s">
        <v>5</v>
      </c>
      <c r="J11" s="244"/>
      <c r="K11" s="243" t="s">
        <v>4</v>
      </c>
      <c r="L11" s="201"/>
      <c r="M11" s="241" t="s">
        <v>3</v>
      </c>
      <c r="N11" s="247" t="s">
        <v>10</v>
      </c>
      <c r="O11" s="247" t="s">
        <v>11</v>
      </c>
      <c r="P11" s="247" t="s">
        <v>12</v>
      </c>
      <c r="Q11" s="247" t="s">
        <v>13</v>
      </c>
      <c r="R11" s="243" t="s">
        <v>14</v>
      </c>
      <c r="S11" s="198" t="s">
        <v>15</v>
      </c>
      <c r="T11" s="196" t="s">
        <v>6</v>
      </c>
      <c r="U11" s="198" t="s">
        <v>73</v>
      </c>
      <c r="V11" s="198" t="s">
        <v>160</v>
      </c>
      <c r="W11" s="196" t="s">
        <v>214</v>
      </c>
      <c r="X11" s="196"/>
      <c r="Y11" s="200" t="s">
        <v>80</v>
      </c>
      <c r="Z11" s="201"/>
      <c r="AA11" s="201" t="s">
        <v>16</v>
      </c>
      <c r="AB11" s="204" t="s">
        <v>17</v>
      </c>
      <c r="AC11" s="204" t="s">
        <v>18</v>
      </c>
      <c r="AD11" s="224" t="s">
        <v>19</v>
      </c>
      <c r="AE11" s="204" t="s">
        <v>2</v>
      </c>
      <c r="AF11" s="226" t="s">
        <v>20</v>
      </c>
      <c r="AG11" s="228" t="s">
        <v>215</v>
      </c>
      <c r="AH11" s="229"/>
      <c r="AI11" s="229"/>
      <c r="AJ11" s="230"/>
      <c r="AK11" s="204" t="s">
        <v>161</v>
      </c>
    </row>
    <row r="12" spans="1:37" s="12" customFormat="1" ht="25.5" customHeight="1" thickBot="1" x14ac:dyDescent="0.3">
      <c r="A12" s="232"/>
      <c r="B12" s="234"/>
      <c r="C12" s="232"/>
      <c r="D12" s="234"/>
      <c r="E12" s="232"/>
      <c r="F12" s="237"/>
      <c r="G12" s="240"/>
      <c r="H12" s="242"/>
      <c r="I12" s="245"/>
      <c r="J12" s="246"/>
      <c r="K12" s="245"/>
      <c r="L12" s="203"/>
      <c r="M12" s="242"/>
      <c r="N12" s="248"/>
      <c r="O12" s="248"/>
      <c r="P12" s="248"/>
      <c r="Q12" s="248"/>
      <c r="R12" s="245"/>
      <c r="S12" s="199"/>
      <c r="T12" s="197"/>
      <c r="U12" s="199"/>
      <c r="V12" s="199"/>
      <c r="W12" s="197"/>
      <c r="X12" s="197"/>
      <c r="Y12" s="202"/>
      <c r="Z12" s="203"/>
      <c r="AA12" s="203"/>
      <c r="AB12" s="205"/>
      <c r="AC12" s="205"/>
      <c r="AD12" s="225"/>
      <c r="AE12" s="205"/>
      <c r="AF12" s="227"/>
      <c r="AG12" s="75" t="s">
        <v>217</v>
      </c>
      <c r="AH12" s="76" t="s">
        <v>218</v>
      </c>
      <c r="AI12" s="75" t="s">
        <v>219</v>
      </c>
      <c r="AJ12" s="75" t="s">
        <v>220</v>
      </c>
      <c r="AK12" s="205"/>
    </row>
    <row r="13" spans="1:37" ht="162.94999999999999" customHeight="1" x14ac:dyDescent="0.25">
      <c r="A13" s="63" t="s">
        <v>194</v>
      </c>
      <c r="B13" s="64" t="s">
        <v>293</v>
      </c>
      <c r="C13" s="65" t="s">
        <v>318</v>
      </c>
      <c r="D13" s="66" t="s">
        <v>310</v>
      </c>
      <c r="E13" s="67" t="str">
        <f t="shared" ref="E13" si="0">CONCATENATE(B13,"",C13,"",D13)</f>
        <v>Daño Fiscal sobre los recursos públicos  por el aprovechamiento  de  autoridad, cargo y funciones para la toma de decisiones por parte de la alta dirección en beneficio propio o de un tercero.</v>
      </c>
      <c r="F13" s="68" t="s">
        <v>42</v>
      </c>
      <c r="G13" s="63" t="s">
        <v>34</v>
      </c>
      <c r="H13" s="69" t="s">
        <v>48</v>
      </c>
      <c r="I13" s="59" t="s">
        <v>48</v>
      </c>
      <c r="J13" s="59" t="str">
        <f t="shared" ref="J13:J14" si="1">IF((I13="Muy Bajo"),"20%",IF(I13="Baja","40%",IF(I13="Media","60%",IF(I13="Alta","80%",IF(I13="Muy Alta","100%","0")))))</f>
        <v>80%</v>
      </c>
      <c r="K13" s="58" t="s">
        <v>57</v>
      </c>
      <c r="L13" s="58" t="str">
        <f t="shared" ref="L13:L14" si="2">IF((K13="Leve"),"20%",IF(K13="Menor","40%",IF(K13="Moderado","60%",IF(K13="Mayor","80%",IF(K13="Catastrófico","100%","0")))))</f>
        <v>80%</v>
      </c>
      <c r="M13" s="60" t="str">
        <f t="shared" ref="M13:M14" si="3">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Alto</v>
      </c>
      <c r="N13" s="62" t="s">
        <v>311</v>
      </c>
      <c r="O13" s="58" t="s">
        <v>1</v>
      </c>
      <c r="P13" s="58" t="s">
        <v>67</v>
      </c>
      <c r="Q13" s="61" t="s">
        <v>71</v>
      </c>
      <c r="R13" s="49">
        <f t="shared" ref="R13:R19" si="4">IF((P13="Preventivo"),"25%",IF(P13="Detectivo","15%",IF(P13="Correctivo","10%","0")))+IF((Q13="Automático"),"25%",IF(Q13="Manual","15%","0"))</f>
        <v>0.4</v>
      </c>
      <c r="S13" s="53" t="s">
        <v>74</v>
      </c>
      <c r="T13" s="48" t="s">
        <v>76</v>
      </c>
      <c r="U13" s="48" t="s">
        <v>79</v>
      </c>
      <c r="V13" s="54">
        <v>0.5</v>
      </c>
      <c r="W13" s="50">
        <v>0.5</v>
      </c>
      <c r="X13" s="51" t="str">
        <f t="shared" ref="X13:X14" si="5">IF((W13&lt;21%),"Muy Bajo",IF((W13&lt;41%),"Baja",IF((W13&lt;61%),"Media",IF((W13&lt;81%),"Alta",IF((W13&lt;101%),"Muy alta","0")))))</f>
        <v>Media</v>
      </c>
      <c r="Y13" s="50">
        <f t="shared" ref="Y13:Y14" si="6">IF(O13="Impacto",L13-(L13*R13),IF(O13="Probabilidad",L13-0,"0"))</f>
        <v>0.48</v>
      </c>
      <c r="Z13" s="51" t="str">
        <f t="shared" ref="Z13:Z14" si="7">IF((Y13&lt;21%),"Leve",IF((Y13&lt;41%),"Menor",IF((Y13&lt;61%),"Moderado",IF((Y13&lt;81%),"Mayor",IF((Y13&lt;101%),"Catastrófico","0")))))</f>
        <v>Moderado</v>
      </c>
      <c r="AA13" s="52" t="str">
        <f t="shared" ref="AA13:AA14" si="8">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55" t="s">
        <v>85</v>
      </c>
      <c r="AC13" s="71" t="s">
        <v>313</v>
      </c>
      <c r="AD13" s="56" t="s">
        <v>321</v>
      </c>
      <c r="AE13" s="57" t="s">
        <v>307</v>
      </c>
      <c r="AF13" s="57" t="s">
        <v>308</v>
      </c>
      <c r="AG13" s="81" t="s">
        <v>341</v>
      </c>
      <c r="AH13" s="81" t="s">
        <v>342</v>
      </c>
      <c r="AI13" s="81" t="s">
        <v>343</v>
      </c>
      <c r="AJ13" s="81" t="s">
        <v>344</v>
      </c>
      <c r="AK13" s="70" t="s">
        <v>312</v>
      </c>
    </row>
    <row r="14" spans="1:37" s="78" customFormat="1" ht="107.25" customHeight="1" x14ac:dyDescent="0.25">
      <c r="A14" s="253" t="s">
        <v>194</v>
      </c>
      <c r="B14" s="251" t="s">
        <v>174</v>
      </c>
      <c r="C14" s="255" t="s">
        <v>319</v>
      </c>
      <c r="D14" s="255" t="s">
        <v>345</v>
      </c>
      <c r="E14" s="258" t="str">
        <f>CONCATENATE(B14," ",C14," ",D14)</f>
        <v>Afectación económica y reputacional por la ausencia del analisis de causalidad de los Accidentes de Trabajo ocurridos y del origen de las Enfermedades Laborales debido a la falta de  control e intervención de los riesgos y peligros en los ambientes de trabajo y la no realización de las investigaciones de Accidentes de Trabajo, además la no ejecución  del plan de acción, para un beneficio personal o de un tercero</v>
      </c>
      <c r="F14" s="249" t="s">
        <v>42</v>
      </c>
      <c r="G14" s="251" t="s">
        <v>32</v>
      </c>
      <c r="H14" s="251" t="s">
        <v>309</v>
      </c>
      <c r="I14" s="249" t="s">
        <v>47</v>
      </c>
      <c r="J14" s="249" t="str">
        <f t="shared" si="1"/>
        <v>60%</v>
      </c>
      <c r="K14" s="249" t="s">
        <v>57</v>
      </c>
      <c r="L14" s="249" t="str">
        <f t="shared" si="2"/>
        <v>80%</v>
      </c>
      <c r="M14" s="262" t="str">
        <f t="shared" si="3"/>
        <v>Alto</v>
      </c>
      <c r="N14" s="90" t="s">
        <v>357</v>
      </c>
      <c r="O14" s="32" t="s">
        <v>1</v>
      </c>
      <c r="P14" s="32" t="s">
        <v>67</v>
      </c>
      <c r="Q14" s="32" t="s">
        <v>70</v>
      </c>
      <c r="R14" s="33">
        <f t="shared" si="4"/>
        <v>0.5</v>
      </c>
      <c r="S14" s="32" t="s">
        <v>74</v>
      </c>
      <c r="T14" s="32" t="s">
        <v>76</v>
      </c>
      <c r="U14" s="32" t="s">
        <v>78</v>
      </c>
      <c r="V14" s="33">
        <f t="shared" ref="V14" si="9">IF(O14="probabilidad",J14-(J14*R14),IF(O14="Impacto",(J14-0),"0"))</f>
        <v>0.6</v>
      </c>
      <c r="W14" s="262">
        <f t="shared" ref="W14" si="10">V15</f>
        <v>0.36</v>
      </c>
      <c r="X14" s="249" t="str">
        <f t="shared" si="5"/>
        <v>Baja</v>
      </c>
      <c r="Y14" s="262">
        <f t="shared" si="6"/>
        <v>0.4</v>
      </c>
      <c r="Z14" s="249" t="str">
        <f t="shared" si="7"/>
        <v>Menor</v>
      </c>
      <c r="AA14" s="262" t="str">
        <f t="shared" si="8"/>
        <v>Moderado</v>
      </c>
      <c r="AB14" s="249" t="s">
        <v>81</v>
      </c>
      <c r="AC14" s="264" t="s">
        <v>320</v>
      </c>
      <c r="AD14" s="251" t="s">
        <v>321</v>
      </c>
      <c r="AE14" s="268" t="s">
        <v>307</v>
      </c>
      <c r="AF14" s="268" t="s">
        <v>308</v>
      </c>
      <c r="AG14" s="260" t="s">
        <v>341</v>
      </c>
      <c r="AH14" s="260" t="s">
        <v>342</v>
      </c>
      <c r="AI14" s="260" t="s">
        <v>343</v>
      </c>
      <c r="AJ14" s="260" t="s">
        <v>344</v>
      </c>
      <c r="AK14" s="266" t="s">
        <v>324</v>
      </c>
    </row>
    <row r="15" spans="1:37" ht="103.5" customHeight="1" x14ac:dyDescent="0.25">
      <c r="A15" s="254"/>
      <c r="B15" s="252"/>
      <c r="C15" s="256"/>
      <c r="D15" s="257"/>
      <c r="E15" s="259"/>
      <c r="F15" s="250"/>
      <c r="G15" s="252"/>
      <c r="H15" s="252"/>
      <c r="I15" s="250"/>
      <c r="J15" s="250"/>
      <c r="K15" s="250"/>
      <c r="L15" s="250"/>
      <c r="M15" s="263"/>
      <c r="N15" s="90" t="s">
        <v>358</v>
      </c>
      <c r="O15" s="32" t="s">
        <v>1</v>
      </c>
      <c r="P15" s="32" t="s">
        <v>67</v>
      </c>
      <c r="Q15" s="32" t="s">
        <v>71</v>
      </c>
      <c r="R15" s="33">
        <f t="shared" si="4"/>
        <v>0.4</v>
      </c>
      <c r="S15" s="32" t="s">
        <v>74</v>
      </c>
      <c r="T15" s="32" t="s">
        <v>76</v>
      </c>
      <c r="U15" s="32" t="s">
        <v>78</v>
      </c>
      <c r="V15" s="79">
        <f t="shared" ref="V15" si="11">V14-(V14*R15)</f>
        <v>0.36</v>
      </c>
      <c r="W15" s="263"/>
      <c r="X15" s="250"/>
      <c r="Y15" s="263"/>
      <c r="Z15" s="250"/>
      <c r="AA15" s="263"/>
      <c r="AB15" s="250"/>
      <c r="AC15" s="265"/>
      <c r="AD15" s="252"/>
      <c r="AE15" s="269"/>
      <c r="AF15" s="269"/>
      <c r="AG15" s="261"/>
      <c r="AH15" s="261" t="s">
        <v>342</v>
      </c>
      <c r="AI15" s="261" t="s">
        <v>343</v>
      </c>
      <c r="AJ15" s="261" t="s">
        <v>344</v>
      </c>
      <c r="AK15" s="267"/>
    </row>
    <row r="16" spans="1:37" ht="90.6" customHeight="1" x14ac:dyDescent="0.25">
      <c r="A16" s="253" t="s">
        <v>194</v>
      </c>
      <c r="B16" s="255" t="s">
        <v>174</v>
      </c>
      <c r="C16" s="255" t="s">
        <v>325</v>
      </c>
      <c r="D16" s="255" t="s">
        <v>326</v>
      </c>
      <c r="E16" s="258" t="str">
        <f t="shared" ref="E16" si="12">CONCATENATE(B16," ",C16," ",D16)</f>
        <v xml:space="preserve">Afectación económica y reputacional por falta de Brigadistas formados y capacitados  debido a la poca colaboración de algunos Jefes de áreas para los permisos de participación en los procesos de formación y entrenamiento y la asignacion de los recursos para la brigada de emergencias  </v>
      </c>
      <c r="F16" s="249" t="s">
        <v>42</v>
      </c>
      <c r="G16" s="251" t="s">
        <v>32</v>
      </c>
      <c r="H16" s="251" t="s">
        <v>309</v>
      </c>
      <c r="I16" s="249" t="s">
        <v>48</v>
      </c>
      <c r="J16" s="249" t="str">
        <f t="shared" ref="J16" si="13">IF((I16="Muy Bajo"),"20%",IF(I16="Baja","40%",IF(I16="Media","60%",IF(I16="Alta","80%",IF(I16="Muy Alta","100%","0")))))</f>
        <v>80%</v>
      </c>
      <c r="K16" s="249" t="s">
        <v>57</v>
      </c>
      <c r="L16" s="249" t="str">
        <f t="shared" ref="L16" si="14">IF((K16="Leve"),"20%",IF(K16="Menor","40%",IF(K16="Moderado","60%",IF(K16="Mayor","80%",IF(K16="Catastrófico","100%","0")))))</f>
        <v>80%</v>
      </c>
      <c r="M16" s="262" t="str">
        <f t="shared" ref="M16" si="15">IF((J16="100%")*(L16="100%"),"Extremo",IF((J16="100%")*(L16="80%"),"Alto",IF((J16="100%")*(L16="60%"),"Alto",IF((J16="100%")*(L16="40%"),"Alto",IF((J16="100%")*(L16="20%"),"Alto",IF((J16="80%")*(L16="100%"),"Extremo",IF((J16="80%")*(L16="80%"),"Alto",IF((J16="80%")*(L16="60%"),"Alto",IF((J16="80%")*(L16="40%"),"Moderado",IF((J16="80%")*(L16="20%"),"Moderado",IF((J16="60%")*(L16="100%"),"Extremo",IF((J16="60%")*(L16="80%"),"Alto",IF((J16="60%")*(L16="60%"),"Moderado",IF((J16="60%")*(L16="40%"),"Moderado",IF((J16="60%")*(L16="20%"),"Moderado",IF((J16="40%")*(L16="100%"),"Extremo",IF((J16="40%")*(L16="80%"),"Alto",IF((J16="40%")*(L16="60%"),"Moderado",IF((J16="40%")*(L16="40%"),"Moderado",IF((J16="40%")*(L16="20%"),"Bajo",IF((J16="20%")*(L16="100%"),"Extremo",IF((J16="20%")*(L16="80%"),"Alto",IF((J16="20%")*(L16="60%"),"Moderado",IF((J16="20%")*(L16="40%"),"Bajo",IF((J16="20%")*(L16="20%"),"Bajo","0")))))))))))))))))))))))))</f>
        <v>Alto</v>
      </c>
      <c r="N16" s="90" t="s">
        <v>346</v>
      </c>
      <c r="O16" s="32" t="s">
        <v>1</v>
      </c>
      <c r="P16" s="32" t="s">
        <v>67</v>
      </c>
      <c r="Q16" s="32" t="s">
        <v>71</v>
      </c>
      <c r="R16" s="33">
        <f t="shared" si="4"/>
        <v>0.4</v>
      </c>
      <c r="S16" s="32" t="s">
        <v>74</v>
      </c>
      <c r="T16" s="32" t="s">
        <v>76</v>
      </c>
      <c r="U16" s="32" t="s">
        <v>78</v>
      </c>
      <c r="V16" s="79">
        <f>V21-(V21*R16)</f>
        <v>0.28799999999999998</v>
      </c>
      <c r="W16" s="262">
        <f t="shared" ref="W16" si="16">V17</f>
        <v>0.17279999999999998</v>
      </c>
      <c r="X16" s="249" t="str">
        <f>IF((W16&lt;21%),"Muy Bajo",IF((W16&lt;41%),"Baja",IF((W16&lt;61%),"Media",IF((W16&lt;81%),"Alta",IF((W16&lt;101%),"Muy alta","0")))))</f>
        <v>Muy Bajo</v>
      </c>
      <c r="Y16" s="262">
        <f t="shared" ref="Y16" si="17">IF(O16="Impacto",L16-(L16*R16),IF(O16="Probabilidad",L16-0,"0"))</f>
        <v>0.48</v>
      </c>
      <c r="Z16" s="249" t="s">
        <v>56</v>
      </c>
      <c r="AA16" s="262" t="str">
        <f t="shared" ref="AA16" si="18">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Moderado</v>
      </c>
      <c r="AB16" s="249" t="s">
        <v>85</v>
      </c>
      <c r="AC16" s="264" t="s">
        <v>327</v>
      </c>
      <c r="AD16" s="251" t="s">
        <v>321</v>
      </c>
      <c r="AE16" s="251" t="s">
        <v>322</v>
      </c>
      <c r="AF16" s="251" t="s">
        <v>323</v>
      </c>
      <c r="AG16" s="260" t="s">
        <v>341</v>
      </c>
      <c r="AH16" s="260" t="s">
        <v>342</v>
      </c>
      <c r="AI16" s="260" t="s">
        <v>343</v>
      </c>
      <c r="AJ16" s="260" t="s">
        <v>344</v>
      </c>
      <c r="AK16" s="266" t="s">
        <v>324</v>
      </c>
    </row>
    <row r="17" spans="1:37" ht="77.45" customHeight="1" x14ac:dyDescent="0.25">
      <c r="A17" s="254"/>
      <c r="B17" s="256"/>
      <c r="C17" s="257"/>
      <c r="D17" s="256"/>
      <c r="E17" s="259"/>
      <c r="F17" s="250"/>
      <c r="G17" s="252"/>
      <c r="H17" s="252"/>
      <c r="I17" s="250"/>
      <c r="J17" s="250"/>
      <c r="K17" s="250"/>
      <c r="L17" s="250"/>
      <c r="M17" s="263"/>
      <c r="N17" s="90" t="s">
        <v>347</v>
      </c>
      <c r="O17" s="32" t="s">
        <v>1</v>
      </c>
      <c r="P17" s="32" t="s">
        <v>67</v>
      </c>
      <c r="Q17" s="32" t="s">
        <v>71</v>
      </c>
      <c r="R17" s="33">
        <f t="shared" si="4"/>
        <v>0.4</v>
      </c>
      <c r="S17" s="32" t="s">
        <v>74</v>
      </c>
      <c r="T17" s="32" t="s">
        <v>76</v>
      </c>
      <c r="U17" s="32" t="s">
        <v>78</v>
      </c>
      <c r="V17" s="79">
        <f t="shared" ref="V17" si="19">V16-(V16*R17)</f>
        <v>0.17279999999999998</v>
      </c>
      <c r="W17" s="263"/>
      <c r="X17" s="250"/>
      <c r="Y17" s="263"/>
      <c r="Z17" s="250"/>
      <c r="AA17" s="263"/>
      <c r="AB17" s="250"/>
      <c r="AC17" s="265"/>
      <c r="AD17" s="252"/>
      <c r="AE17" s="252"/>
      <c r="AF17" s="252"/>
      <c r="AG17" s="261"/>
      <c r="AH17" s="261" t="s">
        <v>342</v>
      </c>
      <c r="AI17" s="261" t="s">
        <v>343</v>
      </c>
      <c r="AJ17" s="261" t="s">
        <v>344</v>
      </c>
      <c r="AK17" s="267"/>
    </row>
    <row r="18" spans="1:37" ht="89.1" customHeight="1" x14ac:dyDescent="0.25">
      <c r="A18" s="253" t="s">
        <v>194</v>
      </c>
      <c r="B18" s="272" t="s">
        <v>174</v>
      </c>
      <c r="C18" s="272" t="s">
        <v>319</v>
      </c>
      <c r="D18" s="272" t="s">
        <v>328</v>
      </c>
      <c r="E18" s="274" t="str">
        <f t="shared" ref="E18" si="20">CONCATENATE(B18," ",C18," ",D18)</f>
        <v>Afectación económica y reputacional por la ausencia del analisis de causalidad de los Accidentes de Trabajo ocurridos y del origen de las Enfermedades Laborales debido a la falta de  control e intervención de los riesgos y peligros en los ambientes de trabajo y la no realización de las investigaciones de Accidentes de Trabajo, para beneficio propio o de un tercero</v>
      </c>
      <c r="F18" s="270" t="s">
        <v>42</v>
      </c>
      <c r="G18" s="251" t="s">
        <v>32</v>
      </c>
      <c r="H18" s="251" t="s">
        <v>309</v>
      </c>
      <c r="I18" s="249" t="s">
        <v>48</v>
      </c>
      <c r="J18" s="249" t="str">
        <f t="shared" ref="J18" si="21">IF((I18="Muy Bajo"),"20%",IF(I18="Baja","40%",IF(I18="Media","60%",IF(I18="Alta","80%",IF(I18="Muy Alta","100%","0")))))</f>
        <v>80%</v>
      </c>
      <c r="K18" s="249" t="s">
        <v>57</v>
      </c>
      <c r="L18" s="249" t="str">
        <f t="shared" ref="L18" si="22">IF((K18="Leve"),"20%",IF(K18="Menor","40%",IF(K18="Moderado","60%",IF(K18="Mayor","80%",IF(K18="Catastrófico","100%","0")))))</f>
        <v>80%</v>
      </c>
      <c r="M18" s="262" t="str">
        <f t="shared" ref="M18" si="23">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Alto</v>
      </c>
      <c r="N18" s="91" t="s">
        <v>348</v>
      </c>
      <c r="O18" s="32" t="s">
        <v>1</v>
      </c>
      <c r="P18" s="32" t="s">
        <v>67</v>
      </c>
      <c r="Q18" s="32" t="s">
        <v>71</v>
      </c>
      <c r="R18" s="33">
        <f t="shared" si="4"/>
        <v>0.4</v>
      </c>
      <c r="S18" s="32" t="s">
        <v>74</v>
      </c>
      <c r="T18" s="32" t="s">
        <v>76</v>
      </c>
      <c r="U18" s="32" t="s">
        <v>78</v>
      </c>
      <c r="V18" s="33">
        <f t="shared" ref="V18" si="24">IF(O18="probabilidad",J18-(J18*R18),IF(O18="Impacto",(J18-0),"0"))</f>
        <v>0.8</v>
      </c>
      <c r="W18" s="262">
        <f t="shared" ref="W18" si="25">V19</f>
        <v>0.48</v>
      </c>
      <c r="X18" s="249" t="str">
        <f>IF((W18&lt;21%),"Muy Bajo",IF((W18&lt;41%),"Baja",IF((W18&lt;61%),"Media",IF((W18&lt;81%),"Alta",IF((W18&lt;101%),"Muy alta","0")))))</f>
        <v>Media</v>
      </c>
      <c r="Y18" s="262">
        <f t="shared" ref="Y18" si="26">IF(O18="Impacto",L18-(L18*R18),IF(O18="Probabilidad",L18-0,"0"))</f>
        <v>0.48</v>
      </c>
      <c r="Z18" s="249" t="str">
        <f t="shared" ref="Z18" si="27">IF((Y18&lt;21%),"Leve",IF((Y18&lt;41%),"Menor",IF((Y18&lt;61%),"Moderado",IF((Y18&lt;81%),"Mayor",IF((Y18&lt;101%),"Catastrófico","0")))))</f>
        <v>Moderado</v>
      </c>
      <c r="AA18" s="262" t="str">
        <f t="shared" ref="AA18" si="28">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Moderado</v>
      </c>
      <c r="AB18" s="249" t="s">
        <v>82</v>
      </c>
      <c r="AC18" s="275" t="s">
        <v>329</v>
      </c>
      <c r="AD18" s="251" t="s">
        <v>321</v>
      </c>
      <c r="AE18" s="268" t="s">
        <v>307</v>
      </c>
      <c r="AF18" s="268" t="s">
        <v>308</v>
      </c>
      <c r="AG18" s="260" t="s">
        <v>341</v>
      </c>
      <c r="AH18" s="260" t="s">
        <v>342</v>
      </c>
      <c r="AI18" s="260" t="s">
        <v>343</v>
      </c>
      <c r="AJ18" s="260" t="s">
        <v>344</v>
      </c>
      <c r="AK18" s="266" t="s">
        <v>324</v>
      </c>
    </row>
    <row r="19" spans="1:37" ht="79.5" customHeight="1" x14ac:dyDescent="0.25">
      <c r="A19" s="254"/>
      <c r="B19" s="272"/>
      <c r="C19" s="272"/>
      <c r="D19" s="273"/>
      <c r="E19" s="274"/>
      <c r="F19" s="271"/>
      <c r="G19" s="252"/>
      <c r="H19" s="252"/>
      <c r="I19" s="250"/>
      <c r="J19" s="250"/>
      <c r="K19" s="250"/>
      <c r="L19" s="250"/>
      <c r="M19" s="263"/>
      <c r="N19" s="91" t="s">
        <v>349</v>
      </c>
      <c r="O19" s="32" t="s">
        <v>1</v>
      </c>
      <c r="P19" s="32" t="s">
        <v>67</v>
      </c>
      <c r="Q19" s="32" t="s">
        <v>71</v>
      </c>
      <c r="R19" s="33">
        <f t="shared" si="4"/>
        <v>0.4</v>
      </c>
      <c r="S19" s="32" t="s">
        <v>74</v>
      </c>
      <c r="T19" s="32" t="s">
        <v>76</v>
      </c>
      <c r="U19" s="32" t="s">
        <v>78</v>
      </c>
      <c r="V19" s="79">
        <f t="shared" ref="V19" si="29">V18-(V18*R19)</f>
        <v>0.48</v>
      </c>
      <c r="W19" s="263"/>
      <c r="X19" s="250"/>
      <c r="Y19" s="263"/>
      <c r="Z19" s="250"/>
      <c r="AA19" s="263"/>
      <c r="AB19" s="250"/>
      <c r="AC19" s="276"/>
      <c r="AD19" s="252"/>
      <c r="AE19" s="269"/>
      <c r="AF19" s="269"/>
      <c r="AG19" s="261"/>
      <c r="AH19" s="261" t="s">
        <v>342</v>
      </c>
      <c r="AI19" s="261" t="s">
        <v>343</v>
      </c>
      <c r="AJ19" s="261" t="s">
        <v>344</v>
      </c>
      <c r="AK19" s="267"/>
    </row>
    <row r="20" spans="1:37" ht="102.6" customHeight="1" x14ac:dyDescent="0.25">
      <c r="A20" s="253" t="s">
        <v>194</v>
      </c>
      <c r="B20" s="277" t="s">
        <v>174</v>
      </c>
      <c r="C20" s="279" t="s">
        <v>330</v>
      </c>
      <c r="D20" s="279" t="s">
        <v>331</v>
      </c>
      <c r="E20" s="279" t="str">
        <f t="shared" ref="E20" si="30">CONCATENATE(B20," ",C20," ",D20)</f>
        <v>Afectación económica y reputacional por la no realización de seguimiento de casos que tienen recomendaciones o restricciones originadas por accidentes de trabajo, enfermedad común o laboral, debido al incumplimiento de lo pactado en mesas laborales con los trabajadores, para un beneficio propio o de un tercero</v>
      </c>
      <c r="F20" s="270" t="s">
        <v>42</v>
      </c>
      <c r="G20" s="251" t="s">
        <v>32</v>
      </c>
      <c r="H20" s="251" t="s">
        <v>309</v>
      </c>
      <c r="I20" s="249" t="s">
        <v>48</v>
      </c>
      <c r="J20" s="249" t="str">
        <f t="shared" ref="J20" si="31">IF((I20="Muy Bajo"),"20%",IF(I20="Baja","40%",IF(I20="Media","60%",IF(I20="Alta","80%",IF(I20="Muy Alta","100%","0")))))</f>
        <v>80%</v>
      </c>
      <c r="K20" s="249" t="s">
        <v>57</v>
      </c>
      <c r="L20" s="249" t="str">
        <f t="shared" ref="L20" si="32">IF((K20="Leve"),"20%",IF(K20="Menor","40%",IF(K20="Moderado","60%",IF(K20="Mayor","80%",IF(K20="Catastrófico","100%","0")))))</f>
        <v>80%</v>
      </c>
      <c r="M20" s="262" t="str">
        <f t="shared" ref="M20" si="33">IF((J20="100%")*(L20="100%"),"Extremo",IF((J20="100%")*(L20="80%"),"Alto",IF((J20="100%")*(L20="60%"),"Alto",IF((J20="100%")*(L20="40%"),"Alto",IF((J20="100%")*(L20="20%"),"Alto",IF((J20="80%")*(L20="100%"),"Extremo",IF((J20="80%")*(L20="80%"),"Alto",IF((J20="80%")*(L20="60%"),"Alto",IF((J20="80%")*(L20="40%"),"Moderado",IF((J20="80%")*(L20="20%"),"Moderado",IF((J20="60%")*(L20="100%"),"Extremo",IF((J20="60%")*(L20="80%"),"Alto",IF((J20="60%")*(L20="60%"),"Moderado",IF((J20="60%")*(L20="40%"),"Moderado",IF((J20="60%")*(L20="20%"),"Moderado",IF((J20="40%")*(L20="100%"),"Extremo",IF((J20="40%")*(L20="80%"),"Alto",IF((J20="40%")*(L20="60%"),"Moderado",IF((J20="40%")*(L20="40%"),"Moderado",IF((J20="40%")*(L20="20%"),"Bajo",IF((J20="20%")*(L20="100%"),"Extremo",IF((J20="20%")*(L20="80%"),"Alto",IF((J20="20%")*(L20="60%"),"Moderado",IF((J20="20%")*(L20="40%"),"Bajo",IF((J20="20%")*(L20="20%"),"Bajo","0")))))))))))))))))))))))))</f>
        <v>Alto</v>
      </c>
      <c r="N20" s="91" t="s">
        <v>348</v>
      </c>
      <c r="O20" s="32" t="s">
        <v>1</v>
      </c>
      <c r="P20" s="32" t="s">
        <v>67</v>
      </c>
      <c r="Q20" s="32" t="s">
        <v>71</v>
      </c>
      <c r="R20" s="33">
        <f>IF((P20="Preventivo"),"25%",IF(P20="Detectivo","15%",IF(P20="Correctivo","10%","0")))+IF((Q20="Automático"),"25%",IF(Q20="Manual","15%","0"))</f>
        <v>0.4</v>
      </c>
      <c r="S20" s="32" t="s">
        <v>74</v>
      </c>
      <c r="T20" s="32" t="s">
        <v>76</v>
      </c>
      <c r="U20" s="32" t="s">
        <v>78</v>
      </c>
      <c r="V20" s="33">
        <f t="shared" ref="V20" si="34">IF(O20="probabilidad",J20-(J20*R20),IF(O20="Impacto",(J20-0),"0"))</f>
        <v>0.8</v>
      </c>
      <c r="W20" s="262">
        <f t="shared" ref="W20" si="35">V21</f>
        <v>0.48</v>
      </c>
      <c r="X20" s="249" t="str">
        <f>IF((W20&lt;21%),"Muy Bajo",IF((W20&lt;41%),"Baja",IF((W20&lt;61%),"Media",IF((W20&lt;81%),"Alta",IF((W20&lt;101%),"Muy alta","0")))))</f>
        <v>Media</v>
      </c>
      <c r="Y20" s="262">
        <f t="shared" ref="Y20" si="36">IF(O20="Impacto",L20-(L20*R20),IF(O20="Probabilidad",L20-0,"0"))</f>
        <v>0.48</v>
      </c>
      <c r="Z20" s="249" t="str">
        <f t="shared" ref="Z20" si="37">IF((Y20&lt;21%),"Leve",IF((Y20&lt;41%),"Menor",IF((Y20&lt;61%),"Moderado",IF((Y20&lt;81%),"Mayor",IF((Y20&lt;101%),"Catastrófico","0")))))</f>
        <v>Moderado</v>
      </c>
      <c r="AA20" s="262" t="str">
        <f t="shared" ref="AA20" si="38">IF((X20="Muy alta")*(Z20="Catastrófico"),"Extremo",IF((X20="Muy alta")*(Z20="Mayor"),"Alto",IF((X20="Muy alta")*(Z20="Moderado"),"Alto",IF((X20="Muy alta")*(Z20="Menor"),"Alto",IF((X20="Muy alta")*(Z20="Leve"),"Alto",IF((X20="Alta")*(Z20="Catastrófico"),"Extremo",IF((X20="Alta")*(Z20="Mayor"),"Alto",IF((X20="Alta")*(Z20="Moderado"),"Alto",IF((X20="Alta")*(Z20="Menor"),"Moderado",IF((X20="Alta")*(Z20="Leve"),"Moderado",IF((X20="Media")*(Z20="Catastrófico"),"Extremo",IF((X20="Media")*(Z20="Mayor"),"Alto",IF((X20="Media")*(Z20="Moderado"),"Moderado",IF((X20="Media")*(Z20="Menor"),"Moderado",IF((X20="Media")*(Z20="Leve"),"Moderado",IF((X20="Baja")*(Z20="Catastrófico"),"Extremo",IF((X20="Baja")*(Z20="Mayor"),"Alto",IF((X20="Baja")*(Z20="Moderado"),"Moderado",IF((X20="Baja")*(Z20="Menor"),"Moderado",IF((X20="Baja")*(Z20="Leve"),"Bajo",IF((X20="Muy bajo")*(Z20="Catastrófico"),"Extremo",IF((X20="Muy bajo")*(Z20="Mayor"),"Alto",IF((X20="Muy bajo")*(Z20="Moderado"),"Moderado",IF((X20="Muy bajo")*(Z20="Menor"),"Bajo",IF((X20="Muy bajo")*(Z20="Leve"),"Bajo","0")))))))))))))))))))))))))</f>
        <v>Moderado</v>
      </c>
      <c r="AB20" s="249" t="s">
        <v>82</v>
      </c>
      <c r="AC20" s="282" t="s">
        <v>354</v>
      </c>
      <c r="AD20" s="251" t="s">
        <v>321</v>
      </c>
      <c r="AE20" s="268" t="s">
        <v>307</v>
      </c>
      <c r="AF20" s="268" t="s">
        <v>308</v>
      </c>
      <c r="AG20" s="260" t="s">
        <v>341</v>
      </c>
      <c r="AH20" s="260" t="s">
        <v>342</v>
      </c>
      <c r="AI20" s="260" t="s">
        <v>343</v>
      </c>
      <c r="AJ20" s="260" t="s">
        <v>344</v>
      </c>
      <c r="AK20" s="266" t="s">
        <v>324</v>
      </c>
    </row>
    <row r="21" spans="1:37" ht="78.95" customHeight="1" x14ac:dyDescent="0.25">
      <c r="A21" s="254"/>
      <c r="B21" s="278"/>
      <c r="C21" s="280"/>
      <c r="D21" s="281"/>
      <c r="E21" s="280"/>
      <c r="F21" s="271"/>
      <c r="G21" s="252"/>
      <c r="H21" s="252"/>
      <c r="I21" s="250"/>
      <c r="J21" s="250"/>
      <c r="K21" s="250"/>
      <c r="L21" s="250"/>
      <c r="M21" s="263"/>
      <c r="N21" s="91" t="s">
        <v>349</v>
      </c>
      <c r="O21" s="32" t="s">
        <v>1</v>
      </c>
      <c r="P21" s="32" t="s">
        <v>67</v>
      </c>
      <c r="Q21" s="32" t="s">
        <v>71</v>
      </c>
      <c r="R21" s="33">
        <f>IF((P21="Preventivo"),"25%",IF(P21="Detectivo","15%",IF(P21="Correctivo","10%","0")))+IF((Q21="Automático"),"25%",IF(Q21="Manual","15%","0"))</f>
        <v>0.4</v>
      </c>
      <c r="S21" s="32" t="s">
        <v>74</v>
      </c>
      <c r="T21" s="32" t="s">
        <v>76</v>
      </c>
      <c r="U21" s="32" t="s">
        <v>78</v>
      </c>
      <c r="V21" s="79">
        <f t="shared" ref="V21" si="39">V20-(V20*R21)</f>
        <v>0.48</v>
      </c>
      <c r="W21" s="263"/>
      <c r="X21" s="250"/>
      <c r="Y21" s="263"/>
      <c r="Z21" s="250"/>
      <c r="AA21" s="263"/>
      <c r="AB21" s="250"/>
      <c r="AC21" s="283"/>
      <c r="AD21" s="252"/>
      <c r="AE21" s="269"/>
      <c r="AF21" s="269"/>
      <c r="AG21" s="261"/>
      <c r="AH21" s="261" t="s">
        <v>342</v>
      </c>
      <c r="AI21" s="261" t="s">
        <v>343</v>
      </c>
      <c r="AJ21" s="261" t="s">
        <v>344</v>
      </c>
      <c r="AK21" s="267"/>
    </row>
    <row r="22" spans="1:37" s="3" customFormat="1" ht="99" customHeight="1" x14ac:dyDescent="0.25">
      <c r="A22" s="277" t="s">
        <v>194</v>
      </c>
      <c r="B22" s="277" t="s">
        <v>101</v>
      </c>
      <c r="C22" s="277" t="s">
        <v>332</v>
      </c>
      <c r="D22" s="277" t="s">
        <v>333</v>
      </c>
      <c r="E22" s="284" t="str">
        <f>CONCATENATE(B22," ",C22," ",D22)</f>
        <v>Afectación reputacional por contagios masivos por pandemias  debido a la no implementación o Incumplimiento de medidas de bioseguridad para prevención de la enfermedad</v>
      </c>
      <c r="F22" s="249" t="s">
        <v>41</v>
      </c>
      <c r="G22" s="251" t="s">
        <v>32</v>
      </c>
      <c r="H22" s="249" t="s">
        <v>334</v>
      </c>
      <c r="I22" s="249" t="s">
        <v>59</v>
      </c>
      <c r="J22" s="249" t="str">
        <f>IF((I22="Muy Bajo"),"20%",IF(I22="Baja","40%",IF(I22="Media","60%",IF(I22="Alta","80%",IF(I22="Muy Alta","100%","0")))))</f>
        <v>20%</v>
      </c>
      <c r="K22" s="249" t="s">
        <v>54</v>
      </c>
      <c r="L22" s="249" t="str">
        <f>IF((K22="Leve"),"20%",IF(K22="Menor","40%",IF(K22="Moderado","60%",IF(K22="Mayor","80%",IF(K22="Catastrófico","100%","0")))))</f>
        <v>20%</v>
      </c>
      <c r="M22" s="262" t="str">
        <f>IF((J22="100%")*(L22="100%"),"Extremo",IF((J22="100%")*(L22="80%"),"Alto",IF((J22="100%")*(L22="60%"),"Alto",IF((J22="100%")*(L22="40%"),"Alto",IF((J22="100%")*(L22="20%"),"Alto",IF((J22="80%")*(L22="100%"),"Extremo",IF((J22="80%")*(L22="80%"),"Alto",IF((J22="80%")*(L22="60%"),"Alto",IF((J22="80%")*(L22="40%"),"Moderado",IF((J22="80%")*(L22="20%"),"Moderado",IF((J22="60%")*(L22="100%"),"Extremo",IF((J22="60%")*(L22="80%"),"Alto",IF((J22="60%")*(L22="60%"),"Moderado",IF((J22="60%")*(L22="40%"),"Moderado",IF((J22="60%")*(L22="20%"),"Moderado",IF((J22="40%")*(L22="100%"),"Extremo",IF((J22="40%")*(L22="80%"),"Alto",IF((J22="40%")*(L22="60%"),"Moderado",IF((J22="40%")*(L22="40%"),"Moderado",IF((J22="40%")*(L22="20%"),"Bajo",IF((J22="20%")*(L22="100%"),"Extremo",IF((J22="20%")*(L22="80%"),"Alto",IF((J22="20%")*(L22="60%"),"Moderado",IF((J22="20%")*(L22="40%"),"Bajo",IF((J22="20%")*(L22="20%"),"Bajo","0")))))))))))))))))))))))))</f>
        <v>Bajo</v>
      </c>
      <c r="N22" s="92" t="s">
        <v>350</v>
      </c>
      <c r="O22" s="32" t="s">
        <v>65</v>
      </c>
      <c r="P22" s="32" t="s">
        <v>67</v>
      </c>
      <c r="Q22" s="80" t="s">
        <v>71</v>
      </c>
      <c r="R22" s="33">
        <f>IF((P22="Preventivo"),"25%",IF(P22="Detectivo","15%",IF(P22="Correctivo","10%","0")))+IF((Q22="Automático"),"25%",IF(Q22="Manual","15%","0"))</f>
        <v>0.4</v>
      </c>
      <c r="S22" s="32" t="s">
        <v>74</v>
      </c>
      <c r="T22" s="32" t="s">
        <v>76</v>
      </c>
      <c r="U22" s="32" t="s">
        <v>78</v>
      </c>
      <c r="V22" s="33">
        <f>IF(O22="probabilidad",J22-(J22*R22),IF(O22="Impacto",(J22-0),"0"))</f>
        <v>0.12</v>
      </c>
      <c r="W22" s="262">
        <f>V23</f>
        <v>7.1999999999999995E-2</v>
      </c>
      <c r="X22" s="249" t="str">
        <f>IF((W22&lt;21%),"Muy Bajo",IF((W22&lt;41%),"Baja",IF((W22&lt;61%),"Media",IF((W22&lt;81%),"Alta",IF((W22&lt;101%),"Muy alta","0")))))</f>
        <v>Muy Bajo</v>
      </c>
      <c r="Y22" s="262">
        <f t="shared" ref="Y22:Y24" si="40">IF(O22="Impacto",L22-(L22*R22),IF(O22="Probabilidad",L22-0,"0"))</f>
        <v>0.2</v>
      </c>
      <c r="Z22" s="249" t="str">
        <f>IF((Y22&lt;21%),"Leve",IF((Y22&lt;41%),"Menor",IF((Y22&lt;61%),"Moderado",IF((Y22&lt;81%),"Mayor",IF((Y22&lt;101%),"Catastrófico","0")))))</f>
        <v>Leve</v>
      </c>
      <c r="AA22" s="262" t="str">
        <f>IF((X22="Muy alta")*(Z22="Catastrófico"),"Extremo",IF((X22="Muy alta")*(Z22="Mayor"),"Alto",IF((X22="Muy alta")*(Z22="Moderado"),"Alto",IF((X22="Muy alta")*(Z22="Menor"),"Alto",IF((X22="Muy alta")*(Z22="Leve"),"Alto",IF((X22="Alta")*(Z22="Catastrófico"),"Extremo",IF((X22="Alta")*(Z22="Mayor"),"Alto",IF((X22="Alta")*(Z22="Moderado"),"Alto",IF((X22="Alta")*(Z22="Menor"),"Moderado",IF((X22="Alta")*(Z22="Leve"),"Moderado",IF((X22="Media")*(Z22="Catastrófico"),"Extremo",IF((X22="Media")*(Z22="Mayor"),"Alto",IF((X22="Media")*(Z22="Moderado"),"Moderado",IF((X22="Media")*(Z22="Menor"),"Moderado",IF((X22="Media")*(Z22="Leve"),"Moderado",IF((X22="Baja")*(Z22="Catastrófico"),"Extremo",IF((X22="Baja")*(Z22="Mayor"),"Alto",IF((X22="Baja")*(Z22="Moderado"),"Moderado",IF((X22="Baja")*(Z22="Menor"),"Moderado",IF((X22="Baja")*(Z22="Leve"),"Bajo",IF((X22="Muy bajo")*(Z22="Catastrófico"),"Extremo",IF((X22="Muy bajo")*(Z22="Mayor"),"Alto",IF((X22="Muy bajo")*(Z22="Moderado"),"Moderado",IF((X22="Muy bajo")*(Z22="Menor"),"Bajo",IF((X22="Muy bajo")*(Z22="Leve"),"Bajo","0")))))))))))))))))))))))))</f>
        <v>Bajo</v>
      </c>
      <c r="AB22" s="249" t="s">
        <v>83</v>
      </c>
      <c r="AC22" s="275" t="s">
        <v>335</v>
      </c>
      <c r="AD22" s="251" t="s">
        <v>321</v>
      </c>
      <c r="AE22" s="268" t="s">
        <v>307</v>
      </c>
      <c r="AF22" s="268" t="s">
        <v>308</v>
      </c>
      <c r="AG22" s="260" t="s">
        <v>341</v>
      </c>
      <c r="AH22" s="260" t="s">
        <v>342</v>
      </c>
      <c r="AI22" s="260" t="s">
        <v>343</v>
      </c>
      <c r="AJ22" s="260" t="s">
        <v>344</v>
      </c>
      <c r="AK22" s="266" t="s">
        <v>324</v>
      </c>
    </row>
    <row r="23" spans="1:37" ht="99" customHeight="1" x14ac:dyDescent="0.25">
      <c r="A23" s="278"/>
      <c r="B23" s="278"/>
      <c r="C23" s="278"/>
      <c r="D23" s="278"/>
      <c r="E23" s="285"/>
      <c r="F23" s="250"/>
      <c r="G23" s="252"/>
      <c r="H23" s="250"/>
      <c r="I23" s="250"/>
      <c r="J23" s="250"/>
      <c r="K23" s="250"/>
      <c r="L23" s="250"/>
      <c r="M23" s="263"/>
      <c r="N23" s="77" t="s">
        <v>336</v>
      </c>
      <c r="O23" s="32" t="s">
        <v>65</v>
      </c>
      <c r="P23" s="32" t="s">
        <v>67</v>
      </c>
      <c r="Q23" s="32" t="s">
        <v>71</v>
      </c>
      <c r="R23" s="33">
        <f>IF((P23="Preventivo"),"25%",IF(P23="Detectivo","15%",IF(P23="Correctivo","10%","0")))+IF((Q23="Automático"),"25%",IF(Q23="Manual","15%","0"))</f>
        <v>0.4</v>
      </c>
      <c r="S23" s="32" t="s">
        <v>74</v>
      </c>
      <c r="T23" s="32" t="s">
        <v>76</v>
      </c>
      <c r="U23" s="32" t="s">
        <v>78</v>
      </c>
      <c r="V23" s="79">
        <f>V22-(V22*R23)</f>
        <v>7.1999999999999995E-2</v>
      </c>
      <c r="W23" s="263"/>
      <c r="X23" s="250"/>
      <c r="Y23" s="263"/>
      <c r="Z23" s="250"/>
      <c r="AA23" s="263"/>
      <c r="AB23" s="250"/>
      <c r="AC23" s="286"/>
      <c r="AD23" s="252"/>
      <c r="AE23" s="269"/>
      <c r="AF23" s="269"/>
      <c r="AG23" s="261"/>
      <c r="AH23" s="261" t="s">
        <v>342</v>
      </c>
      <c r="AI23" s="261" t="s">
        <v>343</v>
      </c>
      <c r="AJ23" s="261" t="s">
        <v>344</v>
      </c>
      <c r="AK23" s="267"/>
    </row>
    <row r="24" spans="1:37" ht="93" customHeight="1" x14ac:dyDescent="0.25">
      <c r="A24" s="251" t="s">
        <v>194</v>
      </c>
      <c r="B24" s="251" t="s">
        <v>174</v>
      </c>
      <c r="C24" s="251" t="s">
        <v>337</v>
      </c>
      <c r="D24" s="251" t="s">
        <v>338</v>
      </c>
      <c r="E24" s="287" t="str">
        <f>CONCATENATE(B24," ",C24," ",D24)</f>
        <v>Afectación económica y reputacional debido al no cumplimiento de las actividades proyectadas en el plan de mejoramiento y el plan anual de trabajo por la no ejecución de actividades en el proceso de implementación del SG SST  y la ausencia de evidencias y registro de actividades ejecutadas</v>
      </c>
      <c r="F24" s="249" t="s">
        <v>41</v>
      </c>
      <c r="G24" s="251" t="s">
        <v>32</v>
      </c>
      <c r="H24" s="249" t="s">
        <v>309</v>
      </c>
      <c r="I24" s="249" t="s">
        <v>46</v>
      </c>
      <c r="J24" s="249" t="str">
        <f t="shared" ref="J24" si="41">IF((I24="Muy Bajo"),"20%",IF(I24="Baja","40%",IF(I24="Media","60%",IF(I24="Alta","80%",IF(I24="Muy Alta","100%","0")))))</f>
        <v>40%</v>
      </c>
      <c r="K24" s="249" t="s">
        <v>55</v>
      </c>
      <c r="L24" s="249" t="str">
        <f t="shared" ref="L24" si="42">IF((K24="Leve"),"20%",IF(K24="Menor","40%",IF(K24="Moderado","60%",IF(K24="Mayor","80%",IF(K24="Catastrófico","100%","0")))))</f>
        <v>40%</v>
      </c>
      <c r="M24" s="262" t="str">
        <f t="shared" ref="M24" si="43">IF((J24="100%")*(L24="100%"),"Extremo",IF((J24="100%")*(L24="80%"),"Alto",IF((J24="100%")*(L24="60%"),"Alto",IF((J24="100%")*(L24="40%"),"Alto",IF((J24="100%")*(L24="20%"),"Alto",IF((J24="80%")*(L24="100%"),"Extremo",IF((J24="80%")*(L24="80%"),"Alto",IF((J24="80%")*(L24="60%"),"Alto",IF((J24="80%")*(L24="40%"),"Moderado",IF((J24="80%")*(L24="20%"),"Moderado",IF((J24="60%")*(L24="100%"),"Extremo",IF((J24="60%")*(L24="80%"),"Alto",IF((J24="60%")*(L24="60%"),"Moderado",IF((J24="60%")*(L24="40%"),"Moderado",IF((J24="60%")*(L24="20%"),"Moderado",IF((J24="40%")*(L24="100%"),"Extremo",IF((J24="40%")*(L24="80%"),"Alto",IF((J24="40%")*(L24="60%"),"Moderado",IF((J24="40%")*(L24="40%"),"Moderado",IF((J24="40%")*(L24="20%"),"Bajo",IF((J24="20%")*(L24="100%"),"Extremo",IF((J24="20%")*(L24="80%"),"Alto",IF((J24="20%")*(L24="60%"),"Moderado",IF((J24="20%")*(L24="40%"),"Bajo",IF((J24="20%")*(L24="20%"),"Bajo","0")))))))))))))))))))))))))</f>
        <v>Moderado</v>
      </c>
      <c r="N24" s="90" t="s">
        <v>351</v>
      </c>
      <c r="O24" s="32" t="s">
        <v>65</v>
      </c>
      <c r="P24" s="32" t="s">
        <v>67</v>
      </c>
      <c r="Q24" s="32" t="s">
        <v>71</v>
      </c>
      <c r="R24" s="33">
        <f t="shared" ref="R24:R26" si="44">IF((P24="Preventivo"),"25%",IF(P24="Detectivo","15%",IF(P24="Correctivo","10%","0")))+IF((Q24="Automático"),"25%",IF(Q24="Manual","15%","0"))</f>
        <v>0.4</v>
      </c>
      <c r="S24" s="32" t="s">
        <v>74</v>
      </c>
      <c r="T24" s="32" t="s">
        <v>76</v>
      </c>
      <c r="U24" s="32" t="s">
        <v>78</v>
      </c>
      <c r="V24" s="33">
        <f t="shared" ref="V24" si="45">IF(O24="probabilidad",J24-(J24*R24),IF(O24="Impacto",(J24-0),"0"))</f>
        <v>0.24</v>
      </c>
      <c r="W24" s="262">
        <f t="shared" ref="W24" si="46">V25</f>
        <v>0.12</v>
      </c>
      <c r="X24" s="249" t="str">
        <f t="shared" ref="X24" si="47">IF((W24&lt;21%),"Muy Bajo",IF((W24&lt;41%),"Baja",IF((W24&lt;61%),"Media",IF((W24&lt;81%),"Alta",IF((W24&lt;101%),"Muy alta","0")))))</f>
        <v>Muy Bajo</v>
      </c>
      <c r="Y24" s="262">
        <f t="shared" si="40"/>
        <v>0.4</v>
      </c>
      <c r="Z24" s="249" t="str">
        <f t="shared" ref="Z24" si="48">IF((Y24&lt;21%),"Leve",IF((Y24&lt;41%),"Menor",IF((Y24&lt;61%),"Moderado",IF((Y24&lt;81%),"Mayor",IF((Y24&lt;101%),"Catastrófico","0")))))</f>
        <v>Menor</v>
      </c>
      <c r="AA24" s="262" t="str">
        <f t="shared" ref="AA24" si="49">IF((X24="Muy alta")*(Z24="Catastrófico"),"Extremo",IF((X24="Muy alta")*(Z24="Mayor"),"Alto",IF((X24="Muy alta")*(Z24="Moderado"),"Alto",IF((X24="Muy alta")*(Z24="Menor"),"Alto",IF((X24="Muy alta")*(Z24="Leve"),"Alto",IF((X24="Alta")*(Z24="Catastrófico"),"Extremo",IF((X24="Alta")*(Z24="Mayor"),"Alto",IF((X24="Alta")*(Z24="Moderado"),"Alto",IF((X24="Alta")*(Z24="Menor"),"Moderado",IF((X24="Alta")*(Z24="Leve"),"Moderado",IF((X24="Media")*(Z24="Catastrófico"),"Extremo",IF((X24="Media")*(Z24="Mayor"),"Alto",IF((X24="Media")*(Z24="Moderado"),"Moderado",IF((X24="Media")*(Z24="Menor"),"Moderado",IF((X24="Media")*(Z24="Leve"),"Moderado",IF((X24="Baja")*(Z24="Catastrófico"),"Extremo",IF((X24="Baja")*(Z24="Mayor"),"Alto",IF((X24="Baja")*(Z24="Moderado"),"Moderado",IF((X24="Baja")*(Z24="Menor"),"Moderado",IF((X24="Baja")*(Z24="Leve"),"Bajo",IF((X24="Muy bajo")*(Z24="Catastrófico"),"Extremo",IF((X24="Muy bajo")*(Z24="Mayor"),"Alto",IF((X24="Muy bajo")*(Z24="Moderado"),"Moderado",IF((X24="Muy bajo")*(Z24="Menor"),"Bajo",IF((X24="Muy bajo")*(Z24="Leve"),"Bajo","0")))))))))))))))))))))))))</f>
        <v>Bajo</v>
      </c>
      <c r="AB24" s="249" t="s">
        <v>83</v>
      </c>
      <c r="AC24" s="264" t="s">
        <v>355</v>
      </c>
      <c r="AD24" s="251" t="s">
        <v>321</v>
      </c>
      <c r="AE24" s="268" t="s">
        <v>307</v>
      </c>
      <c r="AF24" s="268" t="s">
        <v>308</v>
      </c>
      <c r="AG24" s="260" t="s">
        <v>341</v>
      </c>
      <c r="AH24" s="260" t="s">
        <v>342</v>
      </c>
      <c r="AI24" s="260" t="s">
        <v>343</v>
      </c>
      <c r="AJ24" s="260" t="s">
        <v>344</v>
      </c>
      <c r="AK24" s="266" t="s">
        <v>324</v>
      </c>
    </row>
    <row r="25" spans="1:37" ht="99.75" customHeight="1" x14ac:dyDescent="0.25">
      <c r="A25" s="252"/>
      <c r="B25" s="252"/>
      <c r="C25" s="252"/>
      <c r="D25" s="250"/>
      <c r="E25" s="288"/>
      <c r="F25" s="250"/>
      <c r="G25" s="252"/>
      <c r="H25" s="250"/>
      <c r="I25" s="250"/>
      <c r="J25" s="250"/>
      <c r="K25" s="250"/>
      <c r="L25" s="250"/>
      <c r="M25" s="263"/>
      <c r="N25" s="90" t="s">
        <v>352</v>
      </c>
      <c r="O25" s="32" t="s">
        <v>65</v>
      </c>
      <c r="P25" s="32" t="s">
        <v>67</v>
      </c>
      <c r="Q25" s="32" t="s">
        <v>70</v>
      </c>
      <c r="R25" s="33">
        <f t="shared" si="44"/>
        <v>0.5</v>
      </c>
      <c r="S25" s="32" t="s">
        <v>74</v>
      </c>
      <c r="T25" s="32" t="s">
        <v>76</v>
      </c>
      <c r="U25" s="32" t="s">
        <v>78</v>
      </c>
      <c r="V25" s="79">
        <f t="shared" ref="V25" si="50">V24-(V24*R25)</f>
        <v>0.12</v>
      </c>
      <c r="W25" s="263"/>
      <c r="X25" s="250"/>
      <c r="Y25" s="263"/>
      <c r="Z25" s="250"/>
      <c r="AA25" s="263"/>
      <c r="AB25" s="250"/>
      <c r="AC25" s="289"/>
      <c r="AD25" s="252"/>
      <c r="AE25" s="269"/>
      <c r="AF25" s="269"/>
      <c r="AG25" s="261"/>
      <c r="AH25" s="261" t="s">
        <v>342</v>
      </c>
      <c r="AI25" s="261" t="s">
        <v>343</v>
      </c>
      <c r="AJ25" s="261" t="s">
        <v>344</v>
      </c>
      <c r="AK25" s="267"/>
    </row>
    <row r="26" spans="1:37" ht="182.45" customHeight="1" thickBot="1" x14ac:dyDescent="0.3">
      <c r="A26" s="82" t="s">
        <v>194</v>
      </c>
      <c r="B26" s="82" t="s">
        <v>174</v>
      </c>
      <c r="C26" s="83" t="s">
        <v>339</v>
      </c>
      <c r="D26" s="83" t="s">
        <v>340</v>
      </c>
      <c r="E26" s="84" t="str">
        <f>CONCATENATE(B26," ",C26," ",D26)</f>
        <v xml:space="preserve">Afectación económica y reputacional por ausencia de la documentación de registros y evidencias del SG SST,   debido a la gestión tardía de las actividades programadas del proceso de implementación del SG SST </v>
      </c>
      <c r="F26" s="85" t="s">
        <v>41</v>
      </c>
      <c r="G26" s="82" t="s">
        <v>32</v>
      </c>
      <c r="H26" s="82" t="s">
        <v>309</v>
      </c>
      <c r="I26" s="85" t="s">
        <v>46</v>
      </c>
      <c r="J26" s="85" t="str">
        <f t="shared" ref="J26" si="51">IF((I26="Muy Bajo"),"20%",IF(I26="Baja","40%",IF(I26="Media","60%",IF(I26="Alta","80%",IF(I26="Muy Alta","100%","0")))))</f>
        <v>40%</v>
      </c>
      <c r="K26" s="85" t="s">
        <v>55</v>
      </c>
      <c r="L26" s="85" t="str">
        <f t="shared" ref="L26" si="52">IF((K26="Leve"),"20%",IF(K26="Menor","40%",IF(K26="Moderado","60%",IF(K26="Mayor","80%",IF(K26="Catastrófico","100%","0")))))</f>
        <v>40%</v>
      </c>
      <c r="M26" s="86" t="str">
        <f t="shared" ref="M26" si="53">IF((J26="100%")*(L26="100%"),"Extremo",IF((J26="100%")*(L26="80%"),"Alto",IF((J26="100%")*(L26="60%"),"Alto",IF((J26="100%")*(L26="40%"),"Alto",IF((J26="100%")*(L26="20%"),"Alto",IF((J26="80%")*(L26="100%"),"Extremo",IF((J26="80%")*(L26="80%"),"Alto",IF((J26="80%")*(L26="60%"),"Alto",IF((J26="80%")*(L26="40%"),"Moderado",IF((J26="80%")*(L26="20%"),"Moderado",IF((J26="60%")*(L26="100%"),"Extremo",IF((J26="60%")*(L26="80%"),"Alto",IF((J26="60%")*(L26="60%"),"Moderado",IF((J26="60%")*(L26="40%"),"Moderado",IF((J26="60%")*(L26="20%"),"Moderado",IF((J26="40%")*(L26="100%"),"Extremo",IF((J26="40%")*(L26="80%"),"Alto",IF((J26="40%")*(L26="60%"),"Moderado",IF((J26="40%")*(L26="40%"),"Moderado",IF((J26="40%")*(L26="20%"),"Bajo",IF((J26="20%")*(L26="100%"),"Extremo",IF((J26="20%")*(L26="80%"),"Alto",IF((J26="20%")*(L26="60%"),"Moderado",IF((J26="20%")*(L26="40%"),"Bajo",IF((J26="20%")*(L26="20%"),"Bajo","0")))))))))))))))))))))))))</f>
        <v>Moderado</v>
      </c>
      <c r="N26" s="93" t="s">
        <v>353</v>
      </c>
      <c r="O26" s="85" t="s">
        <v>1</v>
      </c>
      <c r="P26" s="85" t="s">
        <v>67</v>
      </c>
      <c r="Q26" s="85" t="s">
        <v>71</v>
      </c>
      <c r="R26" s="86">
        <f t="shared" si="44"/>
        <v>0.4</v>
      </c>
      <c r="S26" s="85" t="s">
        <v>74</v>
      </c>
      <c r="T26" s="85" t="s">
        <v>76</v>
      </c>
      <c r="U26" s="85" t="s">
        <v>78</v>
      </c>
      <c r="V26" s="87">
        <f>V25-(V25*R26)</f>
        <v>7.1999999999999995E-2</v>
      </c>
      <c r="W26" s="86">
        <f>V26</f>
        <v>7.1999999999999995E-2</v>
      </c>
      <c r="X26" s="85" t="str">
        <f t="shared" ref="X26" si="54">IF((W26&lt;21%),"Muy Bajo",IF((W26&lt;41%),"Baja",IF((W26&lt;61%),"Media",IF((W26&lt;81%),"Alta",IF((W26&lt;101%),"Muy alta","0")))))</f>
        <v>Muy Bajo</v>
      </c>
      <c r="Y26" s="86">
        <f t="shared" ref="Y26" si="55">IF(O26="Impacto",L26-(L26*R26),IF(O26="Probabilidad",L26-0,"0"))</f>
        <v>0.24</v>
      </c>
      <c r="Z26" s="85" t="str">
        <f t="shared" ref="Z26" si="56">IF((Y26&lt;21%),"Leve",IF((Y26&lt;41%),"Menor",IF((Y26&lt;61%),"Moderado",IF((Y26&lt;81%),"Mayor",IF((Y26&lt;101%),"Catastrófico","0")))))</f>
        <v>Menor</v>
      </c>
      <c r="AA26" s="86" t="str">
        <f t="shared" ref="AA26" si="57">IF((X26="Muy alta")*(Z26="Catastrófico"),"Extremo",IF((X26="Muy alta")*(Z26="Mayor"),"Alto",IF((X26="Muy alta")*(Z26="Moderado"),"Alto",IF((X26="Muy alta")*(Z26="Menor"),"Alto",IF((X26="Muy alta")*(Z26="Leve"),"Alto",IF((X26="Alta")*(Z26="Catastrófico"),"Extremo",IF((X26="Alta")*(Z26="Mayor"),"Alto",IF((X26="Alta")*(Z26="Moderado"),"Alto",IF((X26="Alta")*(Z26="Menor"),"Moderado",IF((X26="Alta")*(Z26="Leve"),"Moderado",IF((X26="Media")*(Z26="Catastrófico"),"Extremo",IF((X26="Media")*(Z26="Mayor"),"Alto",IF((X26="Media")*(Z26="Moderado"),"Moderado",IF((X26="Media")*(Z26="Menor"),"Moderado",IF((X26="Media")*(Z26="Leve"),"Moderado",IF((X26="Baja")*(Z26="Catastrófico"),"Extremo",IF((X26="Baja")*(Z26="Mayor"),"Alto",IF((X26="Baja")*(Z26="Moderado"),"Moderado",IF((X26="Baja")*(Z26="Menor"),"Moderado",IF((X26="Baja")*(Z26="Leve"),"Bajo",IF((X26="Muy bajo")*(Z26="Catastrófico"),"Extremo",IF((X26="Muy bajo")*(Z26="Mayor"),"Alto",IF((X26="Muy bajo")*(Z26="Moderado"),"Moderado",IF((X26="Muy bajo")*(Z26="Menor"),"Bajo",IF((X26="Muy bajo")*(Z26="Leve"),"Bajo","0")))))))))))))))))))))))))</f>
        <v>Bajo</v>
      </c>
      <c r="AB26" s="85" t="s">
        <v>85</v>
      </c>
      <c r="AC26" s="88" t="s">
        <v>356</v>
      </c>
      <c r="AD26" s="82" t="s">
        <v>321</v>
      </c>
      <c r="AE26" s="72" t="s">
        <v>307</v>
      </c>
      <c r="AF26" s="72" t="s">
        <v>308</v>
      </c>
      <c r="AG26" s="89" t="s">
        <v>341</v>
      </c>
      <c r="AH26" s="89" t="s">
        <v>342</v>
      </c>
      <c r="AI26" s="89" t="s">
        <v>343</v>
      </c>
      <c r="AJ26" s="89" t="s">
        <v>344</v>
      </c>
      <c r="AK26" s="85" t="s">
        <v>324</v>
      </c>
    </row>
  </sheetData>
  <mergeCells count="219">
    <mergeCell ref="AG24:AG25"/>
    <mergeCell ref="AH24:AH25"/>
    <mergeCell ref="AI24:AI25"/>
    <mergeCell ref="AJ24:AJ25"/>
    <mergeCell ref="AK24:AK25"/>
    <mergeCell ref="AB24:AB25"/>
    <mergeCell ref="AC24:AC25"/>
    <mergeCell ref="AD24:AD25"/>
    <mergeCell ref="AE24:AE25"/>
    <mergeCell ref="AF24:AF25"/>
    <mergeCell ref="W24:W25"/>
    <mergeCell ref="X24:X25"/>
    <mergeCell ref="Y24:Y25"/>
    <mergeCell ref="Z24:Z25"/>
    <mergeCell ref="AA24:AA25"/>
    <mergeCell ref="AI22:AI23"/>
    <mergeCell ref="AJ22:AJ23"/>
    <mergeCell ref="AK22:AK23"/>
    <mergeCell ref="A24:A25"/>
    <mergeCell ref="B24:B25"/>
    <mergeCell ref="C24:C25"/>
    <mergeCell ref="D24:D25"/>
    <mergeCell ref="E24:E25"/>
    <mergeCell ref="F24:F25"/>
    <mergeCell ref="G24:G25"/>
    <mergeCell ref="H24:H25"/>
    <mergeCell ref="I24:I25"/>
    <mergeCell ref="J24:J25"/>
    <mergeCell ref="K24:K25"/>
    <mergeCell ref="L24:L25"/>
    <mergeCell ref="M24:M25"/>
    <mergeCell ref="AD22:AD23"/>
    <mergeCell ref="AE22:AE23"/>
    <mergeCell ref="AF22:AF23"/>
    <mergeCell ref="AG22:AG23"/>
    <mergeCell ref="AH22:AH23"/>
    <mergeCell ref="Y22:Y23"/>
    <mergeCell ref="Z22:Z23"/>
    <mergeCell ref="AA22:AA23"/>
    <mergeCell ref="AB22:AB23"/>
    <mergeCell ref="AC22:AC23"/>
    <mergeCell ref="K22:K23"/>
    <mergeCell ref="L22:L23"/>
    <mergeCell ref="M22:M23"/>
    <mergeCell ref="W22:W23"/>
    <mergeCell ref="X22:X23"/>
    <mergeCell ref="F22:F23"/>
    <mergeCell ref="G22:G23"/>
    <mergeCell ref="H22:H23"/>
    <mergeCell ref="I22:I23"/>
    <mergeCell ref="J22:J23"/>
    <mergeCell ref="A22:A23"/>
    <mergeCell ref="B22:B23"/>
    <mergeCell ref="C22:C23"/>
    <mergeCell ref="D22:D23"/>
    <mergeCell ref="E22:E23"/>
    <mergeCell ref="AG20:AG21"/>
    <mergeCell ref="AH20:AH21"/>
    <mergeCell ref="AI20:AI21"/>
    <mergeCell ref="AJ20:AJ21"/>
    <mergeCell ref="AK20:AK21"/>
    <mergeCell ref="AB20:AB21"/>
    <mergeCell ref="AC20:AC21"/>
    <mergeCell ref="AD20:AD21"/>
    <mergeCell ref="AE20:AE21"/>
    <mergeCell ref="AF20:AF21"/>
    <mergeCell ref="W20:W21"/>
    <mergeCell ref="X20:X21"/>
    <mergeCell ref="Y20:Y21"/>
    <mergeCell ref="Z20:Z21"/>
    <mergeCell ref="AA20:AA21"/>
    <mergeCell ref="AI18:AI19"/>
    <mergeCell ref="AJ18:AJ19"/>
    <mergeCell ref="AK18:AK19"/>
    <mergeCell ref="A20:A21"/>
    <mergeCell ref="B20:B21"/>
    <mergeCell ref="C20:C21"/>
    <mergeCell ref="D20:D21"/>
    <mergeCell ref="E20:E21"/>
    <mergeCell ref="F20:F21"/>
    <mergeCell ref="G20:G21"/>
    <mergeCell ref="H20:H21"/>
    <mergeCell ref="I20:I21"/>
    <mergeCell ref="J20:J21"/>
    <mergeCell ref="K20:K21"/>
    <mergeCell ref="L20:L21"/>
    <mergeCell ref="M20:M21"/>
    <mergeCell ref="AD18:AD19"/>
    <mergeCell ref="AE18:AE19"/>
    <mergeCell ref="AF18:AF19"/>
    <mergeCell ref="AG18:AG19"/>
    <mergeCell ref="AH18:AH19"/>
    <mergeCell ref="Y18:Y19"/>
    <mergeCell ref="Z18:Z19"/>
    <mergeCell ref="AA18:AA19"/>
    <mergeCell ref="AB18:AB19"/>
    <mergeCell ref="AC18:AC19"/>
    <mergeCell ref="K18:K19"/>
    <mergeCell ref="L18:L19"/>
    <mergeCell ref="M18:M19"/>
    <mergeCell ref="W18:W19"/>
    <mergeCell ref="X18:X19"/>
    <mergeCell ref="F18:F19"/>
    <mergeCell ref="G18:G19"/>
    <mergeCell ref="H18:H19"/>
    <mergeCell ref="I18:I19"/>
    <mergeCell ref="J18:J19"/>
    <mergeCell ref="A18:A19"/>
    <mergeCell ref="B18:B19"/>
    <mergeCell ref="C18:C19"/>
    <mergeCell ref="D18:D19"/>
    <mergeCell ref="E18:E19"/>
    <mergeCell ref="AG16:AG17"/>
    <mergeCell ref="AH16:AH17"/>
    <mergeCell ref="AI16:AI17"/>
    <mergeCell ref="AJ16:AJ17"/>
    <mergeCell ref="AK16:AK17"/>
    <mergeCell ref="AB16:AB17"/>
    <mergeCell ref="AC16:AC17"/>
    <mergeCell ref="AD16:AD17"/>
    <mergeCell ref="AE16:AE17"/>
    <mergeCell ref="AF16:AF17"/>
    <mergeCell ref="W16:W17"/>
    <mergeCell ref="X16:X17"/>
    <mergeCell ref="Y16:Y17"/>
    <mergeCell ref="Z16:Z17"/>
    <mergeCell ref="AA16:AA17"/>
    <mergeCell ref="AI14:AI15"/>
    <mergeCell ref="AJ14:AJ15"/>
    <mergeCell ref="AK14:AK15"/>
    <mergeCell ref="A16:A17"/>
    <mergeCell ref="B16:B17"/>
    <mergeCell ref="C16:C17"/>
    <mergeCell ref="D16:D17"/>
    <mergeCell ref="E16:E17"/>
    <mergeCell ref="F16:F17"/>
    <mergeCell ref="G16:G17"/>
    <mergeCell ref="H16:H17"/>
    <mergeCell ref="I16:I17"/>
    <mergeCell ref="J16:J17"/>
    <mergeCell ref="K16:K17"/>
    <mergeCell ref="L16:L17"/>
    <mergeCell ref="M16:M17"/>
    <mergeCell ref="AD14:AD15"/>
    <mergeCell ref="AE14:AE15"/>
    <mergeCell ref="AF14:AF15"/>
    <mergeCell ref="AG14:AG15"/>
    <mergeCell ref="AH14:AH15"/>
    <mergeCell ref="Y14:Y15"/>
    <mergeCell ref="Z14:Z15"/>
    <mergeCell ref="AA14:AA15"/>
    <mergeCell ref="AB14:AB15"/>
    <mergeCell ref="AC14:AC15"/>
    <mergeCell ref="K14:K15"/>
    <mergeCell ref="L14:L15"/>
    <mergeCell ref="M14:M15"/>
    <mergeCell ref="W14:W15"/>
    <mergeCell ref="X14:X15"/>
    <mergeCell ref="R11:R12"/>
    <mergeCell ref="S11:S12"/>
    <mergeCell ref="F14:F15"/>
    <mergeCell ref="G14:G15"/>
    <mergeCell ref="H14:H15"/>
    <mergeCell ref="I14:I15"/>
    <mergeCell ref="J14:J15"/>
    <mergeCell ref="A14:A15"/>
    <mergeCell ref="B14:B15"/>
    <mergeCell ref="C14:C15"/>
    <mergeCell ref="D14:D15"/>
    <mergeCell ref="E14:E15"/>
    <mergeCell ref="A9:G9"/>
    <mergeCell ref="H10:L10"/>
    <mergeCell ref="M10:AA10"/>
    <mergeCell ref="H9:AA9"/>
    <mergeCell ref="B10:E10"/>
    <mergeCell ref="AD11:AD12"/>
    <mergeCell ref="AE11:AE12"/>
    <mergeCell ref="AF11:AF12"/>
    <mergeCell ref="AG11:AJ11"/>
    <mergeCell ref="A11:A12"/>
    <mergeCell ref="B11:B12"/>
    <mergeCell ref="C11:C12"/>
    <mergeCell ref="D11:D12"/>
    <mergeCell ref="E11:E12"/>
    <mergeCell ref="F11:F12"/>
    <mergeCell ref="G10:G12"/>
    <mergeCell ref="H11:H12"/>
    <mergeCell ref="I11:J12"/>
    <mergeCell ref="K11:L12"/>
    <mergeCell ref="M11:M12"/>
    <mergeCell ref="N11:N12"/>
    <mergeCell ref="O11:O12"/>
    <mergeCell ref="P11:P12"/>
    <mergeCell ref="Q11:Q12"/>
    <mergeCell ref="T11:T12"/>
    <mergeCell ref="U11:U12"/>
    <mergeCell ref="V11:V12"/>
    <mergeCell ref="W11:X12"/>
    <mergeCell ref="Y11:Z12"/>
    <mergeCell ref="AA11:AA12"/>
    <mergeCell ref="AB11:AB12"/>
    <mergeCell ref="AC11:AC12"/>
    <mergeCell ref="AB9:AK10"/>
    <mergeCell ref="AK11:AK12"/>
    <mergeCell ref="A1:B4"/>
    <mergeCell ref="A5:B5"/>
    <mergeCell ref="C5:AK5"/>
    <mergeCell ref="A8:B8"/>
    <mergeCell ref="C6:AK6"/>
    <mergeCell ref="C7:AK7"/>
    <mergeCell ref="C8:AK8"/>
    <mergeCell ref="A6:B6"/>
    <mergeCell ref="A7:B7"/>
    <mergeCell ref="AJ1:AK1"/>
    <mergeCell ref="AJ2:AK2"/>
    <mergeCell ref="AJ3:AK3"/>
    <mergeCell ref="AJ4:AK4"/>
    <mergeCell ref="C1:AI2"/>
    <mergeCell ref="C3:AI4"/>
  </mergeCells>
  <conditionalFormatting sqref="AA13">
    <cfRule type="containsText" dxfId="106" priority="384" operator="containsText" text="Bajo">
      <formula>NOT(ISERROR(SEARCH("Bajo",AA13)))</formula>
    </cfRule>
    <cfRule type="containsText" dxfId="105" priority="385" operator="containsText" text="Moderado">
      <formula>NOT(ISERROR(SEARCH("Moderado",AA13)))</formula>
    </cfRule>
    <cfRule type="containsText" dxfId="104" priority="386" operator="containsText" text="Alto">
      <formula>NOT(ISERROR(SEARCH("Alto",AA13)))</formula>
    </cfRule>
    <cfRule type="containsText" dxfId="103" priority="387" operator="containsText" text="Extremo">
      <formula>NOT(ISERROR(SEARCH("Extremo",AA13)))</formula>
    </cfRule>
  </conditionalFormatting>
  <conditionalFormatting sqref="X13">
    <cfRule type="containsText" dxfId="102" priority="407" operator="containsText" text="Muy Bajo">
      <formula>NOT(ISERROR(SEARCH("Muy Bajo",X13)))</formula>
    </cfRule>
    <cfRule type="containsText" dxfId="101" priority="408" operator="containsText" text="Baja">
      <formula>NOT(ISERROR(SEARCH("Baja",X13)))</formula>
    </cfRule>
    <cfRule type="containsText" dxfId="100" priority="409" operator="containsText" text="Muy alta">
      <formula>NOT(ISERROR(SEARCH("Muy alta",X13)))</formula>
    </cfRule>
    <cfRule type="containsText" dxfId="99" priority="410" operator="containsText" text="Alta">
      <formula>NOT(ISERROR(SEARCH("Alta",X13)))</formula>
    </cfRule>
    <cfRule type="containsText" dxfId="98" priority="411" operator="containsText" text="Media">
      <formula>NOT(ISERROR(SEARCH("Media",X13)))</formula>
    </cfRule>
  </conditionalFormatting>
  <conditionalFormatting sqref="Z13 K13">
    <cfRule type="containsText" dxfId="97" priority="402" operator="containsText" text="Catastrófico">
      <formula>NOT(ISERROR(SEARCH("Catastrófico",K13)))</formula>
    </cfRule>
    <cfRule type="containsText" dxfId="96" priority="403" operator="containsText" text="Mayor">
      <formula>NOT(ISERROR(SEARCH("Mayor",K13)))</formula>
    </cfRule>
    <cfRule type="containsText" dxfId="95" priority="404" operator="containsText" text="Moderado">
      <formula>NOT(ISERROR(SEARCH("Moderado",K13)))</formula>
    </cfRule>
    <cfRule type="containsText" dxfId="94" priority="405" operator="containsText" text="Menor">
      <formula>NOT(ISERROR(SEARCH("Menor",K13)))</formula>
    </cfRule>
    <cfRule type="containsText" dxfId="93" priority="406" operator="containsText" text="Leve">
      <formula>NOT(ISERROR(SEARCH("Leve",K13)))</formula>
    </cfRule>
  </conditionalFormatting>
  <conditionalFormatting sqref="M13">
    <cfRule type="containsText" dxfId="92" priority="249" operator="containsText" text="Bajo">
      <formula>NOT(ISERROR(SEARCH(("Bajo"),(M13))))</formula>
    </cfRule>
  </conditionalFormatting>
  <conditionalFormatting sqref="M13">
    <cfRule type="containsText" dxfId="91" priority="250" operator="containsText" text="Moderado">
      <formula>NOT(ISERROR(SEARCH(("Moderado"),(M13))))</formula>
    </cfRule>
  </conditionalFormatting>
  <conditionalFormatting sqref="M13">
    <cfRule type="containsText" dxfId="90" priority="251" operator="containsText" text="Alto">
      <formula>NOT(ISERROR(SEARCH(("Alto"),(M13))))</formula>
    </cfRule>
  </conditionalFormatting>
  <conditionalFormatting sqref="M13">
    <cfRule type="containsText" dxfId="89" priority="252" operator="containsText" text="Extremo">
      <formula>NOT(ISERROR(SEARCH(("Extremo"),(M13))))</formula>
    </cfRule>
  </conditionalFormatting>
  <conditionalFormatting sqref="I13">
    <cfRule type="containsText" dxfId="88" priority="267" operator="containsText" text="Muy Bajo">
      <formula>NOT(ISERROR(SEARCH(("Muy Bajo"),(I13))))</formula>
    </cfRule>
  </conditionalFormatting>
  <conditionalFormatting sqref="I13">
    <cfRule type="containsText" dxfId="87" priority="268" operator="containsText" text="Baja">
      <formula>NOT(ISERROR(SEARCH(("Baja"),(I13))))</formula>
    </cfRule>
  </conditionalFormatting>
  <conditionalFormatting sqref="I13">
    <cfRule type="containsText" dxfId="86" priority="269" operator="containsText" text="Muy alta">
      <formula>NOT(ISERROR(SEARCH(("Muy alta"),(I13))))</formula>
    </cfRule>
  </conditionalFormatting>
  <conditionalFormatting sqref="I13">
    <cfRule type="containsText" dxfId="85" priority="270" operator="containsText" text="Alta">
      <formula>NOT(ISERROR(SEARCH(("Alta"),(I13))))</formula>
    </cfRule>
  </conditionalFormatting>
  <conditionalFormatting sqref="I13">
    <cfRule type="containsText" dxfId="84" priority="271" operator="containsText" text="Media">
      <formula>NOT(ISERROR(SEARCH(("Media"),(I13))))</formula>
    </cfRule>
  </conditionalFormatting>
  <conditionalFormatting sqref="I14 I20 I16">
    <cfRule type="containsText" dxfId="83" priority="80" operator="containsText" text="Muy Bajo">
      <formula>NOT(ISERROR(SEARCH("Muy Bajo",I14)))</formula>
    </cfRule>
    <cfRule type="containsText" dxfId="82" priority="81" operator="containsText" text="Baja">
      <formula>NOT(ISERROR(SEARCH("Baja",I14)))</formula>
    </cfRule>
    <cfRule type="containsText" dxfId="81" priority="82" operator="containsText" text="Muy alta">
      <formula>NOT(ISERROR(SEARCH("Muy alta",I14)))</formula>
    </cfRule>
    <cfRule type="containsText" dxfId="80" priority="83" operator="containsText" text="Alta">
      <formula>NOT(ISERROR(SEARCH("Alta",I14)))</formula>
    </cfRule>
    <cfRule type="containsText" dxfId="79" priority="84" operator="containsText" text="Media">
      <formula>NOT(ISERROR(SEARCH("Media",I14)))</formula>
    </cfRule>
  </conditionalFormatting>
  <conditionalFormatting sqref="K14 K20 K16">
    <cfRule type="containsText" dxfId="78" priority="75" operator="containsText" text="Catastrófico">
      <formula>NOT(ISERROR(SEARCH("Catastrófico",K14)))</formula>
    </cfRule>
    <cfRule type="containsText" dxfId="77" priority="76" operator="containsText" text="Mayor">
      <formula>NOT(ISERROR(SEARCH("Mayor",K14)))</formula>
    </cfRule>
    <cfRule type="containsText" dxfId="76" priority="77" operator="containsText" text="Moderado">
      <formula>NOT(ISERROR(SEARCH("Moderado",K14)))</formula>
    </cfRule>
    <cfRule type="containsText" dxfId="75" priority="78" operator="containsText" text="Menor">
      <formula>NOT(ISERROR(SEARCH("Menor",K14)))</formula>
    </cfRule>
    <cfRule type="containsText" dxfId="74" priority="79" operator="containsText" text="Leve">
      <formula>NOT(ISERROR(SEARCH("Leve",K14)))</formula>
    </cfRule>
  </conditionalFormatting>
  <conditionalFormatting sqref="M14 M20 M16">
    <cfRule type="containsText" dxfId="73" priority="71" operator="containsText" text="Bajo">
      <formula>NOT(ISERROR(SEARCH("Bajo",M14)))</formula>
    </cfRule>
    <cfRule type="containsText" dxfId="72" priority="72" operator="containsText" text="Moderado">
      <formula>NOT(ISERROR(SEARCH("Moderado",M14)))</formula>
    </cfRule>
    <cfRule type="containsText" dxfId="71" priority="73" operator="containsText" text="Alto">
      <formula>NOT(ISERROR(SEARCH("Alto",M14)))</formula>
    </cfRule>
    <cfRule type="containsText" dxfId="70" priority="74" operator="containsText" text="Extremo">
      <formula>NOT(ISERROR(SEARCH("Extremo",M14)))</formula>
    </cfRule>
  </conditionalFormatting>
  <conditionalFormatting sqref="X14 X20 X16">
    <cfRule type="containsText" dxfId="69" priority="66" operator="containsText" text="Muy Bajo">
      <formula>NOT(ISERROR(SEARCH("Muy Bajo",X14)))</formula>
    </cfRule>
    <cfRule type="containsText" dxfId="68" priority="67" operator="containsText" text="Baja">
      <formula>NOT(ISERROR(SEARCH("Baja",X14)))</formula>
    </cfRule>
    <cfRule type="containsText" dxfId="67" priority="68" operator="containsText" text="Muy alta">
      <formula>NOT(ISERROR(SEARCH("Muy alta",X14)))</formula>
    </cfRule>
    <cfRule type="containsText" dxfId="66" priority="69" operator="containsText" text="Alta">
      <formula>NOT(ISERROR(SEARCH("Alta",X14)))</formula>
    </cfRule>
    <cfRule type="containsText" dxfId="65" priority="70" operator="containsText" text="Media">
      <formula>NOT(ISERROR(SEARCH("Media",X14)))</formula>
    </cfRule>
  </conditionalFormatting>
  <conditionalFormatting sqref="Z14 Z20 Z16">
    <cfRule type="containsText" dxfId="64" priority="61" operator="containsText" text="Catastrófico">
      <formula>NOT(ISERROR(SEARCH("Catastrófico",Z14)))</formula>
    </cfRule>
    <cfRule type="containsText" dxfId="63" priority="62" operator="containsText" text="Mayor">
      <formula>NOT(ISERROR(SEARCH("Mayor",Z14)))</formula>
    </cfRule>
    <cfRule type="containsText" dxfId="62" priority="63" operator="containsText" text="Moderado">
      <formula>NOT(ISERROR(SEARCH("Moderado",Z14)))</formula>
    </cfRule>
    <cfRule type="containsText" dxfId="61" priority="64" operator="containsText" text="Menor">
      <formula>NOT(ISERROR(SEARCH("Menor",Z14)))</formula>
    </cfRule>
    <cfRule type="containsText" dxfId="60" priority="65" operator="containsText" text="Leve">
      <formula>NOT(ISERROR(SEARCH("Leve",Z14)))</formula>
    </cfRule>
  </conditionalFormatting>
  <conditionalFormatting sqref="AA14 AA20 AA16">
    <cfRule type="containsText" dxfId="59" priority="57" operator="containsText" text="Bajo">
      <formula>NOT(ISERROR(SEARCH("Bajo",AA14)))</formula>
    </cfRule>
    <cfRule type="containsText" dxfId="58" priority="58" operator="containsText" text="Moderado">
      <formula>NOT(ISERROR(SEARCH("Moderado",AA14)))</formula>
    </cfRule>
    <cfRule type="containsText" dxfId="57" priority="59" operator="containsText" text="Alto">
      <formula>NOT(ISERROR(SEARCH("Alto",AA14)))</formula>
    </cfRule>
    <cfRule type="containsText" dxfId="56" priority="60" operator="containsText" text="Extremo">
      <formula>NOT(ISERROR(SEARCH("Extremo",AA14)))</formula>
    </cfRule>
  </conditionalFormatting>
  <conditionalFormatting sqref="I18">
    <cfRule type="containsText" dxfId="55" priority="52" operator="containsText" text="Muy Bajo">
      <formula>NOT(ISERROR(SEARCH("Muy Bajo",I18)))</formula>
    </cfRule>
    <cfRule type="containsText" dxfId="54" priority="53" operator="containsText" text="Baja">
      <formula>NOT(ISERROR(SEARCH("Baja",I18)))</formula>
    </cfRule>
    <cfRule type="containsText" dxfId="53" priority="54" operator="containsText" text="Muy alta">
      <formula>NOT(ISERROR(SEARCH("Muy alta",I18)))</formula>
    </cfRule>
    <cfRule type="containsText" dxfId="52" priority="55" operator="containsText" text="Alta">
      <formula>NOT(ISERROR(SEARCH("Alta",I18)))</formula>
    </cfRule>
    <cfRule type="containsText" dxfId="51" priority="56" operator="containsText" text="Media">
      <formula>NOT(ISERROR(SEARCH("Media",I18)))</formula>
    </cfRule>
  </conditionalFormatting>
  <conditionalFormatting sqref="K18">
    <cfRule type="containsText" dxfId="50" priority="47" operator="containsText" text="Catastrófico">
      <formula>NOT(ISERROR(SEARCH("Catastrófico",K18)))</formula>
    </cfRule>
    <cfRule type="containsText" dxfId="49" priority="48" operator="containsText" text="Mayor">
      <formula>NOT(ISERROR(SEARCH("Mayor",K18)))</formula>
    </cfRule>
    <cfRule type="containsText" dxfId="48" priority="49" operator="containsText" text="Moderado">
      <formula>NOT(ISERROR(SEARCH("Moderado",K18)))</formula>
    </cfRule>
    <cfRule type="containsText" dxfId="47" priority="50" operator="containsText" text="Menor">
      <formula>NOT(ISERROR(SEARCH("Menor",K18)))</formula>
    </cfRule>
    <cfRule type="containsText" dxfId="46" priority="51" operator="containsText" text="Leve">
      <formula>NOT(ISERROR(SEARCH("Leve",K18)))</formula>
    </cfRule>
  </conditionalFormatting>
  <conditionalFormatting sqref="M18">
    <cfRule type="containsText" dxfId="45" priority="43" operator="containsText" text="Bajo">
      <formula>NOT(ISERROR(SEARCH("Bajo",M18)))</formula>
    </cfRule>
    <cfRule type="containsText" dxfId="44" priority="44" operator="containsText" text="Moderado">
      <formula>NOT(ISERROR(SEARCH("Moderado",M18)))</formula>
    </cfRule>
    <cfRule type="containsText" dxfId="43" priority="45" operator="containsText" text="Alto">
      <formula>NOT(ISERROR(SEARCH("Alto",M18)))</formula>
    </cfRule>
    <cfRule type="containsText" dxfId="42" priority="46" operator="containsText" text="Extremo">
      <formula>NOT(ISERROR(SEARCH("Extremo",M18)))</formula>
    </cfRule>
  </conditionalFormatting>
  <conditionalFormatting sqref="X18">
    <cfRule type="containsText" dxfId="41" priority="38" operator="containsText" text="Muy Bajo">
      <formula>NOT(ISERROR(SEARCH("Muy Bajo",X18)))</formula>
    </cfRule>
    <cfRule type="containsText" dxfId="40" priority="39" operator="containsText" text="Baja">
      <formula>NOT(ISERROR(SEARCH("Baja",X18)))</formula>
    </cfRule>
    <cfRule type="containsText" dxfId="39" priority="40" operator="containsText" text="Muy alta">
      <formula>NOT(ISERROR(SEARCH("Muy alta",X18)))</formula>
    </cfRule>
    <cfRule type="containsText" dxfId="38" priority="41" operator="containsText" text="Alta">
      <formula>NOT(ISERROR(SEARCH("Alta",X18)))</formula>
    </cfRule>
    <cfRule type="containsText" dxfId="37" priority="42" operator="containsText" text="Media">
      <formula>NOT(ISERROR(SEARCH("Media",X18)))</formula>
    </cfRule>
  </conditionalFormatting>
  <conditionalFormatting sqref="Z18">
    <cfRule type="containsText" dxfId="36" priority="33" operator="containsText" text="Catastrófico">
      <formula>NOT(ISERROR(SEARCH("Catastrófico",Z18)))</formula>
    </cfRule>
    <cfRule type="containsText" dxfId="35" priority="34" operator="containsText" text="Mayor">
      <formula>NOT(ISERROR(SEARCH("Mayor",Z18)))</formula>
    </cfRule>
    <cfRule type="containsText" dxfId="34" priority="35" operator="containsText" text="Moderado">
      <formula>NOT(ISERROR(SEARCH("Moderado",Z18)))</formula>
    </cfRule>
    <cfRule type="containsText" dxfId="33" priority="36" operator="containsText" text="Menor">
      <formula>NOT(ISERROR(SEARCH("Menor",Z18)))</formula>
    </cfRule>
    <cfRule type="containsText" dxfId="32" priority="37" operator="containsText" text="Leve">
      <formula>NOT(ISERROR(SEARCH("Leve",Z18)))</formula>
    </cfRule>
  </conditionalFormatting>
  <conditionalFormatting sqref="AA18">
    <cfRule type="containsText" dxfId="31" priority="29" operator="containsText" text="Bajo">
      <formula>NOT(ISERROR(SEARCH("Bajo",AA18)))</formula>
    </cfRule>
    <cfRule type="containsText" dxfId="30" priority="30" operator="containsText" text="Moderado">
      <formula>NOT(ISERROR(SEARCH("Moderado",AA18)))</formula>
    </cfRule>
    <cfRule type="containsText" dxfId="29" priority="31" operator="containsText" text="Alto">
      <formula>NOT(ISERROR(SEARCH("Alto",AA18)))</formula>
    </cfRule>
    <cfRule type="containsText" dxfId="28" priority="32" operator="containsText" text="Extremo">
      <formula>NOT(ISERROR(SEARCH("Extremo",AA18)))</formula>
    </cfRule>
  </conditionalFormatting>
  <conditionalFormatting sqref="I22 I24 I26">
    <cfRule type="containsText" dxfId="27" priority="24" operator="containsText" text="Muy Bajo">
      <formula>NOT(ISERROR(SEARCH("Muy Bajo",I22)))</formula>
    </cfRule>
    <cfRule type="containsText" dxfId="26" priority="25" operator="containsText" text="Baja">
      <formula>NOT(ISERROR(SEARCH("Baja",I22)))</formula>
    </cfRule>
    <cfRule type="containsText" dxfId="25" priority="26" operator="containsText" text="Muy alta">
      <formula>NOT(ISERROR(SEARCH("Muy alta",I22)))</formula>
    </cfRule>
    <cfRule type="containsText" dxfId="24" priority="27" operator="containsText" text="Alta">
      <formula>NOT(ISERROR(SEARCH("Alta",I22)))</formula>
    </cfRule>
    <cfRule type="containsText" dxfId="23" priority="28" operator="containsText" text="Media">
      <formula>NOT(ISERROR(SEARCH("Media",I22)))</formula>
    </cfRule>
  </conditionalFormatting>
  <conditionalFormatting sqref="K22 K24 K26">
    <cfRule type="containsText" dxfId="22" priority="19" operator="containsText" text="Catastrófico">
      <formula>NOT(ISERROR(SEARCH("Catastrófico",K22)))</formula>
    </cfRule>
    <cfRule type="containsText" dxfId="21" priority="20" operator="containsText" text="Mayor">
      <formula>NOT(ISERROR(SEARCH("Mayor",K22)))</formula>
    </cfRule>
    <cfRule type="containsText" dxfId="20" priority="21" operator="containsText" text="Moderado">
      <formula>NOT(ISERROR(SEARCH("Moderado",K22)))</formula>
    </cfRule>
    <cfRule type="containsText" dxfId="19" priority="22" operator="containsText" text="Menor">
      <formula>NOT(ISERROR(SEARCH("Menor",K22)))</formula>
    </cfRule>
    <cfRule type="containsText" dxfId="18" priority="23" operator="containsText" text="Leve">
      <formula>NOT(ISERROR(SEARCH("Leve",K22)))</formula>
    </cfRule>
  </conditionalFormatting>
  <conditionalFormatting sqref="M22 M24 M26">
    <cfRule type="containsText" dxfId="17" priority="15" operator="containsText" text="Bajo">
      <formula>NOT(ISERROR(SEARCH("Bajo",M22)))</formula>
    </cfRule>
    <cfRule type="containsText" dxfId="16" priority="16" operator="containsText" text="Moderado">
      <formula>NOT(ISERROR(SEARCH("Moderado",M22)))</formula>
    </cfRule>
    <cfRule type="containsText" dxfId="15" priority="17" operator="containsText" text="Alto">
      <formula>NOT(ISERROR(SEARCH("Alto",M22)))</formula>
    </cfRule>
    <cfRule type="containsText" dxfId="14" priority="18" operator="containsText" text="Extremo">
      <formula>NOT(ISERROR(SEARCH("Extremo",M22)))</formula>
    </cfRule>
  </conditionalFormatting>
  <conditionalFormatting sqref="X22 X24 X26">
    <cfRule type="containsText" dxfId="13" priority="10" operator="containsText" text="Muy Bajo">
      <formula>NOT(ISERROR(SEARCH("Muy Bajo",X22)))</formula>
    </cfRule>
    <cfRule type="containsText" dxfId="12" priority="11" operator="containsText" text="Baja">
      <formula>NOT(ISERROR(SEARCH("Baja",X22)))</formula>
    </cfRule>
    <cfRule type="containsText" dxfId="11" priority="12" operator="containsText" text="Muy alta">
      <formula>NOT(ISERROR(SEARCH("Muy alta",X22)))</formula>
    </cfRule>
    <cfRule type="containsText" dxfId="10" priority="13" operator="containsText" text="Alta">
      <formula>NOT(ISERROR(SEARCH("Alta",X22)))</formula>
    </cfRule>
    <cfRule type="containsText" dxfId="9" priority="14" operator="containsText" text="Media">
      <formula>NOT(ISERROR(SEARCH("Media",X22)))</formula>
    </cfRule>
  </conditionalFormatting>
  <conditionalFormatting sqref="Z22 Z24 Z26">
    <cfRule type="containsText" dxfId="8" priority="5" operator="containsText" text="Catastrófico">
      <formula>NOT(ISERROR(SEARCH("Catastrófico",Z22)))</formula>
    </cfRule>
    <cfRule type="containsText" dxfId="7" priority="6" operator="containsText" text="Mayor">
      <formula>NOT(ISERROR(SEARCH("Mayor",Z22)))</formula>
    </cfRule>
    <cfRule type="containsText" dxfId="6" priority="7" operator="containsText" text="Moderado">
      <formula>NOT(ISERROR(SEARCH("Moderado",Z22)))</formula>
    </cfRule>
    <cfRule type="containsText" dxfId="5" priority="8" operator="containsText" text="Menor">
      <formula>NOT(ISERROR(SEARCH("Menor",Z22)))</formula>
    </cfRule>
    <cfRule type="containsText" dxfId="4" priority="9" operator="containsText" text="Leve">
      <formula>NOT(ISERROR(SEARCH("Leve",Z22)))</formula>
    </cfRule>
  </conditionalFormatting>
  <conditionalFormatting sqref="AA22 AA24 AA26">
    <cfRule type="containsText" dxfId="3" priority="1" operator="containsText" text="Bajo">
      <formula>NOT(ISERROR(SEARCH("Bajo",AA22)))</formula>
    </cfRule>
    <cfRule type="containsText" dxfId="2" priority="2" operator="containsText" text="Moderado">
      <formula>NOT(ISERROR(SEARCH("Moderado",AA22)))</formula>
    </cfRule>
    <cfRule type="containsText" dxfId="1" priority="3" operator="containsText" text="Alto">
      <formula>NOT(ISERROR(SEARCH("Alto",AA22)))</formula>
    </cfRule>
    <cfRule type="containsText" dxfId="0" priority="4" operator="containsText" text="Extremo">
      <formula>NOT(ISERROR(SEARCH("Extremo",AA22)))</formula>
    </cfRule>
  </conditionalFormatting>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8">
        <x14:dataValidation type="list" allowBlank="1" showErrorMessage="1">
          <x14:formula1>
            <xm:f>[2]FORMULAS!#REF!</xm:f>
          </x14:formula1>
          <xm:sqref>S13 I13</xm:sqref>
        </x14:dataValidation>
        <x14:dataValidation type="list" allowBlank="1" showInputMessage="1" showErrorMessage="1">
          <x14:formula1>
            <xm:f>'[3]FORMULAS (no modificar)'!#REF!</xm:f>
          </x14:formula1>
          <xm:sqref>T13:U13 O13:Q13 K13 F13</xm:sqref>
        </x14:dataValidation>
        <x14:dataValidation type="list" allowBlank="1" showInputMessage="1" showErrorMessage="1">
          <x14:formula1>
            <xm:f>'[4]FORMULAS (no modificar)'!#REF!</xm:f>
          </x14:formula1>
          <xm:sqref>AB13</xm:sqref>
        </x14:dataValidation>
        <x14:dataValidation type="list" allowBlank="1" showInputMessage="1" showErrorMessage="1">
          <x14:formula1>
            <xm:f>'[5]FORMULAS (no modificar)'!#REF!</xm:f>
          </x14:formula1>
          <xm:sqref>G13</xm:sqref>
        </x14:dataValidation>
        <x14:dataValidation type="list" allowBlank="1" showInputMessage="1" showErrorMessage="1">
          <x14:formula1>
            <xm:f>'FORMULAS (no modificar)'!$Q$2:$Q$5</xm:f>
          </x14:formula1>
          <xm:sqref>B13</xm:sqref>
        </x14:dataValidation>
        <x14:dataValidation type="list" allowBlank="1" showInputMessage="1" showErrorMessage="1">
          <x14:formula1>
            <xm:f>'FORMULAS (no modificar)'!$A$2:$A$16</xm:f>
          </x14:formula1>
          <xm:sqref>A13:A14 A16 A18 A20</xm:sqref>
        </x14:dataValidation>
        <x14:dataValidation type="list" allowBlank="1" showInputMessage="1" showErrorMessage="1">
          <x14:formula1>
            <xm:f>'[6]FORMULAS (no modificar)'!#REF!</xm:f>
          </x14:formula1>
          <xm:sqref>A22:A26 F20:G20 F16:G16 F14:G14 F18:G18 F22:G22 F24:G24 F26:G26 AB14 AB20 AB16 AB18 AB22 AB24 AB26 O14:Q26 S14:U26 I14:I26 K14:K26 B14:B17 B20:B26</xm:sqref>
        </x14:dataValidation>
        <x14:dataValidation type="list" allowBlank="1" showInputMessage="1" showErrorMessage="1">
          <x14:formula1>
            <xm:f>'[7]FORMULAS (no modificar)'!#REF!</xm:f>
          </x14:formula1>
          <xm:sqref>B18:B19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1" workbookViewId="0">
      <selection activeCell="B42" sqref="B42"/>
    </sheetView>
  </sheetViews>
  <sheetFormatPr baseColWidth="10" defaultRowHeight="15" x14ac:dyDescent="0.25"/>
  <sheetData>
    <row r="4" spans="3:11" ht="21" x14ac:dyDescent="0.5">
      <c r="C4" s="290" t="s">
        <v>175</v>
      </c>
      <c r="D4" s="290"/>
      <c r="E4" s="290"/>
      <c r="F4" s="290"/>
      <c r="G4" s="290"/>
      <c r="H4" s="290"/>
      <c r="I4" s="290"/>
      <c r="J4" s="290"/>
      <c r="K4" s="290"/>
    </row>
    <row r="5" spans="3:11" ht="21" x14ac:dyDescent="0.5">
      <c r="C5" s="18"/>
      <c r="D5" s="18"/>
      <c r="E5" s="18"/>
      <c r="F5" s="18"/>
      <c r="G5" s="18"/>
      <c r="H5" s="18"/>
      <c r="I5" s="18"/>
      <c r="J5" s="18"/>
      <c r="K5" s="18"/>
    </row>
    <row r="6" spans="3:11" ht="21" x14ac:dyDescent="0.35">
      <c r="C6" s="290" t="s">
        <v>7</v>
      </c>
      <c r="D6" s="290"/>
      <c r="E6" s="290"/>
      <c r="F6" s="18"/>
      <c r="G6" s="18"/>
      <c r="H6" s="18"/>
      <c r="I6" s="18"/>
      <c r="J6" s="18"/>
      <c r="K6" s="18"/>
    </row>
    <row r="7" spans="3:11" ht="21" x14ac:dyDescent="0.5">
      <c r="C7" s="18"/>
      <c r="D7" s="18"/>
      <c r="E7" s="18"/>
      <c r="F7" s="18"/>
      <c r="G7" s="18"/>
      <c r="H7" s="18"/>
      <c r="I7" s="18"/>
      <c r="J7" s="18"/>
      <c r="K7" s="18"/>
    </row>
    <row r="8" spans="3:11" ht="21" x14ac:dyDescent="0.5">
      <c r="C8" s="18"/>
      <c r="D8" s="18"/>
      <c r="E8" s="18"/>
      <c r="F8" s="18"/>
      <c r="G8" s="18"/>
      <c r="H8" s="18"/>
      <c r="I8" s="18"/>
      <c r="J8" s="18"/>
      <c r="K8" s="18"/>
    </row>
    <row r="9" spans="3:11" ht="21" x14ac:dyDescent="0.5">
      <c r="C9" s="18"/>
      <c r="D9" s="18"/>
      <c r="E9" s="18"/>
      <c r="F9" s="18"/>
      <c r="G9" s="18"/>
      <c r="H9" s="18"/>
      <c r="I9" s="18"/>
      <c r="J9" s="18"/>
      <c r="K9" s="18"/>
    </row>
    <row r="10" spans="3:11" ht="21" x14ac:dyDescent="0.5">
      <c r="C10" s="18"/>
      <c r="D10" s="18"/>
      <c r="E10" s="18"/>
      <c r="F10" s="18"/>
      <c r="G10" s="18"/>
      <c r="H10" s="18"/>
      <c r="I10" s="18"/>
      <c r="J10" s="18"/>
      <c r="K10" s="18"/>
    </row>
    <row r="11" spans="3:11" ht="21" x14ac:dyDescent="0.5">
      <c r="C11" s="18"/>
      <c r="D11" s="18"/>
      <c r="E11" s="18"/>
      <c r="F11" s="18"/>
      <c r="G11" s="18"/>
      <c r="H11" s="18"/>
      <c r="I11" s="18"/>
      <c r="J11" s="18"/>
      <c r="K11" s="18"/>
    </row>
    <row r="12" spans="3:11" ht="21" x14ac:dyDescent="0.5">
      <c r="C12" s="18"/>
      <c r="D12" s="18"/>
      <c r="E12" s="18"/>
      <c r="F12" s="18"/>
      <c r="G12" s="18"/>
      <c r="H12" s="18"/>
      <c r="I12" s="18"/>
      <c r="J12" s="18"/>
      <c r="K12" s="18"/>
    </row>
    <row r="13" spans="3:11" ht="21" x14ac:dyDescent="0.5">
      <c r="C13" s="18"/>
      <c r="D13" s="18"/>
      <c r="E13" s="18"/>
      <c r="F13" s="18"/>
      <c r="G13" s="18"/>
      <c r="H13" s="18"/>
      <c r="I13" s="18"/>
      <c r="J13" s="18"/>
      <c r="K13" s="18"/>
    </row>
    <row r="14" spans="3:11" ht="21" x14ac:dyDescent="0.5">
      <c r="C14" s="18"/>
      <c r="D14" s="18"/>
      <c r="E14" s="18"/>
      <c r="F14" s="18"/>
      <c r="G14" s="18"/>
      <c r="H14" s="18"/>
      <c r="I14" s="18"/>
      <c r="J14" s="18"/>
      <c r="K14" s="18"/>
    </row>
    <row r="15" spans="3:11" ht="21" x14ac:dyDescent="0.5">
      <c r="C15" s="18"/>
      <c r="D15" s="18"/>
      <c r="E15" s="18"/>
      <c r="F15" s="18"/>
      <c r="G15" s="18"/>
      <c r="H15" s="18"/>
      <c r="I15" s="18"/>
      <c r="J15" s="18"/>
      <c r="K15" s="18"/>
    </row>
    <row r="16" spans="3:11" ht="21" x14ac:dyDescent="0.5">
      <c r="C16" s="18"/>
      <c r="D16" s="18"/>
      <c r="E16" s="18"/>
      <c r="F16" s="18"/>
      <c r="G16" s="18"/>
      <c r="H16" s="18"/>
      <c r="I16" s="18"/>
      <c r="J16" s="18"/>
      <c r="K16" s="18"/>
    </row>
    <row r="17" spans="3:11" ht="21" x14ac:dyDescent="0.5">
      <c r="C17" s="18"/>
      <c r="D17" s="18"/>
      <c r="E17" s="18"/>
      <c r="F17" s="18"/>
      <c r="G17" s="18"/>
      <c r="H17" s="18"/>
      <c r="I17" s="18"/>
      <c r="J17" s="18"/>
      <c r="K17" s="18"/>
    </row>
    <row r="18" spans="3:11" ht="21" x14ac:dyDescent="0.5">
      <c r="C18" s="18"/>
      <c r="D18" s="18"/>
      <c r="E18" s="18"/>
      <c r="F18" s="18"/>
      <c r="G18" s="18"/>
      <c r="H18" s="18"/>
      <c r="I18" s="18"/>
      <c r="J18" s="18"/>
      <c r="K18" s="18"/>
    </row>
    <row r="19" spans="3:11" ht="21" x14ac:dyDescent="0.5">
      <c r="C19" s="18"/>
      <c r="D19" s="18"/>
      <c r="E19" s="18"/>
      <c r="F19" s="18"/>
      <c r="G19" s="18"/>
      <c r="H19" s="18"/>
      <c r="I19" s="18"/>
      <c r="J19" s="18"/>
      <c r="K19" s="18"/>
    </row>
    <row r="20" spans="3:11" ht="21" x14ac:dyDescent="0.5">
      <c r="C20" s="18"/>
      <c r="D20" s="18"/>
      <c r="E20" s="18"/>
      <c r="F20" s="18"/>
      <c r="G20" s="18"/>
      <c r="H20" s="18"/>
      <c r="I20" s="18"/>
      <c r="J20" s="18"/>
      <c r="K20" s="18"/>
    </row>
    <row r="21" spans="3:11" ht="21" x14ac:dyDescent="0.5">
      <c r="C21" s="18"/>
      <c r="D21" s="18"/>
      <c r="E21" s="18"/>
      <c r="F21" s="18"/>
      <c r="G21" s="18"/>
      <c r="H21" s="18"/>
      <c r="I21" s="18"/>
      <c r="J21" s="18"/>
      <c r="K21" s="18"/>
    </row>
    <row r="22" spans="3:11" ht="21" x14ac:dyDescent="0.5">
      <c r="C22" s="18"/>
      <c r="D22" s="18"/>
      <c r="E22" s="18"/>
      <c r="F22" s="18"/>
      <c r="G22" s="18"/>
      <c r="H22" s="18"/>
      <c r="I22" s="18"/>
      <c r="J22" s="18"/>
      <c r="K22" s="18"/>
    </row>
    <row r="23" spans="3:11" ht="21" x14ac:dyDescent="0.5">
      <c r="C23" s="18"/>
      <c r="D23" s="18"/>
      <c r="E23" s="18"/>
      <c r="F23" s="18"/>
      <c r="G23" s="18"/>
      <c r="H23" s="18"/>
      <c r="I23" s="18"/>
      <c r="J23" s="18"/>
      <c r="K23" s="18"/>
    </row>
    <row r="24" spans="3:11" ht="21" x14ac:dyDescent="0.5">
      <c r="C24" s="18"/>
      <c r="D24" s="18"/>
      <c r="E24" s="18"/>
      <c r="F24" s="18"/>
      <c r="G24" s="18"/>
      <c r="H24" s="18"/>
      <c r="I24" s="18"/>
      <c r="J24" s="18"/>
      <c r="K24" s="18"/>
    </row>
    <row r="25" spans="3:11" ht="21" x14ac:dyDescent="0.35">
      <c r="C25" s="18"/>
      <c r="D25" s="18"/>
      <c r="E25" s="18"/>
      <c r="F25" s="18"/>
      <c r="G25" s="18"/>
      <c r="H25" s="18"/>
      <c r="I25" s="18"/>
      <c r="J25" s="18"/>
      <c r="K25" s="18"/>
    </row>
    <row r="26" spans="3:11" ht="21" x14ac:dyDescent="0.35">
      <c r="C26" s="18"/>
      <c r="D26" s="18"/>
      <c r="E26" s="18"/>
      <c r="F26" s="18"/>
      <c r="G26" s="18"/>
      <c r="H26" s="18"/>
      <c r="I26" s="18"/>
      <c r="J26" s="18"/>
      <c r="K26" s="18"/>
    </row>
    <row r="27" spans="3:11" ht="21" x14ac:dyDescent="0.35">
      <c r="C27" s="18"/>
      <c r="D27" s="18"/>
      <c r="E27" s="18"/>
      <c r="F27" s="18"/>
      <c r="G27" s="18"/>
      <c r="H27" s="18"/>
      <c r="I27" s="18"/>
      <c r="J27" s="18"/>
      <c r="K27" s="18"/>
    </row>
    <row r="28" spans="3:11" ht="21" x14ac:dyDescent="0.35">
      <c r="C28" s="18"/>
      <c r="D28" s="18"/>
      <c r="E28" s="18"/>
      <c r="F28" s="18"/>
      <c r="G28" s="18"/>
      <c r="H28" s="18"/>
      <c r="I28" s="18"/>
      <c r="J28" s="18"/>
      <c r="K28" s="18"/>
    </row>
    <row r="29" spans="3:11" ht="21" x14ac:dyDescent="0.35">
      <c r="C29" s="18"/>
      <c r="D29" s="18"/>
      <c r="E29" s="18"/>
      <c r="F29" s="18"/>
      <c r="G29" s="18"/>
      <c r="H29" s="18"/>
      <c r="I29" s="18"/>
      <c r="J29" s="18"/>
      <c r="K29" s="18"/>
    </row>
    <row r="30" spans="3:11" ht="21" x14ac:dyDescent="0.35">
      <c r="C30" s="18"/>
      <c r="D30" s="18"/>
      <c r="E30" s="18"/>
      <c r="F30" s="18"/>
      <c r="G30" s="18"/>
      <c r="H30" s="18"/>
      <c r="I30" s="18"/>
      <c r="J30" s="18"/>
      <c r="K30" s="18"/>
    </row>
    <row r="31" spans="3:11" ht="21" x14ac:dyDescent="0.35">
      <c r="C31" s="18"/>
      <c r="D31" s="18"/>
      <c r="E31" s="18"/>
      <c r="F31" s="18"/>
      <c r="G31" s="18"/>
      <c r="H31" s="18"/>
      <c r="I31" s="18"/>
      <c r="J31" s="18"/>
      <c r="K31" s="18"/>
    </row>
    <row r="32" spans="3:11" ht="21" x14ac:dyDescent="0.35">
      <c r="C32" s="18"/>
      <c r="D32" s="18"/>
      <c r="E32" s="18"/>
      <c r="F32" s="18"/>
      <c r="G32" s="18"/>
      <c r="H32" s="18"/>
      <c r="I32" s="18"/>
      <c r="J32" s="18"/>
      <c r="K32" s="18"/>
    </row>
    <row r="35" spans="2:3" ht="15.75" x14ac:dyDescent="0.25">
      <c r="C35" s="17" t="s">
        <v>176</v>
      </c>
    </row>
    <row r="46" spans="2:3" x14ac:dyDescent="0.25">
      <c r="B46" s="19"/>
    </row>
    <row r="47" spans="2:3" x14ac:dyDescent="0.25">
      <c r="B47" s="19"/>
    </row>
    <row r="48" spans="2:3" x14ac:dyDescent="0.25">
      <c r="B48" s="19"/>
    </row>
    <row r="49" spans="2:3" x14ac:dyDescent="0.25">
      <c r="B49" s="19"/>
    </row>
    <row r="50" spans="2:3" x14ac:dyDescent="0.25">
      <c r="B50" s="20"/>
    </row>
    <row r="51" spans="2:3" x14ac:dyDescent="0.25">
      <c r="B51" s="20"/>
    </row>
    <row r="52" spans="2:3" x14ac:dyDescent="0.25">
      <c r="B52" s="20"/>
    </row>
    <row r="53" spans="2:3" x14ac:dyDescent="0.25">
      <c r="B53" s="20"/>
    </row>
    <row r="63" spans="2:3" ht="15.75" x14ac:dyDescent="0.25">
      <c r="C63" s="17" t="s">
        <v>177</v>
      </c>
    </row>
    <row r="78" spans="12:12" x14ac:dyDescent="0.25">
      <c r="L78" s="19"/>
    </row>
    <row r="79" spans="12:12" x14ac:dyDescent="0.25">
      <c r="L79" s="19"/>
    </row>
    <row r="80" spans="12:12" x14ac:dyDescent="0.25">
      <c r="L80" s="19"/>
    </row>
    <row r="82" spans="3:12" x14ac:dyDescent="0.25">
      <c r="L82" s="20"/>
    </row>
    <row r="83" spans="3:12" x14ac:dyDescent="0.25">
      <c r="L83" s="20"/>
    </row>
    <row r="84" spans="3:12" x14ac:dyDescent="0.25">
      <c r="L84" s="20"/>
    </row>
    <row r="90" spans="3:12" x14ac:dyDescent="0.25">
      <c r="C90" s="16" t="s">
        <v>178</v>
      </c>
    </row>
    <row r="101" spans="2:7" x14ac:dyDescent="0.25">
      <c r="B101" s="20"/>
    </row>
    <row r="102" spans="2:7" x14ac:dyDescent="0.25">
      <c r="B102" s="20"/>
    </row>
    <row r="103" spans="2:7" x14ac:dyDescent="0.25">
      <c r="B103" s="20"/>
    </row>
    <row r="112" spans="2:7" x14ac:dyDescent="0.25">
      <c r="G112" s="20"/>
    </row>
    <row r="113" spans="3:7" x14ac:dyDescent="0.25">
      <c r="G113" s="20"/>
    </row>
    <row r="114" spans="3:7" ht="15.75" x14ac:dyDescent="0.25">
      <c r="C114" s="17" t="s">
        <v>180</v>
      </c>
    </row>
    <row r="139" spans="3:3" ht="15.75" x14ac:dyDescent="0.25">
      <c r="C139" s="17" t="s">
        <v>179</v>
      </c>
    </row>
    <row r="170" spans="11:11" x14ac:dyDescent="0.25">
      <c r="K170" s="21">
        <v>0.4</v>
      </c>
    </row>
    <row r="186" spans="2:2" ht="15.75" x14ac:dyDescent="0.25">
      <c r="B186" s="17" t="s">
        <v>17</v>
      </c>
    </row>
    <row r="187" spans="2:2" ht="15.75" x14ac:dyDescent="0.25">
      <c r="B187" s="17"/>
    </row>
    <row r="188" spans="2:2" ht="15.75" x14ac:dyDescent="0.25">
      <c r="B188" s="17"/>
    </row>
    <row r="189" spans="2:2" ht="15.75" x14ac:dyDescent="0.25">
      <c r="B189" s="17"/>
    </row>
    <row r="190" spans="2:2" ht="15.75" x14ac:dyDescent="0.25">
      <c r="B190" s="17"/>
    </row>
    <row r="191" spans="2:2" ht="15.75" x14ac:dyDescent="0.25">
      <c r="B191" s="17"/>
    </row>
    <row r="192" spans="2:2" ht="15.75" x14ac:dyDescent="0.25">
      <c r="B192" s="17"/>
    </row>
    <row r="193" spans="2:2" ht="15.75" x14ac:dyDescent="0.25">
      <c r="B193" s="17"/>
    </row>
    <row r="194" spans="2:2" ht="15.75" x14ac:dyDescent="0.25">
      <c r="B194" s="17"/>
    </row>
    <row r="195" spans="2:2" ht="15.75" x14ac:dyDescent="0.25">
      <c r="B195" s="17"/>
    </row>
    <row r="196" spans="2:2" ht="15.75" x14ac:dyDescent="0.25">
      <c r="B196" s="17"/>
    </row>
    <row r="197" spans="2:2" ht="15.75" x14ac:dyDescent="0.25">
      <c r="B197" s="17"/>
    </row>
    <row r="198" spans="2:2" ht="15.75" x14ac:dyDescent="0.25">
      <c r="B198" s="17"/>
    </row>
    <row r="199" spans="2:2" ht="15.75" x14ac:dyDescent="0.25">
      <c r="B199" s="17"/>
    </row>
    <row r="200" spans="2:2" ht="15.75" x14ac:dyDescent="0.25">
      <c r="B200" s="17"/>
    </row>
    <row r="201" spans="2:2" ht="15.75" x14ac:dyDescent="0.25">
      <c r="B201" s="17"/>
    </row>
    <row r="202" spans="2:2" ht="15.75" x14ac:dyDescent="0.25">
      <c r="B202" s="17"/>
    </row>
    <row r="203" spans="2:2" ht="15.75" x14ac:dyDescent="0.25">
      <c r="B203" s="17"/>
    </row>
    <row r="204" spans="2:2" ht="15.75" x14ac:dyDescent="0.25">
      <c r="B204" s="17"/>
    </row>
    <row r="205" spans="2:2" ht="15.75" x14ac:dyDescent="0.25">
      <c r="B205" s="17"/>
    </row>
    <row r="206" spans="2:2" ht="15.75" x14ac:dyDescent="0.25">
      <c r="B206" s="17"/>
    </row>
    <row r="207" spans="2:2" ht="15.75" x14ac:dyDescent="0.25">
      <c r="B207" s="17"/>
    </row>
    <row r="208" spans="2:2" ht="15.75" x14ac:dyDescent="0.25">
      <c r="B208" s="17"/>
    </row>
    <row r="209" spans="2:2" ht="15.75" x14ac:dyDescent="0.25">
      <c r="B209" s="17"/>
    </row>
    <row r="210" spans="2:2" ht="15.75" x14ac:dyDescent="0.25">
      <c r="B210" s="17"/>
    </row>
    <row r="211" spans="2:2" ht="15.75" x14ac:dyDescent="0.25">
      <c r="B211" s="17"/>
    </row>
    <row r="212" spans="2:2" ht="15.75" x14ac:dyDescent="0.25">
      <c r="B212" s="17"/>
    </row>
    <row r="213" spans="2:2" ht="15.75" x14ac:dyDescent="0.25">
      <c r="B213" s="17"/>
    </row>
    <row r="214" spans="2:2" ht="15.75" x14ac:dyDescent="0.25">
      <c r="B214" s="17"/>
    </row>
    <row r="215" spans="2:2" ht="15.75" x14ac:dyDescent="0.25">
      <c r="B215" s="17"/>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
  <sheetViews>
    <sheetView workbookViewId="0">
      <selection activeCell="A17" sqref="A17:XFD17"/>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53" customWidth="1"/>
    <col min="18" max="18" width="18.85546875" bestFit="1" customWidth="1"/>
    <col min="19" max="19" width="22.28515625" customWidth="1"/>
    <col min="20" max="20" width="21" customWidth="1"/>
  </cols>
  <sheetData>
    <row r="1" spans="1:21" x14ac:dyDescent="0.25">
      <c r="A1" s="2" t="s">
        <v>21</v>
      </c>
      <c r="B1" s="2" t="s">
        <v>31</v>
      </c>
      <c r="C1" s="2" t="s">
        <v>40</v>
      </c>
      <c r="D1" s="4" t="s">
        <v>51</v>
      </c>
      <c r="E1" s="4" t="s">
        <v>50</v>
      </c>
      <c r="F1" s="4" t="s">
        <v>52</v>
      </c>
      <c r="G1" s="4" t="s">
        <v>53</v>
      </c>
      <c r="H1" s="7" t="s">
        <v>11</v>
      </c>
      <c r="I1" s="4" t="s">
        <v>66</v>
      </c>
      <c r="J1" s="4" t="s">
        <v>156</v>
      </c>
      <c r="K1" s="4" t="s">
        <v>13</v>
      </c>
      <c r="L1" s="4" t="s">
        <v>72</v>
      </c>
      <c r="M1" s="4" t="s">
        <v>15</v>
      </c>
      <c r="N1" s="4" t="s">
        <v>6</v>
      </c>
      <c r="O1" s="7" t="s">
        <v>73</v>
      </c>
      <c r="P1" s="4" t="s">
        <v>17</v>
      </c>
      <c r="Q1" s="13" t="s">
        <v>1</v>
      </c>
      <c r="R1" s="13" t="s">
        <v>167</v>
      </c>
      <c r="S1" s="15" t="s">
        <v>162</v>
      </c>
      <c r="T1" s="15" t="s">
        <v>163</v>
      </c>
      <c r="U1" s="13" t="s">
        <v>173</v>
      </c>
    </row>
    <row r="2" spans="1:21" x14ac:dyDescent="0.25">
      <c r="A2" s="42" t="s">
        <v>23</v>
      </c>
      <c r="B2" s="22" t="s">
        <v>32</v>
      </c>
      <c r="C2" s="1" t="s">
        <v>41</v>
      </c>
      <c r="D2" s="1" t="s">
        <v>59</v>
      </c>
      <c r="E2" s="5">
        <v>0.2</v>
      </c>
      <c r="F2" s="1" t="s">
        <v>54</v>
      </c>
      <c r="G2" s="5">
        <v>0.2</v>
      </c>
      <c r="H2" s="8" t="s">
        <v>65</v>
      </c>
      <c r="I2" s="9" t="s">
        <v>67</v>
      </c>
      <c r="J2" s="5">
        <v>0.25</v>
      </c>
      <c r="K2" s="9" t="s">
        <v>70</v>
      </c>
      <c r="L2" s="5">
        <v>0.25</v>
      </c>
      <c r="M2" s="9" t="s">
        <v>74</v>
      </c>
      <c r="N2" s="9" t="s">
        <v>76</v>
      </c>
      <c r="O2" s="10" t="s">
        <v>78</v>
      </c>
      <c r="P2" s="9" t="s">
        <v>81</v>
      </c>
      <c r="Q2" s="14" t="s">
        <v>100</v>
      </c>
      <c r="R2" s="14" t="s">
        <v>164</v>
      </c>
      <c r="S2" s="14" t="s">
        <v>165</v>
      </c>
      <c r="T2" s="14" t="s">
        <v>166</v>
      </c>
      <c r="U2" s="14" t="s">
        <v>48</v>
      </c>
    </row>
    <row r="3" spans="1:21" x14ac:dyDescent="0.25">
      <c r="A3" s="42" t="s">
        <v>24</v>
      </c>
      <c r="B3" s="22" t="s">
        <v>33</v>
      </c>
      <c r="C3" s="1" t="s">
        <v>42</v>
      </c>
      <c r="D3" s="1" t="s">
        <v>46</v>
      </c>
      <c r="E3" s="5">
        <v>0.4</v>
      </c>
      <c r="F3" s="1" t="s">
        <v>55</v>
      </c>
      <c r="G3" s="5">
        <v>0.4</v>
      </c>
      <c r="H3" s="8" t="s">
        <v>1</v>
      </c>
      <c r="I3" s="9" t="s">
        <v>68</v>
      </c>
      <c r="J3" s="5">
        <v>0.15</v>
      </c>
      <c r="K3" s="9" t="s">
        <v>71</v>
      </c>
      <c r="L3" s="5">
        <v>0.15</v>
      </c>
      <c r="M3" s="9" t="s">
        <v>75</v>
      </c>
      <c r="N3" s="9" t="s">
        <v>77</v>
      </c>
      <c r="O3" s="10" t="s">
        <v>79</v>
      </c>
      <c r="P3" s="9" t="s">
        <v>82</v>
      </c>
      <c r="Q3" s="14" t="s">
        <v>101</v>
      </c>
      <c r="R3" s="14" t="s">
        <v>168</v>
      </c>
      <c r="S3" s="14" t="s">
        <v>171</v>
      </c>
      <c r="T3" s="14" t="s">
        <v>172</v>
      </c>
      <c r="U3" s="14" t="s">
        <v>47</v>
      </c>
    </row>
    <row r="4" spans="1:21" x14ac:dyDescent="0.25">
      <c r="A4" s="42" t="s">
        <v>201</v>
      </c>
      <c r="B4" s="22" t="s">
        <v>34</v>
      </c>
      <c r="C4" s="1" t="s">
        <v>43</v>
      </c>
      <c r="D4" s="1" t="s">
        <v>47</v>
      </c>
      <c r="E4" s="5">
        <v>0.6</v>
      </c>
      <c r="F4" s="1" t="s">
        <v>56</v>
      </c>
      <c r="G4" s="5">
        <v>0.6</v>
      </c>
      <c r="I4" s="1" t="s">
        <v>69</v>
      </c>
      <c r="J4" s="5">
        <v>0.1</v>
      </c>
      <c r="M4" s="6"/>
      <c r="N4" s="6"/>
      <c r="O4" s="6"/>
      <c r="P4" s="1" t="s">
        <v>83</v>
      </c>
      <c r="Q4" t="s">
        <v>293</v>
      </c>
      <c r="R4" t="s">
        <v>169</v>
      </c>
      <c r="U4" t="s">
        <v>46</v>
      </c>
    </row>
    <row r="5" spans="1:21" x14ac:dyDescent="0.25">
      <c r="A5" s="41" t="s">
        <v>22</v>
      </c>
      <c r="B5" s="22" t="s">
        <v>35</v>
      </c>
      <c r="C5" s="1" t="s">
        <v>44</v>
      </c>
      <c r="D5" s="1" t="s">
        <v>48</v>
      </c>
      <c r="E5" s="5">
        <v>0.8</v>
      </c>
      <c r="F5" s="1" t="s">
        <v>57</v>
      </c>
      <c r="G5" s="5">
        <v>0.8</v>
      </c>
      <c r="P5" s="1" t="s">
        <v>84</v>
      </c>
      <c r="Q5" t="s">
        <v>174</v>
      </c>
      <c r="R5" t="s">
        <v>170</v>
      </c>
    </row>
    <row r="6" spans="1:21" x14ac:dyDescent="0.25">
      <c r="A6" s="41" t="s">
        <v>193</v>
      </c>
      <c r="B6" s="22" t="s">
        <v>36</v>
      </c>
      <c r="C6" s="1" t="s">
        <v>45</v>
      </c>
      <c r="D6" s="1" t="s">
        <v>49</v>
      </c>
      <c r="E6" s="5">
        <v>1</v>
      </c>
      <c r="F6" s="1" t="s">
        <v>58</v>
      </c>
      <c r="G6" s="5">
        <v>1</v>
      </c>
      <c r="P6" s="1" t="s">
        <v>85</v>
      </c>
    </row>
    <row r="7" spans="1:21" x14ac:dyDescent="0.25">
      <c r="A7" s="39" t="s">
        <v>25</v>
      </c>
      <c r="B7" s="22" t="s">
        <v>37</v>
      </c>
    </row>
    <row r="8" spans="1:21" x14ac:dyDescent="0.25">
      <c r="A8" s="39" t="s">
        <v>26</v>
      </c>
      <c r="B8" s="22" t="s">
        <v>38</v>
      </c>
    </row>
    <row r="9" spans="1:21" x14ac:dyDescent="0.25">
      <c r="A9" s="39" t="s">
        <v>27</v>
      </c>
    </row>
    <row r="10" spans="1:21" x14ac:dyDescent="0.25">
      <c r="A10" s="40" t="s">
        <v>194</v>
      </c>
    </row>
    <row r="11" spans="1:21" x14ac:dyDescent="0.25">
      <c r="A11" s="39" t="s">
        <v>28</v>
      </c>
    </row>
    <row r="12" spans="1:21" x14ac:dyDescent="0.25">
      <c r="A12" s="39" t="s">
        <v>196</v>
      </c>
    </row>
    <row r="13" spans="1:21" x14ac:dyDescent="0.25">
      <c r="A13" s="39" t="s">
        <v>29</v>
      </c>
    </row>
    <row r="14" spans="1:21" x14ac:dyDescent="0.25">
      <c r="A14" s="43" t="s">
        <v>30</v>
      </c>
    </row>
    <row r="15" spans="1:21" x14ac:dyDescent="0.25">
      <c r="A15" s="43" t="s">
        <v>197</v>
      </c>
    </row>
    <row r="16" spans="1:21" ht="14.45" x14ac:dyDescent="0.35">
      <c r="A16" s="40" t="s">
        <v>216</v>
      </c>
    </row>
    <row r="17" spans="1:1" x14ac:dyDescent="0.25">
      <c r="A17" s="40" t="s">
        <v>185</v>
      </c>
    </row>
    <row r="18" spans="1:1" x14ac:dyDescent="0.25">
      <c r="A18" s="40" t="s">
        <v>296</v>
      </c>
    </row>
    <row r="19" spans="1:1" x14ac:dyDescent="0.25">
      <c r="A19" s="40" t="s">
        <v>195</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GC-P07-F01-Contexto Estratégico</vt:lpstr>
      <vt:lpstr>GC-P07-F02</vt:lpstr>
      <vt:lpstr>DOCUMENTOS DE APOYO</vt:lpstr>
      <vt:lpstr>FORMULAS (no modificar)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Personal</cp:lastModifiedBy>
  <cp:lastPrinted>2021-07-11T03:14:32Z</cp:lastPrinted>
  <dcterms:created xsi:type="dcterms:W3CDTF">2021-07-11T02:18:30Z</dcterms:created>
  <dcterms:modified xsi:type="dcterms:W3CDTF">2024-08-27T19:49:35Z</dcterms:modified>
</cp:coreProperties>
</file>