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1. SIAC_ODI RAMIRO_2023\SGC 2024\2024\18. SISTEMA DE GESTIÓN DE LA CALIDAD\"/>
    </mc:Choice>
  </mc:AlternateContent>
  <bookViews>
    <workbookView xWindow="0" yWindow="0" windowWidth="28800" windowHeight="11835" tabRatio="857" activeTab="1"/>
  </bookViews>
  <sheets>
    <sheet name="GC-P07-F01-Contexto Estratégico" sheetId="9" r:id="rId1"/>
    <sheet name="GC-P07-F02" sheetId="1" r:id="rId2"/>
    <sheet name="DOCUMENTOS DE APOYO" sheetId="3" r:id="rId3"/>
    <sheet name="FORMULAS (no modificar)" sheetId="2"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unico">'[1]Identificación del Riesgo'!$F$20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R19" i="1"/>
  <c r="L19" i="1"/>
  <c r="Y19" i="1" s="1"/>
  <c r="Z19" i="1" s="1"/>
  <c r="J19" i="1"/>
  <c r="E19" i="1"/>
  <c r="R18" i="1"/>
  <c r="R17" i="1"/>
  <c r="V17" i="1" s="1"/>
  <c r="V18" i="1" s="1"/>
  <c r="W17" i="1" s="1"/>
  <c r="X17" i="1" s="1"/>
  <c r="L17" i="1"/>
  <c r="M17" i="1" s="1"/>
  <c r="J17" i="1"/>
  <c r="E17" i="1"/>
  <c r="R16" i="1"/>
  <c r="R15" i="1"/>
  <c r="V15" i="1" s="1"/>
  <c r="V16" i="1" s="1"/>
  <c r="W15" i="1" s="1"/>
  <c r="X15" i="1" s="1"/>
  <c r="AA15" i="1" s="1"/>
  <c r="M15" i="1"/>
  <c r="L15" i="1"/>
  <c r="Y15" i="1" s="1"/>
  <c r="Z15" i="1" s="1"/>
  <c r="J15" i="1"/>
  <c r="E15" i="1"/>
  <c r="R14" i="1"/>
  <c r="V13" i="1"/>
  <c r="V14" i="1" s="1"/>
  <c r="W13" i="1" s="1"/>
  <c r="X13" i="1" s="1"/>
  <c r="R13" i="1"/>
  <c r="L13" i="1"/>
  <c r="Y13" i="1" s="1"/>
  <c r="Z13" i="1" s="1"/>
  <c r="J13" i="1"/>
  <c r="M13" i="1" s="1"/>
  <c r="E13" i="1"/>
  <c r="V19" i="1" l="1"/>
  <c r="V20" i="1" s="1"/>
  <c r="W19" i="1" s="1"/>
  <c r="X19" i="1" s="1"/>
  <c r="M19" i="1"/>
  <c r="AA19" i="1"/>
  <c r="AA13" i="1"/>
  <c r="Y17" i="1"/>
  <c r="Z17" i="1" s="1"/>
  <c r="AA17" i="1" s="1"/>
</calcChain>
</file>

<file path=xl/comments1.xml><?xml version="1.0" encoding="utf-8"?>
<comments xmlns="http://schemas.openxmlformats.org/spreadsheetml/2006/main">
  <authors>
    <author/>
  </authors>
  <commentList>
    <comment ref="A8" authorId="0" shapeId="0">
      <text>
        <r>
          <rPr>
            <sz val="11"/>
            <color theme="1"/>
            <rFont val="Calibri"/>
            <family val="2"/>
          </rPr>
          <t>======
ID#AAAAWrg_VD0
USUARIO    (2022-03-09 13:18:16)
Estatuto General UT</t>
        </r>
      </text>
    </comment>
    <comment ref="B11" authorId="0" shapeId="0">
      <text>
        <r>
          <rPr>
            <sz val="11"/>
            <color theme="1"/>
            <rFont val="Calibri"/>
            <family val="2"/>
          </rPr>
          <t>======
ID#AAAAWrg_VCg
LIBIA    (2022-03-09 13:18:16)
Externos
Relacionados con los aspectos sociales, económicos, culturales, de orden público, políticos, legales y/o cambios tecnológicos, estos se analizan con relación a la razón de ser de la entidad.</t>
        </r>
      </text>
    </comment>
    <comment ref="C11" authorId="0" shapeId="0">
      <text>
        <r>
          <rPr>
            <sz val="11"/>
            <color theme="1"/>
            <rFont val="Calibri"/>
            <family val="2"/>
          </rPr>
          <t>======
ID#AAAAWrg_VCk
USUARIO    (2022-03-09 13:18:16)
Son aquellos factores que resultan positivos, favorables, explotables, que se deben descubrir en el entorno en el que actúa la Universidad, y que permiten obtener ventajas competitivas</t>
        </r>
      </text>
    </comment>
    <comment ref="D11" authorId="0" shapeId="0">
      <text>
        <r>
          <rPr>
            <sz val="11"/>
            <color theme="1"/>
            <rFont val="Calibri"/>
            <family val="2"/>
          </rPr>
          <t>======
ID#AAAAWrg_VDA
USUARIO    (2022-03-09 13:18:16)
Son los problemas, obstáculos o limitaciones externos que pueden impedir o limitar el desarrollo de un país o de un sector.</t>
        </r>
      </text>
    </comment>
    <comment ref="B12" authorId="0" shapeId="0">
      <text>
        <r>
          <rPr>
            <sz val="11"/>
            <color theme="1"/>
            <rFont val="Calibri"/>
            <family val="2"/>
          </rPr>
          <t>======
ID#AAAAWrg_VD4
UT    (2022-03-09 13:18:16)
Cambios de gobierno, legislación, políticas públicas, regulación</t>
        </r>
      </text>
    </comment>
    <comment ref="B19" authorId="0" shapeId="0">
      <text>
        <r>
          <rPr>
            <sz val="11"/>
            <color theme="1"/>
            <rFont val="Calibri"/>
            <family val="2"/>
          </rPr>
          <t>======
ID#AAAAWrg_VEo
UT    (2022-03-09 13:18:16)
Disponibilidad de capital, liquidez, mercados financieros, desempleo, competencia</t>
        </r>
      </text>
    </comment>
    <comment ref="B27" authorId="0" shapeId="0">
      <text>
        <r>
          <rPr>
            <sz val="11"/>
            <color theme="1"/>
            <rFont val="Calibri"/>
            <family val="2"/>
          </rPr>
          <t>======
ID#AAAAWrg_VEQ
UT    (2022-03-09 13:18:16)
Los factores sociales significan cómo las relaciones, las características demográficas y las estructuras sociales, como la cultura y el entorno, pueden afectar la misión de la Universidad.</t>
        </r>
      </text>
    </comment>
    <comment ref="B35" authorId="0" shapeId="0">
      <text>
        <r>
          <rPr>
            <sz val="11"/>
            <color theme="1"/>
            <rFont val="Calibri"/>
            <family val="2"/>
          </rPr>
          <t>======
ID#AAAAWrg_VCM
Usuario    (2022-03-09 13:18:16)
Avances en tecnología, acceso a sistemas de información externos, gobierno en línea.</t>
        </r>
      </text>
    </comment>
    <comment ref="B40" authorId="0" shapeId="0">
      <text>
        <r>
          <rPr>
            <sz val="11"/>
            <color theme="1"/>
            <rFont val="Calibri"/>
            <family val="2"/>
          </rPr>
          <t>======
ID#AAAAWrg_VDU
Usuario    (2022-03-09 13:18:16)
Evalúa de qué forma el medio ambiente afecta a la Universidad.
Cambio climático
Consumo de recursos no renovables
Reciclaje
Contaminación
Políticas medioambientales
Gases
Riesgos naturales</t>
        </r>
      </text>
    </comment>
    <comment ref="B48" authorId="0" shapeId="0">
      <text>
        <r>
          <rPr>
            <sz val="11"/>
            <color theme="1"/>
            <rFont val="Calibri"/>
            <family val="2"/>
          </rPr>
          <t>======
ID#AAAAWrg_VEM
Usuario    (2022-03-09 13:18:16)
Se refiera a la legislación y normatividad que la Universidad debe complir, así como los cambios en la normativa legal relacionada, que le puede afectar de forma positiva o negativa. 
Propiedad intelectual
Licencias
Leyes sobre el empleo
Derechos de propiedad intelectual
Leyes de salud y seguridad laboral
Sectores protegidos o regulados</t>
        </r>
      </text>
    </comment>
    <comment ref="B54" authorId="0" shapeId="0">
      <text>
        <r>
          <rPr>
            <sz val="11"/>
            <color theme="1"/>
            <rFont val="Calibri"/>
            <family val="2"/>
          </rPr>
          <t>======
ID#AAAATbEaqkU
LIBIA    (2022-03-09 13:18:16)
Internos
Se basa en un análisis de la situación actual de la entidad, basados  en la evaluación del ambiente de control, los procesos, la planeación, los sistemas de información, los recursos económicos, el talento humano entre otros.</t>
        </r>
      </text>
    </comment>
    <comment ref="B55" authorId="0" shapeId="0">
      <text>
        <r>
          <rPr>
            <sz val="11"/>
            <color theme="1"/>
            <rFont val="Calibri"/>
            <family val="2"/>
          </rPr>
          <t>======
ID#AAAAWrg_VD8
Usuario    (2022-03-09 13:18:16)
Direccionamiento estratégico, planeación institucional, políticas, objetivos, estrategias, liderazgo, trabajo en equipo.</t>
        </r>
      </text>
    </comment>
    <comment ref="B58" authorId="0" shapeId="0">
      <text>
        <r>
          <rPr>
            <sz val="11"/>
            <color theme="1"/>
            <rFont val="Calibri"/>
            <family val="2"/>
          </rPr>
          <t>======
ID#AAAAWrg_VB0
Usuario    (2022-03-09 13:18:16)
Presupuesto de funcionamiento, recursos de inversión, infraestructura, capacidad instalada</t>
        </r>
      </text>
    </comment>
    <comment ref="B63" authorId="0" shapeId="0">
      <text>
        <r>
          <rPr>
            <sz val="11"/>
            <color theme="1"/>
            <rFont val="Calibri"/>
            <family val="2"/>
          </rPr>
          <t>======
ID#AAAAWrg_VDk
Usuario    (2022-03-09 13:18:16)
Competencia de personal, disponibilidad del personal, seguridad y salud ocupacional, funciones y responsabilidades, estructura organizacional, cultura organizacional</t>
        </r>
      </text>
    </comment>
    <comment ref="B68" authorId="0" shapeId="0">
      <text>
        <r>
          <rPr>
            <sz val="11"/>
            <color theme="1"/>
            <rFont val="Calibri"/>
            <family val="2"/>
          </rPr>
          <t>======
ID#AAAAWrg_VDM
Usuario    (2022-03-09 13:18:16)
Capacidad, diseño de ejecución, proveedores, entradas, salidas, gestión del conocimiento, relación con las partes interesadas.</t>
        </r>
      </text>
    </comment>
    <comment ref="B78" authorId="0" shapeId="0">
      <text>
        <r>
          <rPr>
            <sz val="11"/>
            <color theme="1"/>
            <rFont val="Calibri"/>
            <family val="2"/>
          </rPr>
          <t>======
ID#AAAAWrg_VDE
Usuario    (2022-03-09 13:18:16)
Integridad y disponibilidad de datos y sistemas, desarrollo, producción, mantenimiento de sistemas de información.</t>
        </r>
      </text>
    </comment>
    <comment ref="B87" authorId="0" shapeId="0">
      <text>
        <r>
          <rPr>
            <sz val="11"/>
            <color theme="1"/>
            <rFont val="Calibri"/>
            <family val="2"/>
          </rPr>
          <t>======
ID#AAAAWrg_VCw
Usuario    (2022-03-09 13:18:16)
Canales utilizados y su efectividad, flujo de la información necesaria para el desarrollo de las operaciones.</t>
        </r>
      </text>
    </comment>
    <comment ref="B90" authorId="0" shapeId="0">
      <text>
        <r>
          <rPr>
            <sz val="11"/>
            <color theme="1"/>
            <rFont val="Calibri"/>
            <family val="2"/>
          </rPr>
          <t>======
ID#AAAAWrg_VDc
Usuario    (2022-03-09 13:18:16)
Canales utilizados y su efectividad, flujo de la información necesaria para el desarrollo de las operaciones.</t>
        </r>
      </text>
    </comment>
    <comment ref="B95" authorId="0" shapeId="0">
      <text>
        <r>
          <rPr>
            <sz val="11"/>
            <color theme="1"/>
            <rFont val="Calibri"/>
            <family val="2"/>
          </rPr>
          <t>======
ID#AAAAWrg_VEU
Usuario    (2022-03-09 13:18:16)
Canales utilizados y su efectividad, flujo de la información necesaria para el desarrollo de las operaciones.</t>
        </r>
      </text>
    </comment>
  </commentList>
</comments>
</file>

<file path=xl/comments2.xml><?xml version="1.0" encoding="utf-8"?>
<comments xmlns="http://schemas.openxmlformats.org/spreadsheetml/2006/main">
  <authors>
    <author>USUARIO</author>
  </authors>
  <commentList>
    <comment ref="A10" authorId="0" shapeId="0">
      <text>
        <r>
          <rPr>
            <sz val="9"/>
            <color indexed="81"/>
            <rFont val="Tahoma"/>
            <family val="2"/>
          </rPr>
          <t>Son actividades dentro del flujo del proceso donde existe evidencia o se tienen indicios de que pueden ocurrir eventos de riesgo operativo y deben mantenerse bajo control para asegurar que el proceso cumpla con su objetivo</t>
        </r>
      </text>
    </comment>
    <comment ref="B10"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
Probabilidad de:
1. ¿Qué? Impacto
Ejm: Afectación económica
2. ¿Cómo? Causa inmediata
Ejm: Por multa o sanción
3. ¿Por qué? Causa Raíz
Ejm: Debido a adquisición de bienes y servicios fuera de
los requerimientos normativos
</t>
        </r>
      </text>
    </comment>
    <comment ref="G10" authorId="0" shapeId="0">
      <text>
        <r>
          <rPr>
            <sz val="9"/>
            <color indexed="81"/>
            <rFont val="Tahoma"/>
            <family val="2"/>
          </rPr>
          <t>permite agrupar los riesgos 
identificados, se clasifica cada uno de los riesgos en las siguientes categorías</t>
        </r>
      </text>
    </comment>
    <comment ref="B11" authorId="0" shapeId="0">
      <text>
        <r>
          <rPr>
            <sz val="9"/>
            <color indexed="81"/>
            <rFont val="Tahoma"/>
            <family val="2"/>
          </rPr>
          <t>Las consecuencias que puede ocasionar a la organización la materialización del riesgo.</t>
        </r>
      </text>
    </comment>
    <comment ref="C11" authorId="0" shapeId="0">
      <text>
        <r>
          <rPr>
            <sz val="9"/>
            <color indexed="81"/>
            <rFont val="Tahoma"/>
            <family val="2"/>
          </rPr>
          <t>Circunstancias o situaciones más evidentes sobre las cuales se presenta el riesgo, las mismas no constituyen la causa principal o base para que se presente el riesgo.</t>
        </r>
      </text>
    </comment>
    <comment ref="D11" authorId="0" shapeId="0">
      <text>
        <r>
          <rPr>
            <sz val="9"/>
            <color indexed="81"/>
            <rFont val="Tahoma"/>
            <family val="2"/>
          </rPr>
          <t xml:space="preserve">Es la causa principal o básica, corresponden a las razones por la cuales se puede presentar el riesgo, so n la base para la definición de controles en la etapa de valoración del riesgo. 
Se debe tener en cuenta que para un mismo riesgo puede n existir más de una causa o subcausas que pueden ser analizadas.
</t>
        </r>
      </text>
    </comment>
    <comment ref="E11" authorId="0" shapeId="0">
      <text>
        <r>
          <rPr>
            <sz val="9"/>
            <color indexed="81"/>
            <rFont val="Tahoma"/>
            <family val="2"/>
          </rPr>
          <t xml:space="preserve">Describa finalmente el riesgo teniendo en cuenta el anterior análisis.
Premisas para una adecuada redacción del riesgo:
1. No describir como riesgos omisiones ni desviaciones del control. 
Ejemplo: errores en la liquidación de la nómina por fallas en los procedimientos existentes. 
2. No describir causas como riesgos 
Ejemplo: inadecuado funcionamiento de la plataforma 
estratégica donde se realiza el seguimiento a la planeación. 
3. No describir riesgos como la negación de un control. 
Ejemplo: retrasos en la prestación del servicio por no contar con digiturno para la atención. 
4. No existen riesgos transversales, lo que pueden existir son causas transversales. 
Ejemplo: pérdida de expedientes.
</t>
        </r>
      </text>
    </comment>
    <comment ref="F11" authorId="0" shapeId="0">
      <text>
        <r>
          <rPr>
            <sz val="9"/>
            <color indexed="81"/>
            <rFont val="Tahoma"/>
            <family val="2"/>
          </rPr>
          <t xml:space="preserve">Son las fuentes generadoras de riesgos. </t>
        </r>
      </text>
    </comment>
    <comment ref="H11" authorId="0" shapeId="0">
      <text>
        <r>
          <rPr>
            <sz val="9"/>
            <color indexed="81"/>
            <rFont val="Tahoma"/>
            <family val="2"/>
          </rPr>
          <t xml:space="preserve">N.º de veces que se ejecuta la actividad en el año.
Ejemplo: La actividad de contratos se lleva a cabo 10 veces en el mes = 120 contratos en el año. </t>
        </r>
      </text>
    </comment>
    <comment ref="I11" authorId="0" shapeId="0">
      <text>
        <r>
          <rPr>
            <sz val="9"/>
            <color indexed="81"/>
            <rFont val="Tahoma"/>
            <family val="2"/>
          </rPr>
          <t>Se entiende como la posibilidad de ocurrencia
del riesgo.
Para efectos de este análisis, la probabilidad de ocurrencia estará asociada a la exposición al riesgo del proceso o actividad que se esté analizando. De este modo, la probabilidad inherente será el número de veces que se pasa por el punto de riesgo en el periodo de 1 año.</t>
        </r>
      </text>
    </comment>
    <comment ref="M11" authorId="0" shapeId="0">
      <text>
        <r>
          <rPr>
            <sz val="9"/>
            <color indexed="81"/>
            <rFont val="Tahoma"/>
            <family val="2"/>
          </rPr>
          <t>Cruce los datos entre probabilidad e impacto</t>
        </r>
      </text>
    </comment>
    <comment ref="N11" authorId="0" shapeId="0">
      <text>
        <r>
          <rPr>
            <sz val="9"/>
            <color indexed="81"/>
            <rFont val="Tahoma"/>
            <family val="2"/>
          </rPr>
          <t>Medida o acción que modifica o regula el riesgo, como por ejemplo incluir cualquier política, procedimiento, práctica, proceso, tecnología, técnica, método o dispositivo que modifique o regule el riesgo.</t>
        </r>
      </text>
    </comment>
    <comment ref="O11" authorId="0" shapeId="0">
      <text>
        <r>
          <rPr>
            <sz val="9"/>
            <color indexed="81"/>
            <rFont val="Tahoma"/>
            <family val="2"/>
          </rPr>
          <t>El control afecta la probabilidad o el impacto</t>
        </r>
      </text>
    </comment>
    <comment ref="AC11" authorId="0" shapeId="0">
      <text>
        <r>
          <rPr>
            <sz val="9"/>
            <color indexed="81"/>
            <rFont val="Tahoma"/>
            <family val="2"/>
          </rPr>
          <t>Acciones a implementar</t>
        </r>
      </text>
    </comment>
  </commentList>
</comments>
</file>

<file path=xl/comments3.xml><?xml version="1.0" encoding="utf-8"?>
<comments xmlns="http://schemas.openxmlformats.org/spreadsheetml/2006/main">
  <authors>
    <author>USUARIO</author>
  </authors>
  <commentList>
    <comment ref="S1" authorId="0" shapeId="0">
      <text>
        <r>
          <rPr>
            <sz val="9"/>
            <color indexed="81"/>
            <rFont val="Tahoma"/>
            <family val="2"/>
          </rPr>
          <t>La Ley Estatutaria 1712 del 6 de marzo de 2014 consagró el Derecho de Acceso a la Información Pública como un derecho fundamental que tienen todas las personas para conocer de la existencia y acceder a la información pública en posesión o bajo control de los sujetos obligados</t>
        </r>
      </text>
    </comment>
    <comment ref="T1" authorId="0" shapeId="0">
      <text>
        <r>
          <rPr>
            <sz val="9"/>
            <color indexed="81"/>
            <rFont val="Tahoma"/>
            <family val="2"/>
          </rPr>
          <t>La Ley de Protección de Datos Personales reconoce y protege el derecho que tienen todas las personas a conocer, actualizar y rectificar las informaciones que se hayan recogido sobre ellas en bases de datos o archivos que sean susceptibles de tratamiento por entidades de naturaleza pública o privada.</t>
        </r>
      </text>
    </comment>
  </commentList>
</comments>
</file>

<file path=xl/sharedStrings.xml><?xml version="1.0" encoding="utf-8"?>
<sst xmlns="http://schemas.openxmlformats.org/spreadsheetml/2006/main" count="454" uniqueCount="332">
  <si>
    <t>Proceso</t>
  </si>
  <si>
    <t>Impacto</t>
  </si>
  <si>
    <t>Fecha de inicio</t>
  </si>
  <si>
    <t>Zona de riesgo inherente</t>
  </si>
  <si>
    <t>Impacto inherente</t>
  </si>
  <si>
    <t>Probabilidad Inherente</t>
  </si>
  <si>
    <t>Frecuencia</t>
  </si>
  <si>
    <t>Descripción del riesgo</t>
  </si>
  <si>
    <t>Causa raíz</t>
  </si>
  <si>
    <t>Causa inmediata</t>
  </si>
  <si>
    <t>Descripción del Control</t>
  </si>
  <si>
    <t>Afectación</t>
  </si>
  <si>
    <t>Tipo</t>
  </si>
  <si>
    <t>Implementación</t>
  </si>
  <si>
    <t>Calificación de ambos</t>
  </si>
  <si>
    <t>Documentación</t>
  </si>
  <si>
    <t>Zona de riesgo final</t>
  </si>
  <si>
    <t>Tratamiento</t>
  </si>
  <si>
    <t>Plan de Acción</t>
  </si>
  <si>
    <t>Responsable</t>
  </si>
  <si>
    <t>Fecha de implementación</t>
  </si>
  <si>
    <t>PROCESOS</t>
  </si>
  <si>
    <t>Gestión de la Planeación Institucional</t>
  </si>
  <si>
    <t>Formación</t>
  </si>
  <si>
    <t>Investigación</t>
  </si>
  <si>
    <t>Gestión Jurídica y Contractual</t>
  </si>
  <si>
    <t>Gestión del Talento Humano</t>
  </si>
  <si>
    <t>Gestión Financiera</t>
  </si>
  <si>
    <t>Gestión Logística</t>
  </si>
  <si>
    <t>Gestión de Admisiones, Registro y Control Académico</t>
  </si>
  <si>
    <t>Gestión del Desarrollo Humano</t>
  </si>
  <si>
    <t>CLASIFICACIÓN DEL RIESGO</t>
  </si>
  <si>
    <t xml:space="preserve">Ejecución y Administración de Procesos </t>
  </si>
  <si>
    <t xml:space="preserve">Fraude externo </t>
  </si>
  <si>
    <t xml:space="preserve">Fraude interno </t>
  </si>
  <si>
    <t xml:space="preserve">Fallas tecnológicas </t>
  </si>
  <si>
    <t xml:space="preserve">Relaciones laborales </t>
  </si>
  <si>
    <t xml:space="preserve">Usuarios, productos y prácticas </t>
  </si>
  <si>
    <t>Daños a activos fijos</t>
  </si>
  <si>
    <t>Factor de riesgo</t>
  </si>
  <si>
    <t>FACTORES DE RIESGO</t>
  </si>
  <si>
    <t>Procesos</t>
  </si>
  <si>
    <t>Talento humano</t>
  </si>
  <si>
    <t>Tecnología</t>
  </si>
  <si>
    <t>Infraestructura</t>
  </si>
  <si>
    <t>Evento externo</t>
  </si>
  <si>
    <t>Baja</t>
  </si>
  <si>
    <t>Media</t>
  </si>
  <si>
    <t>Alta</t>
  </si>
  <si>
    <t>Muy Alta</t>
  </si>
  <si>
    <t>% PROBABILIDAD</t>
  </si>
  <si>
    <t>PROBABILIDAD INHERENTE</t>
  </si>
  <si>
    <t>IMPACTO INHERENTE</t>
  </si>
  <si>
    <t>% IMPACTO</t>
  </si>
  <si>
    <t>Leve</t>
  </si>
  <si>
    <t>Menor</t>
  </si>
  <si>
    <t>Moderado</t>
  </si>
  <si>
    <t>Mayor</t>
  </si>
  <si>
    <t>Catastrófico</t>
  </si>
  <si>
    <t>Muy Bajo</t>
  </si>
  <si>
    <t>Identificación del Riesgo</t>
  </si>
  <si>
    <t>Valoración del Riesgo</t>
  </si>
  <si>
    <t>Evaluación del Riesgo</t>
  </si>
  <si>
    <t>Identificación de áreas de factores de riesgo</t>
  </si>
  <si>
    <t>Identificación de los puntos de riesgo</t>
  </si>
  <si>
    <t>Probabilidad</t>
  </si>
  <si>
    <t>Tipo de control</t>
  </si>
  <si>
    <t>Preventivo</t>
  </si>
  <si>
    <t>Detectivo</t>
  </si>
  <si>
    <t>Correctivo</t>
  </si>
  <si>
    <t>Automático</t>
  </si>
  <si>
    <t>Manual</t>
  </si>
  <si>
    <t>% implementación</t>
  </si>
  <si>
    <t>Evidencia</t>
  </si>
  <si>
    <t>Documentado</t>
  </si>
  <si>
    <t>Sin documentar</t>
  </si>
  <si>
    <t>Continua</t>
  </si>
  <si>
    <t>Aleatorio</t>
  </si>
  <si>
    <t>Con registro</t>
  </si>
  <si>
    <t>Sin registro</t>
  </si>
  <si>
    <t>Impacto Residual Final</t>
  </si>
  <si>
    <t>Reducir</t>
  </si>
  <si>
    <t>Mitigar</t>
  </si>
  <si>
    <t>Aceptar</t>
  </si>
  <si>
    <t>Transferir</t>
  </si>
  <si>
    <t>Evitar</t>
  </si>
  <si>
    <t>Seguimiento</t>
  </si>
  <si>
    <t>PROCEDIMIENTO GESTIÓN DEL RIESGO</t>
  </si>
  <si>
    <t>Página 1 de 1</t>
  </si>
  <si>
    <t>DESCRIPCIÓN</t>
  </si>
  <si>
    <t>NOMBRE DEL PROCESO</t>
  </si>
  <si>
    <t>Fecha de Actualización</t>
  </si>
  <si>
    <t>No.</t>
  </si>
  <si>
    <t>Económicos</t>
  </si>
  <si>
    <t>Políticos</t>
  </si>
  <si>
    <t>Tecnológicos</t>
  </si>
  <si>
    <t>Financieros</t>
  </si>
  <si>
    <t>Seguridad Digital</t>
  </si>
  <si>
    <t>Estratégicos</t>
  </si>
  <si>
    <t>Comunicación Interna</t>
  </si>
  <si>
    <t>Afectación económica</t>
  </si>
  <si>
    <t>Afectación reputacional</t>
  </si>
  <si>
    <t>FORTALEZAS</t>
  </si>
  <si>
    <t>AMENAZAS</t>
  </si>
  <si>
    <t xml:space="preserve">OPORTUNIDADES </t>
  </si>
  <si>
    <t xml:space="preserve">Sociales </t>
  </si>
  <si>
    <t xml:space="preserve">
</t>
  </si>
  <si>
    <t>DEBILIDADES</t>
  </si>
  <si>
    <t>Talento Humano</t>
  </si>
  <si>
    <t>2. Disminución de los recursos del Presupuesto General de la Nación que afecten la proporción de recursos apropiados al sector educativo.</t>
  </si>
  <si>
    <t>2. Desarticulación de la educación superior con los niveles de la educación básica y media.</t>
  </si>
  <si>
    <t>1. Políticas estatales que impactan el desfinanciamiento de la Educación Superior.</t>
  </si>
  <si>
    <t xml:space="preserve">1. Acreditación internacional de los programas académicos </t>
  </si>
  <si>
    <t>2. Colombia es el tercer miembro de Latinoamérica en hacer parte de la OCDE, esto implica la necesidad de alcanzar estándares internacionales en calidad educativa.</t>
  </si>
  <si>
    <t>Legal</t>
  </si>
  <si>
    <t>2. Dinámicas geopolíticas globales</t>
  </si>
  <si>
    <t>2. Desarticulación de algunos procesos que generan demoras en los resultados.</t>
  </si>
  <si>
    <t>MISIÓN:</t>
  </si>
  <si>
    <t>FECHA ACTUALIZACIÓN</t>
  </si>
  <si>
    <t>Ambientales</t>
  </si>
  <si>
    <t>3. Políticas estatales en educación superior</t>
  </si>
  <si>
    <t>4. Política de desarrollo institucional</t>
  </si>
  <si>
    <t>3. Falta de criterios diferenciales en lineamientos, legislación, estándares, indicadores- metas del Ministerio de Educación Nacional, acordes con el contexto regional.</t>
  </si>
  <si>
    <t>1. Participación de los gobiernos nacional, regional y local en la financiación de programas de educación superior. Acuerdo por lo Superior 2034, CESU.</t>
  </si>
  <si>
    <t>3. Dinámicas económicas globales</t>
  </si>
  <si>
    <t>1. Reducción de los aportes del orden Nacional y Departamental.</t>
  </si>
  <si>
    <t>1. Posicionamiento de la educación como sector estratégico para el cierre de brechas y alcanzar una mayor equidad.</t>
  </si>
  <si>
    <t xml:space="preserve">6. Educación inclusiva con enfoque diferencial de derechos como aporte al bienestar de la sociedad, el ambiente y al desarrollo sustentable de la región, la nación y del mundo.     </t>
  </si>
  <si>
    <t>1. Situación social del País en momentos de crisis.</t>
  </si>
  <si>
    <t>4. Bajos niveles en competencias de los estudiantes que ingresan a la educación superior.</t>
  </si>
  <si>
    <t>2. Evolución acelerada de las TIC</t>
  </si>
  <si>
    <t>3. Falta de conciencia ambiental.</t>
  </si>
  <si>
    <t>4. Pérdida de biodiversidad.</t>
  </si>
  <si>
    <t xml:space="preserve">6. Deforestación </t>
  </si>
  <si>
    <t>8. Contaminación por residuos químicos.</t>
  </si>
  <si>
    <t>1. Declaración internacional de derechos humanos.</t>
  </si>
  <si>
    <t>2. Legislación UNESCO</t>
  </si>
  <si>
    <t>6. Austeridad del Gasto Nacional.</t>
  </si>
  <si>
    <t>7. Reformas tributarias que impacten procesos en la institución. (Proyecto de modernización, costos de funcionamiento, plan de adquisiciones, entre otros)</t>
  </si>
  <si>
    <t>3. Dificultad en el seguimiento y control a la producción intelectual e investigación de los profesores y estudiantes y participación en comunidades científicas.</t>
  </si>
  <si>
    <t>1. Falta de implementación de la política de gobierno digital en la institución.</t>
  </si>
  <si>
    <t>2. No se cuenta con un Plan de Tecnologías de la Información, -PETI-, aprobado y en ejecución. FURAG (2020).</t>
  </si>
  <si>
    <t>6. Dispersión de la Información en sistemas sin interoperabilidad con otras entidades.</t>
  </si>
  <si>
    <t>7. Bajo nivel de adquisición de dispositivos electrónicos y conexión a internet de los estudiantes, administrativos y docentes.</t>
  </si>
  <si>
    <t>9. Interrupción del servicio de los servidores por fallas o procesos de mantenimiento.</t>
  </si>
  <si>
    <t>1. El desarrollo de las TIC favorece la comunicación bidireccional y multimodal de la gestión institucional y sectorial a los grupos de valor, de interés y ciudadanía en general.</t>
  </si>
  <si>
    <t>3. Política de Gobierno digital</t>
  </si>
  <si>
    <t>1. Fenómenos naturales que pongan en riesgo la comunidad universitaria,  infraestructura educativa y la prestación del servicio educativo. (Sismos, terremotos, tormentas eléctricas, incendios forestales, deslizamientos, inundaciones, erupciones volcánicas, entre otros)</t>
  </si>
  <si>
    <t>2. Contaminación del aire o de las fuentes hídricas, que afecta la prestación del servicio.</t>
  </si>
  <si>
    <t>5. Cambio climático, calentamiento global y sequia.</t>
  </si>
  <si>
    <t>7. Contaminación por plásticos y basuras</t>
  </si>
  <si>
    <t>3. Ausencia de un sistema de información que integre los procesos académico - administrativos de la institución.</t>
  </si>
  <si>
    <t>4. Falta de entrega oportuna de la información estadística para la toma de decisiones.</t>
  </si>
  <si>
    <t>5. Vulnerabilidad Ataques cibernéticos a la seguridad y privacidad de la información. (Hurto de información, Hackeos, manipulación, cambio o destrucción de información, terrorismo, espionaje, entre otros)</t>
  </si>
  <si>
    <t>8. Red energética y conectividad a internet inestable en campus universitario y trabajo en casa.</t>
  </si>
  <si>
    <t>Análisis del Riesgo</t>
  </si>
  <si>
    <t>% Contrarresta</t>
  </si>
  <si>
    <t>CONTEXTO ESTRATÉGICO INSTIITUCIONAL</t>
  </si>
  <si>
    <t>8. Alta tasa de desempleo a nivel nacional, regional y local.</t>
  </si>
  <si>
    <t>1. Mecanismos para la información y la comunicación de la Universidad.</t>
  </si>
  <si>
    <t>Probabilidad Controles</t>
  </si>
  <si>
    <t>Estado de la acción</t>
  </si>
  <si>
    <t>LEY 1712 DE 2014</t>
  </si>
  <si>
    <t>LEY 1581 DE 2012</t>
  </si>
  <si>
    <t>Información</t>
  </si>
  <si>
    <t>Información reservada</t>
  </si>
  <si>
    <t>Contiene datos personales</t>
  </si>
  <si>
    <t>Tipo de información</t>
  </si>
  <si>
    <t>Software</t>
  </si>
  <si>
    <t>Hardware</t>
  </si>
  <si>
    <t>NA</t>
  </si>
  <si>
    <t>Información pública</t>
  </si>
  <si>
    <t>No contiene datos personales</t>
  </si>
  <si>
    <t>CRITICIDAD</t>
  </si>
  <si>
    <t>Afectación económica y reputacional</t>
  </si>
  <si>
    <t>DOCUMENTOS DE APOYO</t>
  </si>
  <si>
    <t>Determinar la Probabilidad</t>
  </si>
  <si>
    <t>Determinar el Impacto</t>
  </si>
  <si>
    <t>Determinar la severidad</t>
  </si>
  <si>
    <t>Ejemplo de control</t>
  </si>
  <si>
    <t>Control</t>
  </si>
  <si>
    <t xml:space="preserve">IDENTIFICACIÓN, ANÁLISIS Y VALORACIÓN DE RIESGOS </t>
  </si>
  <si>
    <t>Descripción del riesgo
(Se diligencia automáticamente)</t>
  </si>
  <si>
    <t xml:space="preserve">4. Incremento en los aportes por Acreditación - Reacreditación Institucional. </t>
  </si>
  <si>
    <t>6. Situaciones de orden público que afectan a la entidad: asonadas, asaltos, atentados, vandalismo, entre otros.</t>
  </si>
  <si>
    <t>Sistema de Gestión Ambiental</t>
  </si>
  <si>
    <t>5. Situaciones de salud pública tales como: pandemias, virus, desabastecimiento de agua, entre otros.</t>
  </si>
  <si>
    <t>7. Interrupción de la prestación del servicio: 
7.1 como mecanismo de protesta de los diferentes actores sociales.
7.2 Por exceso de ruido en eventos artisticos y culturales.</t>
  </si>
  <si>
    <t>2. Construcción de la politica ambiental</t>
  </si>
  <si>
    <t>3. Asignación de recursos para la implementación del SGA</t>
  </si>
  <si>
    <t>1. Creación del poceso del Sistema de Gestión Ambiental (SGA) en la Revisión por la Dirección 2021.</t>
  </si>
  <si>
    <t>Seguridad y Salud en el Trabajo</t>
  </si>
  <si>
    <t>2. Politica de Seguridad y Salud en el Trabajo</t>
  </si>
  <si>
    <t>Gestión de la Información y la Comunicación</t>
  </si>
  <si>
    <t>Sistema de Gestión Seguridad y Salud en el Trabajo</t>
  </si>
  <si>
    <t>Sistema de Gestión de la Calidad</t>
  </si>
  <si>
    <t>Gestión Bibliotecaria</t>
  </si>
  <si>
    <t>Gestión de Tecnologías de la Información</t>
  </si>
  <si>
    <t>3. Asignación de recursos para la implementación del SGSST</t>
  </si>
  <si>
    <t>Código: GC-P07-F02</t>
  </si>
  <si>
    <t>Código: GC-P07-F01</t>
  </si>
  <si>
    <t>Extensión y Proyección Social</t>
  </si>
  <si>
    <t>2. Fuentes de financiación a nivel Local, Departamental, Nacional e Internacional.</t>
  </si>
  <si>
    <t xml:space="preserve">2. Dificultades en el acceso a la educación superior, de la población en condiciones de vulnerabilidad del Pais </t>
  </si>
  <si>
    <t>8. Consumo y expendio de sustancias psicoactivas fuera y dentro de la UT.</t>
  </si>
  <si>
    <t>2. Alianzas con entidades de protección, conservación y educación ambiental.</t>
  </si>
  <si>
    <t xml:space="preserve">3. Articulación con las Politicas y Planes de Gestión y educación Ambiental  </t>
  </si>
  <si>
    <t>Corresponde a los factores internos y externos de los procesos que se han de tomar en consideración para la administración del riesgo, a partir de los cuales es posible establecer las causas de los riesgos a identificar.</t>
  </si>
  <si>
    <t xml:space="preserve">La Universidad del Tolima es una Institución de educación superior de carácter público, líder en la región, con reconocimiento nacional que promueve la construcción del conocimiento, la paz y el desarrollo humano desde un enfoque crítico, autónomo y ético que garantice la formación libre e integral de la ciudadania. Se considera como un ecosistema comunicacional, intercultural de aprendizajes; enfocada en el desarrollo de la ciencia, la investigación, la tecnología, la innovación, las artes, la cultura, el multilingüismo y la preservación del ambiente. Así, da respuesta a las necesidades del contexto para la formación de un ser humano integral, que cuide de sí mismo, con respeto por el ambiente, la inclusión, el género y la diversidad, fomentando la creatividad y el pensamiento crítico, aportando al desarrollo de capacidades humanas hacia la búsqueda del buen vivir en una sociedad democrática y equitativa.   </t>
  </si>
  <si>
    <t>VISIÓN</t>
  </si>
  <si>
    <t>La Universidad del Tolima para el año 2032 continuará en su proceso de consolidación como una institución de calidad, con liderazgo y reconocimiento en las transformaciones educativas y sociales pertinentes, según las necesidades del contexto con una vocación transnacional en los procesos de formación integral, intercultural, inclusivos, de investigación, de innovación, de transferencia de conocimiento y preservación del ambiente; implementando las tecnologías de la información y la comunicación y generando sentido social, humano y una cultura
de paz.</t>
  </si>
  <si>
    <t>OBJETIVOS ESTRATÉGICOS</t>
  </si>
  <si>
    <t xml:space="preserve">1. Consolidar la excelencia académica a través de la articulación de la docencia, la investigación y la extensión en la perspectiva de la formación integral de calidad para la transformación social, económica y ambiental.
2. Consolidar la investigación, la innovación y la creación artística y cultural mediante procesos de formación para la investigación, el espíritu crítico y la creación. Esto se planea a partir del uso del conocimiento como herramienta para dar respuestas transformadoras a problemas sobre la realidad social, económica y ambiental.
3. Promover la ambientalización de la Universidad del Tolima como aporte para la formación ambiental en la comunidad, la gestión ambiental de la Institución, la generación de conocimiento ambiental y el planteamiento de alternativas de solución a situaciones ambientales del territorio.
4. Fortalecer el desarrollo humano integral mediante el ejercicio de derechos, a través de la participación, representación e inclusión de toda la comunidad universitaria para la convivencia, la construcción y cohesión del tejido social.
5. Fomentar la cooperación e integración de la Universidad con instituciones de carácter internacional en actividades de formación, investigación-creación y extensión. Con lo anterior se busca fortalecer el desarrollo del ser humano bajo un contexto de globalización, innovación y competitividad, contribuyendo a los componentes ambiental, social y económico en la dinámica de fortalecer la visibilidad Institucional.
6.Optimizar la gestión administrativa generando sinergia entre el subsistema académico y administrativo para desarrollar las labores formativas, académicas, docentes, científicas, culturales y de extensión en condiciones de alta calidad.
</t>
  </si>
  <si>
    <t>SISTEMA DE PLANIFICACIÓN INSTITUCIONAL
UNIVERSIDAD DEL TOLIMA</t>
  </si>
  <si>
    <t>Probabilidad Residual Final</t>
  </si>
  <si>
    <t>Fecha Seguimiento 2LD</t>
  </si>
  <si>
    <t>Sistema de Control Interno</t>
  </si>
  <si>
    <t xml:space="preserve">15 de abril </t>
  </si>
  <si>
    <t xml:space="preserve">15 de julio </t>
  </si>
  <si>
    <t xml:space="preserve">15 de agosto </t>
  </si>
  <si>
    <t xml:space="preserve">15 de diciembre </t>
  </si>
  <si>
    <t>FACTORES EXTERNOS</t>
  </si>
  <si>
    <t>5. Politica de gratuidad</t>
  </si>
  <si>
    <t xml:space="preserve">6. Objetivos de Desarrollo Sostenible </t>
  </si>
  <si>
    <t xml:space="preserve"> 7. Plan de Desarrollo Nacional y Departamental</t>
  </si>
  <si>
    <t>3. Creciente demanda de gastos asociadas al aseguramiento de la calidad y las nuevas dinámicas de la Educación Superior.</t>
  </si>
  <si>
    <t xml:space="preserve">4. Deficiente acompañamiento del Gobierno Nacional a las IES para el desarrollo de los proyectos cofinanciados. </t>
  </si>
  <si>
    <t>5. Alianzas estratégicas con los sectores económicos y productivos de la región para el desarrollo de proyectos: Universidad-Empresa-Estado-Sociedad. (U--E-E-S).</t>
  </si>
  <si>
    <t xml:space="preserve">5. Situación económica por la que atraviesa actualmente el país y el mundo, a causa de la pospandemia. </t>
  </si>
  <si>
    <t>3. Posconflicto, aportar a la garantía de derechos humanos y construcción de paz.</t>
  </si>
  <si>
    <t xml:space="preserve">3. Alto indice de desempleo de profesionales universitarios. </t>
  </si>
  <si>
    <t>4. Desarrollo y aplicación de Políticas que promuevan la igualdad de oportunidades, la inclusión, la solidaridad y la lucha contra la pobreza.</t>
  </si>
  <si>
    <t>5. Investigación y proyección social articulada conel  sector empresarial y social, para transferencia de conocimiento, tecnología entre otras para el desarrollo de la región.</t>
  </si>
  <si>
    <t>7. Facilidades de acceso a la educación superior, a diferentes grupos poblacionales.</t>
  </si>
  <si>
    <t>1. Altos costos para acceder a los recursos tecnológicos y tecnología de punta.</t>
  </si>
  <si>
    <t>2. Fallas en la conexión o caída de redes que afectan la conectividad de los aplicativos y equipos.</t>
  </si>
  <si>
    <t>3. Ataques cibernéticos a la seguridad y privacidad de la información Institucional. (Hurto de información, Hackeos, manipulación, cambio o destrucción de información, terrorismo, espionaje, entre otros)</t>
  </si>
  <si>
    <t>4.  Acceso a herramientas y dispositivos de Inteligecia Artificial</t>
  </si>
  <si>
    <t>4. Falta de dispositivos electrónicos y conexión a internet de los grupos de interés o ciudadanía en general.</t>
  </si>
  <si>
    <t>5. Red energética y conectividad a internet inestable</t>
  </si>
  <si>
    <t>1. Posibilidad de acceder a recursos por la realiuzación  de actividades que impacten el  el desarrollo sostenible y sustentable.</t>
  </si>
  <si>
    <t>4. Manejo integral de residuos.</t>
  </si>
  <si>
    <t>1. Reformas al Sistema de Salud, Laboral y Pensional.</t>
  </si>
  <si>
    <t>3.Sistema de Aseguramiento de la Calidad de la Educación Superior</t>
  </si>
  <si>
    <t>4. Reforma a la Ley 30 de 1992.</t>
  </si>
  <si>
    <t>5. Legislación de Propiedad intelectual</t>
  </si>
  <si>
    <t>6. Legislación del Ministerio de Ambiente y Protección Social</t>
  </si>
  <si>
    <t>FACTORES INTERNOS</t>
  </si>
  <si>
    <t xml:space="preserve">1. Direccionamiento estratégico para la elaboración del Proyecto Educativo Intitucional (10 años); El Plan Estratégico de Desarrollo (10 años); Plan de Desarrollo Rectoral (4 años), Planes de Acción y Operativos (un año)..
</t>
  </si>
  <si>
    <t>1.  Mecanismos para el seguimiento, control y evaluación de los planes, programas y proyectos.</t>
  </si>
  <si>
    <t>2. El Índice de Desempeño Institucional durante la vigencias anuales reportados por el FURAG,que permiten establecer el avance de la gestión y fortalecimiento Institucional.</t>
  </si>
  <si>
    <t>2. Modelo Integrado de Gestión en las dimensiones:  
UNO: Gestión del Talento Humano.
TRES: Valores para Resultados. 
CUATRO. Evaluación de Resultados
SEXTA: Gestión del Conocimiento
SÉPTIMO: Control Interno</t>
  </si>
  <si>
    <t xml:space="preserve">3. Coherencia entre las políticas y lineamientos institucionales que propician el desarrollo de las funciones misionales;  ampliamente socializadas y apropiadas por la comunidad universitaria. </t>
  </si>
  <si>
    <t>3. Sistema de Información y reportes académicos-administrativos</t>
  </si>
  <si>
    <t>1. Equilibrio Financiero</t>
  </si>
  <si>
    <t xml:space="preserve">1. Alto porcentaje de los gastos de funcionamiento relacionados con costo de personal del presupuesto de la Universidad.
</t>
  </si>
  <si>
    <t>2. Acceso a recursos y fuentes de financiación.(U--E-E-S)</t>
  </si>
  <si>
    <t>2. Bajos  tiempos de respuesta. de la Ejecución del Presupuesto Institucional.</t>
  </si>
  <si>
    <t xml:space="preserve">3. Sistema Integrado de información Administrativa y Financiera. </t>
  </si>
  <si>
    <t>4. Ejecución manual de algunos procesos financieros.</t>
  </si>
  <si>
    <t>5. Limitación de recursos financieros para  dar cumplimiento a los factores de acreditación institucional, en el marco del aseguramiento de la calidad y para la diversificación de la oferta educativa.</t>
  </si>
  <si>
    <t>1. Alto nivel de cualificación de la planta docente.</t>
  </si>
  <si>
    <t xml:space="preserve">1. Deficiente relación estudiantes/docente para las modalidades y niveles de Educación Superior. </t>
  </si>
  <si>
    <t xml:space="preserve">2. Profesores reconocidos en Colciencias como investigadores. </t>
  </si>
  <si>
    <t>2. Desarticulación  del Plan Institucional de Capacitación con los requerimientos de los cargos.</t>
  </si>
  <si>
    <t>3. Nvel de cualificación del personal administrativo, que soportan los procesos Institucionales.</t>
  </si>
  <si>
    <t>3. Débil apropiación del Talento Humano del Código de integridad y  la cultura del control.</t>
  </si>
  <si>
    <t xml:space="preserve">4. Aplicación de herramientas de evaluación de desempeño al personal administrativo de la Institución.  </t>
  </si>
  <si>
    <t>5. Mecanismos para el manejo de conflictos de interés.</t>
  </si>
  <si>
    <t xml:space="preserve">1. Modelo pedagógico y políticas actualizadas que orientan la gestión Institucional </t>
  </si>
  <si>
    <t xml:space="preserve">1. Desactualización del Estatuto Estudiantil
</t>
  </si>
  <si>
    <t>2. Estrategias que permiten a los estudiantes y profesores acceder a cursos en lengua extranjera.</t>
  </si>
  <si>
    <t>3. Mecanismos de autorregulación y autoevaluación institucional en procesos académicos y administrativos.</t>
  </si>
  <si>
    <t>4. Impacto en el desarrollo social y territorial, desde los procesos formativos, a nivel de pregrado y posgrado que se desarrollan en la Universidad.</t>
  </si>
  <si>
    <t>4. Las pruebas Saber Pro por debajo del promedio nacional en los resultados de las competencias de Razonamiento cuantitativo e Inglés.</t>
  </si>
  <si>
    <t xml:space="preserve">5. Convenios internacionales para la movilidad y cooperación académica,  para la interacción de estudiantes y profesores con comunidades extranjeras. </t>
  </si>
  <si>
    <t>5. Índices de deserción a niveles por debajo del promedio nacional.</t>
  </si>
  <si>
    <t>6. Categorización de los grupos de investigación.</t>
  </si>
  <si>
    <t>6. Bajo nivel de bilingüismo en estudiantes, administrativos y docentes.</t>
  </si>
  <si>
    <t>7. Posicionamiento del Hospital Médico  Veterinario para animales de la región Tolima.  (premio PET INDUSTRY).</t>
  </si>
  <si>
    <t xml:space="preserve">8. Programas, proyectos y actividades que le permiten  a la Institución cumplir con su función de atender el bienestar inegral de la comunidad universitaria. </t>
  </si>
  <si>
    <t>9. Prestigio y reconocimiento de los graduados y su fuerte vínculo con la institución.</t>
  </si>
  <si>
    <t>10. Recursos para el apoyo académico.</t>
  </si>
  <si>
    <t xml:space="preserve">1. El diseño de mecanismos para la información y comunicación, en su estructura no especifica con claridad fuentes de datos, control sobre la integridad, confidencialidad y disponibilidad de la información relevante. Informe pormenorizado de control interno </t>
  </si>
  <si>
    <t>2. Canales adecuados de información interna y externa.</t>
  </si>
  <si>
    <t>2. Recursos limitados para apoyar la gestión documental, para gestionar archivos digitales, electrónico y audiovisual.</t>
  </si>
  <si>
    <t>3. Recursos físicos y tecnológicos para la comunicación.</t>
  </si>
  <si>
    <t>1. Talento Humano especializado para la atención de recursos de agua, aire, suelo y fauna.</t>
  </si>
  <si>
    <t>2. Bajo presupuesto para la ejecución de la Politica Ambiental.</t>
  </si>
  <si>
    <t>3. Espacio  fisico inadecuado para la Oficina de Coordinación de Gestión y Educación Ambiental.</t>
  </si>
  <si>
    <t>4. Articulación de la Coordinación de Gestión y Educación Ambiental con entes públicos regionales,</t>
  </si>
  <si>
    <t>5. Reconocimiento de los entes de vigilancia y control por el cumplimiento de la normatividad ambiental aplicable</t>
  </si>
  <si>
    <t>1. Creación del poceso del Sistema de Gestión de Seguridad y Salud del Trabajo (SGSST) en la Revisión por la Dirección 2021.</t>
  </si>
  <si>
    <t>Daño Fiscal sobre los recursos públicos</t>
  </si>
  <si>
    <t>Versión: 03</t>
  </si>
  <si>
    <t>Fecha Aprobación: 06/04/2024</t>
  </si>
  <si>
    <t>Sistema de Autoevauación y Acreditación</t>
  </si>
  <si>
    <t>Fecha Aprobación: 06-06-2024</t>
  </si>
  <si>
    <t xml:space="preserve">1.  La UT previene el efecto dañoso, sobre bienes públicos, recursos públicos o intereses patrimoniales públicos. </t>
  </si>
  <si>
    <t>2. La UT identifica   puntos de riesgo fiscal y las circunstancias Inmediatasde riesgo de las actividades en las que
potencialmente se genera riesgo fiscal, estos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</si>
  <si>
    <t>3.Las bases de la responsabilidad fiscal están consignadas en la Ley 610 de 2000</t>
  </si>
  <si>
    <r>
      <t xml:space="preserve">1. Posibilidad de efecto dañoso sobre los </t>
    </r>
    <r>
      <rPr>
        <b/>
        <sz val="11"/>
        <color theme="1"/>
        <rFont val="Arial"/>
        <family val="2"/>
      </rPr>
      <t>recursos público</t>
    </r>
    <r>
      <rPr>
        <sz val="11"/>
        <color theme="1"/>
        <rFont val="Arial"/>
        <family val="2"/>
      </rPr>
      <t>s, por pago de multa, cláusula penal o cualquier tipo de sanción, evidenciándose una omisión en ejecutar actividades y/o deberes funcionales con inmediatez o en la oportunidad establecida legal o contractualmente.</t>
    </r>
  </si>
  <si>
    <r>
      <t xml:space="preserve">2. Posibilidad de efecto dañoso sobre </t>
    </r>
    <r>
      <rPr>
        <b/>
        <sz val="11"/>
        <color theme="1"/>
        <rFont val="Arial"/>
        <family val="2"/>
      </rPr>
      <t>recursos públicos</t>
    </r>
    <r>
      <rPr>
        <sz val="11"/>
        <color theme="1"/>
        <rFont val="Arial"/>
        <family val="2"/>
      </rPr>
      <t xml:space="preserve">, por mayor valor pagado por concepto de impuestos, evidenciándose una omisión en la retención o descuento de impuestos a terceros.
</t>
    </r>
  </si>
  <si>
    <r>
      <t>3. Posibilidad de efecto dañoso sobre</t>
    </r>
    <r>
      <rPr>
        <b/>
        <sz val="11"/>
        <color theme="1"/>
        <rFont val="Arial"/>
        <family val="2"/>
      </rPr>
      <t xml:space="preserve"> bienes públicos</t>
    </r>
    <r>
      <rPr>
        <sz val="11"/>
        <color theme="1"/>
        <rFont val="Arial"/>
        <family val="2"/>
      </rPr>
      <t>, por bienes servicios u obras pagados, sin haber sido recibidos a satisfacción, evidenciándose una omisión de funciones en el cuidado, control y custodia del inventario (materiales y equipos) de almacén.</t>
    </r>
  </si>
  <si>
    <r>
      <t xml:space="preserve">4. Posibilidad de efecto dañoso sobre </t>
    </r>
    <r>
      <rPr>
        <b/>
        <sz val="11"/>
        <color theme="1"/>
        <rFont val="Arial"/>
        <family val="2"/>
      </rPr>
      <t>bienes públicos</t>
    </r>
    <r>
      <rPr>
        <sz val="11"/>
        <color theme="1"/>
        <rFont val="Arial"/>
        <family val="2"/>
      </rPr>
      <t>, por pérdida, extravío, hurto, robo o declaratoria de bienes faltantes pertenecientes a la entidad estatal, evidenciándose omisión de funciones administrativas y contables, por diferencia en inventario y la entrega irregular de materiales y equipos.</t>
    </r>
  </si>
  <si>
    <r>
      <t>5. Posibilidad de efecto dañoso sobre</t>
    </r>
    <r>
      <rPr>
        <b/>
        <sz val="11"/>
        <color theme="1"/>
        <rFont val="Arial"/>
        <family val="2"/>
      </rPr>
      <t xml:space="preserve"> intereses patrimoniales</t>
    </r>
    <r>
      <rPr>
        <sz val="11"/>
        <color theme="1"/>
        <rFont val="Arial"/>
        <family val="2"/>
      </rPr>
      <t xml:space="preserve"> de naturaleza pública, por saldos o recursos a favor no cobrados por la entidad estatal, evidenciándose una omisión de seguimiento y gestión oportuna de
cobro persuasivo, coactivo o judicial, para lograr el pago de saldos a favor.
</t>
    </r>
  </si>
  <si>
    <r>
      <t>6. Posibilidad de efecto dañoso sobre</t>
    </r>
    <r>
      <rPr>
        <b/>
        <sz val="11"/>
        <color theme="1"/>
        <rFont val="Arial"/>
        <family val="2"/>
      </rPr>
      <t xml:space="preserve"> intereses patrimoniales</t>
    </r>
    <r>
      <rPr>
        <sz val="11"/>
        <color theme="1"/>
        <rFont val="Arial"/>
        <family val="2"/>
      </rPr>
      <t xml:space="preserve"> de naturaleza pública, por no devolución al tesoro público, de los rendimientos financieros generados por recursos de anticipo, evidenciándose una omisión de
la interventoría al no exigir el cumplimiento de dicha obligación por parte del contratista, considerando la  naturaleza pública de los recursos de anticipo.
</t>
    </r>
  </si>
  <si>
    <t xml:space="preserve">OBJETIVOS DE LOS PROCESOS </t>
  </si>
  <si>
    <r>
      <rPr>
        <b/>
        <sz val="11"/>
        <color theme="1"/>
        <rFont val="Arial"/>
        <family val="2"/>
      </rPr>
      <t>Fiscales,</t>
    </r>
    <r>
      <rPr>
        <sz val="11"/>
        <color theme="1"/>
        <rFont val="Arial"/>
        <family val="2"/>
      </rPr>
      <t xml:space="preserve"> (Es el efecto dañoso sobre
los recursos públicos y/o los bienes y/o
intereses patrimoniales de naturaleza
pública, a causa de un evento potencial) -
.
(ver conceptos de recursos públicos, bien
público e Intereses patrimoniales de
naturaleza pública).</t>
    </r>
  </si>
  <si>
    <t>Realizar seguimiento, medición y control a los procesos institucionales, a través de herramientas y métodos establecidos con el fin de garantizar la mejora continua del Sistema de Gestión de Calidad.</t>
  </si>
  <si>
    <t>por perdida de la certificación de los procesos del SGC</t>
  </si>
  <si>
    <t>debido al incumplimiento de los requisitos establecidos en la Norma ISO 9001:2015 y los aplicables a la Universidad del Tolima</t>
  </si>
  <si>
    <t>1 Actas de reunión de Comités Operativos de Calidad de los procesos</t>
  </si>
  <si>
    <t>SISTEMA DE PLANIFICACIÓN INSTITUCIONAL: Mantenar la certificación bajo la ISO 9001:2015 del Sistema de Gestión de la Calidad - SGC de la Universidad</t>
  </si>
  <si>
    <t>Jefe de la Oficina de Planeación y Desarrollo Institucional</t>
  </si>
  <si>
    <t>Actas de reunión de Comités Operativos de Calidad de los procesos</t>
  </si>
  <si>
    <t>abierto</t>
  </si>
  <si>
    <t>2. Acompañamiento y asesoría por parte del Profesional de la Oficina de Planeación y Desarrollo Institucional</t>
  </si>
  <si>
    <t xml:space="preserve">por que un auditor emitió información errada </t>
  </si>
  <si>
    <t>por el hecho de no haber detectado erores o faltas significativas que podrian modificar por completo la opinión dada en el informe.</t>
  </si>
  <si>
    <t>1. El auditor líder debe socializar el informe final ante los auditados, quienes deben firmar el reporte de las No Conformidades detectadas.</t>
  </si>
  <si>
    <t>2. Se debe presentar el Acta del Cierre de la Auditoría Interna firmada por el Lider del Proceso (auditado) y el auditor líder</t>
  </si>
  <si>
    <t xml:space="preserve"> por reincidir en los hechos,</t>
  </si>
  <si>
    <t xml:space="preserve">
generadores de los hallazgos u observaciones
detectados en las auditorías internas y externas
</t>
  </si>
  <si>
    <t xml:space="preserve">1. Seguimiento efectivo de los planes de mejoramiento presentados. </t>
  </si>
  <si>
    <t>2. Cumplimiento del Procedimiento
Auditorias Internas de Calidad</t>
  </si>
  <si>
    <t>por compartir información confidencial del Sistema Integrado de Gestión</t>
  </si>
  <si>
    <t>por la entrga de datos institucionales para fines no autorizados para beneficio propio o de un tercero</t>
  </si>
  <si>
    <t>1, Control al Listado Maetro de Documentos
2, Control al Listado Mestro de Indicadores</t>
  </si>
  <si>
    <t xml:space="preserve">Auditorías Internas </t>
  </si>
  <si>
    <t>Auditorías Externas por parte del Ente certificador ICONTEC</t>
  </si>
  <si>
    <t>Sistemas de Gestión de la 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</si>
</sst>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7"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10"/>
      <name val="Arial"/>
      <family val="2"/>
    </font>
    <font>
      <b/>
      <sz val="14"/>
      <color rgb="FF006600"/>
      <name val="Arial"/>
      <family val="2"/>
    </font>
    <font>
      <sz val="11"/>
      <color theme="1"/>
      <name val="Arial"/>
      <family val="2"/>
    </font>
    <font>
      <sz val="11"/>
      <name val="Arial"/>
      <family val="2"/>
    </font>
    <font>
      <b/>
      <sz val="12"/>
      <color rgb="FFFF0000"/>
      <name val="Arial"/>
      <family val="2"/>
    </font>
    <font>
      <sz val="11"/>
      <color indexed="8"/>
      <name val="Calibri"/>
      <family val="2"/>
    </font>
    <font>
      <sz val="10"/>
      <color theme="1"/>
      <name val="Arial"/>
      <family val="2"/>
    </font>
    <font>
      <b/>
      <sz val="12"/>
      <color theme="1"/>
      <name val="Calibri"/>
      <family val="2"/>
      <scheme val="minor"/>
    </font>
    <font>
      <b/>
      <sz val="10"/>
      <color theme="1"/>
      <name val="Arial"/>
      <family val="2"/>
    </font>
    <font>
      <b/>
      <sz val="16"/>
      <color theme="1"/>
      <name val="Calibri"/>
      <family val="2"/>
      <scheme val="minor"/>
    </font>
    <font>
      <sz val="11"/>
      <color theme="1"/>
      <name val="Century Gothic"/>
      <family val="2"/>
    </font>
    <font>
      <sz val="11"/>
      <name val="Calibri"/>
      <family val="2"/>
    </font>
    <font>
      <sz val="11"/>
      <color theme="1"/>
      <name val="Calibri"/>
      <family val="2"/>
    </font>
    <font>
      <sz val="12"/>
      <color theme="1"/>
      <name val="Arial"/>
      <family val="2"/>
    </font>
    <font>
      <b/>
      <sz val="11"/>
      <color theme="1"/>
      <name val="Arial"/>
      <family val="2"/>
    </font>
    <font>
      <b/>
      <sz val="11"/>
      <name val="Arial"/>
      <family val="2"/>
    </font>
    <font>
      <sz val="14"/>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4"/>
      <color theme="1"/>
      <name val="Calibri"/>
      <family val="2"/>
      <scheme val="minor"/>
    </font>
    <font>
      <sz val="14"/>
      <color theme="1"/>
      <name val="Calibri"/>
      <family val="2"/>
    </font>
  </fonts>
  <fills count="1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E2EFD9"/>
        <bgColor rgb="FFE2EFD9"/>
      </patternFill>
    </fill>
    <fill>
      <patternFill patternType="solid">
        <fgColor rgb="FFC5E0B3"/>
        <bgColor rgb="FFC5E0B3"/>
      </patternFill>
    </fill>
    <fill>
      <patternFill patternType="solid">
        <fgColor rgb="FFA8D08D"/>
        <bgColor rgb="FFA8D08D"/>
      </patternFill>
    </fill>
    <fill>
      <patternFill patternType="solid">
        <fgColor theme="0"/>
        <bgColor theme="0"/>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7">
    <xf numFmtId="0" fontId="0" fillId="0" borderId="0"/>
    <xf numFmtId="9" fontId="3" fillId="0" borderId="0" applyFont="0" applyFill="0" applyBorder="0" applyAlignment="0" applyProtection="0"/>
    <xf numFmtId="0" fontId="4" fillId="0" borderId="0">
      <alignment vertical="center"/>
    </xf>
    <xf numFmtId="0" fontId="9" fillId="0" borderId="0"/>
    <xf numFmtId="0" fontId="16" fillId="0" borderId="0"/>
    <xf numFmtId="0" fontId="3" fillId="0" borderId="0"/>
    <xf numFmtId="0" fontId="6" fillId="0" borderId="0"/>
  </cellStyleXfs>
  <cellXfs count="275">
    <xf numFmtId="0" fontId="0" fillId="0" borderId="0" xfId="0"/>
    <xf numFmtId="0" fontId="0" fillId="0" borderId="1" xfId="0" applyBorder="1"/>
    <xf numFmtId="0" fontId="1" fillId="0" borderId="1" xfId="0" applyFont="1" applyBorder="1" applyAlignment="1">
      <alignment horizontal="center"/>
    </xf>
    <xf numFmtId="0" fontId="0" fillId="0" borderId="0" xfId="0" applyAlignment="1">
      <alignment horizontal="center" vertical="center"/>
    </xf>
    <xf numFmtId="0" fontId="1" fillId="0" borderId="1" xfId="0" applyFont="1" applyFill="1" applyBorder="1" applyAlignment="1">
      <alignment horizontal="center"/>
    </xf>
    <xf numFmtId="9" fontId="0" fillId="0" borderId="1" xfId="0" applyNumberFormat="1" applyBorder="1"/>
    <xf numFmtId="0" fontId="0" fillId="0" borderId="0" xfId="0" applyAlignment="1">
      <alignment wrapText="1"/>
    </xf>
    <xf numFmtId="0" fontId="1" fillId="0" borderId="2" xfId="0" applyFont="1" applyFill="1" applyBorder="1" applyAlignment="1">
      <alignment horizontal="center"/>
    </xf>
    <xf numFmtId="0" fontId="0" fillId="0" borderId="2" xfId="0" applyFill="1" applyBorder="1"/>
    <xf numFmtId="9" fontId="0" fillId="0" borderId="1" xfId="0" applyNumberFormat="1" applyFill="1" applyBorder="1"/>
    <xf numFmtId="9" fontId="0" fillId="0" borderId="2" xfId="0" applyNumberFormat="1" applyFill="1" applyBorder="1"/>
    <xf numFmtId="0" fontId="0" fillId="0" borderId="0" xfId="0" applyFill="1"/>
    <xf numFmtId="0" fontId="0" fillId="0" borderId="0" xfId="0" applyFill="1" applyAlignment="1">
      <alignment horizontal="center" vertical="center"/>
    </xf>
    <xf numFmtId="0" fontId="1" fillId="0" borderId="11" xfId="0" applyFont="1" applyFill="1" applyBorder="1" applyAlignment="1">
      <alignment horizontal="center"/>
    </xf>
    <xf numFmtId="9" fontId="0" fillId="0" borderId="11" xfId="0" applyNumberFormat="1" applyFill="1" applyBorder="1"/>
    <xf numFmtId="0" fontId="12" fillId="5" borderId="1" xfId="2" applyNumberFormat="1" applyFont="1" applyFill="1" applyBorder="1" applyAlignment="1" applyProtection="1">
      <alignment horizontal="center" vertical="center" wrapText="1"/>
    </xf>
    <xf numFmtId="0" fontId="1" fillId="0" borderId="0" xfId="0" applyFont="1"/>
    <xf numFmtId="0" fontId="11" fillId="0" borderId="0" xfId="0" applyFont="1"/>
    <xf numFmtId="0" fontId="13" fillId="0" borderId="0" xfId="0" applyFont="1" applyAlignment="1">
      <alignment horizontal="center"/>
    </xf>
    <xf numFmtId="0" fontId="0" fillId="10" borderId="0" xfId="0" applyFill="1"/>
    <xf numFmtId="0" fontId="0" fillId="11" borderId="0" xfId="0" applyFill="1"/>
    <xf numFmtId="9" fontId="0" fillId="0" borderId="0" xfId="0" applyNumberFormat="1"/>
    <xf numFmtId="0" fontId="0" fillId="0" borderId="3" xfId="0" applyBorder="1" applyAlignment="1">
      <alignment vertical="center"/>
    </xf>
    <xf numFmtId="0" fontId="6" fillId="0" borderId="29" xfId="4" applyFont="1" applyBorder="1" applyAlignment="1">
      <alignment horizontal="center"/>
    </xf>
    <xf numFmtId="0" fontId="10" fillId="0" borderId="0" xfId="4" applyFont="1" applyAlignment="1">
      <alignment vertical="center"/>
    </xf>
    <xf numFmtId="0" fontId="16" fillId="0" borderId="0" xfId="4" applyFont="1" applyAlignment="1"/>
    <xf numFmtId="0" fontId="6" fillId="0" borderId="29" xfId="4" applyFont="1" applyBorder="1" applyAlignment="1">
      <alignment horizontal="center" vertical="center" wrapText="1"/>
    </xf>
    <xf numFmtId="0" fontId="6" fillId="0" borderId="29" xfId="4" applyFont="1" applyBorder="1" applyAlignment="1">
      <alignment horizontal="center" vertical="center"/>
    </xf>
    <xf numFmtId="0" fontId="18" fillId="12" borderId="29" xfId="4" applyFont="1" applyFill="1" applyBorder="1" applyAlignment="1">
      <alignment horizontal="center" vertical="center" wrapText="1"/>
    </xf>
    <xf numFmtId="0" fontId="6" fillId="0" borderId="29" xfId="4" applyFont="1" applyBorder="1" applyAlignment="1">
      <alignment horizontal="left" vertical="center" wrapText="1"/>
    </xf>
    <xf numFmtId="0" fontId="6" fillId="0" borderId="29" xfId="4" applyFont="1" applyBorder="1" applyAlignment="1">
      <alignment horizontal="left" vertical="top" wrapText="1"/>
    </xf>
    <xf numFmtId="0" fontId="6" fillId="0" borderId="37" xfId="4" applyFont="1" applyBorder="1" applyAlignment="1">
      <alignment horizontal="left" vertical="top" wrapText="1"/>
    </xf>
    <xf numFmtId="0" fontId="6" fillId="0" borderId="36" xfId="4" applyFont="1" applyBorder="1" applyAlignment="1">
      <alignment horizontal="left" vertical="top" wrapText="1"/>
    </xf>
    <xf numFmtId="0" fontId="6" fillId="0" borderId="37" xfId="4" applyFont="1" applyBorder="1"/>
    <xf numFmtId="0" fontId="6" fillId="0" borderId="38" xfId="4" applyFont="1" applyBorder="1" applyAlignment="1">
      <alignment horizontal="left" vertical="top" wrapText="1"/>
    </xf>
    <xf numFmtId="0" fontId="6" fillId="0" borderId="42" xfId="4" applyFont="1" applyBorder="1" applyAlignment="1">
      <alignment horizontal="left" vertical="top" wrapText="1"/>
    </xf>
    <xf numFmtId="0" fontId="6" fillId="0" borderId="46" xfId="4" applyFont="1" applyBorder="1" applyAlignment="1">
      <alignment horizontal="left" vertical="top" wrapText="1"/>
    </xf>
    <xf numFmtId="0" fontId="0" fillId="16" borderId="1" xfId="0" applyFill="1" applyBorder="1" applyAlignment="1">
      <alignment vertical="center"/>
    </xf>
    <xf numFmtId="0" fontId="0" fillId="17" borderId="1" xfId="0" applyFill="1" applyBorder="1" applyAlignment="1">
      <alignment vertical="center"/>
    </xf>
    <xf numFmtId="0" fontId="0" fillId="18" borderId="1" xfId="0" applyFill="1" applyBorder="1" applyAlignment="1">
      <alignment vertical="center"/>
    </xf>
    <xf numFmtId="0" fontId="0" fillId="4" borderId="1" xfId="0" applyFill="1" applyBorder="1" applyAlignment="1">
      <alignment vertical="center"/>
    </xf>
    <xf numFmtId="0" fontId="0" fillId="16" borderId="1" xfId="0" applyFill="1" applyBorder="1"/>
    <xf numFmtId="0" fontId="6" fillId="18" borderId="42" xfId="4" applyFont="1" applyFill="1" applyBorder="1" applyAlignment="1">
      <alignment horizontal="left" vertical="top" wrapText="1"/>
    </xf>
    <xf numFmtId="0" fontId="6" fillId="18" borderId="37" xfId="4" applyFont="1" applyFill="1" applyBorder="1" applyAlignment="1">
      <alignment horizontal="left" vertical="top" wrapText="1"/>
    </xf>
    <xf numFmtId="0" fontId="6" fillId="18" borderId="46" xfId="4" applyFont="1" applyFill="1" applyBorder="1" applyAlignment="1">
      <alignment horizontal="left" vertical="top" wrapText="1"/>
    </xf>
    <xf numFmtId="0" fontId="6" fillId="18" borderId="26" xfId="4" applyFont="1" applyFill="1" applyBorder="1" applyAlignment="1">
      <alignment horizontal="left" vertical="top" wrapText="1"/>
    </xf>
    <xf numFmtId="0" fontId="20" fillId="9" borderId="1" xfId="0" applyFont="1" applyFill="1" applyBorder="1" applyAlignment="1">
      <alignment horizontal="center" vertical="center"/>
    </xf>
    <xf numFmtId="9" fontId="20" fillId="9" borderId="1" xfId="1" applyFont="1" applyFill="1"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center" vertical="center"/>
    </xf>
    <xf numFmtId="0" fontId="25" fillId="4" borderId="56"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8" borderId="49"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6" fillId="0" borderId="36" xfId="4" applyFont="1" applyBorder="1" applyAlignment="1">
      <alignment horizontal="left" vertical="top" wrapText="1"/>
    </xf>
    <xf numFmtId="0" fontId="6" fillId="0" borderId="37" xfId="4" applyFont="1" applyBorder="1"/>
    <xf numFmtId="0" fontId="6" fillId="0" borderId="25" xfId="4" applyFont="1" applyBorder="1" applyAlignment="1">
      <alignment horizontal="left" vertical="top" wrapText="1"/>
    </xf>
    <xf numFmtId="0" fontId="6" fillId="0" borderId="26" xfId="4" applyFont="1" applyBorder="1"/>
    <xf numFmtId="0" fontId="6" fillId="0" borderId="38" xfId="4" applyFont="1" applyBorder="1" applyAlignment="1">
      <alignment horizontal="center" vertical="center" wrapText="1"/>
    </xf>
    <xf numFmtId="0" fontId="7" fillId="0" borderId="39" xfId="4" applyFont="1" applyBorder="1"/>
    <xf numFmtId="0" fontId="7" fillId="0" borderId="40" xfId="4" applyFont="1" applyBorder="1"/>
    <xf numFmtId="0" fontId="18" fillId="14" borderId="38" xfId="4" applyFont="1" applyFill="1" applyBorder="1" applyAlignment="1">
      <alignment horizontal="center" vertical="center"/>
    </xf>
    <xf numFmtId="0" fontId="18" fillId="0" borderId="39" xfId="4" applyFont="1" applyBorder="1"/>
    <xf numFmtId="0" fontId="18" fillId="0" borderId="40" xfId="4" applyFont="1" applyBorder="1"/>
    <xf numFmtId="0" fontId="18" fillId="0" borderId="38" xfId="4" applyFont="1" applyBorder="1" applyAlignment="1">
      <alignment horizontal="center" vertical="center"/>
    </xf>
    <xf numFmtId="0" fontId="10" fillId="0" borderId="38" xfId="4" applyFont="1" applyBorder="1" applyAlignment="1">
      <alignment horizontal="center" vertical="center"/>
    </xf>
    <xf numFmtId="0" fontId="18" fillId="0" borderId="38" xfId="4" applyFont="1" applyBorder="1" applyAlignment="1">
      <alignment horizontal="center" vertical="center" wrapText="1"/>
    </xf>
    <xf numFmtId="0" fontId="18" fillId="14" borderId="38" xfId="4" applyFont="1" applyFill="1" applyBorder="1" applyAlignment="1">
      <alignment horizontal="center" vertical="center" wrapText="1"/>
    </xf>
    <xf numFmtId="0" fontId="10" fillId="0" borderId="25" xfId="4" applyFont="1" applyBorder="1" applyAlignment="1">
      <alignment horizontal="center" vertical="center"/>
    </xf>
    <xf numFmtId="0" fontId="15" fillId="0" borderId="26" xfId="4" applyFont="1" applyBorder="1"/>
    <xf numFmtId="0" fontId="15" fillId="0" borderId="30" xfId="4" applyFont="1" applyBorder="1"/>
    <xf numFmtId="0" fontId="15" fillId="0" borderId="31" xfId="4" applyFont="1" applyBorder="1"/>
    <xf numFmtId="0" fontId="15" fillId="0" borderId="35" xfId="4" applyFont="1" applyBorder="1"/>
    <xf numFmtId="0" fontId="15" fillId="0" borderId="33" xfId="4" applyFont="1" applyBorder="1"/>
    <xf numFmtId="0" fontId="5" fillId="0" borderId="27" xfId="4" applyFont="1" applyBorder="1" applyAlignment="1">
      <alignment horizontal="center" vertical="center" wrapText="1"/>
    </xf>
    <xf numFmtId="0" fontId="15" fillId="0" borderId="28" xfId="4" applyFont="1" applyBorder="1"/>
    <xf numFmtId="0" fontId="15" fillId="0" borderId="32" xfId="4" applyFont="1" applyBorder="1"/>
    <xf numFmtId="0" fontId="8" fillId="0" borderId="34" xfId="4" applyFont="1" applyBorder="1" applyAlignment="1">
      <alignment horizontal="center" vertical="center" wrapText="1"/>
    </xf>
    <xf numFmtId="0" fontId="18" fillId="0" borderId="36" xfId="4" applyFont="1" applyBorder="1" applyAlignment="1">
      <alignment horizontal="center" vertical="center"/>
    </xf>
    <xf numFmtId="0" fontId="7" fillId="0" borderId="37" xfId="4" applyFont="1" applyBorder="1"/>
    <xf numFmtId="0" fontId="17" fillId="0" borderId="36" xfId="4" applyFont="1" applyBorder="1" applyAlignment="1">
      <alignment horizontal="left" vertical="center" wrapText="1"/>
    </xf>
    <xf numFmtId="0" fontId="7" fillId="0" borderId="23" xfId="4" applyFont="1" applyBorder="1"/>
    <xf numFmtId="0" fontId="18" fillId="0" borderId="37" xfId="4" applyFont="1" applyBorder="1" applyAlignment="1">
      <alignment horizontal="center" vertical="center"/>
    </xf>
    <xf numFmtId="0" fontId="17" fillId="0" borderId="36" xfId="4" applyFont="1" applyFill="1" applyBorder="1" applyAlignment="1">
      <alignment horizontal="left" vertical="center" wrapText="1"/>
    </xf>
    <xf numFmtId="0" fontId="7" fillId="0" borderId="23" xfId="4" applyFont="1" applyFill="1" applyBorder="1"/>
    <xf numFmtId="0" fontId="7" fillId="0" borderId="37" xfId="4" applyFont="1" applyFill="1" applyBorder="1"/>
    <xf numFmtId="0" fontId="17" fillId="0" borderId="23" xfId="4" applyFont="1" applyFill="1" applyBorder="1" applyAlignment="1">
      <alignment horizontal="left" vertical="center" wrapText="1"/>
    </xf>
    <xf numFmtId="0" fontId="17" fillId="0" borderId="37" xfId="4" applyFont="1" applyFill="1" applyBorder="1" applyAlignment="1">
      <alignment horizontal="left" vertical="center" wrapText="1"/>
    </xf>
    <xf numFmtId="0" fontId="18" fillId="12" borderId="36" xfId="4" applyFont="1" applyFill="1" applyBorder="1" applyAlignment="1">
      <alignment horizontal="center" vertical="center" wrapText="1"/>
    </xf>
    <xf numFmtId="0" fontId="19" fillId="0" borderId="36" xfId="4" applyFont="1" applyBorder="1" applyAlignment="1">
      <alignment horizontal="left" vertical="center" wrapText="1"/>
    </xf>
    <xf numFmtId="0" fontId="19" fillId="0" borderId="37" xfId="4" applyFont="1" applyBorder="1" applyAlignment="1">
      <alignment horizontal="left" vertical="center" wrapText="1"/>
    </xf>
    <xf numFmtId="0" fontId="17" fillId="0" borderId="36"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37" xfId="4" applyFont="1" applyBorder="1" applyAlignment="1">
      <alignment horizontal="center" vertical="center" wrapText="1"/>
    </xf>
    <xf numFmtId="14" fontId="17" fillId="0" borderId="36" xfId="4" applyNumberFormat="1" applyFont="1" applyBorder="1" applyAlignment="1">
      <alignment horizontal="left" vertical="center" wrapText="1"/>
    </xf>
    <xf numFmtId="0" fontId="6" fillId="0" borderId="36" xfId="4" applyFont="1" applyBorder="1" applyAlignment="1">
      <alignment horizontal="center" vertical="top" wrapText="1"/>
    </xf>
    <xf numFmtId="0" fontId="18" fillId="13" borderId="38" xfId="4" applyFont="1" applyFill="1" applyBorder="1" applyAlignment="1">
      <alignment horizontal="center" vertical="center"/>
    </xf>
    <xf numFmtId="0" fontId="6" fillId="15" borderId="36" xfId="4" applyFont="1" applyFill="1" applyBorder="1" applyAlignment="1">
      <alignment horizontal="left" vertical="top" wrapText="1"/>
    </xf>
    <xf numFmtId="0" fontId="6" fillId="0" borderId="43" xfId="4" applyFont="1" applyBorder="1" applyAlignment="1">
      <alignment horizontal="left" vertical="top" wrapText="1"/>
    </xf>
    <xf numFmtId="0" fontId="6" fillId="0" borderId="44" xfId="4" applyFont="1" applyBorder="1"/>
    <xf numFmtId="0" fontId="6" fillId="0" borderId="45" xfId="4" applyFont="1" applyBorder="1"/>
    <xf numFmtId="0" fontId="6" fillId="0" borderId="47" xfId="4" applyFont="1" applyBorder="1" applyAlignment="1">
      <alignment horizontal="left" vertical="top" wrapText="1"/>
    </xf>
    <xf numFmtId="0" fontId="6" fillId="0" borderId="48" xfId="4" applyFont="1" applyBorder="1"/>
    <xf numFmtId="0" fontId="10" fillId="0" borderId="41" xfId="4" applyFont="1" applyBorder="1" applyAlignment="1">
      <alignment horizontal="center" vertical="center"/>
    </xf>
    <xf numFmtId="0" fontId="7" fillId="0" borderId="16" xfId="4" applyFont="1" applyBorder="1"/>
    <xf numFmtId="0" fontId="7" fillId="0" borderId="15" xfId="4" applyFont="1" applyBorder="1"/>
    <xf numFmtId="0" fontId="6" fillId="18" borderId="13" xfId="4" applyFont="1" applyFill="1" applyBorder="1" applyAlignment="1">
      <alignment horizontal="center" vertical="center" wrapText="1"/>
    </xf>
    <xf numFmtId="0" fontId="6" fillId="18" borderId="11" xfId="4" applyFont="1" applyFill="1" applyBorder="1"/>
    <xf numFmtId="0" fontId="6" fillId="18" borderId="14" xfId="4" applyFont="1" applyFill="1" applyBorder="1"/>
    <xf numFmtId="0" fontId="6" fillId="18" borderId="43" xfId="4" applyFont="1" applyFill="1" applyBorder="1" applyAlignment="1">
      <alignment horizontal="left" vertical="top" wrapText="1"/>
    </xf>
    <xf numFmtId="0" fontId="6" fillId="18" borderId="44" xfId="4" applyFont="1" applyFill="1" applyBorder="1"/>
    <xf numFmtId="0" fontId="6" fillId="18" borderId="36" xfId="4" applyFont="1" applyFill="1" applyBorder="1" applyAlignment="1">
      <alignment horizontal="left" vertical="top" wrapText="1"/>
    </xf>
    <xf numFmtId="0" fontId="6" fillId="18" borderId="45" xfId="4" applyFont="1" applyFill="1" applyBorder="1"/>
    <xf numFmtId="0" fontId="6" fillId="18" borderId="45" xfId="4" applyFont="1" applyFill="1" applyBorder="1" applyAlignment="1">
      <alignment horizontal="left" vertical="top" wrapText="1"/>
    </xf>
    <xf numFmtId="0" fontId="18" fillId="0" borderId="13" xfId="4" applyFont="1" applyBorder="1" applyAlignment="1">
      <alignment horizontal="center" vertical="center"/>
    </xf>
    <xf numFmtId="0" fontId="18" fillId="0" borderId="11" xfId="4" applyFont="1" applyBorder="1"/>
    <xf numFmtId="0" fontId="18" fillId="0" borderId="14" xfId="4" applyFont="1" applyBorder="1"/>
    <xf numFmtId="0" fontId="1" fillId="8" borderId="4" xfId="0" applyFont="1" applyFill="1" applyBorder="1" applyAlignment="1">
      <alignment horizontal="center" vertical="center"/>
    </xf>
    <xf numFmtId="0" fontId="1" fillId="8" borderId="12"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0" xfId="0" applyFont="1" applyFill="1" applyBorder="1" applyAlignment="1">
      <alignment horizontal="center" vertical="center"/>
    </xf>
    <xf numFmtId="0" fontId="1" fillId="8" borderId="7" xfId="0" applyFont="1" applyFill="1" applyBorder="1" applyAlignment="1">
      <alignment horizontal="center" vertical="center"/>
    </xf>
    <xf numFmtId="0" fontId="11" fillId="5" borderId="55" xfId="0" applyFont="1" applyFill="1" applyBorder="1" applyAlignment="1">
      <alignment horizontal="center" vertical="center"/>
    </xf>
    <xf numFmtId="0" fontId="11" fillId="5" borderId="61" xfId="0" applyFont="1" applyFill="1" applyBorder="1" applyAlignment="1">
      <alignment horizontal="center" vertical="center"/>
    </xf>
    <xf numFmtId="0" fontId="11" fillId="5" borderId="52"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66" xfId="0" applyFont="1" applyFill="1" applyBorder="1" applyAlignment="1">
      <alignment horizontal="center" vertical="center"/>
    </xf>
    <xf numFmtId="0" fontId="1" fillId="6" borderId="67"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61" xfId="0" applyFont="1" applyFill="1" applyBorder="1" applyAlignment="1">
      <alignment horizontal="center" vertical="center"/>
    </xf>
    <xf numFmtId="0" fontId="1" fillId="7" borderId="70" xfId="0" applyFont="1" applyFill="1" applyBorder="1" applyAlignment="1">
      <alignment horizontal="center" vertical="center"/>
    </xf>
    <xf numFmtId="0" fontId="25" fillId="4" borderId="63" xfId="0" applyFont="1" applyFill="1" applyBorder="1" applyAlignment="1">
      <alignment horizontal="center" vertical="center" wrapText="1"/>
    </xf>
    <xf numFmtId="0" fontId="25" fillId="4" borderId="64" xfId="0" applyFont="1" applyFill="1" applyBorder="1" applyAlignment="1">
      <alignment horizontal="center" vertical="center" wrapText="1"/>
    </xf>
    <xf numFmtId="0" fontId="25" fillId="4" borderId="65" xfId="0" applyFont="1" applyFill="1" applyBorder="1" applyAlignment="1">
      <alignment horizontal="center" vertical="center" wrapText="1"/>
    </xf>
    <xf numFmtId="0" fontId="4" fillId="0" borderId="4" xfId="2"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0" fontId="1" fillId="2" borderId="8" xfId="2" applyFont="1" applyFill="1" applyBorder="1" applyAlignment="1" applyProtection="1">
      <alignment horizontal="left" vertical="center"/>
    </xf>
    <xf numFmtId="0" fontId="1" fillId="2" borderId="17" xfId="2" applyFont="1" applyFill="1" applyBorder="1" applyAlignment="1" applyProtection="1">
      <alignment horizontal="left" vertical="center"/>
    </xf>
    <xf numFmtId="0" fontId="22" fillId="0" borderId="19" xfId="0" applyFont="1" applyBorder="1" applyAlignment="1">
      <alignment horizontal="left" vertical="center" wrapText="1"/>
    </xf>
    <xf numFmtId="0" fontId="21" fillId="0" borderId="20" xfId="0" applyFont="1" applyBorder="1"/>
    <xf numFmtId="0" fontId="21" fillId="0" borderId="21" xfId="0" applyFont="1" applyBorder="1"/>
    <xf numFmtId="0" fontId="1" fillId="3" borderId="9" xfId="2" applyFont="1" applyFill="1" applyBorder="1" applyAlignment="1" applyProtection="1">
      <alignment horizontal="left" vertical="top"/>
    </xf>
    <xf numFmtId="0" fontId="1" fillId="3" borderId="16" xfId="2" applyFont="1" applyFill="1" applyBorder="1" applyAlignment="1" applyProtection="1">
      <alignment horizontal="left" vertical="top"/>
    </xf>
    <xf numFmtId="0" fontId="22" fillId="0" borderId="22" xfId="0" applyFont="1" applyBorder="1" applyAlignment="1">
      <alignment horizontal="left" vertical="center" wrapText="1"/>
    </xf>
    <xf numFmtId="0" fontId="21" fillId="0" borderId="23" xfId="0" applyFont="1" applyBorder="1"/>
    <xf numFmtId="0" fontId="21" fillId="0" borderId="24" xfId="0" applyFont="1" applyBorder="1"/>
    <xf numFmtId="164" fontId="10" fillId="18" borderId="50" xfId="0" applyNumberFormat="1" applyFont="1" applyFill="1" applyBorder="1" applyAlignment="1">
      <alignment horizontal="left" vertical="center" wrapText="1"/>
    </xf>
    <xf numFmtId="0" fontId="7" fillId="18" borderId="34" xfId="0" applyFont="1" applyFill="1" applyBorder="1"/>
    <xf numFmtId="0" fontId="7" fillId="18" borderId="51" xfId="0" applyFont="1" applyFill="1" applyBorder="1"/>
    <xf numFmtId="0" fontId="1" fillId="3" borderId="9" xfId="2" applyFont="1" applyFill="1" applyBorder="1" applyAlignment="1" applyProtection="1">
      <alignment horizontal="left" vertical="center"/>
    </xf>
    <xf numFmtId="0" fontId="1" fillId="3" borderId="16" xfId="2" applyFont="1" applyFill="1" applyBorder="1" applyAlignment="1" applyProtection="1">
      <alignment horizontal="left" vertical="center"/>
    </xf>
    <xf numFmtId="0" fontId="1" fillId="3" borderId="8" xfId="2" applyFont="1" applyFill="1" applyBorder="1" applyAlignment="1" applyProtection="1">
      <alignment horizontal="left" vertical="center"/>
    </xf>
    <xf numFmtId="0" fontId="1" fillId="3" borderId="17" xfId="2" applyFont="1" applyFill="1" applyBorder="1" applyAlignment="1" applyProtection="1">
      <alignment horizontal="left" vertical="center"/>
    </xf>
    <xf numFmtId="0" fontId="1" fillId="6" borderId="52"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6" borderId="58" xfId="0" applyFont="1" applyFill="1" applyBorder="1" applyAlignment="1">
      <alignment horizontal="center" vertical="center" wrapText="1"/>
    </xf>
    <xf numFmtId="0" fontId="6" fillId="0" borderId="4" xfId="2" applyFont="1" applyBorder="1" applyAlignment="1" applyProtection="1">
      <alignment horizontal="center"/>
    </xf>
    <xf numFmtId="0" fontId="6" fillId="0" borderId="5" xfId="2" applyFont="1" applyBorder="1" applyAlignment="1" applyProtection="1">
      <alignment horizontal="center"/>
    </xf>
    <xf numFmtId="0" fontId="7" fillId="0" borderId="6" xfId="2" applyFont="1" applyBorder="1" applyAlignment="1" applyProtection="1">
      <alignment horizontal="center" vertical="distributed" wrapText="1"/>
    </xf>
    <xf numFmtId="0" fontId="7" fillId="0" borderId="7" xfId="2" applyFont="1" applyBorder="1" applyAlignment="1" applyProtection="1">
      <alignment horizontal="center" vertical="distributed" wrapText="1"/>
    </xf>
    <xf numFmtId="0" fontId="7" fillId="0" borderId="6"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wrapText="1"/>
    </xf>
    <xf numFmtId="0" fontId="5" fillId="0" borderId="12" xfId="2"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8" fillId="0" borderId="6" xfId="2" applyNumberFormat="1" applyFont="1" applyFill="1" applyBorder="1" applyAlignment="1" applyProtection="1">
      <alignment horizontal="center" vertical="center" wrapText="1"/>
    </xf>
    <xf numFmtId="0" fontId="8" fillId="0" borderId="0" xfId="2" applyNumberFormat="1" applyFont="1" applyFill="1" applyBorder="1" applyAlignment="1" applyProtection="1">
      <alignment horizontal="center" vertical="center" wrapText="1"/>
    </xf>
    <xf numFmtId="0" fontId="8" fillId="0" borderId="7" xfId="2" applyNumberFormat="1" applyFont="1" applyFill="1" applyBorder="1" applyAlignment="1" applyProtection="1">
      <alignment horizontal="center" vertical="center" wrapText="1"/>
    </xf>
    <xf numFmtId="0" fontId="1" fillId="6" borderId="12"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1"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8" borderId="60"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6" borderId="55"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1" fillId="6" borderId="68"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25" fillId="4" borderId="57" xfId="0" applyFont="1" applyFill="1" applyBorder="1" applyAlignment="1">
      <alignment horizontal="center" vertical="center" wrapText="1"/>
    </xf>
    <xf numFmtId="0" fontId="25" fillId="4" borderId="58"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59"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9" xfId="0" applyFont="1" applyFill="1" applyBorder="1" applyAlignment="1">
      <alignment horizontal="center" vertical="center" wrapText="1"/>
    </xf>
    <xf numFmtId="0" fontId="1" fillId="8" borderId="63" xfId="0" applyFont="1" applyFill="1" applyBorder="1" applyAlignment="1">
      <alignment horizontal="center" vertical="center" wrapText="1"/>
    </xf>
    <xf numFmtId="0" fontId="1" fillId="8" borderId="64" xfId="0" applyFont="1" applyFill="1" applyBorder="1" applyAlignment="1">
      <alignment horizontal="center" vertical="center" wrapText="1"/>
    </xf>
    <xf numFmtId="0" fontId="1" fillId="8" borderId="65" xfId="0" applyFont="1" applyFill="1" applyBorder="1" applyAlignment="1">
      <alignment horizontal="center" vertical="center" wrapText="1"/>
    </xf>
    <xf numFmtId="0" fontId="13" fillId="0" borderId="0" xfId="0" applyFont="1" applyAlignment="1">
      <alignment horizontal="center"/>
    </xf>
    <xf numFmtId="0" fontId="23" fillId="0" borderId="22" xfId="0" applyFont="1" applyBorder="1" applyAlignment="1">
      <alignment horizontal="left" vertical="center" wrapText="1"/>
    </xf>
    <xf numFmtId="0" fontId="24" fillId="0" borderId="23" xfId="0" applyFont="1" applyBorder="1"/>
    <xf numFmtId="0" fontId="24" fillId="0" borderId="24" xfId="0" applyFont="1" applyBorder="1"/>
    <xf numFmtId="0" fontId="14" fillId="9"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20" fillId="9" borderId="13" xfId="0" applyFont="1" applyFill="1" applyBorder="1" applyAlignment="1">
      <alignment horizontal="left" vertical="center" wrapText="1" indent="1"/>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9" borderId="13" xfId="0" applyFont="1" applyFill="1" applyBorder="1" applyAlignment="1">
      <alignment horizontal="center" vertical="center"/>
    </xf>
    <xf numFmtId="0" fontId="0" fillId="0" borderId="13" xfId="0" applyBorder="1" applyAlignment="1">
      <alignment horizontal="center" vertical="center"/>
    </xf>
    <xf numFmtId="9" fontId="0" fillId="0" borderId="13" xfId="1" applyFont="1" applyBorder="1" applyAlignment="1">
      <alignment horizontal="center" vertical="center"/>
    </xf>
    <xf numFmtId="0" fontId="0" fillId="0" borderId="1" xfId="0" applyBorder="1" applyAlignment="1">
      <alignment horizontal="left" vertical="center" wrapText="1"/>
    </xf>
    <xf numFmtId="0" fontId="22" fillId="0" borderId="13" xfId="0" applyFont="1" applyBorder="1" applyAlignment="1">
      <alignment horizontal="center" vertical="center" wrapText="1"/>
    </xf>
    <xf numFmtId="0" fontId="0" fillId="0" borderId="13" xfId="0" applyBorder="1" applyAlignment="1">
      <alignment horizontal="center" vertical="center" wrapText="1"/>
    </xf>
    <xf numFmtId="14" fontId="0" fillId="0" borderId="13" xfId="0" applyNumberFormat="1" applyBorder="1" applyAlignment="1">
      <alignment horizontal="center" vertical="center"/>
    </xf>
    <xf numFmtId="14" fontId="0" fillId="0" borderId="13" xfId="0" applyNumberFormat="1" applyBorder="1" applyAlignment="1">
      <alignment horizontal="center" vertical="center" wrapText="1"/>
    </xf>
    <xf numFmtId="0" fontId="14" fillId="9"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20" fillId="9" borderId="14" xfId="0" applyFont="1" applyFill="1" applyBorder="1" applyAlignment="1">
      <alignment horizontal="left" vertical="center" wrapText="1" indent="1"/>
    </xf>
    <xf numFmtId="0" fontId="14" fillId="0" borderId="14" xfId="0" applyFont="1" applyBorder="1" applyAlignment="1">
      <alignment horizontal="center" vertical="center"/>
    </xf>
    <xf numFmtId="0" fontId="14" fillId="0" borderId="14" xfId="0" applyFont="1" applyBorder="1" applyAlignment="1">
      <alignment horizontal="center" vertical="center" wrapText="1"/>
    </xf>
    <xf numFmtId="0" fontId="14" fillId="9" borderId="14" xfId="0" applyFont="1" applyFill="1" applyBorder="1" applyAlignment="1">
      <alignment horizontal="center" vertical="center"/>
    </xf>
    <xf numFmtId="0" fontId="0" fillId="0" borderId="14" xfId="0" applyBorder="1" applyAlignment="1">
      <alignment horizontal="center" vertical="center"/>
    </xf>
    <xf numFmtId="9" fontId="0" fillId="0" borderId="14" xfId="1" applyFont="1" applyBorder="1" applyAlignment="1">
      <alignment horizontal="center" vertical="center"/>
    </xf>
    <xf numFmtId="9" fontId="0" fillId="0" borderId="1" xfId="1" applyNumberFormat="1" applyFont="1" applyBorder="1" applyAlignment="1">
      <alignment horizontal="center" vertical="center"/>
    </xf>
    <xf numFmtId="0" fontId="22" fillId="0" borderId="14" xfId="0" applyFont="1" applyBorder="1" applyAlignment="1">
      <alignment horizontal="center" vertical="center"/>
    </xf>
    <xf numFmtId="14" fontId="0" fillId="0" borderId="14" xfId="0" applyNumberFormat="1" applyBorder="1" applyAlignment="1">
      <alignment horizontal="center" vertical="center" wrapText="1"/>
    </xf>
    <xf numFmtId="0" fontId="20" fillId="0" borderId="13" xfId="0" applyFont="1" applyFill="1" applyBorder="1" applyAlignment="1">
      <alignment horizontal="left" vertical="center" wrapText="1" indent="1"/>
    </xf>
    <xf numFmtId="0" fontId="20" fillId="0" borderId="13" xfId="0" applyFont="1" applyBorder="1" applyAlignment="1">
      <alignment horizontal="left" vertical="center" wrapText="1" indent="1"/>
    </xf>
    <xf numFmtId="0" fontId="20" fillId="0" borderId="14" xfId="0" applyFont="1" applyFill="1" applyBorder="1" applyAlignment="1">
      <alignment horizontal="left" vertical="center" wrapText="1" indent="1"/>
    </xf>
    <xf numFmtId="0" fontId="20" fillId="0" borderId="14" xfId="0" applyFont="1" applyBorder="1" applyAlignment="1">
      <alignment horizontal="left" vertical="center" wrapText="1" indent="1"/>
    </xf>
    <xf numFmtId="0" fontId="0" fillId="0" borderId="14" xfId="0" applyBorder="1" applyAlignment="1">
      <alignment horizontal="center" vertical="center" wrapText="1"/>
    </xf>
    <xf numFmtId="0" fontId="14" fillId="0" borderId="13" xfId="0" applyFont="1" applyBorder="1" applyAlignment="1">
      <alignment horizontal="left" vertical="center" wrapText="1"/>
    </xf>
    <xf numFmtId="0" fontId="26" fillId="9" borderId="29" xfId="0" applyFont="1" applyFill="1" applyBorder="1" applyAlignment="1">
      <alignment horizontal="left" vertical="center" wrapText="1"/>
    </xf>
    <xf numFmtId="0" fontId="14" fillId="9" borderId="11" xfId="0"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11" xfId="0" applyFont="1" applyBorder="1" applyAlignment="1">
      <alignment horizontal="left" vertical="center"/>
    </xf>
    <xf numFmtId="0" fontId="20" fillId="9" borderId="11" xfId="0" applyFont="1" applyFill="1" applyBorder="1" applyAlignment="1">
      <alignment horizontal="left" vertical="center" wrapText="1" inden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0" fillId="0" borderId="11" xfId="0" applyBorder="1" applyAlignment="1">
      <alignment horizontal="center" vertical="center"/>
    </xf>
    <xf numFmtId="9" fontId="0" fillId="0" borderId="11" xfId="1" applyFont="1" applyBorder="1" applyAlignment="1">
      <alignment horizontal="center" vertical="center"/>
    </xf>
    <xf numFmtId="0" fontId="26" fillId="9" borderId="38" xfId="0" applyFont="1" applyFill="1" applyBorder="1" applyAlignment="1">
      <alignment horizontal="left" vertical="top" wrapText="1"/>
    </xf>
    <xf numFmtId="0" fontId="0" fillId="0" borderId="13" xfId="0" applyBorder="1" applyAlignment="1">
      <alignment horizontal="center" vertical="center"/>
    </xf>
    <xf numFmtId="9" fontId="0" fillId="0" borderId="13" xfId="1" applyFont="1" applyBorder="1" applyAlignment="1">
      <alignment horizontal="center" vertical="center"/>
    </xf>
    <xf numFmtId="9" fontId="0" fillId="0" borderId="13" xfId="1" applyNumberFormat="1" applyFont="1" applyBorder="1" applyAlignment="1">
      <alignment horizontal="center" vertical="center"/>
    </xf>
    <xf numFmtId="0" fontId="22" fillId="0" borderId="11" xfId="0" applyFont="1" applyBorder="1" applyAlignment="1">
      <alignment horizontal="center" vertical="center"/>
    </xf>
    <xf numFmtId="14" fontId="0" fillId="0" borderId="11" xfId="0" applyNumberFormat="1" applyBorder="1" applyAlignment="1">
      <alignment horizontal="center" vertical="center" wrapText="1"/>
    </xf>
    <xf numFmtId="0" fontId="2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4" fillId="0" borderId="1" xfId="0" applyFont="1" applyBorder="1" applyAlignment="1">
      <alignment vertical="top" wrapText="1"/>
    </xf>
    <xf numFmtId="0" fontId="14" fillId="0" borderId="1" xfId="0" applyFont="1" applyFill="1" applyBorder="1" applyAlignment="1">
      <alignment horizontal="center" vertical="center" wrapText="1"/>
    </xf>
    <xf numFmtId="9" fontId="0" fillId="0" borderId="1" xfId="1" applyFont="1" applyBorder="1" applyAlignment="1">
      <alignment horizontal="center" vertical="center"/>
    </xf>
    <xf numFmtId="0" fontId="0" fillId="0" borderId="1" xfId="0" applyBorder="1" applyAlignment="1">
      <alignment horizontal="center" vertical="center"/>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4" fillId="0" borderId="1" xfId="0" applyFont="1" applyFill="1" applyBorder="1"/>
    <xf numFmtId="0" fontId="14" fillId="0" borderId="1" xfId="0" applyFont="1" applyBorder="1"/>
    <xf numFmtId="0" fontId="14" fillId="0" borderId="1" xfId="0" applyFont="1" applyBorder="1" applyAlignment="1">
      <alignment wrapText="1"/>
    </xf>
    <xf numFmtId="0" fontId="22" fillId="0" borderId="1" xfId="0" applyFont="1" applyBorder="1" applyAlignment="1">
      <alignment horizontal="center" vertical="center"/>
    </xf>
    <xf numFmtId="0" fontId="14" fillId="0" borderId="0" xfId="0" applyFont="1"/>
    <xf numFmtId="0" fontId="14" fillId="0" borderId="0" xfId="0" applyFont="1" applyAlignment="1">
      <alignment wrapText="1"/>
    </xf>
  </cellXfs>
  <cellStyles count="7">
    <cellStyle name="Normal" xfId="0" builtinId="0"/>
    <cellStyle name="Normal 2" xfId="2"/>
    <cellStyle name="Normal 2 2" xfId="3"/>
    <cellStyle name="Normal 3" xfId="4"/>
    <cellStyle name="Normal 4" xfId="5"/>
    <cellStyle name="Normal 5" xfId="6"/>
    <cellStyle name="Porcentaje" xfId="1" builtinId="5"/>
  </cellStyles>
  <dxfs count="28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image" Target="../media/image6.png"/><Relationship Id="rId7" Type="http://schemas.openxmlformats.org/officeDocument/2006/relationships/image" Target="../media/image10.jpg"/><Relationship Id="rId12" Type="http://schemas.openxmlformats.org/officeDocument/2006/relationships/image" Target="../media/image15.jp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jpg"/><Relationship Id="rId11" Type="http://schemas.openxmlformats.org/officeDocument/2006/relationships/image" Target="../media/image14.jp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85725</xdr:rowOff>
    </xdr:from>
    <xdr:ext cx="657225" cy="7810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oneCellAnchor>
    <xdr:from>
      <xdr:col>1</xdr:col>
      <xdr:colOff>571500</xdr:colOff>
      <xdr:row>0</xdr:row>
      <xdr:rowOff>85725</xdr:rowOff>
    </xdr:from>
    <xdr:ext cx="657225" cy="781050"/>
    <xdr:pic>
      <xdr:nvPicPr>
        <xdr:cNvPr id="3"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1824508</xdr:colOff>
      <xdr:row>8</xdr:row>
      <xdr:rowOff>3114675</xdr:rowOff>
    </xdr:to>
    <xdr:pic>
      <xdr:nvPicPr>
        <xdr:cNvPr id="4" name="Imagen 3">
          <a:extLst>
            <a:ext uri="{FF2B5EF4-FFF2-40B4-BE49-F238E27FC236}">
              <a16:creationId xmlns:a16="http://schemas.microsoft.com/office/drawing/2014/main" xmlns="" id="{8A04415A-42F3-4BA5-9D72-F89B755BF049}"/>
            </a:ext>
          </a:extLst>
        </xdr:cNvPr>
        <xdr:cNvPicPr>
          <a:picLocks noChangeAspect="1"/>
        </xdr:cNvPicPr>
      </xdr:nvPicPr>
      <xdr:blipFill>
        <a:blip xmlns:r="http://schemas.openxmlformats.org/officeDocument/2006/relationships" r:embed="rId2"/>
        <a:stretch>
          <a:fillRect/>
        </a:stretch>
      </xdr:blipFill>
      <xdr:spPr>
        <a:xfrm>
          <a:off x="2468183" y="7474968"/>
          <a:ext cx="9271849" cy="3078732"/>
        </a:xfrm>
        <a:prstGeom prst="rect">
          <a:avLst/>
        </a:prstGeom>
      </xdr:spPr>
    </xdr:pic>
    <xdr:clientData/>
  </xdr:twoCellAnchor>
  <xdr:oneCellAnchor>
    <xdr:from>
      <xdr:col>1</xdr:col>
      <xdr:colOff>571500</xdr:colOff>
      <xdr:row>0</xdr:row>
      <xdr:rowOff>85725</xdr:rowOff>
    </xdr:from>
    <xdr:ext cx="657225" cy="781050"/>
    <xdr:pic>
      <xdr:nvPicPr>
        <xdr:cNvPr id="5"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1824508</xdr:colOff>
      <xdr:row>8</xdr:row>
      <xdr:rowOff>3144457</xdr:rowOff>
    </xdr:to>
    <xdr:pic>
      <xdr:nvPicPr>
        <xdr:cNvPr id="6" name="Imagen 5">
          <a:extLst>
            <a:ext uri="{FF2B5EF4-FFF2-40B4-BE49-F238E27FC236}">
              <a16:creationId xmlns:a16="http://schemas.microsoft.com/office/drawing/2014/main" xmlns="" id="{8A04415A-42F3-4BA5-9D72-F89B755BF049}"/>
            </a:ext>
          </a:extLst>
        </xdr:cNvPr>
        <xdr:cNvPicPr>
          <a:picLocks noChangeAspect="1"/>
        </xdr:cNvPicPr>
      </xdr:nvPicPr>
      <xdr:blipFill>
        <a:blip xmlns:r="http://schemas.openxmlformats.org/officeDocument/2006/relationships" r:embed="rId2"/>
        <a:stretch>
          <a:fillRect/>
        </a:stretch>
      </xdr:blipFill>
      <xdr:spPr>
        <a:xfrm>
          <a:off x="2468183" y="7741668"/>
          <a:ext cx="9271849" cy="3108514"/>
        </a:xfrm>
        <a:prstGeom prst="rect">
          <a:avLst/>
        </a:prstGeom>
      </xdr:spPr>
    </xdr:pic>
    <xdr:clientData/>
  </xdr:twoCellAnchor>
  <xdr:oneCellAnchor>
    <xdr:from>
      <xdr:col>1</xdr:col>
      <xdr:colOff>571500</xdr:colOff>
      <xdr:row>0</xdr:row>
      <xdr:rowOff>85725</xdr:rowOff>
    </xdr:from>
    <xdr:ext cx="657225" cy="781050"/>
    <xdr:pic>
      <xdr:nvPicPr>
        <xdr:cNvPr id="7"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oneCellAnchor>
    <xdr:from>
      <xdr:col>1</xdr:col>
      <xdr:colOff>571500</xdr:colOff>
      <xdr:row>0</xdr:row>
      <xdr:rowOff>85725</xdr:rowOff>
    </xdr:from>
    <xdr:ext cx="657225" cy="781050"/>
    <xdr:pic>
      <xdr:nvPicPr>
        <xdr:cNvPr id="8"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1824509</xdr:colOff>
      <xdr:row>8</xdr:row>
      <xdr:rowOff>3114675</xdr:rowOff>
    </xdr:to>
    <xdr:pic>
      <xdr:nvPicPr>
        <xdr:cNvPr id="9" name="Imagen 8">
          <a:extLst>
            <a:ext uri="{FF2B5EF4-FFF2-40B4-BE49-F238E27FC236}">
              <a16:creationId xmlns="" xmlns:a16="http://schemas.microsoft.com/office/drawing/2014/main" id="{8A04415A-42F3-4BA5-9D72-F89B755BF049}"/>
            </a:ext>
          </a:extLst>
        </xdr:cNvPr>
        <xdr:cNvPicPr>
          <a:picLocks noChangeAspect="1"/>
        </xdr:cNvPicPr>
      </xdr:nvPicPr>
      <xdr:blipFill>
        <a:blip xmlns:r="http://schemas.openxmlformats.org/officeDocument/2006/relationships" r:embed="rId2"/>
        <a:stretch>
          <a:fillRect/>
        </a:stretch>
      </xdr:blipFill>
      <xdr:spPr>
        <a:xfrm>
          <a:off x="3487358" y="8055993"/>
          <a:ext cx="9271850" cy="3078732"/>
        </a:xfrm>
        <a:prstGeom prst="rect">
          <a:avLst/>
        </a:prstGeom>
      </xdr:spPr>
    </xdr:pic>
    <xdr:clientData/>
  </xdr:twoCellAnchor>
  <xdr:oneCellAnchor>
    <xdr:from>
      <xdr:col>1</xdr:col>
      <xdr:colOff>571500</xdr:colOff>
      <xdr:row>0</xdr:row>
      <xdr:rowOff>85725</xdr:rowOff>
    </xdr:from>
    <xdr:ext cx="657225" cy="781050"/>
    <xdr:pic>
      <xdr:nvPicPr>
        <xdr:cNvPr id="10"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0" y="85725"/>
          <a:ext cx="657225" cy="781050"/>
        </a:xfrm>
        <a:prstGeom prst="rect">
          <a:avLst/>
        </a:prstGeom>
        <a:noFill/>
      </xdr:spPr>
    </xdr:pic>
    <xdr:clientData fLocksWithSheet="0"/>
  </xdr:oneCellAnchor>
  <xdr:twoCellAnchor editAs="oneCell">
    <xdr:from>
      <xdr:col>2</xdr:col>
      <xdr:colOff>201233</xdr:colOff>
      <xdr:row>8</xdr:row>
      <xdr:rowOff>35943</xdr:rowOff>
    </xdr:from>
    <xdr:to>
      <xdr:col>4</xdr:col>
      <xdr:colOff>1824509</xdr:colOff>
      <xdr:row>8</xdr:row>
      <xdr:rowOff>3144457</xdr:rowOff>
    </xdr:to>
    <xdr:pic>
      <xdr:nvPicPr>
        <xdr:cNvPr id="11" name="Imagen 10">
          <a:extLst>
            <a:ext uri="{FF2B5EF4-FFF2-40B4-BE49-F238E27FC236}">
              <a16:creationId xmlns="" xmlns:a16="http://schemas.microsoft.com/office/drawing/2014/main" id="{8A04415A-42F3-4BA5-9D72-F89B755BF049}"/>
            </a:ext>
          </a:extLst>
        </xdr:cNvPr>
        <xdr:cNvPicPr>
          <a:picLocks noChangeAspect="1"/>
        </xdr:cNvPicPr>
      </xdr:nvPicPr>
      <xdr:blipFill>
        <a:blip xmlns:r="http://schemas.openxmlformats.org/officeDocument/2006/relationships" r:embed="rId2"/>
        <a:stretch>
          <a:fillRect/>
        </a:stretch>
      </xdr:blipFill>
      <xdr:spPr>
        <a:xfrm>
          <a:off x="3487358" y="8055993"/>
          <a:ext cx="9271850" cy="3108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1332157</xdr:colOff>
      <xdr:row>0</xdr:row>
      <xdr:rowOff>60490</xdr:rowOff>
    </xdr:from>
    <xdr:to>
      <xdr:col>0</xdr:col>
      <xdr:colOff>2030949</xdr:colOff>
      <xdr:row>3</xdr:row>
      <xdr:rowOff>123826</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157" y="1214073"/>
          <a:ext cx="698792" cy="634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742950</xdr:colOff>
      <xdr:row>216</xdr:row>
      <xdr:rowOff>38100</xdr:rowOff>
    </xdr:from>
    <xdr:to>
      <xdr:col>9</xdr:col>
      <xdr:colOff>294474</xdr:colOff>
      <xdr:row>236</xdr:row>
      <xdr:rowOff>161433</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742950" y="228600"/>
          <a:ext cx="6409524" cy="3933333"/>
        </a:xfrm>
        <a:prstGeom prst="rect">
          <a:avLst/>
        </a:prstGeom>
      </xdr:spPr>
    </xdr:pic>
    <xdr:clientData/>
  </xdr:twoCellAnchor>
  <xdr:twoCellAnchor editAs="oneCell">
    <xdr:from>
      <xdr:col>0</xdr:col>
      <xdr:colOff>647700</xdr:colOff>
      <xdr:row>258</xdr:row>
      <xdr:rowOff>0</xdr:rowOff>
    </xdr:from>
    <xdr:to>
      <xdr:col>9</xdr:col>
      <xdr:colOff>313509</xdr:colOff>
      <xdr:row>278</xdr:row>
      <xdr:rowOff>56667</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a:stretch>
          <a:fillRect/>
        </a:stretch>
      </xdr:blipFill>
      <xdr:spPr>
        <a:xfrm>
          <a:off x="647700" y="39357300"/>
          <a:ext cx="6523809" cy="3866667"/>
        </a:xfrm>
        <a:prstGeom prst="rect">
          <a:avLst/>
        </a:prstGeom>
      </xdr:spPr>
    </xdr:pic>
    <xdr:clientData/>
  </xdr:twoCellAnchor>
  <xdr:twoCellAnchor editAs="oneCell">
    <xdr:from>
      <xdr:col>2</xdr:col>
      <xdr:colOff>9525</xdr:colOff>
      <xdr:row>36</xdr:row>
      <xdr:rowOff>9525</xdr:rowOff>
    </xdr:from>
    <xdr:to>
      <xdr:col>10</xdr:col>
      <xdr:colOff>581025</xdr:colOff>
      <xdr:row>59</xdr:row>
      <xdr:rowOff>152400</xdr:rowOff>
    </xdr:to>
    <xdr:pic>
      <xdr:nvPicPr>
        <xdr:cNvPr id="7" name="Imagen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3"/>
        <a:stretch>
          <a:fillRect/>
        </a:stretch>
      </xdr:blipFill>
      <xdr:spPr>
        <a:xfrm>
          <a:off x="1533525" y="1609725"/>
          <a:ext cx="6667500" cy="4524375"/>
        </a:xfrm>
        <a:prstGeom prst="rect">
          <a:avLst/>
        </a:prstGeom>
      </xdr:spPr>
    </xdr:pic>
    <xdr:clientData/>
  </xdr:twoCellAnchor>
  <xdr:twoCellAnchor editAs="oneCell">
    <xdr:from>
      <xdr:col>2</xdr:col>
      <xdr:colOff>0</xdr:colOff>
      <xdr:row>64</xdr:row>
      <xdr:rowOff>47625</xdr:rowOff>
    </xdr:from>
    <xdr:to>
      <xdr:col>10</xdr:col>
      <xdr:colOff>638175</xdr:colOff>
      <xdr:row>87</xdr:row>
      <xdr:rowOff>85725</xdr:rowOff>
    </xdr:to>
    <xdr:pic>
      <xdr:nvPicPr>
        <xdr:cNvPr id="8" name="Imagen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4"/>
        <a:stretch>
          <a:fillRect/>
        </a:stretch>
      </xdr:blipFill>
      <xdr:spPr>
        <a:xfrm>
          <a:off x="1524000" y="6991350"/>
          <a:ext cx="6734175" cy="4419600"/>
        </a:xfrm>
        <a:prstGeom prst="rect">
          <a:avLst/>
        </a:prstGeom>
      </xdr:spPr>
    </xdr:pic>
    <xdr:clientData/>
  </xdr:twoCellAnchor>
  <xdr:twoCellAnchor editAs="oneCell">
    <xdr:from>
      <xdr:col>1</xdr:col>
      <xdr:colOff>381000</xdr:colOff>
      <xdr:row>91</xdr:row>
      <xdr:rowOff>142875</xdr:rowOff>
    </xdr:from>
    <xdr:to>
      <xdr:col>10</xdr:col>
      <xdr:colOff>533400</xdr:colOff>
      <xdr:row>111</xdr:row>
      <xdr:rowOff>5388</xdr:rowOff>
    </xdr:to>
    <xdr:pic>
      <xdr:nvPicPr>
        <xdr:cNvPr id="9" name="Imagen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5"/>
        <a:stretch>
          <a:fillRect/>
        </a:stretch>
      </xdr:blipFill>
      <xdr:spPr>
        <a:xfrm>
          <a:off x="1143000" y="19707225"/>
          <a:ext cx="7010400" cy="3672513"/>
        </a:xfrm>
        <a:prstGeom prst="rect">
          <a:avLst/>
        </a:prstGeom>
      </xdr:spPr>
    </xdr:pic>
    <xdr:clientData/>
  </xdr:twoCellAnchor>
  <xdr:twoCellAnchor editAs="oneCell">
    <xdr:from>
      <xdr:col>2</xdr:col>
      <xdr:colOff>0</xdr:colOff>
      <xdr:row>115</xdr:row>
      <xdr:rowOff>0</xdr:rowOff>
    </xdr:from>
    <xdr:to>
      <xdr:col>12</xdr:col>
      <xdr:colOff>200025</xdr:colOff>
      <xdr:row>136</xdr:row>
      <xdr:rowOff>71466</xdr:rowOff>
    </xdr:to>
    <xdr:pic>
      <xdr:nvPicPr>
        <xdr:cNvPr id="10" name="Imagen 9">
          <a:extLst>
            <a:ext uri="{FF2B5EF4-FFF2-40B4-BE49-F238E27FC236}">
              <a16:creationId xmlns:a16="http://schemas.microsoft.com/office/drawing/2014/main" xmlns="" id="{00000000-0008-0000-0300-00000A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607" t="8331" r="13965" b="9955"/>
        <a:stretch/>
      </xdr:blipFill>
      <xdr:spPr>
        <a:xfrm>
          <a:off x="1524000" y="16668750"/>
          <a:ext cx="7820025" cy="4071966"/>
        </a:xfrm>
        <a:prstGeom prst="rect">
          <a:avLst/>
        </a:prstGeom>
      </xdr:spPr>
    </xdr:pic>
    <xdr:clientData/>
  </xdr:twoCellAnchor>
  <xdr:twoCellAnchor editAs="oneCell">
    <xdr:from>
      <xdr:col>2</xdr:col>
      <xdr:colOff>0</xdr:colOff>
      <xdr:row>140</xdr:row>
      <xdr:rowOff>0</xdr:rowOff>
    </xdr:from>
    <xdr:to>
      <xdr:col>12</xdr:col>
      <xdr:colOff>9525</xdr:colOff>
      <xdr:row>160</xdr:row>
      <xdr:rowOff>151919</xdr:rowOff>
    </xdr:to>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3499" t="8927" r="14286" b="9824"/>
        <a:stretch/>
      </xdr:blipFill>
      <xdr:spPr>
        <a:xfrm>
          <a:off x="1524000" y="21450300"/>
          <a:ext cx="7629525" cy="3961919"/>
        </a:xfrm>
        <a:prstGeom prst="rect">
          <a:avLst/>
        </a:prstGeom>
      </xdr:spPr>
    </xdr:pic>
    <xdr:clientData/>
  </xdr:twoCellAnchor>
  <xdr:twoCellAnchor editAs="oneCell">
    <xdr:from>
      <xdr:col>2</xdr:col>
      <xdr:colOff>0</xdr:colOff>
      <xdr:row>165</xdr:row>
      <xdr:rowOff>0</xdr:rowOff>
    </xdr:from>
    <xdr:to>
      <xdr:col>9</xdr:col>
      <xdr:colOff>180975</xdr:colOff>
      <xdr:row>180</xdr:row>
      <xdr:rowOff>57905</xdr:rowOff>
    </xdr:to>
    <xdr:pic>
      <xdr:nvPicPr>
        <xdr:cNvPr id="12" name="Imagen 11">
          <a:extLst>
            <a:ext uri="{FF2B5EF4-FFF2-40B4-BE49-F238E27FC236}">
              <a16:creationId xmlns:a16="http://schemas.microsoft.com/office/drawing/2014/main" xmlns="" id="{00000000-0008-0000-0300-00000C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3500" t="8098" r="13536" b="8330"/>
        <a:stretch/>
      </xdr:blipFill>
      <xdr:spPr>
        <a:xfrm>
          <a:off x="1524000" y="26212800"/>
          <a:ext cx="5514975" cy="2915405"/>
        </a:xfrm>
        <a:prstGeom prst="rect">
          <a:avLst/>
        </a:prstGeom>
      </xdr:spPr>
    </xdr:pic>
    <xdr:clientData/>
  </xdr:twoCellAnchor>
  <xdr:twoCellAnchor editAs="oneCell">
    <xdr:from>
      <xdr:col>1</xdr:col>
      <xdr:colOff>0</xdr:colOff>
      <xdr:row>237</xdr:row>
      <xdr:rowOff>180975</xdr:rowOff>
    </xdr:from>
    <xdr:to>
      <xdr:col>9</xdr:col>
      <xdr:colOff>237333</xdr:colOff>
      <xdr:row>257</xdr:row>
      <xdr:rowOff>75737</xdr:rowOff>
    </xdr:to>
    <xdr:pic>
      <xdr:nvPicPr>
        <xdr:cNvPr id="13" name="Imagen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9"/>
        <a:stretch>
          <a:fillRect/>
        </a:stretch>
      </xdr:blipFill>
      <xdr:spPr>
        <a:xfrm>
          <a:off x="762000" y="35537775"/>
          <a:ext cx="6333333" cy="3704762"/>
        </a:xfrm>
        <a:prstGeom prst="rect">
          <a:avLst/>
        </a:prstGeom>
      </xdr:spPr>
    </xdr:pic>
    <xdr:clientData/>
  </xdr:twoCellAnchor>
  <xdr:twoCellAnchor editAs="oneCell">
    <xdr:from>
      <xdr:col>1</xdr:col>
      <xdr:colOff>0</xdr:colOff>
      <xdr:row>186</xdr:row>
      <xdr:rowOff>57150</xdr:rowOff>
    </xdr:from>
    <xdr:to>
      <xdr:col>9</xdr:col>
      <xdr:colOff>665905</xdr:colOff>
      <xdr:row>212</xdr:row>
      <xdr:rowOff>170789</xdr:rowOff>
    </xdr:to>
    <xdr:pic>
      <xdr:nvPicPr>
        <xdr:cNvPr id="14" name="Imagen 1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10"/>
        <a:stretch>
          <a:fillRect/>
        </a:stretch>
      </xdr:blipFill>
      <xdr:spPr>
        <a:xfrm>
          <a:off x="762000" y="31232475"/>
          <a:ext cx="6761905" cy="5314289"/>
        </a:xfrm>
        <a:prstGeom prst="rect">
          <a:avLst/>
        </a:prstGeom>
      </xdr:spPr>
    </xdr:pic>
    <xdr:clientData/>
  </xdr:twoCellAnchor>
  <xdr:twoCellAnchor editAs="oneCell">
    <xdr:from>
      <xdr:col>2</xdr:col>
      <xdr:colOff>85725</xdr:colOff>
      <xdr:row>6</xdr:row>
      <xdr:rowOff>114300</xdr:rowOff>
    </xdr:from>
    <xdr:to>
      <xdr:col>10</xdr:col>
      <xdr:colOff>276225</xdr:colOff>
      <xdr:row>17</xdr:row>
      <xdr:rowOff>6727</xdr:rowOff>
    </xdr:to>
    <xdr:pic>
      <xdr:nvPicPr>
        <xdr:cNvPr id="15" name="Imagen 14">
          <a:extLst>
            <a:ext uri="{FF2B5EF4-FFF2-40B4-BE49-F238E27FC236}">
              <a16:creationId xmlns:a16="http://schemas.microsoft.com/office/drawing/2014/main" xmlns="" id="{00000000-0008-0000-0300-00000F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4036" t="21562" r="13750" b="8098"/>
        <a:stretch/>
      </xdr:blipFill>
      <xdr:spPr>
        <a:xfrm>
          <a:off x="1609725" y="1485900"/>
          <a:ext cx="6286500" cy="2826127"/>
        </a:xfrm>
        <a:prstGeom prst="rect">
          <a:avLst/>
        </a:prstGeom>
      </xdr:spPr>
    </xdr:pic>
    <xdr:clientData/>
  </xdr:twoCellAnchor>
  <xdr:twoCellAnchor editAs="oneCell">
    <xdr:from>
      <xdr:col>2</xdr:col>
      <xdr:colOff>38101</xdr:colOff>
      <xdr:row>18</xdr:row>
      <xdr:rowOff>257174</xdr:rowOff>
    </xdr:from>
    <xdr:to>
      <xdr:col>10</xdr:col>
      <xdr:colOff>280164</xdr:colOff>
      <xdr:row>31</xdr:row>
      <xdr:rowOff>176681</xdr:rowOff>
    </xdr:to>
    <xdr:pic>
      <xdr:nvPicPr>
        <xdr:cNvPr id="16" name="Imagen 15">
          <a:extLst>
            <a:ext uri="{FF2B5EF4-FFF2-40B4-BE49-F238E27FC236}">
              <a16:creationId xmlns:a16="http://schemas.microsoft.com/office/drawing/2014/main" xmlns="" id="{00000000-0008-0000-0300-000010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3607" t="9026" r="14607" b="7866"/>
        <a:stretch/>
      </xdr:blipFill>
      <xdr:spPr>
        <a:xfrm>
          <a:off x="1562101" y="4829174"/>
          <a:ext cx="6338063" cy="338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AN\1.%20ODI%202021\MAPA%20DE%20ASEGURAMIENTO\GESTION%20DE%20RIESGOS\ACTUALIZACI&#211;N%20DE%20RIESGOS\MR%201.%20GTH_(V08-10-05-2021)%20Rami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OS/Downloads/2._M.R._Gestion_Ambiental_revisado_aprobado_07_06_2022_PUBLIC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Desktop/PAAC/4%20.%20M.R.%20MAPA%20DE%20RIESGO%20GESTION%20JURIDICA%20Y%20CONTRACTUAL_GESTI&#211;N_16_08_%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OS/Desktop/PAAC/7..%20M.R.%20Gestion%20de%20la%20Planeaci&#243;n%20Institucional_aprobado_08_08_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SIAC_ODI%20RAMIRO_2023/SGC%202024/2024/8.%20GESTI&#211;N%20DEL%20TALENTO%20HUMANO/MAPA_DE_RIESGOS_GTH_04_06_2024_RQG_revis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OS\Downloads\2._M.R._Gestion_Ambiental_revisado_aprobado_07_06_2022_PUBLIC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OS\Desktop\PAAC\7..%20M.R.%20Gestion%20de%20la%20Planeaci&#243;n%20Institucional_aprobado_08_08_202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apa%20de%20Riesgos_SGC_29_07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 val="FORMULAS"/>
      <sheetName val="FORMULAS (no modificar)"/>
    </sheetNames>
    <sheetDataSet>
      <sheetData sheetId="0"/>
      <sheetData sheetId="1">
        <row r="20">
          <cell r="F20" t="str">
            <v>1. Sanciones por parte de los entes de control internos y externos.
2. Detrimento patrimonial.
3. Ineficiencia en los procesos por falta de competencia del personal vinculado.
4. Deterioro de la imagen institucional</v>
          </cell>
        </row>
      </sheetData>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P08-F01-Contexto Estratégico"/>
      <sheetName val="MC-P08-F02-Contexto del proceso"/>
      <sheetName val="MC-P08-F03"/>
      <sheetName val="DOCUMENTOS DE APOYO"/>
      <sheetName val="FORMULAS (no modificar)"/>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P07-F01-Contexto Estratégico"/>
      <sheetName val="GC-P07-F02-Contexto del proceso"/>
      <sheetName val="GC-P07-F03"/>
      <sheetName val="DOCUMENTOS DE APOYO"/>
      <sheetName val="FORMULAS (no modificar)"/>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P07-F01-Contexto Estratégico"/>
      <sheetName val="GC-P07-F02-Contexto del proceso"/>
      <sheetName val="GC-P07-F03"/>
      <sheetName val="DOCUMENTOS DE APOYO"/>
      <sheetName val="FORMULAS (no modificar)"/>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P08-F01-Contexto Estratégico"/>
      <sheetName val="MC-P08-F03"/>
      <sheetName val="DOCUMENTOS DE APOYO"/>
      <sheetName val="FORMUL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no modificar)"/>
      <sheetName val="MC-P08-F01-Contexto Estratégico"/>
      <sheetName val="MC-P08-F02-Contexto del proceso"/>
      <sheetName val="MC-P08-F03"/>
      <sheetName val="DOCUMENTOS DE APOYO"/>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P07-F01-Contexto Estratégico"/>
      <sheetName val="GC-P07-F02-Contexto del proceso"/>
      <sheetName val="GC-P07-F03"/>
      <sheetName val="DOCUMENTOS DE APOYO"/>
      <sheetName val="FORMULAS (no modificar)"/>
    </sheetNames>
    <sheetDataSet>
      <sheetData sheetId="0" refreshError="1"/>
      <sheetData sheetId="1" refreshError="1"/>
      <sheetData sheetId="2" refreshError="1"/>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988"/>
  <sheetViews>
    <sheetView zoomScale="66" zoomScaleNormal="66" workbookViewId="0">
      <selection activeCell="I102" sqref="I102"/>
    </sheetView>
  </sheetViews>
  <sheetFormatPr baseColWidth="10" defaultColWidth="14.42578125" defaultRowHeight="15" customHeight="1" x14ac:dyDescent="0.25"/>
  <cols>
    <col min="1" max="1" width="4.28515625" style="25" customWidth="1"/>
    <col min="2" max="2" width="45" style="25" customWidth="1"/>
    <col min="3" max="3" width="68.5703125" style="25" customWidth="1"/>
    <col min="4" max="4" width="46.140625" style="25" customWidth="1"/>
    <col min="5" max="5" width="34" style="25" customWidth="1"/>
    <col min="6" max="26" width="17.140625" style="25" customWidth="1"/>
    <col min="27" max="16384" width="14.42578125" style="25"/>
  </cols>
  <sheetData>
    <row r="1" spans="1:26" ht="19.5" customHeight="1" x14ac:dyDescent="0.25">
      <c r="A1" s="68"/>
      <c r="B1" s="69"/>
      <c r="C1" s="74" t="s">
        <v>87</v>
      </c>
      <c r="D1" s="75"/>
      <c r="E1" s="23" t="s">
        <v>88</v>
      </c>
      <c r="F1" s="24"/>
      <c r="G1" s="24"/>
      <c r="H1" s="24"/>
      <c r="I1" s="24"/>
      <c r="J1" s="24"/>
      <c r="K1" s="24"/>
      <c r="L1" s="24"/>
      <c r="M1" s="24"/>
      <c r="N1" s="24"/>
      <c r="O1" s="24"/>
      <c r="P1" s="24"/>
      <c r="Q1" s="24"/>
      <c r="R1" s="24"/>
      <c r="S1" s="24"/>
      <c r="T1" s="24"/>
      <c r="U1" s="24"/>
      <c r="V1" s="24"/>
      <c r="W1" s="24"/>
      <c r="X1" s="24"/>
      <c r="Y1" s="24"/>
      <c r="Z1" s="24"/>
    </row>
    <row r="2" spans="1:26" ht="19.5" customHeight="1" x14ac:dyDescent="0.25">
      <c r="A2" s="70"/>
      <c r="B2" s="71"/>
      <c r="C2" s="76"/>
      <c r="D2" s="73"/>
      <c r="E2" s="26" t="s">
        <v>200</v>
      </c>
      <c r="F2" s="24"/>
      <c r="G2" s="24"/>
      <c r="H2" s="24"/>
      <c r="I2" s="24"/>
      <c r="J2" s="24"/>
      <c r="K2" s="24"/>
      <c r="L2" s="24"/>
      <c r="M2" s="24"/>
      <c r="N2" s="24"/>
      <c r="O2" s="24"/>
      <c r="P2" s="24"/>
      <c r="Q2" s="24"/>
      <c r="R2" s="24"/>
      <c r="S2" s="24"/>
      <c r="T2" s="24"/>
      <c r="U2" s="24"/>
      <c r="V2" s="24"/>
      <c r="W2" s="24"/>
      <c r="X2" s="24"/>
      <c r="Y2" s="24"/>
      <c r="Z2" s="24"/>
    </row>
    <row r="3" spans="1:26" ht="19.5" customHeight="1" x14ac:dyDescent="0.25">
      <c r="A3" s="70"/>
      <c r="B3" s="71"/>
      <c r="C3" s="77" t="s">
        <v>157</v>
      </c>
      <c r="D3" s="69"/>
      <c r="E3" s="27" t="s">
        <v>294</v>
      </c>
      <c r="F3" s="24"/>
      <c r="G3" s="24"/>
      <c r="H3" s="24"/>
      <c r="I3" s="24"/>
      <c r="J3" s="24"/>
      <c r="K3" s="24"/>
      <c r="L3" s="24"/>
      <c r="M3" s="24"/>
      <c r="N3" s="24"/>
      <c r="O3" s="24"/>
      <c r="P3" s="24"/>
      <c r="Q3" s="24"/>
      <c r="R3" s="24"/>
      <c r="S3" s="24"/>
      <c r="T3" s="24"/>
      <c r="U3" s="24"/>
      <c r="V3" s="24"/>
      <c r="W3" s="24"/>
      <c r="X3" s="24"/>
      <c r="Y3" s="24"/>
      <c r="Z3" s="24"/>
    </row>
    <row r="4" spans="1:26" ht="19.5" customHeight="1" x14ac:dyDescent="0.25">
      <c r="A4" s="72"/>
      <c r="B4" s="73"/>
      <c r="C4" s="76"/>
      <c r="D4" s="73"/>
      <c r="E4" s="27" t="s">
        <v>297</v>
      </c>
      <c r="F4" s="24"/>
      <c r="G4" s="24"/>
      <c r="H4" s="24"/>
      <c r="I4" s="24"/>
      <c r="J4" s="24"/>
      <c r="K4" s="24"/>
      <c r="L4" s="24"/>
      <c r="M4" s="24"/>
      <c r="N4" s="24"/>
      <c r="O4" s="24"/>
      <c r="P4" s="24"/>
      <c r="Q4" s="24"/>
      <c r="R4" s="24"/>
      <c r="S4" s="24"/>
      <c r="T4" s="24"/>
      <c r="U4" s="24"/>
      <c r="V4" s="24"/>
      <c r="W4" s="24"/>
      <c r="X4" s="24"/>
      <c r="Y4" s="24"/>
      <c r="Z4" s="24"/>
    </row>
    <row r="5" spans="1:26" ht="39" customHeight="1" x14ac:dyDescent="0.25">
      <c r="A5" s="78" t="s">
        <v>89</v>
      </c>
      <c r="B5" s="79"/>
      <c r="C5" s="80" t="s">
        <v>207</v>
      </c>
      <c r="D5" s="81"/>
      <c r="E5" s="79"/>
      <c r="F5" s="24"/>
      <c r="G5" s="24"/>
      <c r="H5" s="24"/>
      <c r="I5" s="24"/>
      <c r="J5" s="24"/>
      <c r="K5" s="24"/>
      <c r="L5" s="24"/>
      <c r="M5" s="24"/>
      <c r="N5" s="24"/>
      <c r="O5" s="24"/>
      <c r="P5" s="24"/>
      <c r="Q5" s="24"/>
      <c r="R5" s="24"/>
      <c r="S5" s="24"/>
      <c r="T5" s="24"/>
      <c r="U5" s="24"/>
      <c r="V5" s="24"/>
      <c r="W5" s="24"/>
      <c r="X5" s="24"/>
      <c r="Y5" s="24"/>
      <c r="Z5" s="24"/>
    </row>
    <row r="6" spans="1:26" ht="134.25" customHeight="1" x14ac:dyDescent="0.25">
      <c r="A6" s="78" t="s">
        <v>117</v>
      </c>
      <c r="B6" s="82"/>
      <c r="C6" s="83" t="s">
        <v>208</v>
      </c>
      <c r="D6" s="84"/>
      <c r="E6" s="85"/>
      <c r="F6" s="24"/>
      <c r="G6" s="24"/>
      <c r="H6" s="24"/>
      <c r="I6" s="24"/>
      <c r="J6" s="24"/>
      <c r="K6" s="24"/>
      <c r="L6" s="24"/>
      <c r="M6" s="24"/>
      <c r="N6" s="24"/>
      <c r="O6" s="24"/>
      <c r="P6" s="24"/>
      <c r="Q6" s="24"/>
      <c r="R6" s="24"/>
      <c r="S6" s="24"/>
      <c r="T6" s="24"/>
      <c r="U6" s="24"/>
      <c r="V6" s="24"/>
      <c r="W6" s="24"/>
      <c r="X6" s="24"/>
      <c r="Y6" s="24"/>
      <c r="Z6" s="24"/>
    </row>
    <row r="7" spans="1:26" ht="109.5" customHeight="1" x14ac:dyDescent="0.25">
      <c r="A7" s="78" t="s">
        <v>209</v>
      </c>
      <c r="B7" s="82"/>
      <c r="C7" s="83" t="s">
        <v>210</v>
      </c>
      <c r="D7" s="86"/>
      <c r="E7" s="87"/>
      <c r="F7" s="24"/>
      <c r="G7" s="24"/>
      <c r="H7" s="24"/>
      <c r="I7" s="24"/>
      <c r="J7" s="24"/>
      <c r="K7" s="24"/>
      <c r="L7" s="24"/>
      <c r="M7" s="24"/>
      <c r="N7" s="24"/>
      <c r="O7" s="24"/>
      <c r="P7" s="24"/>
      <c r="Q7" s="24"/>
      <c r="R7" s="24"/>
      <c r="S7" s="24"/>
      <c r="T7" s="24"/>
      <c r="U7" s="24"/>
      <c r="V7" s="24"/>
      <c r="W7" s="24"/>
      <c r="X7" s="24"/>
      <c r="Y7" s="24"/>
      <c r="Z7" s="24"/>
    </row>
    <row r="8" spans="1:26" ht="270.75" customHeight="1" x14ac:dyDescent="0.25">
      <c r="A8" s="78" t="s">
        <v>211</v>
      </c>
      <c r="B8" s="79"/>
      <c r="C8" s="80" t="s">
        <v>212</v>
      </c>
      <c r="D8" s="81"/>
      <c r="E8" s="79"/>
      <c r="F8" s="24"/>
      <c r="G8" s="24"/>
      <c r="H8" s="24"/>
      <c r="I8" s="24"/>
      <c r="J8" s="24"/>
      <c r="K8" s="24"/>
      <c r="L8" s="24"/>
      <c r="M8" s="24"/>
      <c r="N8" s="24"/>
      <c r="O8" s="24"/>
      <c r="P8" s="24"/>
      <c r="Q8" s="24"/>
      <c r="R8" s="24"/>
      <c r="S8" s="24"/>
      <c r="T8" s="24"/>
      <c r="U8" s="24"/>
      <c r="V8" s="24"/>
      <c r="W8" s="24"/>
      <c r="X8" s="24"/>
      <c r="Y8" s="24"/>
      <c r="Z8" s="24"/>
    </row>
    <row r="9" spans="1:26" ht="249.75" customHeight="1" x14ac:dyDescent="0.25">
      <c r="A9" s="89" t="s">
        <v>213</v>
      </c>
      <c r="B9" s="90"/>
      <c r="C9" s="91"/>
      <c r="D9" s="92"/>
      <c r="E9" s="93"/>
      <c r="F9" s="24"/>
      <c r="G9" s="24"/>
      <c r="H9" s="24"/>
      <c r="I9" s="24"/>
      <c r="J9" s="24"/>
      <c r="K9" s="24"/>
      <c r="L9" s="24"/>
      <c r="M9" s="24"/>
      <c r="N9" s="24"/>
      <c r="O9" s="24"/>
      <c r="P9" s="24"/>
      <c r="Q9" s="24"/>
      <c r="R9" s="24"/>
      <c r="S9" s="24"/>
      <c r="T9" s="24"/>
      <c r="U9" s="24"/>
      <c r="V9" s="24"/>
      <c r="W9" s="24"/>
      <c r="X9" s="24"/>
      <c r="Y9" s="24"/>
      <c r="Z9" s="24"/>
    </row>
    <row r="10" spans="1:26" ht="33.75" customHeight="1" x14ac:dyDescent="0.25">
      <c r="A10" s="78" t="s">
        <v>118</v>
      </c>
      <c r="B10" s="79"/>
      <c r="C10" s="94">
        <v>45342</v>
      </c>
      <c r="D10" s="81"/>
      <c r="E10" s="79"/>
      <c r="F10" s="24"/>
      <c r="G10" s="24"/>
      <c r="H10" s="24"/>
      <c r="I10" s="24"/>
      <c r="J10" s="24"/>
      <c r="K10" s="24"/>
      <c r="L10" s="24"/>
      <c r="M10" s="24"/>
      <c r="N10" s="24"/>
      <c r="O10" s="24"/>
      <c r="P10" s="24"/>
      <c r="Q10" s="24"/>
      <c r="R10" s="24"/>
      <c r="S10" s="24"/>
      <c r="T10" s="24"/>
      <c r="U10" s="24"/>
      <c r="V10" s="24"/>
      <c r="W10" s="24"/>
      <c r="X10" s="24"/>
      <c r="Y10" s="24"/>
      <c r="Z10" s="24"/>
    </row>
    <row r="11" spans="1:26" ht="34.5" customHeight="1" x14ac:dyDescent="0.25">
      <c r="A11" s="28" t="s">
        <v>92</v>
      </c>
      <c r="B11" s="28" t="s">
        <v>221</v>
      </c>
      <c r="C11" s="28" t="s">
        <v>104</v>
      </c>
      <c r="D11" s="88" t="s">
        <v>103</v>
      </c>
      <c r="E11" s="55"/>
      <c r="F11" s="24"/>
      <c r="G11" s="24"/>
      <c r="H11" s="24"/>
      <c r="I11" s="24"/>
      <c r="J11" s="24"/>
      <c r="K11" s="24"/>
      <c r="L11" s="24"/>
      <c r="M11" s="24"/>
      <c r="N11" s="24"/>
      <c r="O11" s="24"/>
      <c r="P11" s="24"/>
      <c r="Q11" s="24"/>
      <c r="R11" s="24"/>
      <c r="S11" s="24"/>
      <c r="T11" s="24"/>
      <c r="U11" s="24"/>
      <c r="V11" s="24"/>
      <c r="W11" s="24"/>
      <c r="X11" s="24"/>
      <c r="Y11" s="24"/>
      <c r="Z11" s="24"/>
    </row>
    <row r="12" spans="1:26" ht="34.5" customHeight="1" x14ac:dyDescent="0.25">
      <c r="A12" s="58">
        <v>1</v>
      </c>
      <c r="B12" s="96" t="s">
        <v>94</v>
      </c>
      <c r="C12" s="29" t="s">
        <v>112</v>
      </c>
      <c r="D12" s="54" t="s">
        <v>111</v>
      </c>
      <c r="E12" s="55"/>
      <c r="F12" s="24"/>
      <c r="G12" s="24"/>
      <c r="H12" s="24"/>
      <c r="I12" s="24"/>
      <c r="J12" s="24"/>
      <c r="K12" s="24"/>
      <c r="L12" s="24"/>
      <c r="M12" s="24"/>
      <c r="N12" s="24"/>
      <c r="O12" s="24"/>
      <c r="P12" s="24"/>
      <c r="Q12" s="24"/>
      <c r="R12" s="24"/>
      <c r="S12" s="24"/>
      <c r="T12" s="24"/>
      <c r="U12" s="24"/>
      <c r="V12" s="24"/>
      <c r="W12" s="24"/>
      <c r="X12" s="24"/>
      <c r="Y12" s="24"/>
      <c r="Z12" s="24"/>
    </row>
    <row r="13" spans="1:26" ht="34.5" customHeight="1" x14ac:dyDescent="0.25">
      <c r="A13" s="59"/>
      <c r="B13" s="62"/>
      <c r="C13" s="29" t="s">
        <v>115</v>
      </c>
      <c r="D13" s="54" t="s">
        <v>110</v>
      </c>
      <c r="E13" s="55"/>
      <c r="F13" s="24"/>
      <c r="G13" s="24"/>
      <c r="H13" s="24"/>
      <c r="I13" s="24"/>
      <c r="J13" s="24"/>
      <c r="K13" s="24"/>
      <c r="L13" s="24"/>
      <c r="M13" s="24"/>
      <c r="N13" s="24"/>
      <c r="O13" s="24"/>
      <c r="P13" s="24"/>
      <c r="Q13" s="24"/>
      <c r="R13" s="24"/>
      <c r="S13" s="24"/>
      <c r="T13" s="24"/>
      <c r="U13" s="24"/>
      <c r="V13" s="24"/>
      <c r="W13" s="24"/>
      <c r="X13" s="24"/>
      <c r="Y13" s="24"/>
      <c r="Z13" s="24"/>
    </row>
    <row r="14" spans="1:26" ht="43.5" customHeight="1" x14ac:dyDescent="0.25">
      <c r="A14" s="59"/>
      <c r="B14" s="62"/>
      <c r="C14" s="29" t="s">
        <v>120</v>
      </c>
      <c r="D14" s="54" t="s">
        <v>122</v>
      </c>
      <c r="E14" s="55"/>
      <c r="F14" s="24"/>
      <c r="G14" s="24"/>
      <c r="H14" s="24"/>
      <c r="I14" s="24"/>
      <c r="J14" s="24"/>
      <c r="K14" s="24"/>
      <c r="L14" s="24"/>
      <c r="M14" s="24"/>
      <c r="N14" s="24"/>
      <c r="O14" s="24"/>
      <c r="P14" s="24"/>
      <c r="Q14" s="24"/>
      <c r="R14" s="24"/>
      <c r="S14" s="24"/>
      <c r="T14" s="24"/>
      <c r="U14" s="24"/>
      <c r="V14" s="24"/>
      <c r="W14" s="24"/>
      <c r="X14" s="24"/>
      <c r="Y14" s="24"/>
      <c r="Z14" s="24"/>
    </row>
    <row r="15" spans="1:26" ht="34.5" customHeight="1" x14ac:dyDescent="0.25">
      <c r="A15" s="59"/>
      <c r="B15" s="62"/>
      <c r="C15" s="29" t="s">
        <v>121</v>
      </c>
      <c r="D15" s="54"/>
      <c r="E15" s="55"/>
      <c r="F15" s="24"/>
      <c r="G15" s="24"/>
      <c r="H15" s="24"/>
      <c r="I15" s="24"/>
      <c r="J15" s="24"/>
      <c r="K15" s="24"/>
      <c r="L15" s="24"/>
      <c r="M15" s="24"/>
      <c r="N15" s="24"/>
      <c r="O15" s="24"/>
      <c r="P15" s="24"/>
      <c r="Q15" s="24"/>
      <c r="R15" s="24"/>
      <c r="S15" s="24"/>
      <c r="T15" s="24"/>
      <c r="U15" s="24"/>
      <c r="V15" s="24"/>
      <c r="W15" s="24"/>
      <c r="X15" s="24"/>
      <c r="Y15" s="24"/>
      <c r="Z15" s="24"/>
    </row>
    <row r="16" spans="1:26" ht="34.5" customHeight="1" x14ac:dyDescent="0.25">
      <c r="A16" s="59"/>
      <c r="B16" s="62"/>
      <c r="C16" s="29" t="s">
        <v>222</v>
      </c>
      <c r="D16" s="54"/>
      <c r="E16" s="55"/>
      <c r="F16" s="24"/>
      <c r="G16" s="24"/>
      <c r="H16" s="24"/>
      <c r="I16" s="24"/>
      <c r="J16" s="24"/>
      <c r="K16" s="24"/>
      <c r="L16" s="24"/>
      <c r="M16" s="24"/>
      <c r="N16" s="24"/>
      <c r="O16" s="24"/>
      <c r="P16" s="24"/>
      <c r="Q16" s="24"/>
      <c r="R16" s="24"/>
      <c r="S16" s="24"/>
      <c r="T16" s="24"/>
      <c r="U16" s="24"/>
      <c r="V16" s="24"/>
      <c r="W16" s="24"/>
      <c r="X16" s="24"/>
      <c r="Y16" s="24"/>
      <c r="Z16" s="24"/>
    </row>
    <row r="17" spans="1:26" ht="34.5" customHeight="1" x14ac:dyDescent="0.25">
      <c r="A17" s="59"/>
      <c r="B17" s="62"/>
      <c r="C17" s="29" t="s">
        <v>223</v>
      </c>
      <c r="D17" s="32"/>
      <c r="E17" s="33"/>
      <c r="F17" s="24"/>
      <c r="G17" s="24"/>
      <c r="H17" s="24"/>
      <c r="I17" s="24"/>
      <c r="J17" s="24"/>
      <c r="K17" s="24"/>
      <c r="L17" s="24"/>
      <c r="M17" s="24"/>
      <c r="N17" s="24"/>
      <c r="O17" s="24"/>
      <c r="P17" s="24"/>
      <c r="Q17" s="24"/>
      <c r="R17" s="24"/>
      <c r="S17" s="24"/>
      <c r="T17" s="24"/>
      <c r="U17" s="24"/>
      <c r="V17" s="24"/>
      <c r="W17" s="24"/>
      <c r="X17" s="24"/>
      <c r="Y17" s="24"/>
      <c r="Z17" s="24"/>
    </row>
    <row r="18" spans="1:26" ht="34.5" customHeight="1" x14ac:dyDescent="0.25">
      <c r="A18" s="60"/>
      <c r="B18" s="63"/>
      <c r="C18" s="29" t="s">
        <v>224</v>
      </c>
      <c r="D18" s="95"/>
      <c r="E18" s="55"/>
      <c r="F18" s="24"/>
      <c r="G18" s="24"/>
      <c r="H18" s="24"/>
      <c r="I18" s="24"/>
      <c r="J18" s="24"/>
      <c r="K18" s="24"/>
      <c r="L18" s="24"/>
      <c r="M18" s="24"/>
      <c r="N18" s="24"/>
      <c r="O18" s="24"/>
      <c r="P18" s="24"/>
      <c r="Q18" s="24"/>
      <c r="R18" s="24"/>
      <c r="S18" s="24"/>
      <c r="T18" s="24"/>
      <c r="U18" s="24"/>
      <c r="V18" s="24"/>
      <c r="W18" s="24"/>
      <c r="X18" s="24"/>
      <c r="Y18" s="24"/>
      <c r="Z18" s="24"/>
    </row>
    <row r="19" spans="1:26" ht="49.5" customHeight="1" x14ac:dyDescent="0.25">
      <c r="A19" s="58">
        <v>2</v>
      </c>
      <c r="B19" s="64" t="s">
        <v>93</v>
      </c>
      <c r="C19" s="30" t="s">
        <v>123</v>
      </c>
      <c r="D19" s="54" t="s">
        <v>125</v>
      </c>
      <c r="E19" s="55"/>
      <c r="F19" s="24"/>
      <c r="G19" s="24"/>
      <c r="H19" s="24"/>
      <c r="I19" s="24"/>
      <c r="J19" s="24"/>
      <c r="K19" s="24"/>
      <c r="L19" s="24"/>
      <c r="M19" s="24"/>
      <c r="N19" s="24"/>
      <c r="O19" s="24"/>
      <c r="P19" s="24"/>
      <c r="Q19" s="24"/>
      <c r="R19" s="24"/>
      <c r="S19" s="24"/>
      <c r="T19" s="24"/>
      <c r="U19" s="24"/>
      <c r="V19" s="24"/>
      <c r="W19" s="24"/>
      <c r="X19" s="24"/>
      <c r="Y19" s="24"/>
      <c r="Z19" s="24"/>
    </row>
    <row r="20" spans="1:26" ht="38.25" customHeight="1" x14ac:dyDescent="0.25">
      <c r="A20" s="59"/>
      <c r="B20" s="62"/>
      <c r="C20" s="30" t="s">
        <v>202</v>
      </c>
      <c r="D20" s="54" t="s">
        <v>109</v>
      </c>
      <c r="E20" s="55"/>
      <c r="F20" s="24"/>
      <c r="G20" s="24"/>
      <c r="H20" s="24"/>
      <c r="I20" s="24"/>
      <c r="J20" s="24"/>
      <c r="K20" s="24"/>
      <c r="L20" s="24"/>
      <c r="M20" s="24"/>
      <c r="N20" s="24"/>
      <c r="O20" s="24"/>
      <c r="P20" s="24"/>
      <c r="Q20" s="24"/>
      <c r="R20" s="24"/>
      <c r="S20" s="24"/>
      <c r="T20" s="24"/>
      <c r="U20" s="24"/>
      <c r="V20" s="24"/>
      <c r="W20" s="24"/>
      <c r="X20" s="24"/>
      <c r="Y20" s="24"/>
      <c r="Z20" s="24"/>
    </row>
    <row r="21" spans="1:26" ht="56.25" customHeight="1" x14ac:dyDescent="0.25">
      <c r="A21" s="59"/>
      <c r="B21" s="62"/>
      <c r="C21" s="30" t="s">
        <v>124</v>
      </c>
      <c r="D21" s="54" t="s">
        <v>225</v>
      </c>
      <c r="E21" s="55"/>
      <c r="F21" s="24"/>
      <c r="G21" s="24"/>
      <c r="H21" s="24"/>
      <c r="I21" s="24"/>
      <c r="J21" s="24"/>
      <c r="K21" s="24"/>
      <c r="L21" s="24"/>
      <c r="M21" s="24"/>
      <c r="N21" s="24"/>
      <c r="O21" s="24"/>
      <c r="P21" s="24"/>
      <c r="Q21" s="24"/>
      <c r="R21" s="24"/>
      <c r="S21" s="24"/>
      <c r="T21" s="24"/>
      <c r="U21" s="24"/>
      <c r="V21" s="24"/>
      <c r="W21" s="24"/>
      <c r="X21" s="24"/>
      <c r="Y21" s="24"/>
      <c r="Z21" s="24"/>
    </row>
    <row r="22" spans="1:26" ht="52.5" customHeight="1" x14ac:dyDescent="0.25">
      <c r="A22" s="59"/>
      <c r="B22" s="62"/>
      <c r="C22" s="30" t="s">
        <v>183</v>
      </c>
      <c r="D22" s="54" t="s">
        <v>226</v>
      </c>
      <c r="E22" s="55"/>
      <c r="F22" s="24"/>
      <c r="G22" s="24"/>
      <c r="H22" s="24"/>
      <c r="I22" s="24"/>
      <c r="J22" s="24"/>
      <c r="K22" s="24"/>
      <c r="L22" s="24"/>
      <c r="M22" s="24"/>
      <c r="N22" s="24"/>
      <c r="O22" s="24"/>
      <c r="P22" s="24"/>
      <c r="Q22" s="24"/>
      <c r="R22" s="24"/>
      <c r="S22" s="24"/>
      <c r="T22" s="24"/>
      <c r="U22" s="24"/>
      <c r="V22" s="24"/>
      <c r="W22" s="24"/>
      <c r="X22" s="24"/>
      <c r="Y22" s="24"/>
      <c r="Z22" s="24"/>
    </row>
    <row r="23" spans="1:26" ht="53.25" customHeight="1" x14ac:dyDescent="0.25">
      <c r="A23" s="59"/>
      <c r="B23" s="62"/>
      <c r="C23" s="30" t="s">
        <v>227</v>
      </c>
      <c r="D23" s="54" t="s">
        <v>228</v>
      </c>
      <c r="E23" s="55"/>
      <c r="F23" s="24"/>
      <c r="G23" s="24"/>
      <c r="H23" s="24"/>
      <c r="I23" s="24"/>
      <c r="J23" s="24"/>
      <c r="K23" s="24"/>
      <c r="L23" s="24"/>
      <c r="M23" s="24"/>
      <c r="N23" s="24"/>
      <c r="O23" s="24"/>
      <c r="P23" s="24"/>
      <c r="Q23" s="24"/>
      <c r="R23" s="24"/>
      <c r="S23" s="24"/>
      <c r="T23" s="24"/>
      <c r="U23" s="24"/>
      <c r="V23" s="24"/>
      <c r="W23" s="24"/>
      <c r="X23" s="24"/>
      <c r="Y23" s="24"/>
      <c r="Z23" s="24"/>
    </row>
    <row r="24" spans="1:26" ht="39" customHeight="1" x14ac:dyDescent="0.25">
      <c r="A24" s="59"/>
      <c r="B24" s="62"/>
      <c r="C24" s="30"/>
      <c r="D24" s="54" t="s">
        <v>137</v>
      </c>
      <c r="E24" s="55"/>
      <c r="F24" s="24"/>
      <c r="G24" s="24"/>
      <c r="H24" s="24"/>
      <c r="I24" s="24"/>
      <c r="J24" s="24"/>
      <c r="K24" s="24"/>
      <c r="L24" s="24"/>
      <c r="M24" s="24"/>
      <c r="N24" s="24"/>
      <c r="O24" s="24"/>
      <c r="P24" s="24"/>
      <c r="Q24" s="24"/>
      <c r="R24" s="24"/>
      <c r="S24" s="24"/>
      <c r="T24" s="24"/>
      <c r="U24" s="24"/>
      <c r="V24" s="24"/>
      <c r="W24" s="24"/>
      <c r="X24" s="24"/>
      <c r="Y24" s="24"/>
      <c r="Z24" s="24"/>
    </row>
    <row r="25" spans="1:26" ht="39" customHeight="1" x14ac:dyDescent="0.25">
      <c r="A25" s="59"/>
      <c r="B25" s="62"/>
      <c r="C25" s="30"/>
      <c r="D25" s="54" t="s">
        <v>138</v>
      </c>
      <c r="E25" s="55"/>
      <c r="F25" s="24"/>
      <c r="G25" s="24"/>
      <c r="H25" s="24"/>
      <c r="I25" s="24"/>
      <c r="J25" s="24"/>
      <c r="K25" s="24"/>
      <c r="L25" s="24"/>
      <c r="M25" s="24"/>
      <c r="N25" s="24"/>
      <c r="O25" s="24"/>
      <c r="P25" s="24"/>
      <c r="Q25" s="24"/>
      <c r="R25" s="24"/>
      <c r="S25" s="24"/>
      <c r="T25" s="24"/>
      <c r="U25" s="24"/>
      <c r="V25" s="24"/>
      <c r="W25" s="24"/>
      <c r="X25" s="24"/>
      <c r="Y25" s="24"/>
      <c r="Z25" s="24"/>
    </row>
    <row r="26" spans="1:26" ht="39" customHeight="1" x14ac:dyDescent="0.25">
      <c r="A26" s="60"/>
      <c r="B26" s="63"/>
      <c r="C26" s="30"/>
      <c r="D26" s="54" t="s">
        <v>158</v>
      </c>
      <c r="E26" s="55"/>
      <c r="F26" s="24"/>
      <c r="G26" s="24"/>
      <c r="H26" s="24"/>
      <c r="I26" s="24"/>
      <c r="J26" s="24"/>
      <c r="K26" s="24"/>
      <c r="L26" s="24"/>
      <c r="M26" s="24"/>
      <c r="N26" s="24"/>
      <c r="O26" s="24"/>
      <c r="P26" s="24"/>
      <c r="Q26" s="24"/>
      <c r="R26" s="24"/>
      <c r="S26" s="24"/>
      <c r="T26" s="24"/>
      <c r="U26" s="24"/>
      <c r="V26" s="24"/>
      <c r="W26" s="24"/>
      <c r="X26" s="24"/>
      <c r="Y26" s="24"/>
      <c r="Z26" s="24"/>
    </row>
    <row r="27" spans="1:26" ht="33" customHeight="1" x14ac:dyDescent="0.25">
      <c r="A27" s="58">
        <v>3</v>
      </c>
      <c r="B27" s="96" t="s">
        <v>105</v>
      </c>
      <c r="C27" s="29" t="s">
        <v>126</v>
      </c>
      <c r="D27" s="54" t="s">
        <v>128</v>
      </c>
      <c r="E27" s="55"/>
      <c r="F27" s="24"/>
      <c r="G27" s="24"/>
      <c r="H27" s="24"/>
      <c r="I27" s="24"/>
      <c r="J27" s="24"/>
      <c r="K27" s="24"/>
      <c r="L27" s="24"/>
      <c r="M27" s="24"/>
      <c r="N27" s="24"/>
      <c r="O27" s="24"/>
      <c r="P27" s="24"/>
      <c r="Q27" s="24"/>
      <c r="R27" s="24"/>
      <c r="S27" s="24"/>
      <c r="T27" s="24"/>
      <c r="U27" s="24"/>
      <c r="V27" s="24"/>
      <c r="W27" s="24"/>
      <c r="X27" s="24"/>
      <c r="Y27" s="24"/>
      <c r="Z27" s="24"/>
    </row>
    <row r="28" spans="1:26" ht="52.5" customHeight="1" x14ac:dyDescent="0.25">
      <c r="A28" s="59"/>
      <c r="B28" s="62"/>
      <c r="C28" s="29" t="s">
        <v>113</v>
      </c>
      <c r="D28" s="54" t="s">
        <v>203</v>
      </c>
      <c r="E28" s="55"/>
      <c r="F28" s="24"/>
      <c r="G28" s="24"/>
      <c r="H28" s="24"/>
      <c r="I28" s="24"/>
      <c r="J28" s="24"/>
      <c r="K28" s="24"/>
      <c r="L28" s="24"/>
      <c r="M28" s="24"/>
      <c r="N28" s="24"/>
      <c r="O28" s="24"/>
      <c r="P28" s="24"/>
      <c r="Q28" s="24"/>
      <c r="R28" s="24"/>
      <c r="S28" s="24"/>
      <c r="T28" s="24"/>
      <c r="U28" s="24"/>
      <c r="V28" s="24"/>
      <c r="W28" s="24"/>
      <c r="X28" s="24"/>
      <c r="Y28" s="24"/>
      <c r="Z28" s="24"/>
    </row>
    <row r="29" spans="1:26" ht="31.5" customHeight="1" x14ac:dyDescent="0.25">
      <c r="A29" s="59"/>
      <c r="B29" s="62"/>
      <c r="C29" s="29" t="s">
        <v>229</v>
      </c>
      <c r="D29" s="54" t="s">
        <v>230</v>
      </c>
      <c r="E29" s="55"/>
      <c r="F29" s="24"/>
      <c r="G29" s="24"/>
      <c r="H29" s="24"/>
      <c r="I29" s="24"/>
      <c r="J29" s="24"/>
      <c r="K29" s="24"/>
      <c r="L29" s="24"/>
      <c r="M29" s="24"/>
      <c r="N29" s="24"/>
      <c r="O29" s="24"/>
      <c r="P29" s="24"/>
      <c r="Q29" s="24"/>
      <c r="R29" s="24"/>
      <c r="S29" s="24"/>
      <c r="T29" s="24"/>
      <c r="U29" s="24"/>
      <c r="V29" s="24"/>
      <c r="W29" s="24"/>
      <c r="X29" s="24"/>
      <c r="Y29" s="24"/>
      <c r="Z29" s="24"/>
    </row>
    <row r="30" spans="1:26" ht="44.25" customHeight="1" x14ac:dyDescent="0.25">
      <c r="A30" s="59"/>
      <c r="B30" s="62"/>
      <c r="C30" s="29" t="s">
        <v>231</v>
      </c>
      <c r="D30" s="54" t="s">
        <v>129</v>
      </c>
      <c r="E30" s="55"/>
      <c r="F30" s="24"/>
      <c r="G30" s="24"/>
      <c r="H30" s="24"/>
      <c r="I30" s="24"/>
      <c r="J30" s="24"/>
      <c r="K30" s="24"/>
      <c r="L30" s="24"/>
      <c r="M30" s="24"/>
      <c r="N30" s="24"/>
      <c r="O30" s="24"/>
      <c r="P30" s="24"/>
      <c r="Q30" s="24"/>
      <c r="R30" s="24"/>
      <c r="S30" s="24"/>
      <c r="T30" s="24"/>
      <c r="U30" s="24"/>
      <c r="V30" s="24"/>
      <c r="W30" s="24"/>
      <c r="X30" s="24"/>
      <c r="Y30" s="24"/>
      <c r="Z30" s="24"/>
    </row>
    <row r="31" spans="1:26" ht="45.75" customHeight="1" x14ac:dyDescent="0.25">
      <c r="A31" s="59"/>
      <c r="B31" s="62"/>
      <c r="C31" s="29" t="s">
        <v>232</v>
      </c>
      <c r="D31" s="54" t="s">
        <v>186</v>
      </c>
      <c r="E31" s="55"/>
      <c r="F31" s="24"/>
      <c r="G31" s="24"/>
      <c r="H31" s="24"/>
      <c r="I31" s="24"/>
      <c r="J31" s="24"/>
      <c r="K31" s="24"/>
      <c r="L31" s="24"/>
      <c r="M31" s="24"/>
      <c r="N31" s="24"/>
      <c r="O31" s="24"/>
      <c r="P31" s="24"/>
      <c r="Q31" s="24"/>
      <c r="R31" s="24"/>
      <c r="S31" s="24"/>
      <c r="T31" s="24"/>
      <c r="U31" s="24"/>
      <c r="V31" s="24"/>
      <c r="W31" s="24"/>
      <c r="X31" s="24"/>
      <c r="Y31" s="24"/>
      <c r="Z31" s="24"/>
    </row>
    <row r="32" spans="1:26" ht="52.5" customHeight="1" x14ac:dyDescent="0.25">
      <c r="A32" s="59"/>
      <c r="B32" s="62"/>
      <c r="C32" s="29" t="s">
        <v>127</v>
      </c>
      <c r="D32" s="54" t="s">
        <v>184</v>
      </c>
      <c r="E32" s="55"/>
      <c r="F32" s="24"/>
      <c r="G32" s="24"/>
      <c r="H32" s="24"/>
      <c r="I32" s="24"/>
      <c r="J32" s="24"/>
      <c r="K32" s="24"/>
      <c r="L32" s="24"/>
      <c r="M32" s="24"/>
      <c r="N32" s="24"/>
      <c r="O32" s="24"/>
      <c r="P32" s="24"/>
      <c r="Q32" s="24"/>
      <c r="R32" s="24"/>
      <c r="S32" s="24"/>
      <c r="T32" s="24"/>
      <c r="U32" s="24"/>
      <c r="V32" s="24"/>
      <c r="W32" s="24"/>
      <c r="X32" s="24"/>
      <c r="Y32" s="24"/>
      <c r="Z32" s="24"/>
    </row>
    <row r="33" spans="1:26" ht="46.5" customHeight="1" x14ac:dyDescent="0.25">
      <c r="A33" s="59"/>
      <c r="B33" s="62"/>
      <c r="C33" s="29" t="s">
        <v>233</v>
      </c>
      <c r="D33" s="54" t="s">
        <v>187</v>
      </c>
      <c r="E33" s="55"/>
      <c r="F33" s="24"/>
      <c r="G33" s="24"/>
      <c r="H33" s="24"/>
      <c r="I33" s="24"/>
      <c r="J33" s="24"/>
      <c r="K33" s="24"/>
      <c r="L33" s="24"/>
      <c r="M33" s="24"/>
      <c r="N33" s="24"/>
      <c r="O33" s="24"/>
      <c r="P33" s="24"/>
      <c r="Q33" s="24"/>
      <c r="R33" s="24"/>
      <c r="S33" s="24"/>
      <c r="T33" s="24"/>
      <c r="U33" s="24"/>
      <c r="V33" s="24"/>
      <c r="W33" s="24"/>
      <c r="X33" s="24"/>
      <c r="Y33" s="24"/>
      <c r="Z33" s="24"/>
    </row>
    <row r="34" spans="1:26" ht="39" customHeight="1" x14ac:dyDescent="0.25">
      <c r="A34" s="60"/>
      <c r="B34" s="63"/>
      <c r="C34" s="29"/>
      <c r="D34" s="54" t="s">
        <v>204</v>
      </c>
      <c r="E34" s="55"/>
      <c r="F34" s="24"/>
      <c r="G34" s="24"/>
      <c r="H34" s="24"/>
      <c r="I34" s="24"/>
      <c r="J34" s="24"/>
      <c r="K34" s="24"/>
      <c r="L34" s="24"/>
      <c r="M34" s="24"/>
      <c r="N34" s="24"/>
      <c r="O34" s="24"/>
      <c r="P34" s="24"/>
      <c r="Q34" s="24"/>
      <c r="R34" s="24"/>
      <c r="S34" s="24"/>
      <c r="T34" s="24"/>
      <c r="U34" s="24"/>
      <c r="V34" s="24"/>
      <c r="W34" s="24"/>
      <c r="X34" s="24"/>
      <c r="Y34" s="24"/>
      <c r="Z34" s="24"/>
    </row>
    <row r="35" spans="1:26" ht="45.75" customHeight="1" x14ac:dyDescent="0.25">
      <c r="A35" s="58">
        <v>4</v>
      </c>
      <c r="B35" s="64" t="s">
        <v>95</v>
      </c>
      <c r="C35" s="29" t="s">
        <v>145</v>
      </c>
      <c r="D35" s="54" t="s">
        <v>234</v>
      </c>
      <c r="E35" s="55"/>
      <c r="F35" s="24"/>
      <c r="G35" s="24"/>
      <c r="H35" s="24"/>
      <c r="I35" s="24"/>
      <c r="J35" s="24"/>
      <c r="K35" s="24"/>
      <c r="L35" s="24"/>
      <c r="M35" s="24"/>
      <c r="N35" s="24"/>
      <c r="O35" s="24"/>
      <c r="P35" s="24"/>
      <c r="Q35" s="24"/>
      <c r="R35" s="24"/>
      <c r="S35" s="24"/>
      <c r="T35" s="24"/>
      <c r="U35" s="24"/>
      <c r="V35" s="24"/>
      <c r="W35" s="24"/>
      <c r="X35" s="24"/>
      <c r="Y35" s="24"/>
      <c r="Z35" s="24"/>
    </row>
    <row r="36" spans="1:26" ht="40.5" customHeight="1" x14ac:dyDescent="0.25">
      <c r="A36" s="59"/>
      <c r="B36" s="62"/>
      <c r="C36" s="29" t="s">
        <v>130</v>
      </c>
      <c r="D36" s="54" t="s">
        <v>235</v>
      </c>
      <c r="E36" s="55"/>
      <c r="F36" s="24"/>
      <c r="G36" s="24"/>
      <c r="H36" s="24"/>
      <c r="I36" s="24"/>
      <c r="J36" s="24"/>
      <c r="K36" s="24"/>
      <c r="L36" s="24"/>
      <c r="M36" s="24"/>
      <c r="N36" s="24"/>
      <c r="O36" s="24"/>
      <c r="P36" s="24"/>
      <c r="Q36" s="24"/>
      <c r="R36" s="24"/>
      <c r="S36" s="24"/>
      <c r="T36" s="24"/>
      <c r="U36" s="24"/>
      <c r="V36" s="24"/>
      <c r="W36" s="24"/>
      <c r="X36" s="24"/>
      <c r="Y36" s="24"/>
      <c r="Z36" s="24"/>
    </row>
    <row r="37" spans="1:26" ht="48" customHeight="1" x14ac:dyDescent="0.25">
      <c r="A37" s="59"/>
      <c r="B37" s="62"/>
      <c r="C37" s="29" t="s">
        <v>146</v>
      </c>
      <c r="D37" s="54" t="s">
        <v>236</v>
      </c>
      <c r="E37" s="55"/>
      <c r="F37" s="24"/>
      <c r="G37" s="24"/>
      <c r="H37" s="24"/>
      <c r="I37" s="24"/>
      <c r="J37" s="24"/>
      <c r="K37" s="24"/>
      <c r="L37" s="24"/>
      <c r="M37" s="24"/>
      <c r="N37" s="24"/>
      <c r="O37" s="24"/>
      <c r="P37" s="24"/>
      <c r="Q37" s="24"/>
      <c r="R37" s="24"/>
      <c r="S37" s="24"/>
      <c r="T37" s="24"/>
      <c r="U37" s="24"/>
      <c r="V37" s="24"/>
      <c r="W37" s="24"/>
      <c r="X37" s="24"/>
      <c r="Y37" s="24"/>
      <c r="Z37" s="24"/>
    </row>
    <row r="38" spans="1:26" ht="48.75" customHeight="1" x14ac:dyDescent="0.25">
      <c r="A38" s="59"/>
      <c r="B38" s="62"/>
      <c r="C38" s="29" t="s">
        <v>237</v>
      </c>
      <c r="D38" s="54" t="s">
        <v>238</v>
      </c>
      <c r="E38" s="55"/>
      <c r="F38" s="24"/>
      <c r="G38" s="24"/>
      <c r="H38" s="24"/>
      <c r="I38" s="24"/>
      <c r="J38" s="24"/>
      <c r="K38" s="24"/>
      <c r="L38" s="24"/>
      <c r="M38" s="24"/>
      <c r="N38" s="24"/>
      <c r="O38" s="24"/>
      <c r="P38" s="24"/>
      <c r="Q38" s="24"/>
      <c r="R38" s="24"/>
      <c r="S38" s="24"/>
      <c r="T38" s="24"/>
      <c r="U38" s="24"/>
      <c r="V38" s="24"/>
      <c r="W38" s="24"/>
      <c r="X38" s="24"/>
      <c r="Y38" s="24"/>
      <c r="Z38" s="24"/>
    </row>
    <row r="39" spans="1:26" ht="30.75" customHeight="1" x14ac:dyDescent="0.25">
      <c r="A39" s="59"/>
      <c r="B39" s="62"/>
      <c r="C39" s="29"/>
      <c r="D39" s="54" t="s">
        <v>239</v>
      </c>
      <c r="E39" s="55"/>
      <c r="F39" s="24"/>
      <c r="G39" s="24"/>
      <c r="H39" s="24"/>
      <c r="I39" s="24"/>
      <c r="J39" s="24"/>
      <c r="K39" s="24"/>
      <c r="L39" s="24"/>
      <c r="M39" s="24"/>
      <c r="N39" s="24"/>
      <c r="O39" s="24"/>
      <c r="P39" s="24"/>
      <c r="Q39" s="24"/>
      <c r="R39" s="24"/>
      <c r="S39" s="24"/>
      <c r="T39" s="24"/>
      <c r="U39" s="24"/>
      <c r="V39" s="24"/>
      <c r="W39" s="24"/>
      <c r="X39" s="24"/>
      <c r="Y39" s="24"/>
      <c r="Z39" s="24"/>
    </row>
    <row r="40" spans="1:26" ht="65.25" customHeight="1" x14ac:dyDescent="0.25">
      <c r="A40" s="58">
        <v>5</v>
      </c>
      <c r="B40" s="61" t="s">
        <v>119</v>
      </c>
      <c r="C40" s="29" t="s">
        <v>240</v>
      </c>
      <c r="D40" s="54" t="s">
        <v>147</v>
      </c>
      <c r="E40" s="55"/>
      <c r="F40" s="24"/>
      <c r="G40" s="24"/>
      <c r="H40" s="24"/>
      <c r="I40" s="24"/>
      <c r="J40" s="24"/>
      <c r="K40" s="24"/>
      <c r="L40" s="24"/>
      <c r="M40" s="24"/>
      <c r="N40" s="24"/>
      <c r="O40" s="24"/>
      <c r="P40" s="24"/>
      <c r="Q40" s="24"/>
      <c r="R40" s="24"/>
      <c r="S40" s="24"/>
      <c r="T40" s="24"/>
      <c r="U40" s="24"/>
      <c r="V40" s="24"/>
      <c r="W40" s="24"/>
      <c r="X40" s="24"/>
      <c r="Y40" s="24"/>
      <c r="Z40" s="24"/>
    </row>
    <row r="41" spans="1:26" ht="36" customHeight="1" x14ac:dyDescent="0.25">
      <c r="A41" s="59"/>
      <c r="B41" s="62"/>
      <c r="C41" s="29" t="s">
        <v>205</v>
      </c>
      <c r="D41" s="54" t="s">
        <v>148</v>
      </c>
      <c r="E41" s="55"/>
      <c r="F41" s="24"/>
      <c r="G41" s="24"/>
      <c r="H41" s="24"/>
      <c r="I41" s="24"/>
      <c r="J41" s="24"/>
      <c r="K41" s="24"/>
      <c r="L41" s="24"/>
      <c r="M41" s="24"/>
      <c r="N41" s="24"/>
      <c r="O41" s="24"/>
      <c r="P41" s="24"/>
      <c r="Q41" s="24"/>
      <c r="R41" s="24"/>
      <c r="S41" s="24"/>
      <c r="T41" s="24"/>
      <c r="U41" s="24"/>
      <c r="V41" s="24"/>
      <c r="W41" s="24"/>
      <c r="X41" s="24"/>
      <c r="Y41" s="24"/>
      <c r="Z41" s="24"/>
    </row>
    <row r="42" spans="1:26" ht="32.25" customHeight="1" x14ac:dyDescent="0.25">
      <c r="A42" s="59"/>
      <c r="B42" s="62"/>
      <c r="C42" s="29" t="s">
        <v>206</v>
      </c>
      <c r="D42" s="54" t="s">
        <v>131</v>
      </c>
      <c r="E42" s="55"/>
      <c r="F42" s="24"/>
      <c r="G42" s="24"/>
      <c r="H42" s="24"/>
      <c r="I42" s="24"/>
      <c r="J42" s="24"/>
      <c r="K42" s="24"/>
      <c r="L42" s="24"/>
      <c r="M42" s="24"/>
      <c r="N42" s="24"/>
      <c r="O42" s="24"/>
      <c r="P42" s="24"/>
      <c r="Q42" s="24"/>
      <c r="R42" s="24"/>
      <c r="S42" s="24"/>
      <c r="T42" s="24"/>
      <c r="U42" s="24"/>
      <c r="V42" s="24"/>
      <c r="W42" s="24"/>
      <c r="X42" s="24"/>
      <c r="Y42" s="24"/>
      <c r="Z42" s="24"/>
    </row>
    <row r="43" spans="1:26" ht="26.25" customHeight="1" x14ac:dyDescent="0.25">
      <c r="A43" s="59"/>
      <c r="B43" s="62"/>
      <c r="C43" s="29" t="s">
        <v>241</v>
      </c>
      <c r="D43" s="54" t="s">
        <v>132</v>
      </c>
      <c r="E43" s="55"/>
      <c r="F43" s="24"/>
      <c r="G43" s="24"/>
      <c r="H43" s="24"/>
      <c r="I43" s="24"/>
      <c r="J43" s="24"/>
      <c r="K43" s="24"/>
      <c r="L43" s="24"/>
      <c r="M43" s="24"/>
      <c r="N43" s="24"/>
      <c r="O43" s="24"/>
      <c r="P43" s="24"/>
      <c r="Q43" s="24"/>
      <c r="R43" s="24"/>
      <c r="S43" s="24"/>
      <c r="T43" s="24"/>
      <c r="U43" s="24"/>
      <c r="V43" s="24"/>
      <c r="W43" s="24"/>
      <c r="X43" s="24"/>
      <c r="Y43" s="24"/>
      <c r="Z43" s="24"/>
    </row>
    <row r="44" spans="1:26" ht="26.25" customHeight="1" x14ac:dyDescent="0.25">
      <c r="A44" s="59"/>
      <c r="B44" s="62"/>
      <c r="C44" s="29"/>
      <c r="D44" s="54" t="s">
        <v>149</v>
      </c>
      <c r="E44" s="55"/>
      <c r="F44" s="24"/>
      <c r="G44" s="24"/>
      <c r="H44" s="24"/>
      <c r="I44" s="24"/>
      <c r="J44" s="24"/>
      <c r="K44" s="24"/>
      <c r="L44" s="24"/>
      <c r="M44" s="24"/>
      <c r="N44" s="24"/>
      <c r="O44" s="24"/>
      <c r="P44" s="24"/>
      <c r="Q44" s="24"/>
      <c r="R44" s="24"/>
      <c r="S44" s="24"/>
      <c r="T44" s="24"/>
      <c r="U44" s="24"/>
      <c r="V44" s="24"/>
      <c r="W44" s="24"/>
      <c r="X44" s="24"/>
      <c r="Y44" s="24"/>
      <c r="Z44" s="24"/>
    </row>
    <row r="45" spans="1:26" ht="26.25" customHeight="1" x14ac:dyDescent="0.25">
      <c r="A45" s="59"/>
      <c r="B45" s="62"/>
      <c r="C45" s="29"/>
      <c r="D45" s="54" t="s">
        <v>133</v>
      </c>
      <c r="E45" s="55"/>
      <c r="F45" s="24"/>
      <c r="G45" s="24"/>
      <c r="H45" s="24"/>
      <c r="I45" s="24"/>
      <c r="J45" s="24"/>
      <c r="K45" s="24"/>
      <c r="L45" s="24"/>
      <c r="M45" s="24"/>
      <c r="N45" s="24"/>
      <c r="O45" s="24"/>
      <c r="P45" s="24"/>
      <c r="Q45" s="24"/>
      <c r="R45" s="24"/>
      <c r="S45" s="24"/>
      <c r="T45" s="24"/>
      <c r="U45" s="24"/>
      <c r="V45" s="24"/>
      <c r="W45" s="24"/>
      <c r="X45" s="24"/>
      <c r="Y45" s="24"/>
      <c r="Z45" s="24"/>
    </row>
    <row r="46" spans="1:26" ht="26.25" customHeight="1" x14ac:dyDescent="0.25">
      <c r="A46" s="59"/>
      <c r="B46" s="62"/>
      <c r="C46" s="29"/>
      <c r="D46" s="54" t="s">
        <v>150</v>
      </c>
      <c r="E46" s="55"/>
      <c r="F46" s="24"/>
      <c r="G46" s="24"/>
      <c r="H46" s="24"/>
      <c r="I46" s="24"/>
      <c r="J46" s="24"/>
      <c r="K46" s="24"/>
      <c r="L46" s="24"/>
      <c r="M46" s="24"/>
      <c r="N46" s="24"/>
      <c r="O46" s="24"/>
      <c r="P46" s="24"/>
      <c r="Q46" s="24"/>
      <c r="R46" s="24"/>
      <c r="S46" s="24"/>
      <c r="T46" s="24"/>
      <c r="U46" s="24"/>
      <c r="V46" s="24"/>
      <c r="W46" s="24"/>
      <c r="X46" s="24"/>
      <c r="Y46" s="24"/>
      <c r="Z46" s="24"/>
    </row>
    <row r="47" spans="1:26" ht="26.25" customHeight="1" x14ac:dyDescent="0.25">
      <c r="A47" s="60"/>
      <c r="B47" s="63"/>
      <c r="C47" s="29"/>
      <c r="D47" s="54" t="s">
        <v>134</v>
      </c>
      <c r="E47" s="55"/>
      <c r="F47" s="24"/>
      <c r="G47" s="24"/>
      <c r="H47" s="24"/>
      <c r="I47" s="24"/>
      <c r="J47" s="24"/>
      <c r="K47" s="24"/>
      <c r="L47" s="24"/>
      <c r="M47" s="24"/>
      <c r="N47" s="24"/>
      <c r="O47" s="24"/>
      <c r="P47" s="24"/>
      <c r="Q47" s="24"/>
      <c r="R47" s="24"/>
      <c r="S47" s="24"/>
      <c r="T47" s="24"/>
      <c r="U47" s="24"/>
      <c r="V47" s="24"/>
      <c r="W47" s="24"/>
      <c r="X47" s="24"/>
      <c r="Y47" s="24"/>
      <c r="Z47" s="24"/>
    </row>
    <row r="48" spans="1:26" ht="22.5" customHeight="1" x14ac:dyDescent="0.25">
      <c r="A48" s="58">
        <v>6</v>
      </c>
      <c r="B48" s="64" t="s">
        <v>114</v>
      </c>
      <c r="C48" s="29" t="s">
        <v>135</v>
      </c>
      <c r="D48" s="54" t="s">
        <v>242</v>
      </c>
      <c r="E48" s="55"/>
      <c r="F48" s="24"/>
      <c r="G48" s="24"/>
      <c r="H48" s="24"/>
      <c r="I48" s="24"/>
      <c r="J48" s="24"/>
      <c r="K48" s="24"/>
      <c r="L48" s="24"/>
      <c r="M48" s="24"/>
      <c r="N48" s="24"/>
      <c r="O48" s="24"/>
      <c r="P48" s="24"/>
      <c r="Q48" s="24"/>
      <c r="R48" s="24"/>
      <c r="S48" s="24"/>
      <c r="T48" s="24"/>
      <c r="U48" s="24"/>
      <c r="V48" s="24"/>
      <c r="W48" s="24"/>
      <c r="X48" s="24"/>
      <c r="Y48" s="24"/>
      <c r="Z48" s="24"/>
    </row>
    <row r="49" spans="1:26" ht="22.5" customHeight="1" x14ac:dyDescent="0.25">
      <c r="A49" s="59"/>
      <c r="B49" s="62"/>
      <c r="C49" s="29" t="s">
        <v>136</v>
      </c>
      <c r="D49" s="54"/>
      <c r="E49" s="55"/>
      <c r="F49" s="24"/>
      <c r="G49" s="24"/>
      <c r="H49" s="24"/>
      <c r="I49" s="24"/>
      <c r="J49" s="24"/>
      <c r="K49" s="24"/>
      <c r="L49" s="24"/>
      <c r="M49" s="24"/>
      <c r="N49" s="24"/>
      <c r="O49" s="24"/>
      <c r="P49" s="24"/>
      <c r="Q49" s="24"/>
      <c r="R49" s="24"/>
      <c r="S49" s="24"/>
      <c r="T49" s="24"/>
      <c r="U49" s="24"/>
      <c r="V49" s="24"/>
      <c r="W49" s="24"/>
      <c r="X49" s="24"/>
      <c r="Y49" s="24"/>
      <c r="Z49" s="24"/>
    </row>
    <row r="50" spans="1:26" ht="22.5" customHeight="1" x14ac:dyDescent="0.25">
      <c r="A50" s="59"/>
      <c r="B50" s="62"/>
      <c r="C50" s="29" t="s">
        <v>243</v>
      </c>
      <c r="D50" s="54"/>
      <c r="E50" s="55"/>
      <c r="F50" s="24"/>
      <c r="G50" s="24"/>
      <c r="H50" s="24"/>
      <c r="I50" s="24"/>
      <c r="J50" s="24"/>
      <c r="K50" s="24"/>
      <c r="L50" s="24"/>
      <c r="M50" s="24"/>
      <c r="N50" s="24"/>
      <c r="O50" s="24"/>
      <c r="P50" s="24"/>
      <c r="Q50" s="24"/>
      <c r="R50" s="24"/>
      <c r="S50" s="24"/>
      <c r="T50" s="24"/>
      <c r="U50" s="24"/>
      <c r="V50" s="24"/>
      <c r="W50" s="24"/>
      <c r="X50" s="24"/>
      <c r="Y50" s="24"/>
      <c r="Z50" s="24"/>
    </row>
    <row r="51" spans="1:26" ht="22.5" customHeight="1" x14ac:dyDescent="0.25">
      <c r="A51" s="59"/>
      <c r="B51" s="62"/>
      <c r="C51" s="29" t="s">
        <v>244</v>
      </c>
      <c r="D51" s="54"/>
      <c r="E51" s="55"/>
      <c r="F51" s="24"/>
      <c r="G51" s="24"/>
      <c r="H51" s="24"/>
      <c r="I51" s="24"/>
      <c r="J51" s="24"/>
      <c r="K51" s="24"/>
      <c r="L51" s="24"/>
      <c r="M51" s="24"/>
      <c r="N51" s="24"/>
      <c r="O51" s="24"/>
      <c r="P51" s="24"/>
      <c r="Q51" s="24"/>
      <c r="R51" s="24"/>
      <c r="S51" s="24"/>
      <c r="T51" s="24"/>
      <c r="U51" s="24"/>
      <c r="V51" s="24"/>
      <c r="W51" s="24"/>
      <c r="X51" s="24"/>
      <c r="Y51" s="24"/>
      <c r="Z51" s="24"/>
    </row>
    <row r="52" spans="1:26" ht="22.5" customHeight="1" x14ac:dyDescent="0.25">
      <c r="A52" s="59"/>
      <c r="B52" s="62"/>
      <c r="C52" s="29" t="s">
        <v>245</v>
      </c>
      <c r="D52" s="54"/>
      <c r="E52" s="55"/>
      <c r="F52" s="24"/>
      <c r="G52" s="24"/>
      <c r="H52" s="24"/>
      <c r="I52" s="24"/>
      <c r="J52" s="24"/>
      <c r="K52" s="24"/>
      <c r="L52" s="24"/>
      <c r="M52" s="24"/>
      <c r="N52" s="24"/>
      <c r="O52" s="24"/>
      <c r="P52" s="24"/>
      <c r="Q52" s="24"/>
      <c r="R52" s="24"/>
      <c r="S52" s="24"/>
      <c r="T52" s="24"/>
      <c r="U52" s="24"/>
      <c r="V52" s="24"/>
      <c r="W52" s="24"/>
      <c r="X52" s="24"/>
      <c r="Y52" s="24"/>
      <c r="Z52" s="24"/>
    </row>
    <row r="53" spans="1:26" ht="22.5" customHeight="1" x14ac:dyDescent="0.25">
      <c r="A53" s="59"/>
      <c r="B53" s="62"/>
      <c r="C53" s="29" t="s">
        <v>246</v>
      </c>
      <c r="D53" s="32"/>
      <c r="E53" s="31"/>
      <c r="F53" s="24"/>
      <c r="G53" s="24"/>
      <c r="H53" s="24"/>
      <c r="I53" s="24"/>
      <c r="J53" s="24"/>
      <c r="K53" s="24"/>
      <c r="L53" s="24"/>
      <c r="M53" s="24"/>
      <c r="N53" s="24"/>
      <c r="O53" s="24"/>
      <c r="P53" s="24"/>
      <c r="Q53" s="24"/>
      <c r="R53" s="24"/>
      <c r="S53" s="24"/>
      <c r="T53" s="24"/>
      <c r="U53" s="24"/>
      <c r="V53" s="24"/>
      <c r="W53" s="24"/>
      <c r="X53" s="24"/>
      <c r="Y53" s="24"/>
      <c r="Z53" s="24"/>
    </row>
    <row r="54" spans="1:26" ht="28.5" customHeight="1" x14ac:dyDescent="0.25">
      <c r="A54" s="28" t="s">
        <v>92</v>
      </c>
      <c r="B54" s="28" t="s">
        <v>247</v>
      </c>
      <c r="C54" s="28" t="s">
        <v>102</v>
      </c>
      <c r="D54" s="88" t="s">
        <v>107</v>
      </c>
      <c r="E54" s="55"/>
      <c r="F54" s="24"/>
      <c r="G54" s="24"/>
      <c r="H54" s="24"/>
      <c r="I54" s="24"/>
      <c r="J54" s="24"/>
      <c r="K54" s="24"/>
      <c r="L54" s="24"/>
      <c r="M54" s="24"/>
      <c r="N54" s="24"/>
      <c r="O54" s="24"/>
      <c r="P54" s="24"/>
      <c r="Q54" s="24"/>
      <c r="R54" s="24"/>
      <c r="S54" s="24"/>
      <c r="T54" s="24"/>
      <c r="U54" s="24"/>
      <c r="V54" s="24"/>
      <c r="W54" s="24"/>
      <c r="X54" s="24"/>
      <c r="Y54" s="24"/>
      <c r="Z54" s="24"/>
    </row>
    <row r="55" spans="1:26" ht="76.5" customHeight="1" x14ac:dyDescent="0.25">
      <c r="A55" s="58">
        <v>1</v>
      </c>
      <c r="B55" s="61" t="s">
        <v>98</v>
      </c>
      <c r="C55" s="30" t="s">
        <v>248</v>
      </c>
      <c r="D55" s="54" t="s">
        <v>249</v>
      </c>
      <c r="E55" s="55"/>
      <c r="F55" s="24"/>
      <c r="G55" s="24"/>
      <c r="H55" s="24"/>
      <c r="I55" s="24"/>
      <c r="J55" s="24"/>
      <c r="K55" s="24"/>
      <c r="L55" s="24"/>
      <c r="M55" s="24"/>
      <c r="N55" s="24"/>
      <c r="O55" s="24"/>
      <c r="P55" s="24"/>
      <c r="Q55" s="24"/>
      <c r="R55" s="24"/>
      <c r="S55" s="24"/>
      <c r="T55" s="24"/>
      <c r="U55" s="24"/>
      <c r="V55" s="24"/>
      <c r="W55" s="24"/>
      <c r="X55" s="24"/>
      <c r="Y55" s="24"/>
      <c r="Z55" s="24"/>
    </row>
    <row r="56" spans="1:26" ht="94.5" customHeight="1" x14ac:dyDescent="0.25">
      <c r="A56" s="59"/>
      <c r="B56" s="62"/>
      <c r="C56" s="30" t="s">
        <v>250</v>
      </c>
      <c r="D56" s="54" t="s">
        <v>251</v>
      </c>
      <c r="E56" s="55"/>
      <c r="F56" s="24"/>
      <c r="G56" s="24"/>
      <c r="H56" s="24"/>
      <c r="I56" s="24"/>
      <c r="J56" s="24"/>
      <c r="K56" s="24"/>
      <c r="L56" s="24"/>
      <c r="M56" s="24"/>
      <c r="N56" s="24"/>
      <c r="O56" s="24"/>
      <c r="P56" s="24"/>
      <c r="Q56" s="24"/>
      <c r="R56" s="24"/>
      <c r="S56" s="24"/>
      <c r="T56" s="24"/>
      <c r="U56" s="24"/>
      <c r="V56" s="24"/>
      <c r="W56" s="24"/>
      <c r="X56" s="24"/>
      <c r="Y56" s="24"/>
      <c r="Z56" s="24"/>
    </row>
    <row r="57" spans="1:26" ht="55.5" customHeight="1" x14ac:dyDescent="0.25">
      <c r="A57" s="59"/>
      <c r="B57" s="62"/>
      <c r="C57" s="30" t="s">
        <v>252</v>
      </c>
      <c r="D57" s="54" t="s">
        <v>253</v>
      </c>
      <c r="E57" s="55"/>
      <c r="F57" s="24"/>
      <c r="G57" s="24"/>
      <c r="H57" s="24"/>
      <c r="I57" s="24"/>
      <c r="J57" s="24"/>
      <c r="K57" s="24"/>
      <c r="L57" s="24"/>
      <c r="M57" s="24"/>
      <c r="N57" s="24"/>
      <c r="O57" s="24"/>
      <c r="P57" s="24"/>
      <c r="Q57" s="24"/>
      <c r="R57" s="24"/>
      <c r="S57" s="24"/>
      <c r="T57" s="24"/>
      <c r="U57" s="24"/>
      <c r="V57" s="24"/>
      <c r="W57" s="24"/>
      <c r="X57" s="24"/>
      <c r="Y57" s="24"/>
      <c r="Z57" s="24"/>
    </row>
    <row r="58" spans="1:26" ht="37.5" customHeight="1" x14ac:dyDescent="0.25">
      <c r="A58" s="58">
        <v>2</v>
      </c>
      <c r="B58" s="66" t="s">
        <v>96</v>
      </c>
      <c r="C58" s="30" t="s">
        <v>254</v>
      </c>
      <c r="D58" s="54" t="s">
        <v>255</v>
      </c>
      <c r="E58" s="55"/>
      <c r="F58" s="24"/>
      <c r="G58" s="24"/>
      <c r="H58" s="24"/>
      <c r="I58" s="24"/>
      <c r="J58" s="24"/>
      <c r="K58" s="24"/>
      <c r="L58" s="24"/>
      <c r="M58" s="24"/>
      <c r="N58" s="24"/>
      <c r="O58" s="24"/>
      <c r="P58" s="24"/>
      <c r="Q58" s="24"/>
      <c r="R58" s="24"/>
      <c r="S58" s="24"/>
      <c r="T58" s="24"/>
      <c r="U58" s="24"/>
      <c r="V58" s="24"/>
      <c r="W58" s="24"/>
      <c r="X58" s="24"/>
      <c r="Y58" s="24"/>
      <c r="Z58" s="24"/>
    </row>
    <row r="59" spans="1:26" ht="33" customHeight="1" x14ac:dyDescent="0.25">
      <c r="A59" s="59"/>
      <c r="B59" s="62"/>
      <c r="C59" s="30" t="s">
        <v>256</v>
      </c>
      <c r="D59" s="54" t="s">
        <v>257</v>
      </c>
      <c r="E59" s="55"/>
      <c r="F59" s="24"/>
      <c r="G59" s="24"/>
      <c r="H59" s="24"/>
      <c r="I59" s="24"/>
      <c r="J59" s="24"/>
      <c r="K59" s="24"/>
      <c r="L59" s="24"/>
      <c r="M59" s="24"/>
      <c r="N59" s="24"/>
      <c r="O59" s="24"/>
      <c r="P59" s="24"/>
      <c r="Q59" s="24"/>
      <c r="R59" s="24"/>
      <c r="S59" s="24"/>
      <c r="T59" s="24"/>
      <c r="U59" s="24"/>
      <c r="V59" s="24"/>
      <c r="W59" s="24"/>
      <c r="X59" s="24"/>
      <c r="Y59" s="24"/>
      <c r="Z59" s="24"/>
    </row>
    <row r="60" spans="1:26" ht="24.75" customHeight="1" x14ac:dyDescent="0.25">
      <c r="A60" s="59"/>
      <c r="B60" s="62"/>
      <c r="C60" s="30"/>
      <c r="D60" s="54" t="s">
        <v>258</v>
      </c>
      <c r="E60" s="55"/>
      <c r="F60" s="24"/>
      <c r="G60" s="24"/>
      <c r="H60" s="24"/>
      <c r="I60" s="24"/>
      <c r="J60" s="24"/>
      <c r="K60" s="24"/>
      <c r="L60" s="24"/>
      <c r="M60" s="24"/>
      <c r="N60" s="24"/>
      <c r="O60" s="24"/>
      <c r="P60" s="24"/>
      <c r="Q60" s="24"/>
      <c r="R60" s="24"/>
      <c r="S60" s="24"/>
      <c r="T60" s="24"/>
      <c r="U60" s="24"/>
      <c r="V60" s="24"/>
      <c r="W60" s="24"/>
      <c r="X60" s="24"/>
      <c r="Y60" s="24"/>
      <c r="Z60" s="24"/>
    </row>
    <row r="61" spans="1:26" ht="24.75" customHeight="1" x14ac:dyDescent="0.25">
      <c r="A61" s="59"/>
      <c r="B61" s="62"/>
      <c r="C61" s="30"/>
      <c r="D61" s="54" t="s">
        <v>259</v>
      </c>
      <c r="E61" s="55"/>
      <c r="F61" s="24"/>
      <c r="G61" s="24"/>
      <c r="H61" s="24"/>
      <c r="I61" s="24"/>
      <c r="J61" s="24"/>
      <c r="K61" s="24"/>
      <c r="L61" s="24"/>
      <c r="M61" s="24"/>
      <c r="N61" s="24"/>
      <c r="O61" s="24"/>
      <c r="P61" s="24"/>
      <c r="Q61" s="24"/>
      <c r="R61" s="24"/>
      <c r="S61" s="24"/>
      <c r="T61" s="24"/>
      <c r="U61" s="24"/>
      <c r="V61" s="24"/>
      <c r="W61" s="24"/>
      <c r="X61" s="24"/>
      <c r="Y61" s="24"/>
      <c r="Z61" s="24"/>
    </row>
    <row r="62" spans="1:26" ht="63.75" customHeight="1" x14ac:dyDescent="0.25">
      <c r="A62" s="59"/>
      <c r="B62" s="62"/>
      <c r="C62" s="30"/>
      <c r="D62" s="54" t="s">
        <v>260</v>
      </c>
      <c r="E62" s="55"/>
      <c r="F62" s="24"/>
      <c r="G62" s="24"/>
      <c r="H62" s="24"/>
      <c r="I62" s="24"/>
      <c r="J62" s="24"/>
      <c r="K62" s="24"/>
      <c r="L62" s="24"/>
      <c r="M62" s="24"/>
      <c r="N62" s="24"/>
      <c r="O62" s="24"/>
      <c r="P62" s="24"/>
      <c r="Q62" s="24"/>
      <c r="R62" s="24"/>
      <c r="S62" s="24"/>
      <c r="T62" s="24"/>
      <c r="U62" s="24"/>
      <c r="V62" s="24"/>
      <c r="W62" s="24"/>
      <c r="X62" s="24"/>
      <c r="Y62" s="24"/>
      <c r="Z62" s="24"/>
    </row>
    <row r="63" spans="1:26" ht="59.25" customHeight="1" x14ac:dyDescent="0.25">
      <c r="A63" s="58">
        <v>3</v>
      </c>
      <c r="B63" s="67" t="s">
        <v>108</v>
      </c>
      <c r="C63" s="30" t="s">
        <v>261</v>
      </c>
      <c r="D63" s="54" t="s">
        <v>262</v>
      </c>
      <c r="E63" s="55"/>
      <c r="F63" s="24"/>
      <c r="G63" s="24"/>
      <c r="H63" s="24"/>
      <c r="I63" s="24"/>
      <c r="J63" s="24"/>
      <c r="K63" s="24"/>
      <c r="L63" s="24"/>
      <c r="M63" s="24"/>
      <c r="N63" s="24"/>
      <c r="O63" s="24"/>
      <c r="P63" s="24"/>
      <c r="Q63" s="24"/>
      <c r="R63" s="24"/>
      <c r="S63" s="24"/>
      <c r="T63" s="24"/>
      <c r="U63" s="24"/>
      <c r="V63" s="24"/>
      <c r="W63" s="24"/>
      <c r="X63" s="24"/>
      <c r="Y63" s="24"/>
      <c r="Z63" s="24"/>
    </row>
    <row r="64" spans="1:26" ht="38.25" customHeight="1" x14ac:dyDescent="0.25">
      <c r="A64" s="59"/>
      <c r="B64" s="62"/>
      <c r="C64" s="30" t="s">
        <v>263</v>
      </c>
      <c r="D64" s="54" t="s">
        <v>264</v>
      </c>
      <c r="E64" s="55"/>
      <c r="F64" s="24"/>
      <c r="G64" s="24"/>
      <c r="H64" s="24"/>
      <c r="I64" s="24"/>
      <c r="J64" s="24"/>
      <c r="K64" s="24"/>
      <c r="L64" s="24"/>
      <c r="M64" s="24"/>
      <c r="N64" s="24"/>
      <c r="O64" s="24"/>
      <c r="P64" s="24"/>
      <c r="Q64" s="24"/>
      <c r="R64" s="24"/>
      <c r="S64" s="24"/>
      <c r="T64" s="24"/>
      <c r="U64" s="24"/>
      <c r="V64" s="24"/>
      <c r="W64" s="24"/>
      <c r="X64" s="24"/>
      <c r="Y64" s="24"/>
      <c r="Z64" s="24"/>
    </row>
    <row r="65" spans="1:26" ht="53.25" customHeight="1" x14ac:dyDescent="0.25">
      <c r="A65" s="59"/>
      <c r="B65" s="62"/>
      <c r="C65" s="30" t="s">
        <v>265</v>
      </c>
      <c r="D65" s="54" t="s">
        <v>266</v>
      </c>
      <c r="E65" s="55"/>
      <c r="F65" s="24"/>
      <c r="G65" s="24"/>
      <c r="H65" s="24"/>
      <c r="I65" s="24"/>
      <c r="J65" s="24"/>
      <c r="K65" s="24"/>
      <c r="L65" s="24"/>
      <c r="M65" s="24"/>
      <c r="N65" s="24"/>
      <c r="O65" s="24"/>
      <c r="P65" s="24"/>
      <c r="Q65" s="24"/>
      <c r="R65" s="24"/>
      <c r="S65" s="24"/>
      <c r="T65" s="24"/>
      <c r="U65" s="24"/>
      <c r="V65" s="24"/>
      <c r="W65" s="24"/>
      <c r="X65" s="24"/>
      <c r="Y65" s="24"/>
      <c r="Z65" s="24"/>
    </row>
    <row r="66" spans="1:26" ht="31.5" customHeight="1" x14ac:dyDescent="0.25">
      <c r="A66" s="59"/>
      <c r="B66" s="62"/>
      <c r="C66" s="30"/>
      <c r="D66" s="54" t="s">
        <v>267</v>
      </c>
      <c r="E66" s="55"/>
      <c r="F66" s="24"/>
      <c r="G66" s="24"/>
      <c r="H66" s="24"/>
      <c r="I66" s="24"/>
      <c r="J66" s="24"/>
      <c r="K66" s="24"/>
      <c r="L66" s="24"/>
      <c r="M66" s="24"/>
      <c r="N66" s="24"/>
      <c r="O66" s="24"/>
      <c r="P66" s="24"/>
      <c r="Q66" s="24"/>
      <c r="R66" s="24"/>
      <c r="S66" s="24"/>
      <c r="T66" s="24"/>
      <c r="U66" s="24"/>
      <c r="V66" s="24"/>
      <c r="W66" s="24"/>
      <c r="X66" s="24"/>
      <c r="Y66" s="24"/>
      <c r="Z66" s="24"/>
    </row>
    <row r="67" spans="1:26" ht="34.5" customHeight="1" x14ac:dyDescent="0.25">
      <c r="A67" s="59"/>
      <c r="B67" s="62"/>
      <c r="C67" s="30"/>
      <c r="D67" s="54" t="s">
        <v>268</v>
      </c>
      <c r="E67" s="55"/>
      <c r="F67" s="24"/>
      <c r="G67" s="24"/>
      <c r="H67" s="24"/>
      <c r="I67" s="24"/>
      <c r="J67" s="24"/>
      <c r="K67" s="24"/>
      <c r="L67" s="24"/>
      <c r="M67" s="24"/>
      <c r="N67" s="24"/>
      <c r="O67" s="24"/>
      <c r="P67" s="24"/>
      <c r="Q67" s="24"/>
      <c r="R67" s="24"/>
      <c r="S67" s="24"/>
      <c r="T67" s="24"/>
      <c r="U67" s="24"/>
      <c r="V67" s="24"/>
      <c r="W67" s="24"/>
      <c r="X67" s="24"/>
      <c r="Y67" s="24"/>
      <c r="Z67" s="24"/>
    </row>
    <row r="68" spans="1:26" ht="46.5" customHeight="1" x14ac:dyDescent="0.25">
      <c r="A68" s="58">
        <v>4</v>
      </c>
      <c r="B68" s="66" t="s">
        <v>41</v>
      </c>
      <c r="C68" s="30" t="s">
        <v>269</v>
      </c>
      <c r="D68" s="54" t="s">
        <v>270</v>
      </c>
      <c r="E68" s="55"/>
      <c r="F68" s="24"/>
      <c r="G68" s="24"/>
      <c r="H68" s="24"/>
      <c r="I68" s="24"/>
      <c r="J68" s="24"/>
      <c r="K68" s="24"/>
      <c r="L68" s="24"/>
      <c r="M68" s="24"/>
      <c r="N68" s="24"/>
      <c r="O68" s="24"/>
      <c r="P68" s="24"/>
      <c r="Q68" s="24"/>
      <c r="R68" s="24"/>
      <c r="S68" s="24"/>
      <c r="T68" s="24"/>
      <c r="U68" s="24"/>
      <c r="V68" s="24"/>
      <c r="W68" s="24"/>
      <c r="X68" s="24"/>
      <c r="Y68" s="24"/>
      <c r="Z68" s="24"/>
    </row>
    <row r="69" spans="1:26" ht="46.5" customHeight="1" x14ac:dyDescent="0.25">
      <c r="A69" s="59"/>
      <c r="B69" s="62"/>
      <c r="C69" s="30" t="s">
        <v>271</v>
      </c>
      <c r="D69" s="54" t="s">
        <v>116</v>
      </c>
      <c r="E69" s="55"/>
      <c r="F69" s="24"/>
      <c r="G69" s="24"/>
      <c r="H69" s="24"/>
      <c r="I69" s="24"/>
      <c r="J69" s="24"/>
      <c r="K69" s="24"/>
      <c r="L69" s="24"/>
      <c r="M69" s="24"/>
      <c r="N69" s="24"/>
      <c r="O69" s="24"/>
      <c r="P69" s="24"/>
      <c r="Q69" s="24"/>
      <c r="R69" s="24"/>
      <c r="S69" s="24"/>
      <c r="T69" s="24"/>
      <c r="U69" s="24"/>
      <c r="V69" s="24"/>
      <c r="W69" s="24"/>
      <c r="X69" s="24"/>
      <c r="Y69" s="24"/>
      <c r="Z69" s="24"/>
    </row>
    <row r="70" spans="1:26" ht="35.25" customHeight="1" x14ac:dyDescent="0.25">
      <c r="A70" s="59"/>
      <c r="B70" s="62"/>
      <c r="C70" s="30" t="s">
        <v>272</v>
      </c>
      <c r="D70" s="54" t="s">
        <v>139</v>
      </c>
      <c r="E70" s="55"/>
      <c r="F70" s="24"/>
      <c r="G70" s="24"/>
      <c r="H70" s="24"/>
      <c r="I70" s="24"/>
      <c r="J70" s="24"/>
      <c r="K70" s="24"/>
      <c r="L70" s="24"/>
      <c r="M70" s="24"/>
      <c r="N70" s="24"/>
      <c r="O70" s="24"/>
      <c r="P70" s="24"/>
      <c r="Q70" s="24"/>
      <c r="R70" s="24"/>
      <c r="S70" s="24"/>
      <c r="T70" s="24"/>
      <c r="U70" s="24"/>
      <c r="V70" s="24"/>
      <c r="W70" s="24"/>
      <c r="X70" s="24"/>
      <c r="Y70" s="24"/>
      <c r="Z70" s="24"/>
    </row>
    <row r="71" spans="1:26" ht="62.25" customHeight="1" x14ac:dyDescent="0.25">
      <c r="A71" s="59"/>
      <c r="B71" s="62"/>
      <c r="C71" s="30" t="s">
        <v>273</v>
      </c>
      <c r="D71" s="97" t="s">
        <v>274</v>
      </c>
      <c r="E71" s="55"/>
      <c r="F71" s="24"/>
      <c r="G71" s="24"/>
      <c r="H71" s="24"/>
      <c r="I71" s="24"/>
      <c r="J71" s="24"/>
      <c r="K71" s="24"/>
      <c r="L71" s="24"/>
      <c r="M71" s="24"/>
      <c r="N71" s="24"/>
      <c r="O71" s="24"/>
      <c r="P71" s="24"/>
      <c r="Q71" s="24"/>
      <c r="R71" s="24"/>
      <c r="S71" s="24"/>
      <c r="T71" s="24"/>
      <c r="U71" s="24"/>
      <c r="V71" s="24"/>
      <c r="W71" s="24"/>
      <c r="X71" s="24"/>
      <c r="Y71" s="24"/>
      <c r="Z71" s="24"/>
    </row>
    <row r="72" spans="1:26" ht="81" customHeight="1" x14ac:dyDescent="0.25">
      <c r="A72" s="59"/>
      <c r="B72" s="62"/>
      <c r="C72" s="30" t="s">
        <v>275</v>
      </c>
      <c r="D72" s="54" t="s">
        <v>276</v>
      </c>
      <c r="E72" s="55"/>
      <c r="F72" s="24"/>
      <c r="G72" s="24"/>
      <c r="H72" s="24"/>
      <c r="I72" s="24"/>
      <c r="J72" s="24"/>
      <c r="K72" s="24"/>
      <c r="L72" s="24"/>
      <c r="M72" s="24"/>
      <c r="N72" s="24"/>
      <c r="O72" s="24"/>
      <c r="P72" s="24"/>
      <c r="Q72" s="24"/>
      <c r="R72" s="24"/>
      <c r="S72" s="24"/>
      <c r="T72" s="24"/>
      <c r="U72" s="24"/>
      <c r="V72" s="24"/>
      <c r="W72" s="24"/>
      <c r="X72" s="24"/>
      <c r="Y72" s="24"/>
      <c r="Z72" s="24"/>
    </row>
    <row r="73" spans="1:26" ht="63.75" customHeight="1" x14ac:dyDescent="0.25">
      <c r="A73" s="59"/>
      <c r="B73" s="62"/>
      <c r="C73" s="30" t="s">
        <v>277</v>
      </c>
      <c r="D73" s="54" t="s">
        <v>278</v>
      </c>
      <c r="E73" s="55"/>
      <c r="F73" s="24"/>
      <c r="G73" s="24"/>
      <c r="H73" s="24"/>
      <c r="I73" s="24"/>
      <c r="J73" s="24"/>
      <c r="K73" s="24"/>
      <c r="L73" s="24"/>
      <c r="M73" s="24"/>
      <c r="N73" s="24"/>
      <c r="O73" s="24"/>
      <c r="P73" s="24"/>
      <c r="Q73" s="24"/>
      <c r="R73" s="24"/>
      <c r="S73" s="24"/>
      <c r="T73" s="24"/>
      <c r="U73" s="24"/>
      <c r="V73" s="24"/>
      <c r="W73" s="24"/>
      <c r="X73" s="24"/>
      <c r="Y73" s="24"/>
      <c r="Z73" s="24"/>
    </row>
    <row r="74" spans="1:26" ht="45.75" customHeight="1" x14ac:dyDescent="0.25">
      <c r="A74" s="59"/>
      <c r="B74" s="62"/>
      <c r="C74" s="30" t="s">
        <v>279</v>
      </c>
      <c r="D74" s="54"/>
      <c r="E74" s="55"/>
      <c r="F74" s="24"/>
      <c r="G74" s="24"/>
      <c r="H74" s="24"/>
      <c r="I74" s="24"/>
      <c r="J74" s="24"/>
      <c r="K74" s="24"/>
      <c r="L74" s="24"/>
      <c r="M74" s="24"/>
      <c r="N74" s="24"/>
      <c r="O74" s="24"/>
      <c r="P74" s="24"/>
      <c r="Q74" s="24"/>
      <c r="R74" s="24"/>
      <c r="S74" s="24"/>
      <c r="T74" s="24"/>
      <c r="U74" s="24"/>
      <c r="V74" s="24"/>
      <c r="W74" s="24"/>
      <c r="X74" s="24"/>
      <c r="Y74" s="24"/>
      <c r="Z74" s="24"/>
    </row>
    <row r="75" spans="1:26" ht="64.5" customHeight="1" x14ac:dyDescent="0.25">
      <c r="A75" s="59"/>
      <c r="B75" s="62"/>
      <c r="C75" s="30" t="s">
        <v>280</v>
      </c>
      <c r="D75" s="54"/>
      <c r="E75" s="55"/>
      <c r="F75" s="24"/>
      <c r="G75" s="24"/>
      <c r="H75" s="24"/>
      <c r="I75" s="24"/>
      <c r="J75" s="24"/>
      <c r="K75" s="24"/>
      <c r="L75" s="24"/>
      <c r="M75" s="24"/>
      <c r="N75" s="24"/>
      <c r="O75" s="24"/>
      <c r="P75" s="24"/>
      <c r="Q75" s="24"/>
      <c r="R75" s="24"/>
      <c r="S75" s="24"/>
      <c r="T75" s="24"/>
      <c r="U75" s="24"/>
      <c r="V75" s="24"/>
      <c r="W75" s="24"/>
      <c r="X75" s="24"/>
      <c r="Y75" s="24"/>
      <c r="Z75" s="24"/>
    </row>
    <row r="76" spans="1:26" ht="57" customHeight="1" x14ac:dyDescent="0.25">
      <c r="A76" s="59"/>
      <c r="B76" s="62"/>
      <c r="C76" s="30" t="s">
        <v>281</v>
      </c>
      <c r="D76" s="54"/>
      <c r="E76" s="55"/>
      <c r="F76" s="24"/>
      <c r="G76" s="24"/>
      <c r="H76" s="24"/>
      <c r="I76" s="24"/>
      <c r="J76" s="24"/>
      <c r="K76" s="24"/>
      <c r="L76" s="24"/>
      <c r="M76" s="24"/>
      <c r="N76" s="24"/>
      <c r="O76" s="24"/>
      <c r="P76" s="24"/>
      <c r="Q76" s="24"/>
      <c r="R76" s="24"/>
      <c r="S76" s="24"/>
      <c r="T76" s="24"/>
      <c r="U76" s="24"/>
      <c r="V76" s="24"/>
      <c r="W76" s="24"/>
      <c r="X76" s="24"/>
      <c r="Y76" s="24"/>
      <c r="Z76" s="24"/>
    </row>
    <row r="77" spans="1:26" ht="57" customHeight="1" x14ac:dyDescent="0.25">
      <c r="A77" s="60"/>
      <c r="B77" s="62"/>
      <c r="C77" s="30" t="s">
        <v>282</v>
      </c>
      <c r="D77" s="54"/>
      <c r="E77" s="55"/>
      <c r="F77" s="24"/>
      <c r="G77" s="24"/>
      <c r="H77" s="24"/>
      <c r="I77" s="24"/>
      <c r="J77" s="24"/>
      <c r="K77" s="24"/>
      <c r="L77" s="24"/>
      <c r="M77" s="24"/>
      <c r="N77" s="24"/>
      <c r="O77" s="24"/>
      <c r="P77" s="24"/>
      <c r="Q77" s="24"/>
      <c r="R77" s="24"/>
      <c r="S77" s="24"/>
      <c r="T77" s="24"/>
      <c r="U77" s="24"/>
      <c r="V77" s="24"/>
      <c r="W77" s="24"/>
      <c r="X77" s="24"/>
      <c r="Y77" s="24"/>
      <c r="Z77" s="24"/>
    </row>
    <row r="78" spans="1:26" ht="33.75" customHeight="1" x14ac:dyDescent="0.25">
      <c r="A78" s="58">
        <v>5</v>
      </c>
      <c r="B78" s="61" t="s">
        <v>97</v>
      </c>
      <c r="C78" s="30" t="s">
        <v>106</v>
      </c>
      <c r="D78" s="54" t="s">
        <v>140</v>
      </c>
      <c r="E78" s="55"/>
      <c r="F78" s="24"/>
      <c r="G78" s="24"/>
      <c r="H78" s="24"/>
      <c r="I78" s="24"/>
      <c r="J78" s="24"/>
      <c r="K78" s="24"/>
      <c r="L78" s="24"/>
      <c r="M78" s="24"/>
      <c r="N78" s="24"/>
      <c r="O78" s="24"/>
      <c r="P78" s="24"/>
      <c r="Q78" s="24"/>
      <c r="R78" s="24"/>
      <c r="S78" s="24"/>
      <c r="T78" s="24"/>
      <c r="U78" s="24"/>
      <c r="V78" s="24"/>
      <c r="W78" s="24"/>
      <c r="X78" s="24"/>
      <c r="Y78" s="24"/>
      <c r="Z78" s="24"/>
    </row>
    <row r="79" spans="1:26" ht="33.75" customHeight="1" x14ac:dyDescent="0.25">
      <c r="A79" s="59"/>
      <c r="B79" s="62"/>
      <c r="C79" s="30"/>
      <c r="D79" s="54" t="s">
        <v>141</v>
      </c>
      <c r="E79" s="55"/>
      <c r="F79" s="24"/>
      <c r="G79" s="24"/>
      <c r="H79" s="24"/>
      <c r="I79" s="24"/>
      <c r="J79" s="24"/>
      <c r="K79" s="24"/>
      <c r="L79" s="24"/>
      <c r="M79" s="24"/>
      <c r="N79" s="24"/>
      <c r="O79" s="24"/>
      <c r="P79" s="24"/>
      <c r="Q79" s="24"/>
      <c r="R79" s="24"/>
      <c r="S79" s="24"/>
      <c r="T79" s="24"/>
      <c r="U79" s="24"/>
      <c r="V79" s="24"/>
      <c r="W79" s="24"/>
      <c r="X79" s="24"/>
      <c r="Y79" s="24"/>
      <c r="Z79" s="24"/>
    </row>
    <row r="80" spans="1:26" ht="33.75" customHeight="1" x14ac:dyDescent="0.25">
      <c r="A80" s="59"/>
      <c r="B80" s="62"/>
      <c r="C80" s="30"/>
      <c r="D80" s="54" t="s">
        <v>151</v>
      </c>
      <c r="E80" s="55"/>
      <c r="F80" s="24"/>
      <c r="G80" s="24"/>
      <c r="H80" s="24"/>
      <c r="I80" s="24"/>
      <c r="J80" s="24"/>
      <c r="K80" s="24"/>
      <c r="L80" s="24"/>
      <c r="M80" s="24"/>
      <c r="N80" s="24"/>
      <c r="O80" s="24"/>
      <c r="P80" s="24"/>
      <c r="Q80" s="24"/>
      <c r="R80" s="24"/>
      <c r="S80" s="24"/>
      <c r="T80" s="24"/>
      <c r="U80" s="24"/>
      <c r="V80" s="24"/>
      <c r="W80" s="24"/>
      <c r="X80" s="24"/>
      <c r="Y80" s="24"/>
      <c r="Z80" s="24"/>
    </row>
    <row r="81" spans="1:26" ht="33" customHeight="1" x14ac:dyDescent="0.25">
      <c r="A81" s="59"/>
      <c r="B81" s="62"/>
      <c r="C81" s="30"/>
      <c r="D81" s="54" t="s">
        <v>152</v>
      </c>
      <c r="E81" s="55"/>
      <c r="F81" s="24"/>
      <c r="G81" s="24"/>
      <c r="H81" s="24"/>
      <c r="I81" s="24"/>
      <c r="J81" s="24"/>
      <c r="K81" s="24"/>
      <c r="L81" s="24"/>
      <c r="M81" s="24"/>
      <c r="N81" s="24"/>
      <c r="O81" s="24"/>
      <c r="P81" s="24"/>
      <c r="Q81" s="24"/>
      <c r="R81" s="24"/>
      <c r="S81" s="24"/>
      <c r="T81" s="24"/>
      <c r="U81" s="24"/>
      <c r="V81" s="24"/>
      <c r="W81" s="24"/>
      <c r="X81" s="24"/>
      <c r="Y81" s="24"/>
      <c r="Z81" s="24"/>
    </row>
    <row r="82" spans="1:26" ht="51" customHeight="1" x14ac:dyDescent="0.25">
      <c r="A82" s="59"/>
      <c r="B82" s="62"/>
      <c r="C82" s="30"/>
      <c r="D82" s="54" t="s">
        <v>153</v>
      </c>
      <c r="E82" s="55"/>
      <c r="F82" s="24"/>
      <c r="G82" s="24"/>
      <c r="H82" s="24"/>
      <c r="I82" s="24"/>
      <c r="J82" s="24"/>
      <c r="K82" s="24"/>
      <c r="L82" s="24"/>
      <c r="M82" s="24"/>
      <c r="N82" s="24"/>
      <c r="O82" s="24"/>
      <c r="P82" s="24"/>
      <c r="Q82" s="24"/>
      <c r="R82" s="24"/>
      <c r="S82" s="24"/>
      <c r="T82" s="24"/>
      <c r="U82" s="24"/>
      <c r="V82" s="24"/>
      <c r="W82" s="24"/>
      <c r="X82" s="24"/>
      <c r="Y82" s="24"/>
      <c r="Z82" s="24"/>
    </row>
    <row r="83" spans="1:26" ht="33.75" customHeight="1" x14ac:dyDescent="0.25">
      <c r="A83" s="59"/>
      <c r="B83" s="62"/>
      <c r="C83" s="30"/>
      <c r="D83" s="54" t="s">
        <v>142</v>
      </c>
      <c r="E83" s="55"/>
      <c r="F83" s="24"/>
      <c r="G83" s="24"/>
      <c r="H83" s="24"/>
      <c r="I83" s="24"/>
      <c r="J83" s="24"/>
      <c r="K83" s="24"/>
      <c r="L83" s="24"/>
      <c r="M83" s="24"/>
      <c r="N83" s="24"/>
      <c r="O83" s="24"/>
      <c r="P83" s="24"/>
      <c r="Q83" s="24"/>
      <c r="R83" s="24"/>
      <c r="S83" s="24"/>
      <c r="T83" s="24"/>
      <c r="U83" s="24"/>
      <c r="V83" s="24"/>
      <c r="W83" s="24"/>
      <c r="X83" s="24"/>
      <c r="Y83" s="24"/>
      <c r="Z83" s="24"/>
    </row>
    <row r="84" spans="1:26" ht="51" customHeight="1" x14ac:dyDescent="0.25">
      <c r="A84" s="59"/>
      <c r="B84" s="62"/>
      <c r="C84" s="30"/>
      <c r="D84" s="54" t="s">
        <v>143</v>
      </c>
      <c r="E84" s="55"/>
      <c r="F84" s="24"/>
      <c r="G84" s="24"/>
      <c r="H84" s="24"/>
      <c r="I84" s="24"/>
      <c r="J84" s="24"/>
      <c r="K84" s="24"/>
      <c r="L84" s="24"/>
      <c r="M84" s="24"/>
      <c r="N84" s="24"/>
      <c r="O84" s="24"/>
      <c r="P84" s="24"/>
      <c r="Q84" s="24"/>
      <c r="R84" s="24"/>
      <c r="S84" s="24"/>
      <c r="T84" s="24"/>
      <c r="U84" s="24"/>
      <c r="V84" s="24"/>
      <c r="W84" s="24"/>
      <c r="X84" s="24"/>
      <c r="Y84" s="24"/>
      <c r="Z84" s="24"/>
    </row>
    <row r="85" spans="1:26" ht="51" customHeight="1" x14ac:dyDescent="0.25">
      <c r="A85" s="59"/>
      <c r="B85" s="62"/>
      <c r="C85" s="30"/>
      <c r="D85" s="54" t="s">
        <v>154</v>
      </c>
      <c r="E85" s="55"/>
      <c r="F85" s="24"/>
      <c r="G85" s="24"/>
      <c r="H85" s="24"/>
      <c r="I85" s="24"/>
      <c r="J85" s="24"/>
      <c r="K85" s="24"/>
      <c r="L85" s="24"/>
      <c r="M85" s="24"/>
      <c r="N85" s="24"/>
      <c r="O85" s="24"/>
      <c r="P85" s="24"/>
      <c r="Q85" s="24"/>
      <c r="R85" s="24"/>
      <c r="S85" s="24"/>
      <c r="T85" s="24"/>
      <c r="U85" s="24"/>
      <c r="V85" s="24"/>
      <c r="W85" s="24"/>
      <c r="X85" s="24"/>
      <c r="Y85" s="24"/>
      <c r="Z85" s="24"/>
    </row>
    <row r="86" spans="1:26" ht="51" customHeight="1" x14ac:dyDescent="0.25">
      <c r="A86" s="60"/>
      <c r="B86" s="63"/>
      <c r="C86" s="30"/>
      <c r="D86" s="54" t="s">
        <v>144</v>
      </c>
      <c r="E86" s="55"/>
      <c r="F86" s="24"/>
      <c r="G86" s="24"/>
      <c r="H86" s="24"/>
      <c r="I86" s="24"/>
      <c r="J86" s="24"/>
      <c r="K86" s="24"/>
      <c r="L86" s="24"/>
      <c r="M86" s="24"/>
      <c r="N86" s="24"/>
      <c r="O86" s="24"/>
      <c r="P86" s="24"/>
      <c r="Q86" s="24"/>
      <c r="R86" s="24"/>
      <c r="S86" s="24"/>
      <c r="T86" s="24"/>
      <c r="U86" s="24"/>
      <c r="V86" s="24"/>
      <c r="W86" s="24"/>
      <c r="X86" s="24"/>
      <c r="Y86" s="24"/>
      <c r="Z86" s="24"/>
    </row>
    <row r="87" spans="1:26" ht="69" customHeight="1" x14ac:dyDescent="0.25">
      <c r="A87" s="58">
        <v>6</v>
      </c>
      <c r="B87" s="64" t="s">
        <v>99</v>
      </c>
      <c r="C87" s="30" t="s">
        <v>159</v>
      </c>
      <c r="D87" s="54" t="s">
        <v>283</v>
      </c>
      <c r="E87" s="55"/>
      <c r="F87" s="24"/>
      <c r="G87" s="24"/>
      <c r="H87" s="24"/>
      <c r="I87" s="24"/>
      <c r="J87" s="24"/>
      <c r="K87" s="24"/>
      <c r="L87" s="24"/>
      <c r="M87" s="24"/>
      <c r="N87" s="24"/>
      <c r="O87" s="24"/>
      <c r="P87" s="24"/>
      <c r="Q87" s="24"/>
      <c r="R87" s="24"/>
      <c r="S87" s="24"/>
      <c r="T87" s="24"/>
      <c r="U87" s="24"/>
      <c r="V87" s="24"/>
      <c r="W87" s="24"/>
      <c r="X87" s="24"/>
      <c r="Y87" s="24"/>
      <c r="Z87" s="24"/>
    </row>
    <row r="88" spans="1:26" ht="46.5" customHeight="1" x14ac:dyDescent="0.25">
      <c r="A88" s="59"/>
      <c r="B88" s="62"/>
      <c r="C88" s="30" t="s">
        <v>284</v>
      </c>
      <c r="D88" s="54" t="s">
        <v>285</v>
      </c>
      <c r="E88" s="55"/>
      <c r="F88" s="24"/>
      <c r="G88" s="24"/>
      <c r="H88" s="24"/>
      <c r="I88" s="24"/>
      <c r="J88" s="24"/>
      <c r="K88" s="24"/>
      <c r="L88" s="24"/>
      <c r="M88" s="24"/>
      <c r="N88" s="24"/>
      <c r="O88" s="24"/>
      <c r="P88" s="24"/>
      <c r="Q88" s="24"/>
      <c r="R88" s="24"/>
      <c r="S88" s="24"/>
      <c r="T88" s="24"/>
      <c r="U88" s="24"/>
      <c r="V88" s="24"/>
      <c r="W88" s="24"/>
      <c r="X88" s="24"/>
      <c r="Y88" s="24"/>
      <c r="Z88" s="24"/>
    </row>
    <row r="89" spans="1:26" ht="48" customHeight="1" x14ac:dyDescent="0.25">
      <c r="A89" s="59"/>
      <c r="B89" s="62"/>
      <c r="C89" s="30"/>
      <c r="D89" s="54" t="s">
        <v>286</v>
      </c>
      <c r="E89" s="55"/>
      <c r="F89" s="24"/>
      <c r="G89" s="24"/>
      <c r="H89" s="24"/>
      <c r="I89" s="24"/>
      <c r="J89" s="24"/>
      <c r="K89" s="24"/>
      <c r="L89" s="24"/>
      <c r="M89" s="24"/>
      <c r="N89" s="24"/>
      <c r="O89" s="24"/>
      <c r="P89" s="24"/>
      <c r="Q89" s="24"/>
      <c r="R89" s="24"/>
      <c r="S89" s="24"/>
      <c r="T89" s="24"/>
      <c r="U89" s="24"/>
      <c r="V89" s="24"/>
      <c r="W89" s="24"/>
      <c r="X89" s="24"/>
      <c r="Y89" s="24"/>
      <c r="Z89" s="24"/>
    </row>
    <row r="90" spans="1:26" ht="36.75" customHeight="1" x14ac:dyDescent="0.25">
      <c r="A90" s="65">
        <v>7</v>
      </c>
      <c r="B90" s="64" t="s">
        <v>119</v>
      </c>
      <c r="C90" s="30" t="s">
        <v>190</v>
      </c>
      <c r="D90" s="54" t="s">
        <v>287</v>
      </c>
      <c r="E90" s="55"/>
      <c r="F90" s="24"/>
      <c r="G90" s="24"/>
      <c r="H90" s="24"/>
      <c r="I90" s="24"/>
      <c r="J90" s="24"/>
      <c r="K90" s="24"/>
      <c r="L90" s="24"/>
      <c r="M90" s="24"/>
      <c r="N90" s="24"/>
      <c r="O90" s="24"/>
      <c r="P90" s="24"/>
      <c r="Q90" s="24"/>
      <c r="R90" s="24"/>
      <c r="S90" s="24"/>
      <c r="T90" s="24"/>
      <c r="U90" s="24"/>
      <c r="V90" s="24"/>
      <c r="W90" s="24"/>
      <c r="X90" s="24"/>
      <c r="Y90" s="24"/>
      <c r="Z90" s="24"/>
    </row>
    <row r="91" spans="1:26" ht="26.25" customHeight="1" x14ac:dyDescent="0.25">
      <c r="A91" s="59"/>
      <c r="B91" s="62"/>
      <c r="C91" s="30" t="s">
        <v>188</v>
      </c>
      <c r="D91" s="54" t="s">
        <v>288</v>
      </c>
      <c r="E91" s="55"/>
      <c r="F91" s="24"/>
      <c r="G91" s="24"/>
      <c r="H91" s="24"/>
      <c r="I91" s="24"/>
      <c r="J91" s="24"/>
      <c r="K91" s="24"/>
      <c r="L91" s="24"/>
      <c r="M91" s="24"/>
      <c r="N91" s="24"/>
      <c r="O91" s="24"/>
      <c r="P91" s="24"/>
      <c r="Q91" s="24"/>
      <c r="R91" s="24"/>
      <c r="S91" s="24"/>
      <c r="T91" s="24"/>
      <c r="U91" s="24"/>
      <c r="V91" s="24"/>
      <c r="W91" s="24"/>
      <c r="X91" s="24"/>
      <c r="Y91" s="24"/>
      <c r="Z91" s="24"/>
    </row>
    <row r="92" spans="1:26" ht="33.75" customHeight="1" x14ac:dyDescent="0.25">
      <c r="A92" s="59"/>
      <c r="B92" s="62"/>
      <c r="C92" s="30" t="s">
        <v>189</v>
      </c>
      <c r="D92" s="54" t="s">
        <v>289</v>
      </c>
      <c r="E92" s="55"/>
      <c r="F92" s="24"/>
      <c r="G92" s="24"/>
      <c r="H92" s="24"/>
      <c r="I92" s="24"/>
      <c r="J92" s="24"/>
      <c r="K92" s="24"/>
      <c r="L92" s="24"/>
      <c r="M92" s="24"/>
      <c r="N92" s="24"/>
      <c r="O92" s="24"/>
      <c r="P92" s="24"/>
      <c r="Q92" s="24"/>
      <c r="R92" s="24"/>
      <c r="S92" s="24"/>
      <c r="T92" s="24"/>
      <c r="U92" s="24"/>
      <c r="V92" s="24"/>
      <c r="W92" s="24"/>
      <c r="X92" s="24"/>
      <c r="Y92" s="24"/>
      <c r="Z92" s="24"/>
    </row>
    <row r="93" spans="1:26" ht="33" customHeight="1" x14ac:dyDescent="0.25">
      <c r="A93" s="59"/>
      <c r="B93" s="62"/>
      <c r="C93" s="30" t="s">
        <v>290</v>
      </c>
      <c r="D93" s="54"/>
      <c r="E93" s="55"/>
      <c r="F93" s="24"/>
      <c r="G93" s="24"/>
      <c r="H93" s="24"/>
      <c r="I93" s="24"/>
      <c r="J93" s="24"/>
      <c r="K93" s="24"/>
      <c r="L93" s="24"/>
      <c r="M93" s="24"/>
      <c r="N93" s="24"/>
      <c r="O93" s="24"/>
      <c r="P93" s="24"/>
      <c r="Q93" s="24"/>
      <c r="R93" s="24"/>
      <c r="S93" s="24"/>
      <c r="T93" s="24"/>
      <c r="U93" s="24"/>
      <c r="V93" s="24"/>
      <c r="W93" s="24"/>
      <c r="X93" s="24"/>
      <c r="Y93" s="24"/>
      <c r="Z93" s="24"/>
    </row>
    <row r="94" spans="1:26" ht="34.5" customHeight="1" x14ac:dyDescent="0.25">
      <c r="A94" s="59"/>
      <c r="B94" s="62"/>
      <c r="C94" s="34" t="s">
        <v>291</v>
      </c>
      <c r="D94" s="56"/>
      <c r="E94" s="57"/>
      <c r="F94" s="24"/>
      <c r="G94" s="24"/>
      <c r="H94" s="24"/>
      <c r="I94" s="24"/>
      <c r="J94" s="24"/>
      <c r="K94" s="24"/>
      <c r="L94" s="24"/>
      <c r="M94" s="24"/>
      <c r="N94" s="24"/>
      <c r="O94" s="24"/>
      <c r="P94" s="24"/>
      <c r="Q94" s="24"/>
      <c r="R94" s="24"/>
      <c r="S94" s="24"/>
      <c r="T94" s="24"/>
      <c r="U94" s="24"/>
      <c r="V94" s="24"/>
      <c r="W94" s="24"/>
      <c r="X94" s="24"/>
      <c r="Y94" s="24"/>
      <c r="Z94" s="24"/>
    </row>
    <row r="95" spans="1:26" ht="30.75" customHeight="1" x14ac:dyDescent="0.25">
      <c r="A95" s="103">
        <v>8</v>
      </c>
      <c r="B95" s="114" t="s">
        <v>191</v>
      </c>
      <c r="C95" s="35" t="s">
        <v>292</v>
      </c>
      <c r="D95" s="98"/>
      <c r="E95" s="99"/>
      <c r="F95" s="24"/>
      <c r="G95" s="24"/>
      <c r="H95" s="24"/>
      <c r="I95" s="24"/>
      <c r="J95" s="24"/>
      <c r="K95" s="24"/>
      <c r="L95" s="24"/>
      <c r="M95" s="24"/>
      <c r="N95" s="24"/>
      <c r="O95" s="24"/>
      <c r="P95" s="24"/>
      <c r="Q95" s="24"/>
      <c r="R95" s="24"/>
      <c r="S95" s="24"/>
      <c r="T95" s="24"/>
      <c r="U95" s="24"/>
      <c r="V95" s="24"/>
      <c r="W95" s="24"/>
      <c r="X95" s="24"/>
      <c r="Y95" s="24"/>
      <c r="Z95" s="24"/>
    </row>
    <row r="96" spans="1:26" ht="30.75" customHeight="1" x14ac:dyDescent="0.25">
      <c r="A96" s="104"/>
      <c r="B96" s="115"/>
      <c r="C96" s="31" t="s">
        <v>192</v>
      </c>
      <c r="D96" s="54"/>
      <c r="E96" s="100"/>
      <c r="F96" s="24"/>
      <c r="G96" s="24"/>
      <c r="H96" s="24"/>
      <c r="I96" s="24"/>
      <c r="J96" s="24"/>
      <c r="K96" s="24"/>
      <c r="L96" s="24"/>
      <c r="M96" s="24"/>
      <c r="N96" s="24"/>
      <c r="O96" s="24"/>
      <c r="P96" s="24"/>
      <c r="Q96" s="24"/>
      <c r="R96" s="24"/>
      <c r="S96" s="24"/>
      <c r="T96" s="24"/>
      <c r="U96" s="24"/>
      <c r="V96" s="24"/>
      <c r="W96" s="24"/>
      <c r="X96" s="24"/>
      <c r="Y96" s="24"/>
      <c r="Z96" s="24"/>
    </row>
    <row r="97" spans="1:26" ht="30.75" customHeight="1" x14ac:dyDescent="0.25">
      <c r="A97" s="104"/>
      <c r="B97" s="115"/>
      <c r="C97" s="31" t="s">
        <v>198</v>
      </c>
      <c r="D97" s="54"/>
      <c r="E97" s="100"/>
      <c r="F97" s="24"/>
      <c r="G97" s="24"/>
      <c r="H97" s="24"/>
      <c r="I97" s="24"/>
      <c r="J97" s="24"/>
      <c r="K97" s="24"/>
      <c r="L97" s="24"/>
      <c r="M97" s="24"/>
      <c r="N97" s="24"/>
      <c r="O97" s="24"/>
      <c r="P97" s="24"/>
      <c r="Q97" s="24"/>
      <c r="R97" s="24"/>
      <c r="S97" s="24"/>
      <c r="T97" s="24"/>
      <c r="U97" s="24"/>
      <c r="V97" s="24"/>
      <c r="W97" s="24"/>
      <c r="X97" s="24"/>
      <c r="Y97" s="24"/>
      <c r="Z97" s="24"/>
    </row>
    <row r="98" spans="1:26" ht="30.75" customHeight="1" x14ac:dyDescent="0.25">
      <c r="A98" s="105"/>
      <c r="B98" s="116"/>
      <c r="C98" s="36"/>
      <c r="D98" s="101"/>
      <c r="E98" s="102"/>
      <c r="F98" s="24"/>
      <c r="G98" s="24"/>
      <c r="H98" s="24"/>
      <c r="I98" s="24"/>
      <c r="J98" s="24"/>
      <c r="K98" s="24"/>
      <c r="L98" s="24"/>
      <c r="M98" s="24"/>
      <c r="N98" s="24"/>
      <c r="O98" s="24"/>
      <c r="P98" s="24"/>
      <c r="Q98" s="24"/>
      <c r="R98" s="24"/>
      <c r="S98" s="24"/>
      <c r="T98" s="24"/>
      <c r="U98" s="24"/>
      <c r="V98" s="24"/>
      <c r="W98" s="24"/>
      <c r="X98" s="24"/>
      <c r="Y98" s="24"/>
      <c r="Z98" s="24"/>
    </row>
    <row r="99" spans="1:26" ht="69.75" customHeight="1" x14ac:dyDescent="0.25">
      <c r="A99" s="103">
        <v>9</v>
      </c>
      <c r="B99" s="106" t="s">
        <v>308</v>
      </c>
      <c r="C99" s="42" t="s">
        <v>298</v>
      </c>
      <c r="D99" s="109" t="s">
        <v>301</v>
      </c>
      <c r="E99" s="110"/>
      <c r="F99" s="24"/>
      <c r="G99" s="24"/>
      <c r="H99" s="24"/>
      <c r="I99" s="24"/>
      <c r="J99" s="24"/>
      <c r="K99" s="24"/>
      <c r="L99" s="24"/>
      <c r="M99" s="24"/>
      <c r="N99" s="24"/>
      <c r="O99" s="24"/>
      <c r="P99" s="24"/>
      <c r="Q99" s="24"/>
      <c r="R99" s="24"/>
      <c r="S99" s="24"/>
      <c r="T99" s="24"/>
      <c r="U99" s="24"/>
      <c r="V99" s="24"/>
      <c r="W99" s="24"/>
      <c r="X99" s="24"/>
      <c r="Y99" s="24"/>
      <c r="Z99" s="24"/>
    </row>
    <row r="100" spans="1:26" ht="150.75" customHeight="1" x14ac:dyDescent="0.25">
      <c r="A100" s="104"/>
      <c r="B100" s="107"/>
      <c r="C100" s="43" t="s">
        <v>299</v>
      </c>
      <c r="D100" s="111" t="s">
        <v>302</v>
      </c>
      <c r="E100" s="112"/>
      <c r="F100" s="24"/>
      <c r="G100" s="24"/>
      <c r="H100" s="24"/>
      <c r="I100" s="24"/>
      <c r="J100" s="24"/>
      <c r="K100" s="24"/>
      <c r="L100" s="24"/>
      <c r="M100" s="24"/>
      <c r="N100" s="24"/>
      <c r="O100" s="24"/>
      <c r="P100" s="24"/>
      <c r="Q100" s="24"/>
      <c r="R100" s="24"/>
      <c r="S100" s="24"/>
      <c r="T100" s="24"/>
      <c r="U100" s="24"/>
      <c r="V100" s="24"/>
      <c r="W100" s="24"/>
      <c r="X100" s="24"/>
      <c r="Y100" s="24"/>
      <c r="Z100" s="24"/>
    </row>
    <row r="101" spans="1:26" ht="69.75" customHeight="1" x14ac:dyDescent="0.25">
      <c r="A101" s="104"/>
      <c r="B101" s="107"/>
      <c r="C101" s="43" t="s">
        <v>300</v>
      </c>
      <c r="D101" s="111" t="s">
        <v>303</v>
      </c>
      <c r="E101" s="112"/>
      <c r="F101" s="24"/>
      <c r="G101" s="24"/>
      <c r="H101" s="24"/>
      <c r="I101" s="24"/>
      <c r="J101" s="24"/>
      <c r="K101" s="24"/>
      <c r="L101" s="24"/>
      <c r="M101" s="24"/>
      <c r="N101" s="24"/>
      <c r="O101" s="24"/>
      <c r="P101" s="24"/>
      <c r="Q101" s="24"/>
      <c r="R101" s="24"/>
      <c r="S101" s="24"/>
      <c r="T101" s="24"/>
      <c r="U101" s="24"/>
      <c r="V101" s="24"/>
      <c r="W101" s="24"/>
      <c r="X101" s="24"/>
      <c r="Y101" s="24"/>
      <c r="Z101" s="24"/>
    </row>
    <row r="102" spans="1:26" ht="111" customHeight="1" x14ac:dyDescent="0.25">
      <c r="A102" s="104"/>
      <c r="B102" s="107"/>
      <c r="C102" s="45"/>
      <c r="D102" s="111" t="s">
        <v>304</v>
      </c>
      <c r="E102" s="113"/>
      <c r="F102" s="24"/>
      <c r="G102" s="24"/>
      <c r="H102" s="24"/>
      <c r="I102" s="24"/>
      <c r="J102" s="24"/>
      <c r="K102" s="24"/>
      <c r="L102" s="24"/>
      <c r="M102" s="24"/>
      <c r="N102" s="24"/>
      <c r="O102" s="24"/>
      <c r="P102" s="24"/>
      <c r="Q102" s="24"/>
      <c r="R102" s="24"/>
      <c r="S102" s="24"/>
      <c r="T102" s="24"/>
      <c r="U102" s="24"/>
      <c r="V102" s="24"/>
      <c r="W102" s="24"/>
      <c r="X102" s="24"/>
      <c r="Y102" s="24"/>
      <c r="Z102" s="24"/>
    </row>
    <row r="103" spans="1:26" ht="92.25" customHeight="1" x14ac:dyDescent="0.25">
      <c r="A103" s="104"/>
      <c r="B103" s="107"/>
      <c r="C103" s="45"/>
      <c r="D103" s="111" t="s">
        <v>305</v>
      </c>
      <c r="E103" s="113"/>
      <c r="F103" s="24"/>
      <c r="G103" s="24"/>
      <c r="H103" s="24"/>
      <c r="I103" s="24"/>
      <c r="J103" s="24"/>
      <c r="K103" s="24"/>
      <c r="L103" s="24"/>
      <c r="M103" s="24"/>
      <c r="N103" s="24"/>
      <c r="O103" s="24"/>
      <c r="P103" s="24"/>
      <c r="Q103" s="24"/>
      <c r="R103" s="24"/>
      <c r="S103" s="24"/>
      <c r="T103" s="24"/>
      <c r="U103" s="24"/>
      <c r="V103" s="24"/>
      <c r="W103" s="24"/>
      <c r="X103" s="24"/>
      <c r="Y103" s="24"/>
      <c r="Z103" s="24"/>
    </row>
    <row r="104" spans="1:26" ht="118.5" customHeight="1" x14ac:dyDescent="0.25">
      <c r="A104" s="105"/>
      <c r="B104" s="108"/>
      <c r="C104" s="44"/>
      <c r="D104" s="111" t="s">
        <v>306</v>
      </c>
      <c r="E104" s="113"/>
      <c r="F104" s="24"/>
      <c r="G104" s="24"/>
      <c r="H104" s="24"/>
      <c r="I104" s="24"/>
      <c r="J104" s="24"/>
      <c r="K104" s="24"/>
      <c r="L104" s="24"/>
      <c r="M104" s="24"/>
      <c r="N104" s="24"/>
      <c r="O104" s="24"/>
      <c r="P104" s="24"/>
      <c r="Q104" s="24"/>
      <c r="R104" s="24"/>
      <c r="S104" s="24"/>
      <c r="T104" s="24"/>
      <c r="U104" s="24"/>
      <c r="V104" s="24"/>
      <c r="W104" s="24"/>
      <c r="X104" s="24"/>
      <c r="Y104" s="24"/>
      <c r="Z104" s="24"/>
    </row>
    <row r="105" spans="1:26" ht="12.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2.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2.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2.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2.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2.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2.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2.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2.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2.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2.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2.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2.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2.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2.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2.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2.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2.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2.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2.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2.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2.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2.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2.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2.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2.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2.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2.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2.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2.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2.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2.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2.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2.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2.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2.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2.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2.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2.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2.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2.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2.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2.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2.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2.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2.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2.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2.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2.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2.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2.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2.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2.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2.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2.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2.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2.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2.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2.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2.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2.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2.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2.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2.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2.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2.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2.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2.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2.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2.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2.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2.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2.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2.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2.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2.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2.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2.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2.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2.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2.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2.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2.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2.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2.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2.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2.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2.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2.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2.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2.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2.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2.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2.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2.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2.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2.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2.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2.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2.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2.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2.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2.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2.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2.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2.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2.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2.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2.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2.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2.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2.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2.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2.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2.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2.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2.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2.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2.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2.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2.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2.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2.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2.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2.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2.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2.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2.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2.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2.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2.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2.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2.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2.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2.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2.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2.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2.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2.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2.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2.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2.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2.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2.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2.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2.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2.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2.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2.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2.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2.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2.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2.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2.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2.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2.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2.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2.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2.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2.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2.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2.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2.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2.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2.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2.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2.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2.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2.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2.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2.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2.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2.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2.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2.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2.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2.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2.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2.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2.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2.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2.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2.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2.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2.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2.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2.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2.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2.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2.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2.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2.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2.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2.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2.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2.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2.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2.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2.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2.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2.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2.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2.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2.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2.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2.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2.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2.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2.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2.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2.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2.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2.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2.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2.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2.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2.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2.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2.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2.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2.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2.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2.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2.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2.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2.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2.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2.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2.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2.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2.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2.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2.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2.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2.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2.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2.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2.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2.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2.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2.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2.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2.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2.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2.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2.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2.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2.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2.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2.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2.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2.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2.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2.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2.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2.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2.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2.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2.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2.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2.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2.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2.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2.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2.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2.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2.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2.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2.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2.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2.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2.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2.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2.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2.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2.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2.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2.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2.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2.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2.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2.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2.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2.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2.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2.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2.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2.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2.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2.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2.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2.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2.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2.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2.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2.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2.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2.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2.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2.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2.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2.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2.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2.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2.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2.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2.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2.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2.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2.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2.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2.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2.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2.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2.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2.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2.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2.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2.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2.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2.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2.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2.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2.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2.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2.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2.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2.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2.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2.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2.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2.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2.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2.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2.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2.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2.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2.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2.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2.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2.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2.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2.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2.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2.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2.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2.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2.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2.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2.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2.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2.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2.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2.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2.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2.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2.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2.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2.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2.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2.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2.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2.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2.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2.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2.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2.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2.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2.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2.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2.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2.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2.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2.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2.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2.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2.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2.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2.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2.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2.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2.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2.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2.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2.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2.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2.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2.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2.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2.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2.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2.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2.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2.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2.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2.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2.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2.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2.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2.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2.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2.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2.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2.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2.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2.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2.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2.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2.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2.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2.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2.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2.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2.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2.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2.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2.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2.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2.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2.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2.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2.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2.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2.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2.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2.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2.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2.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2.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2.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2.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2.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2.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2.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2.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2.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2.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2.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2.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2.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2.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2.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2.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2.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2.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2.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2.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2.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2.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2.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2.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2.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2.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2.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2.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2.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2.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2.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2.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2.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2.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2.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2.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2.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2.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2.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2.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2.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2.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2.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2.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2.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2.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2.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2.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2.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2.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2.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2.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2.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2.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2.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2.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2.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2.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2.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2.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2.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2.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2.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2.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2.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2.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2.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2.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2.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2.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2.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2.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2.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2.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2.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2.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2.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2.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2.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2.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2.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2.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2.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2.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2.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2.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2.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2.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2.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2.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2.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2.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2.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2.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2.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2.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2.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2.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2.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2.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2.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2.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2.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2.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2.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2.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2.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2.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2.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2.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2.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2.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2.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2.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2.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2.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2.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2.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2.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2.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2.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2.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2.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2.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2.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2.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2.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2.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2.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2.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2.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2.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2.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2.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2.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2.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2.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2.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2.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2.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2.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2.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2.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2.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2.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2.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2.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2.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2.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2.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2.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2.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2.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2.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2.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2.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2.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2.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2.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2.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2.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2.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2.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2.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2.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2.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2.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2.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2.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2.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2.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2.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2.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2.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2.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2.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2.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2.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2.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2.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2.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2.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2.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2.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2.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2.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2.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2.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2.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2.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2.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2.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2.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2.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2.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2.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2.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2.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2.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2.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2.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2.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2.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2.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2.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2.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2.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2.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2.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2.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2.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2.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2.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2.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2.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2.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2.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2.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2.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2.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2.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2.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2.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2.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2.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2.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2.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2.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2.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2.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2.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2.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2.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2.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2.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2.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2.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2.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2.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2.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2.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2.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2.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2.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2.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2.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2.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2.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2.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2.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2.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2.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2.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2.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2.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2.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2.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2.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2.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2.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2.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2.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2.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2.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2.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2.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2.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2.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2.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2.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2.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2.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2.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2.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2.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2.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2.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2.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2.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2.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2.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2.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2.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2.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2.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2.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2.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2.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2.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2.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2.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2.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2.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2.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2.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2.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2.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2.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2.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2.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2.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2.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2.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2.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2.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2.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2.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2.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2.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2.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2.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2.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2.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2.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2.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2.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2.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2.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2.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2.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2.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2.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2.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2.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2.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2.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2.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2.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2.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2.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2.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2.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2.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2.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2.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2.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2.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2.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2.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2.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2.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2.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2.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2.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2.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2.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2.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2.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2.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2.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2.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2.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2.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2.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2.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2.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2.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2.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2.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2.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2.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2.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2.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2.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2.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2.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2.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2.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2.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2.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2.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2.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2.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2.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2.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2.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2.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2.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2.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2.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2.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2.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2.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2.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2.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2.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2.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2.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2.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2.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2.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2.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2.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2.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2.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2.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2.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2.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2.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2.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2.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2.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2.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2.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2.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2.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2.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2.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2.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2.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2.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2.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2.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2.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2.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2.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2.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2.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2.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2.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2.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2.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2.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2.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2.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2.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2.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2.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2.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2.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2.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2.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2.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2.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2.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2.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2.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2.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2.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2.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2.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2.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2.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2.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2.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2.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2.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2.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2.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sheetData>
  <mergeCells count="137">
    <mergeCell ref="D95:E95"/>
    <mergeCell ref="D96:E96"/>
    <mergeCell ref="D97:E97"/>
    <mergeCell ref="D98:E98"/>
    <mergeCell ref="A99:A104"/>
    <mergeCell ref="B99:B104"/>
    <mergeCell ref="D99:E99"/>
    <mergeCell ref="D100:E100"/>
    <mergeCell ref="D101:E101"/>
    <mergeCell ref="D104:E104"/>
    <mergeCell ref="D102:E102"/>
    <mergeCell ref="D103:E103"/>
    <mergeCell ref="A95:A98"/>
    <mergeCell ref="B95:B98"/>
    <mergeCell ref="D52:E52"/>
    <mergeCell ref="D76:E76"/>
    <mergeCell ref="D77:E77"/>
    <mergeCell ref="D78:E78"/>
    <mergeCell ref="D60:E60"/>
    <mergeCell ref="D61:E61"/>
    <mergeCell ref="D68:E68"/>
    <mergeCell ref="D69:E69"/>
    <mergeCell ref="D70:E70"/>
    <mergeCell ref="D71:E71"/>
    <mergeCell ref="D72:E72"/>
    <mergeCell ref="D73:E73"/>
    <mergeCell ref="D74:E74"/>
    <mergeCell ref="D75:E75"/>
    <mergeCell ref="D65:E65"/>
    <mergeCell ref="D66:E66"/>
    <mergeCell ref="A40:A47"/>
    <mergeCell ref="B40:B47"/>
    <mergeCell ref="A48:A53"/>
    <mergeCell ref="B48:B53"/>
    <mergeCell ref="D67:E67"/>
    <mergeCell ref="D54:E54"/>
    <mergeCell ref="D56:E56"/>
    <mergeCell ref="D57:E57"/>
    <mergeCell ref="D58:E58"/>
    <mergeCell ref="D59:E59"/>
    <mergeCell ref="D40:E40"/>
    <mergeCell ref="D41:E41"/>
    <mergeCell ref="D42:E42"/>
    <mergeCell ref="D43:E43"/>
    <mergeCell ref="D44:E44"/>
    <mergeCell ref="D45:E45"/>
    <mergeCell ref="D46:E46"/>
    <mergeCell ref="D47:E47"/>
    <mergeCell ref="D48:E48"/>
    <mergeCell ref="D49:E49"/>
    <mergeCell ref="D50:E50"/>
    <mergeCell ref="D51:E51"/>
    <mergeCell ref="D62:E62"/>
    <mergeCell ref="D63:E63"/>
    <mergeCell ref="D32:E32"/>
    <mergeCell ref="D33:E33"/>
    <mergeCell ref="D34:E34"/>
    <mergeCell ref="D35:E35"/>
    <mergeCell ref="D36:E36"/>
    <mergeCell ref="D37:E37"/>
    <mergeCell ref="D38:E38"/>
    <mergeCell ref="A27:A34"/>
    <mergeCell ref="B27:B34"/>
    <mergeCell ref="A35:A39"/>
    <mergeCell ref="B35:B39"/>
    <mergeCell ref="D39:E39"/>
    <mergeCell ref="D24:E24"/>
    <mergeCell ref="D25:E25"/>
    <mergeCell ref="D26:E26"/>
    <mergeCell ref="D27:E27"/>
    <mergeCell ref="D28:E28"/>
    <mergeCell ref="D29:E29"/>
    <mergeCell ref="D30:E30"/>
    <mergeCell ref="D31:E31"/>
    <mergeCell ref="A19:A26"/>
    <mergeCell ref="B19:B26"/>
    <mergeCell ref="D16:E16"/>
    <mergeCell ref="D18:E18"/>
    <mergeCell ref="D19:E19"/>
    <mergeCell ref="D20:E20"/>
    <mergeCell ref="D21:E21"/>
    <mergeCell ref="D22:E22"/>
    <mergeCell ref="D23:E23"/>
    <mergeCell ref="A12:A18"/>
    <mergeCell ref="B12:B18"/>
    <mergeCell ref="A8:B8"/>
    <mergeCell ref="C8:E8"/>
    <mergeCell ref="D11:E11"/>
    <mergeCell ref="D12:E12"/>
    <mergeCell ref="D13:E13"/>
    <mergeCell ref="D14:E14"/>
    <mergeCell ref="D15:E15"/>
    <mergeCell ref="A9:B9"/>
    <mergeCell ref="C9:E9"/>
    <mergeCell ref="A10:B10"/>
    <mergeCell ref="C10:E10"/>
    <mergeCell ref="A1:B4"/>
    <mergeCell ref="C1:D2"/>
    <mergeCell ref="C3:D4"/>
    <mergeCell ref="A5:B5"/>
    <mergeCell ref="C5:E5"/>
    <mergeCell ref="A6:B6"/>
    <mergeCell ref="C6:E6"/>
    <mergeCell ref="A7:B7"/>
    <mergeCell ref="C7:E7"/>
    <mergeCell ref="A55:A57"/>
    <mergeCell ref="B55:B57"/>
    <mergeCell ref="D55:E55"/>
    <mergeCell ref="A58:A62"/>
    <mergeCell ref="B58:B62"/>
    <mergeCell ref="A63:A67"/>
    <mergeCell ref="B63:B67"/>
    <mergeCell ref="A68:A77"/>
    <mergeCell ref="B68:B77"/>
    <mergeCell ref="D64:E64"/>
    <mergeCell ref="D79:E79"/>
    <mergeCell ref="D80:E80"/>
    <mergeCell ref="D81:E81"/>
    <mergeCell ref="D82:E82"/>
    <mergeCell ref="D83:E83"/>
    <mergeCell ref="D92:E92"/>
    <mergeCell ref="D93:E93"/>
    <mergeCell ref="D94:E94"/>
    <mergeCell ref="A78:A86"/>
    <mergeCell ref="B78:B86"/>
    <mergeCell ref="A87:A89"/>
    <mergeCell ref="B87:B89"/>
    <mergeCell ref="A90:A94"/>
    <mergeCell ref="B90:B94"/>
    <mergeCell ref="D84:E84"/>
    <mergeCell ref="D85:E85"/>
    <mergeCell ref="D86:E86"/>
    <mergeCell ref="D87:E87"/>
    <mergeCell ref="D88:E88"/>
    <mergeCell ref="D89:E89"/>
    <mergeCell ref="D90:E90"/>
    <mergeCell ref="D91:E91"/>
  </mergeCells>
  <printOptions horizontalCentered="1" verticalCentered="1"/>
  <pageMargins left="0.35433070866141736" right="0.35433070866141736" top="0.19685039370078741" bottom="0.19685039370078741" header="0" footer="0"/>
  <pageSetup paperSize="5" scale="35"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22"/>
  <sheetViews>
    <sheetView tabSelected="1" topLeftCell="A4" zoomScale="82" zoomScaleNormal="82" workbookViewId="0">
      <selection activeCell="D11" sqref="D11:D12"/>
    </sheetView>
  </sheetViews>
  <sheetFormatPr baseColWidth="10" defaultRowHeight="15" x14ac:dyDescent="0.25"/>
  <cols>
    <col min="1" max="1" width="33.7109375" customWidth="1"/>
    <col min="2" max="2" width="20" customWidth="1"/>
    <col min="3" max="3" width="37.140625" customWidth="1"/>
    <col min="4" max="4" width="45.140625" customWidth="1"/>
    <col min="5" max="5" width="56.5703125" customWidth="1"/>
    <col min="6" max="6" width="21.85546875" customWidth="1"/>
    <col min="7" max="7" width="22.7109375" customWidth="1"/>
    <col min="8" max="8" width="21.85546875" customWidth="1"/>
    <col min="9" max="9" width="14.5703125" customWidth="1"/>
    <col min="10" max="10" width="11.5703125" customWidth="1"/>
    <col min="11" max="11" width="12.5703125" customWidth="1"/>
    <col min="12" max="12" width="10.85546875" customWidth="1"/>
    <col min="13" max="13" width="17.7109375" customWidth="1"/>
    <col min="14" max="14" width="54.7109375" style="6" customWidth="1"/>
    <col min="15" max="15" width="14.140625" customWidth="1"/>
    <col min="16" max="16" width="15.28515625" customWidth="1"/>
    <col min="17" max="17" width="18.5703125" customWidth="1"/>
    <col min="18" max="18" width="14.5703125" customWidth="1"/>
    <col min="19" max="19" width="17.140625" customWidth="1"/>
    <col min="20" max="20" width="14.7109375" customWidth="1"/>
    <col min="21" max="21" width="15.140625" customWidth="1"/>
    <col min="22" max="23" width="13.7109375" customWidth="1"/>
    <col min="24" max="24" width="15.42578125" customWidth="1"/>
    <col min="25" max="25" width="12.85546875" customWidth="1"/>
    <col min="26" max="26" width="18.28515625" bestFit="1" customWidth="1"/>
    <col min="27" max="27" width="19.140625" customWidth="1"/>
    <col min="28" max="28" width="18.42578125" customWidth="1"/>
    <col min="29" max="29" width="57.42578125" customWidth="1"/>
    <col min="30" max="30" width="19.5703125" customWidth="1"/>
    <col min="31" max="31" width="16.28515625" customWidth="1"/>
    <col min="32" max="34" width="18.28515625" customWidth="1"/>
    <col min="35" max="35" width="14.85546875" customWidth="1"/>
    <col min="36" max="36" width="21.28515625" customWidth="1"/>
    <col min="37" max="37" width="13.85546875" customWidth="1"/>
  </cols>
  <sheetData>
    <row r="1" spans="1:37" ht="15" customHeight="1" x14ac:dyDescent="0.25">
      <c r="A1" s="135"/>
      <c r="B1" s="136"/>
      <c r="C1" s="166" t="s">
        <v>87</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8"/>
      <c r="AJ1" s="160" t="s">
        <v>88</v>
      </c>
      <c r="AK1" s="161"/>
    </row>
    <row r="2" spans="1:37" ht="15" customHeight="1" x14ac:dyDescent="0.25">
      <c r="A2" s="137"/>
      <c r="B2" s="138"/>
      <c r="C2" s="169"/>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1"/>
      <c r="AJ2" s="162" t="s">
        <v>199</v>
      </c>
      <c r="AK2" s="163"/>
    </row>
    <row r="3" spans="1:37" ht="15" customHeight="1" x14ac:dyDescent="0.25">
      <c r="A3" s="137"/>
      <c r="B3" s="138"/>
      <c r="C3" s="172" t="s">
        <v>181</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4"/>
      <c r="AJ3" s="164" t="s">
        <v>294</v>
      </c>
      <c r="AK3" s="165"/>
    </row>
    <row r="4" spans="1:37" ht="15.75" customHeight="1" thickBot="1" x14ac:dyDescent="0.3">
      <c r="A4" s="137"/>
      <c r="B4" s="138"/>
      <c r="C4" s="172"/>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4"/>
      <c r="AJ4" s="164" t="s">
        <v>295</v>
      </c>
      <c r="AK4" s="165"/>
    </row>
    <row r="5" spans="1:37" ht="28.5" customHeight="1" thickBot="1" x14ac:dyDescent="0.3">
      <c r="A5" s="139" t="s">
        <v>89</v>
      </c>
      <c r="B5" s="140"/>
      <c r="C5" s="141" t="s">
        <v>207</v>
      </c>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3"/>
    </row>
    <row r="6" spans="1:37" ht="15.75" customHeight="1" thickBot="1" x14ac:dyDescent="0.3">
      <c r="A6" s="152" t="s">
        <v>90</v>
      </c>
      <c r="B6" s="153"/>
      <c r="C6" s="207" t="s">
        <v>195</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9"/>
    </row>
    <row r="7" spans="1:37" ht="30.75" customHeight="1" thickBot="1" x14ac:dyDescent="0.3">
      <c r="A7" s="154" t="s">
        <v>307</v>
      </c>
      <c r="B7" s="155"/>
      <c r="C7" s="146" t="s">
        <v>309</v>
      </c>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8"/>
    </row>
    <row r="8" spans="1:37" ht="15.75" customHeight="1" thickBot="1" x14ac:dyDescent="0.3">
      <c r="A8" s="144" t="s">
        <v>91</v>
      </c>
      <c r="B8" s="145"/>
      <c r="C8" s="149">
        <v>45492</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row>
    <row r="9" spans="1:37" s="11" customFormat="1" ht="25.5" customHeight="1" thickBot="1" x14ac:dyDescent="0.3">
      <c r="A9" s="123" t="s">
        <v>60</v>
      </c>
      <c r="B9" s="124"/>
      <c r="C9" s="124"/>
      <c r="D9" s="124"/>
      <c r="E9" s="124"/>
      <c r="F9" s="124"/>
      <c r="G9" s="125"/>
      <c r="H9" s="129" t="s">
        <v>61</v>
      </c>
      <c r="I9" s="130"/>
      <c r="J9" s="130"/>
      <c r="K9" s="130"/>
      <c r="L9" s="130"/>
      <c r="M9" s="130"/>
      <c r="N9" s="130"/>
      <c r="O9" s="130"/>
      <c r="P9" s="130"/>
      <c r="Q9" s="130"/>
      <c r="R9" s="130"/>
      <c r="S9" s="130"/>
      <c r="T9" s="130"/>
      <c r="U9" s="130"/>
      <c r="V9" s="130"/>
      <c r="W9" s="130"/>
      <c r="X9" s="130"/>
      <c r="Y9" s="130"/>
      <c r="Z9" s="130"/>
      <c r="AA9" s="131"/>
      <c r="AB9" s="117" t="s">
        <v>86</v>
      </c>
      <c r="AC9" s="118"/>
      <c r="AD9" s="118"/>
      <c r="AE9" s="118"/>
      <c r="AF9" s="118"/>
      <c r="AG9" s="118"/>
      <c r="AH9" s="118"/>
      <c r="AI9" s="118"/>
      <c r="AJ9" s="118"/>
      <c r="AK9" s="119"/>
    </row>
    <row r="10" spans="1:37" s="12" customFormat="1" ht="46.5" customHeight="1" thickBot="1" x14ac:dyDescent="0.3">
      <c r="A10" s="50" t="s">
        <v>64</v>
      </c>
      <c r="B10" s="132" t="s">
        <v>7</v>
      </c>
      <c r="C10" s="133"/>
      <c r="D10" s="133"/>
      <c r="E10" s="134"/>
      <c r="F10" s="51" t="s">
        <v>63</v>
      </c>
      <c r="G10" s="189" t="s">
        <v>31</v>
      </c>
      <c r="H10" s="126" t="s">
        <v>155</v>
      </c>
      <c r="I10" s="127"/>
      <c r="J10" s="127"/>
      <c r="K10" s="127"/>
      <c r="L10" s="128"/>
      <c r="M10" s="126" t="s">
        <v>62</v>
      </c>
      <c r="N10" s="127"/>
      <c r="O10" s="127"/>
      <c r="P10" s="127"/>
      <c r="Q10" s="127"/>
      <c r="R10" s="127"/>
      <c r="S10" s="127"/>
      <c r="T10" s="127"/>
      <c r="U10" s="127"/>
      <c r="V10" s="127"/>
      <c r="W10" s="127"/>
      <c r="X10" s="127"/>
      <c r="Y10" s="127"/>
      <c r="Z10" s="127"/>
      <c r="AA10" s="128"/>
      <c r="AB10" s="120"/>
      <c r="AC10" s="121"/>
      <c r="AD10" s="121"/>
      <c r="AE10" s="121"/>
      <c r="AF10" s="121"/>
      <c r="AG10" s="121"/>
      <c r="AH10" s="121"/>
      <c r="AI10" s="121"/>
      <c r="AJ10" s="121"/>
      <c r="AK10" s="122"/>
    </row>
    <row r="11" spans="1:37" s="12" customFormat="1" ht="37.5" customHeight="1" thickBot="1" x14ac:dyDescent="0.3">
      <c r="A11" s="194" t="s">
        <v>0</v>
      </c>
      <c r="B11" s="196" t="s">
        <v>1</v>
      </c>
      <c r="C11" s="198" t="s">
        <v>9</v>
      </c>
      <c r="D11" s="196" t="s">
        <v>8</v>
      </c>
      <c r="E11" s="198" t="s">
        <v>182</v>
      </c>
      <c r="F11" s="187" t="s">
        <v>39</v>
      </c>
      <c r="G11" s="190"/>
      <c r="H11" s="183" t="s">
        <v>6</v>
      </c>
      <c r="I11" s="156" t="s">
        <v>5</v>
      </c>
      <c r="J11" s="192"/>
      <c r="K11" s="156" t="s">
        <v>4</v>
      </c>
      <c r="L11" s="178"/>
      <c r="M11" s="183" t="s">
        <v>3</v>
      </c>
      <c r="N11" s="185" t="s">
        <v>10</v>
      </c>
      <c r="O11" s="185" t="s">
        <v>11</v>
      </c>
      <c r="P11" s="185" t="s">
        <v>12</v>
      </c>
      <c r="Q11" s="185" t="s">
        <v>13</v>
      </c>
      <c r="R11" s="156" t="s">
        <v>14</v>
      </c>
      <c r="S11" s="158" t="s">
        <v>15</v>
      </c>
      <c r="T11" s="175" t="s">
        <v>6</v>
      </c>
      <c r="U11" s="158" t="s">
        <v>73</v>
      </c>
      <c r="V11" s="158" t="s">
        <v>160</v>
      </c>
      <c r="W11" s="175" t="s">
        <v>214</v>
      </c>
      <c r="X11" s="175"/>
      <c r="Y11" s="177" t="s">
        <v>80</v>
      </c>
      <c r="Z11" s="178"/>
      <c r="AA11" s="178" t="s">
        <v>16</v>
      </c>
      <c r="AB11" s="181" t="s">
        <v>17</v>
      </c>
      <c r="AC11" s="181" t="s">
        <v>18</v>
      </c>
      <c r="AD11" s="199" t="s">
        <v>19</v>
      </c>
      <c r="AE11" s="181" t="s">
        <v>2</v>
      </c>
      <c r="AF11" s="201" t="s">
        <v>20</v>
      </c>
      <c r="AG11" s="203" t="s">
        <v>215</v>
      </c>
      <c r="AH11" s="204"/>
      <c r="AI11" s="204"/>
      <c r="AJ11" s="205"/>
      <c r="AK11" s="181" t="s">
        <v>161</v>
      </c>
    </row>
    <row r="12" spans="1:37" s="12" customFormat="1" ht="25.5" customHeight="1" thickBot="1" x14ac:dyDescent="0.3">
      <c r="A12" s="195"/>
      <c r="B12" s="197"/>
      <c r="C12" s="195"/>
      <c r="D12" s="197"/>
      <c r="E12" s="195"/>
      <c r="F12" s="188"/>
      <c r="G12" s="191"/>
      <c r="H12" s="184"/>
      <c r="I12" s="157"/>
      <c r="J12" s="193"/>
      <c r="K12" s="157"/>
      <c r="L12" s="180"/>
      <c r="M12" s="184"/>
      <c r="N12" s="186"/>
      <c r="O12" s="186"/>
      <c r="P12" s="186"/>
      <c r="Q12" s="186"/>
      <c r="R12" s="157"/>
      <c r="S12" s="159"/>
      <c r="T12" s="176"/>
      <c r="U12" s="159"/>
      <c r="V12" s="159"/>
      <c r="W12" s="176"/>
      <c r="X12" s="176"/>
      <c r="Y12" s="179"/>
      <c r="Z12" s="180"/>
      <c r="AA12" s="180"/>
      <c r="AB12" s="182"/>
      <c r="AC12" s="182"/>
      <c r="AD12" s="200"/>
      <c r="AE12" s="182"/>
      <c r="AF12" s="202"/>
      <c r="AG12" s="52" t="s">
        <v>217</v>
      </c>
      <c r="AH12" s="53" t="s">
        <v>218</v>
      </c>
      <c r="AI12" s="52" t="s">
        <v>219</v>
      </c>
      <c r="AJ12" s="52" t="s">
        <v>220</v>
      </c>
      <c r="AK12" s="182"/>
    </row>
    <row r="13" spans="1:37" s="3" customFormat="1" ht="75.75" customHeight="1" x14ac:dyDescent="0.25">
      <c r="A13" s="210" t="s">
        <v>195</v>
      </c>
      <c r="B13" s="211" t="s">
        <v>174</v>
      </c>
      <c r="C13" s="212" t="s">
        <v>310</v>
      </c>
      <c r="D13" s="212" t="s">
        <v>311</v>
      </c>
      <c r="E13" s="213" t="str">
        <f>CONCATENATE(B13," ",C13," ",D13)</f>
        <v>Afectación económica y reputacional por perdida de la certificación de los procesos del SGC debido al incumplimiento de los requisitos establecidos en la Norma ISO 9001:2015 y los aplicables a la Universidad del Tolima</v>
      </c>
      <c r="F13" s="214" t="s">
        <v>41</v>
      </c>
      <c r="G13" s="215" t="s">
        <v>32</v>
      </c>
      <c r="H13" s="216">
        <v>27</v>
      </c>
      <c r="I13" s="217" t="s">
        <v>47</v>
      </c>
      <c r="J13" s="217" t="str">
        <f>IF((I13="Muy Bajo"),"20%",IF(I13="Baja","40%",IF(I13="Media","60%",IF(I13="Alta","80%",IF(I13="Muy Alta","100%","0")))))</f>
        <v>60%</v>
      </c>
      <c r="K13" s="217" t="s">
        <v>56</v>
      </c>
      <c r="L13" s="217" t="str">
        <f>IF((K13="Leve"),"20%",IF(K13="Menor","40%",IF(K13="Moderado","60%",IF(K13="Mayor","80%",IF(K13="Catastrófico","100%","0")))))</f>
        <v>60%</v>
      </c>
      <c r="M13" s="218" t="str">
        <f>IF((J13="100%")*(L13="100%"),"Extremo",IF((J13="100%")*(L13="80%"),"Alto",IF((J13="100%")*(L13="60%"),"Alto",IF((J13="100%")*(L13="40%"),"Alto",IF((J13="100%")*(L13="20%"),"Alto",IF((J13="80%")*(L13="100%"),"Extremo",IF((J13="80%")*(L13="80%"),"Alto",IF((J13="80%")*(L13="60%"),"Alto",IF((J13="80%")*(L13="40%"),"Moderado",IF((J13="80%")*(L13="20%"),"Moderado",IF((J13="60%")*(L13="100%"),"Extremo",IF((J13="60%")*(L13="80%"),"Alto",IF((J13="60%")*(L13="60%"),"Moderado",IF((J13="60%")*(L13="40%"),"Moderado",IF((J13="60%")*(L13="20%"),"Moderado",IF((J13="40%")*(L13="100%"),"Extremo",IF((J13="40%")*(L13="80%"),"Alto",IF((J13="40%")*(L13="60%"),"Moderado",IF((J13="40%")*(L13="40%"),"Moderado",IF((J13="40%")*(L13="20%"),"Bajo",IF((J13="20%")*(L13="100%"),"Extremo",IF((J13="20%")*(L13="80%"),"Alto",IF((J13="20%")*(L13="60%"),"Moderado",IF((J13="20%")*(L13="40%"),"Bajo",IF((J13="20%")*(L13="20%"),"Bajo","0")))))))))))))))))))))))))</f>
        <v>Moderado</v>
      </c>
      <c r="N13" s="219" t="s">
        <v>312</v>
      </c>
      <c r="O13" s="49" t="s">
        <v>65</v>
      </c>
      <c r="P13" s="49" t="s">
        <v>67</v>
      </c>
      <c r="Q13" s="49" t="s">
        <v>71</v>
      </c>
      <c r="R13" s="48">
        <f>IF((P13="Preventivo"),"25%",IF(P13="Detectivo","15%",IF(P13="Correctivo","10%","0")))+IF((Q13="Automático"),"25%",IF(Q13="Manual","15%","0"))</f>
        <v>0.4</v>
      </c>
      <c r="S13" s="49" t="s">
        <v>74</v>
      </c>
      <c r="T13" s="49" t="s">
        <v>76</v>
      </c>
      <c r="U13" s="49" t="s">
        <v>78</v>
      </c>
      <c r="V13" s="48">
        <f>IF(O13="probabilidad",J13-(J13*R13),IF(O13="Impacto",(J13-0),"0"))</f>
        <v>0.36</v>
      </c>
      <c r="W13" s="218">
        <f>V14</f>
        <v>0.216</v>
      </c>
      <c r="X13" s="217" t="str">
        <f>IF((W13&lt;21%),"Muy Bajo",IF((W13&lt;41%),"Baja",IF((W13&lt;61%),"Media",IF((W13&lt;81%),"Alta",IF((W13&lt;101%),"Muy alta","0")))))</f>
        <v>Baja</v>
      </c>
      <c r="Y13" s="218">
        <f t="shared" ref="Y13" si="0">IF(O13="Impacto",L13-(L13*R13),IF(O13="Probabilidad",L13-0,"0"))</f>
        <v>0.6</v>
      </c>
      <c r="Z13" s="217" t="str">
        <f>IF((Y13&lt;21%),"Leve",IF((Y13&lt;41%),"Menor",IF((Y13&lt;61%),"Moderado",IF((Y13&lt;81%),"Mayor",IF((Y13&lt;101%),"Catastrófico","0")))))</f>
        <v>Moderado</v>
      </c>
      <c r="AA13" s="218" t="str">
        <f>IF((X13="Muy alta")*(Z13="Catastrófico"),"Extremo",IF((X13="Muy alta")*(Z13="Mayor"),"Alto",IF((X13="Muy alta")*(Z13="Moderado"),"Alto",IF((X13="Muy alta")*(Z13="Menor"),"Alto",IF((X13="Muy alta")*(Z13="Leve"),"Alto",IF((X13="Alta")*(Z13="Catastrófico"),"Extremo",IF((X13="Alta")*(Z13="Mayor"),"Alto",IF((X13="Alta")*(Z13="Moderado"),"Alto",IF((X13="Alta")*(Z13="Menor"),"Moderado",IF((X13="Alta")*(Z13="Leve"),"Moderado",IF((X13="Media")*(Z13="Catastrófico"),"Extremo",IF((X13="Media")*(Z13="Mayor"),"Alto",IF((X13="Media")*(Z13="Moderado"),"Moderado",IF((X13="Media")*(Z13="Menor"),"Moderado",IF((X13="Media")*(Z13="Leve"),"Moderado",IF((X13="Baja")*(Z13="Catastrófico"),"Extremo",IF((X13="Baja")*(Z13="Mayor"),"Alto",IF((X13="Baja")*(Z13="Moderado"),"Moderado",IF((X13="Baja")*(Z13="Menor"),"Moderado",IF((X13="Baja")*(Z13="Leve"),"Bajo",IF((X13="Muy bajo")*(Z13="Catastrófico"),"Extremo",IF((X13="Muy bajo")*(Z13="Mayor"),"Alto",IF((X13="Muy bajo")*(Z13="Moderado"),"Moderado",IF((X13="Muy bajo")*(Z13="Menor"),"Bajo",IF((X13="Muy bajo")*(Z13="Leve"),"Bajo","0")))))))))))))))))))))))))</f>
        <v>Moderado</v>
      </c>
      <c r="AB13" s="217" t="s">
        <v>85</v>
      </c>
      <c r="AC13" s="220" t="s">
        <v>313</v>
      </c>
      <c r="AD13" s="221" t="s">
        <v>314</v>
      </c>
      <c r="AE13" s="222">
        <v>44956</v>
      </c>
      <c r="AF13" s="222">
        <v>44958</v>
      </c>
      <c r="AG13" s="223" t="s">
        <v>315</v>
      </c>
      <c r="AH13" s="223" t="s">
        <v>315</v>
      </c>
      <c r="AI13" s="221" t="s">
        <v>329</v>
      </c>
      <c r="AJ13" s="221" t="s">
        <v>330</v>
      </c>
      <c r="AK13" s="217" t="s">
        <v>316</v>
      </c>
    </row>
    <row r="14" spans="1:37" ht="75.75" customHeight="1" x14ac:dyDescent="0.25">
      <c r="A14" s="224"/>
      <c r="B14" s="225"/>
      <c r="C14" s="226"/>
      <c r="D14" s="226"/>
      <c r="E14" s="227"/>
      <c r="F14" s="228"/>
      <c r="G14" s="229"/>
      <c r="H14" s="230"/>
      <c r="I14" s="231"/>
      <c r="J14" s="231"/>
      <c r="K14" s="231"/>
      <c r="L14" s="231"/>
      <c r="M14" s="232"/>
      <c r="N14" s="219" t="s">
        <v>317</v>
      </c>
      <c r="O14" s="49" t="s">
        <v>65</v>
      </c>
      <c r="P14" s="49" t="s">
        <v>67</v>
      </c>
      <c r="Q14" s="49" t="s">
        <v>71</v>
      </c>
      <c r="R14" s="48">
        <f>IF((P14="Preventivo"),"25%",IF(P14="Detectivo","15%",IF(P14="Correctivo","10%","0")))+IF((Q14="Automático"),"25%",IF(Q14="Manual","15%","0"))</f>
        <v>0.4</v>
      </c>
      <c r="S14" s="49" t="s">
        <v>74</v>
      </c>
      <c r="T14" s="49" t="s">
        <v>76</v>
      </c>
      <c r="U14" s="49" t="s">
        <v>78</v>
      </c>
      <c r="V14" s="233">
        <f>V13-(V13*R14)</f>
        <v>0.216</v>
      </c>
      <c r="W14" s="232"/>
      <c r="X14" s="231"/>
      <c r="Y14" s="232"/>
      <c r="Z14" s="231"/>
      <c r="AA14" s="232"/>
      <c r="AB14" s="231"/>
      <c r="AC14" s="234"/>
      <c r="AD14" s="231"/>
      <c r="AE14" s="231"/>
      <c r="AF14" s="231"/>
      <c r="AG14" s="235"/>
      <c r="AH14" s="235"/>
      <c r="AI14" s="231"/>
      <c r="AJ14" s="231"/>
      <c r="AK14" s="231"/>
    </row>
    <row r="15" spans="1:37" ht="56.25" customHeight="1" x14ac:dyDescent="0.25">
      <c r="A15" s="210" t="s">
        <v>195</v>
      </c>
      <c r="B15" s="215" t="s">
        <v>101</v>
      </c>
      <c r="C15" s="236" t="s">
        <v>318</v>
      </c>
      <c r="D15" s="237" t="s">
        <v>319</v>
      </c>
      <c r="E15" s="213" t="str">
        <f>CONCATENATE(B15," ",C15," ",D15)</f>
        <v>Afectación reputacional por que un auditor emitió información errada  por el hecho de no haber detectado erores o faltas significativas que podrian modificar por completo la opinión dada en el informe.</v>
      </c>
      <c r="F15" s="217" t="s">
        <v>41</v>
      </c>
      <c r="G15" s="221" t="s">
        <v>32</v>
      </c>
      <c r="H15" s="217">
        <v>1</v>
      </c>
      <c r="I15" s="217" t="s">
        <v>46</v>
      </c>
      <c r="J15" s="217" t="str">
        <f t="shared" ref="J15" si="1">IF((I15="Muy Bajo"),"20%",IF(I15="Baja","40%",IF(I15="Media","60%",IF(I15="Alta","80%",IF(I15="Muy Alta","100%","0")))))</f>
        <v>40%</v>
      </c>
      <c r="K15" s="217" t="s">
        <v>55</v>
      </c>
      <c r="L15" s="217" t="str">
        <f t="shared" ref="L15" si="2">IF((K15="Leve"),"20%",IF(K15="Menor","40%",IF(K15="Moderado","60%",IF(K15="Mayor","80%",IF(K15="Catastrófico","100%","0")))))</f>
        <v>40%</v>
      </c>
      <c r="M15" s="218" t="str">
        <f t="shared" ref="M15" si="3">IF((J15="100%")*(L15="100%"),"Extremo",IF((J15="100%")*(L15="80%"),"Alto",IF((J15="100%")*(L15="60%"),"Alto",IF((J15="100%")*(L15="40%"),"Alto",IF((J15="100%")*(L15="20%"),"Alto",IF((J15="80%")*(L15="100%"),"Extremo",IF((J15="80%")*(L15="80%"),"Alto",IF((J15="80%")*(L15="60%"),"Alto",IF((J15="80%")*(L15="40%"),"Moderado",IF((J15="80%")*(L15="20%"),"Moderado",IF((J15="60%")*(L15="100%"),"Extremo",IF((J15="60%")*(L15="80%"),"Alto",IF((J15="60%")*(L15="60%"),"Moderado",IF((J15="60%")*(L15="40%"),"Moderado",IF((J15="60%")*(L15="20%"),"Moderado",IF((J15="40%")*(L15="100%"),"Extremo",IF((J15="40%")*(L15="80%"),"Alto",IF((J15="40%")*(L15="60%"),"Moderado",IF((J15="40%")*(L15="40%"),"Moderado",IF((J15="40%")*(L15="20%"),"Bajo",IF((J15="20%")*(L15="100%"),"Extremo",IF((J15="20%")*(L15="80%"),"Alto",IF((J15="20%")*(L15="60%"),"Moderado",IF((J15="20%")*(L15="40%"),"Bajo",IF((J15="20%")*(L15="20%"),"Bajo","0")))))))))))))))))))))))))</f>
        <v>Moderado</v>
      </c>
      <c r="N15" s="219" t="s">
        <v>320</v>
      </c>
      <c r="O15" s="49" t="s">
        <v>65</v>
      </c>
      <c r="P15" s="49" t="s">
        <v>67</v>
      </c>
      <c r="Q15" s="49" t="s">
        <v>71</v>
      </c>
      <c r="R15" s="48">
        <f t="shared" ref="R15:R20" si="4">IF((P15="Preventivo"),"25%",IF(P15="Detectivo","15%",IF(P15="Correctivo","10%","0")))+IF((Q15="Automático"),"25%",IF(Q15="Manual","15%","0"))</f>
        <v>0.4</v>
      </c>
      <c r="S15" s="49" t="s">
        <v>74</v>
      </c>
      <c r="T15" s="49" t="s">
        <v>76</v>
      </c>
      <c r="U15" s="49" t="s">
        <v>78</v>
      </c>
      <c r="V15" s="48">
        <f t="shared" ref="V15" si="5">IF(O15="probabilidad",J15-(J15*R15),IF(O15="Impacto",(J15-0),"0"))</f>
        <v>0.24</v>
      </c>
      <c r="W15" s="218">
        <f t="shared" ref="W15" si="6">V16</f>
        <v>0.14399999999999999</v>
      </c>
      <c r="X15" s="217" t="str">
        <f t="shared" ref="X15" si="7">IF((W15&lt;21%),"Muy Bajo",IF((W15&lt;41%),"Baja",IF((W15&lt;61%),"Media",IF((W15&lt;81%),"Alta",IF((W15&lt;101%),"Muy alta","0")))))</f>
        <v>Muy Bajo</v>
      </c>
      <c r="Y15" s="218">
        <f t="shared" ref="Y15" si="8">IF(O15="Impacto",L15-(L15*R15),IF(O15="Probabilidad",L15-0,"0"))</f>
        <v>0.4</v>
      </c>
      <c r="Z15" s="217" t="str">
        <f t="shared" ref="Z15" si="9">IF((Y15&lt;21%),"Leve",IF((Y15&lt;41%),"Menor",IF((Y15&lt;61%),"Moderado",IF((Y15&lt;81%),"Mayor",IF((Y15&lt;101%),"Catastrófico","0")))))</f>
        <v>Menor</v>
      </c>
      <c r="AA15" s="218" t="str">
        <f t="shared" ref="AA15" si="10">IF((X15="Muy alta")*(Z15="Catastrófico"),"Extremo",IF((X15="Muy alta")*(Z15="Mayor"),"Alto",IF((X15="Muy alta")*(Z15="Moderado"),"Alto",IF((X15="Muy alta")*(Z15="Menor"),"Alto",IF((X15="Muy alta")*(Z15="Leve"),"Alto",IF((X15="Alta")*(Z15="Catastrófico"),"Extremo",IF((X15="Alta")*(Z15="Mayor"),"Alto",IF((X15="Alta")*(Z15="Moderado"),"Alto",IF((X15="Alta")*(Z15="Menor"),"Moderado",IF((X15="Alta")*(Z15="Leve"),"Moderado",IF((X15="Media")*(Z15="Catastrófico"),"Extremo",IF((X15="Media")*(Z15="Mayor"),"Alto",IF((X15="Media")*(Z15="Moderado"),"Moderado",IF((X15="Media")*(Z15="Menor"),"Moderado",IF((X15="Media")*(Z15="Leve"),"Moderado",IF((X15="Baja")*(Z15="Catastrófico"),"Extremo",IF((X15="Baja")*(Z15="Mayor"),"Alto",IF((X15="Baja")*(Z15="Moderado"),"Moderado",IF((X15="Baja")*(Z15="Menor"),"Moderado",IF((X15="Baja")*(Z15="Leve"),"Bajo",IF((X15="Muy bajo")*(Z15="Catastrófico"),"Extremo",IF((X15="Muy bajo")*(Z15="Mayor"),"Alto",IF((X15="Muy bajo")*(Z15="Moderado"),"Moderado",IF((X15="Muy bajo")*(Z15="Menor"),"Bajo",IF((X15="Muy bajo")*(Z15="Leve"),"Bajo","0")))))))))))))))))))))))))</f>
        <v>Bajo</v>
      </c>
      <c r="AB15" s="217" t="s">
        <v>85</v>
      </c>
      <c r="AC15" s="220" t="s">
        <v>313</v>
      </c>
      <c r="AD15" s="221" t="s">
        <v>314</v>
      </c>
      <c r="AE15" s="222">
        <v>44956</v>
      </c>
      <c r="AF15" s="222">
        <v>44958</v>
      </c>
      <c r="AG15" s="223" t="s">
        <v>315</v>
      </c>
      <c r="AH15" s="223" t="s">
        <v>315</v>
      </c>
      <c r="AI15" s="221" t="s">
        <v>329</v>
      </c>
      <c r="AJ15" s="221" t="s">
        <v>330</v>
      </c>
      <c r="AK15" s="217" t="s">
        <v>316</v>
      </c>
    </row>
    <row r="16" spans="1:37" ht="56.25" customHeight="1" x14ac:dyDescent="0.25">
      <c r="A16" s="224"/>
      <c r="B16" s="229"/>
      <c r="C16" s="238"/>
      <c r="D16" s="239"/>
      <c r="E16" s="227"/>
      <c r="F16" s="231"/>
      <c r="G16" s="240"/>
      <c r="H16" s="231"/>
      <c r="I16" s="231"/>
      <c r="J16" s="231"/>
      <c r="K16" s="231"/>
      <c r="L16" s="231"/>
      <c r="M16" s="232"/>
      <c r="N16" s="219" t="s">
        <v>321</v>
      </c>
      <c r="O16" s="49" t="s">
        <v>65</v>
      </c>
      <c r="P16" s="49" t="s">
        <v>67</v>
      </c>
      <c r="Q16" s="49" t="s">
        <v>71</v>
      </c>
      <c r="R16" s="48">
        <f t="shared" si="4"/>
        <v>0.4</v>
      </c>
      <c r="S16" s="49" t="s">
        <v>74</v>
      </c>
      <c r="T16" s="49" t="s">
        <v>76</v>
      </c>
      <c r="U16" s="49" t="s">
        <v>78</v>
      </c>
      <c r="V16" s="233">
        <f t="shared" ref="V16" si="11">V15-(V15*R16)</f>
        <v>0.14399999999999999</v>
      </c>
      <c r="W16" s="232"/>
      <c r="X16" s="231"/>
      <c r="Y16" s="232"/>
      <c r="Z16" s="231"/>
      <c r="AA16" s="232"/>
      <c r="AB16" s="231"/>
      <c r="AC16" s="234"/>
      <c r="AD16" s="231"/>
      <c r="AE16" s="231"/>
      <c r="AF16" s="231"/>
      <c r="AG16" s="235"/>
      <c r="AH16" s="235"/>
      <c r="AI16" s="231"/>
      <c r="AJ16" s="231"/>
      <c r="AK16" s="231"/>
    </row>
    <row r="17" spans="1:37" ht="53.25" customHeight="1" x14ac:dyDescent="0.25">
      <c r="A17" s="210" t="s">
        <v>195</v>
      </c>
      <c r="B17" s="241" t="s">
        <v>101</v>
      </c>
      <c r="C17" s="241" t="s">
        <v>322</v>
      </c>
      <c r="D17" s="241" t="s">
        <v>323</v>
      </c>
      <c r="E17" s="213" t="str">
        <f>CONCATENATE(B17," ",C17," ",D17)</f>
        <v xml:space="preserve">Afectación reputacional  por reincidir en los hechos, 
generadores de los hallazgos u observaciones
detectados en las auditorías internas y externas
</v>
      </c>
      <c r="F17" s="214" t="s">
        <v>41</v>
      </c>
      <c r="G17" s="215" t="s">
        <v>32</v>
      </c>
      <c r="H17" s="217">
        <v>1</v>
      </c>
      <c r="I17" s="217" t="s">
        <v>46</v>
      </c>
      <c r="J17" s="217" t="str">
        <f t="shared" ref="J17" si="12">IF((I17="Muy Bajo"),"20%",IF(I17="Baja","40%",IF(I17="Media","60%",IF(I17="Alta","80%",IF(I17="Muy Alta","100%","0")))))</f>
        <v>40%</v>
      </c>
      <c r="K17" s="217" t="s">
        <v>55</v>
      </c>
      <c r="L17" s="217" t="str">
        <f t="shared" ref="L17" si="13">IF((K17="Leve"),"20%",IF(K17="Menor","40%",IF(K17="Moderado","60%",IF(K17="Mayor","80%",IF(K17="Catastrófico","100%","0")))))</f>
        <v>40%</v>
      </c>
      <c r="M17" s="218" t="str">
        <f t="shared" ref="M17" si="14">IF((J17="100%")*(L17="100%"),"Extremo",IF((J17="100%")*(L17="80%"),"Alto",IF((J17="100%")*(L17="60%"),"Alto",IF((J17="100%")*(L17="40%"),"Alto",IF((J17="100%")*(L17="20%"),"Alto",IF((J17="80%")*(L17="100%"),"Extremo",IF((J17="80%")*(L17="80%"),"Alto",IF((J17="80%")*(L17="60%"),"Alto",IF((J17="80%")*(L17="40%"),"Moderado",IF((J17="80%")*(L17="20%"),"Moderado",IF((J17="60%")*(L17="100%"),"Extremo",IF((J17="60%")*(L17="80%"),"Alto",IF((J17="60%")*(L17="60%"),"Moderado",IF((J17="60%")*(L17="40%"),"Moderado",IF((J17="60%")*(L17="20%"),"Moderado",IF((J17="40%")*(L17="100%"),"Extremo",IF((J17="40%")*(L17="80%"),"Alto",IF((J17="40%")*(L17="60%"),"Moderado",IF((J17="40%")*(L17="40%"),"Moderado",IF((J17="40%")*(L17="20%"),"Bajo",IF((J17="20%")*(L17="100%"),"Extremo",IF((J17="20%")*(L17="80%"),"Alto",IF((J17="20%")*(L17="60%"),"Moderado",IF((J17="20%")*(L17="40%"),"Bajo",IF((J17="20%")*(L17="20%"),"Bajo","0")))))))))))))))))))))))))</f>
        <v>Moderado</v>
      </c>
      <c r="N17" s="242" t="s">
        <v>324</v>
      </c>
      <c r="O17" s="49" t="s">
        <v>65</v>
      </c>
      <c r="P17" s="49" t="s">
        <v>67</v>
      </c>
      <c r="Q17" s="49" t="s">
        <v>71</v>
      </c>
      <c r="R17" s="48">
        <f t="shared" si="4"/>
        <v>0.4</v>
      </c>
      <c r="S17" s="49" t="s">
        <v>74</v>
      </c>
      <c r="T17" s="49" t="s">
        <v>76</v>
      </c>
      <c r="U17" s="49" t="s">
        <v>78</v>
      </c>
      <c r="V17" s="48">
        <f t="shared" ref="V17" si="15">IF(O17="probabilidad",J17-(J17*R17),IF(O17="Impacto",(J17-0),"0"))</f>
        <v>0.24</v>
      </c>
      <c r="W17" s="218">
        <f t="shared" ref="W17" si="16">V18</f>
        <v>0.14399999999999999</v>
      </c>
      <c r="X17" s="217" t="str">
        <f t="shared" ref="X17" si="17">IF((W17&lt;21%),"Muy Bajo",IF((W17&lt;41%),"Baja",IF((W17&lt;61%),"Media",IF((W17&lt;81%),"Alta",IF((W17&lt;101%),"Muy alta","0")))))</f>
        <v>Muy Bajo</v>
      </c>
      <c r="Y17" s="218">
        <f t="shared" ref="Y17" si="18">IF(O17="Impacto",L17-(L17*R17),IF(O17="Probabilidad",L17-0,"0"))</f>
        <v>0.4</v>
      </c>
      <c r="Z17" s="217" t="str">
        <f t="shared" ref="Z17" si="19">IF((Y17&lt;21%),"Leve",IF((Y17&lt;41%),"Menor",IF((Y17&lt;61%),"Moderado",IF((Y17&lt;81%),"Mayor",IF((Y17&lt;101%),"Catastrófico","0")))))</f>
        <v>Menor</v>
      </c>
      <c r="AA17" s="218" t="str">
        <f t="shared" ref="AA17" si="20">IF((X17="Muy alta")*(Z17="Catastrófico"),"Extremo",IF((X17="Muy alta")*(Z17="Mayor"),"Alto",IF((X17="Muy alta")*(Z17="Moderado"),"Alto",IF((X17="Muy alta")*(Z17="Menor"),"Alto",IF((X17="Muy alta")*(Z17="Leve"),"Alto",IF((X17="Alta")*(Z17="Catastrófico"),"Extremo",IF((X17="Alta")*(Z17="Mayor"),"Alto",IF((X17="Alta")*(Z17="Moderado"),"Alto",IF((X17="Alta")*(Z17="Menor"),"Moderado",IF((X17="Alta")*(Z17="Leve"),"Moderado",IF((X17="Media")*(Z17="Catastrófico"),"Extremo",IF((X17="Media")*(Z17="Mayor"),"Alto",IF((X17="Media")*(Z17="Moderado"),"Moderado",IF((X17="Media")*(Z17="Menor"),"Moderado",IF((X17="Media")*(Z17="Leve"),"Moderado",IF((X17="Baja")*(Z17="Catastrófico"),"Extremo",IF((X17="Baja")*(Z17="Mayor"),"Alto",IF((X17="Baja")*(Z17="Moderado"),"Moderado",IF((X17="Baja")*(Z17="Menor"),"Moderado",IF((X17="Baja")*(Z17="Leve"),"Bajo",IF((X17="Muy bajo")*(Z17="Catastrófico"),"Extremo",IF((X17="Muy bajo")*(Z17="Mayor"),"Alto",IF((X17="Muy bajo")*(Z17="Moderado"),"Moderado",IF((X17="Muy bajo")*(Z17="Menor"),"Bajo",IF((X17="Muy bajo")*(Z17="Leve"),"Bajo","0")))))))))))))))))))))))))</f>
        <v>Bajo</v>
      </c>
      <c r="AB17" s="217" t="s">
        <v>85</v>
      </c>
      <c r="AC17" s="220" t="s">
        <v>313</v>
      </c>
      <c r="AD17" s="221" t="s">
        <v>314</v>
      </c>
      <c r="AE17" s="222">
        <v>44956</v>
      </c>
      <c r="AF17" s="222">
        <v>44958</v>
      </c>
      <c r="AG17" s="223" t="s">
        <v>315</v>
      </c>
      <c r="AH17" s="223" t="s">
        <v>315</v>
      </c>
      <c r="AI17" s="221" t="s">
        <v>329</v>
      </c>
      <c r="AJ17" s="221" t="s">
        <v>330</v>
      </c>
      <c r="AK17" s="217" t="s">
        <v>316</v>
      </c>
    </row>
    <row r="18" spans="1:37" ht="92.25" customHeight="1" x14ac:dyDescent="0.25">
      <c r="A18" s="243"/>
      <c r="B18" s="244"/>
      <c r="C18" s="245"/>
      <c r="D18" s="244"/>
      <c r="E18" s="246"/>
      <c r="F18" s="247"/>
      <c r="G18" s="248"/>
      <c r="H18" s="249"/>
      <c r="I18" s="249"/>
      <c r="J18" s="249"/>
      <c r="K18" s="249"/>
      <c r="L18" s="249"/>
      <c r="M18" s="250"/>
      <c r="N18" s="251" t="s">
        <v>325</v>
      </c>
      <c r="O18" s="252" t="s">
        <v>65</v>
      </c>
      <c r="P18" s="252" t="s">
        <v>67</v>
      </c>
      <c r="Q18" s="252" t="s">
        <v>71</v>
      </c>
      <c r="R18" s="253">
        <f t="shared" si="4"/>
        <v>0.4</v>
      </c>
      <c r="S18" s="252" t="s">
        <v>74</v>
      </c>
      <c r="T18" s="252" t="s">
        <v>76</v>
      </c>
      <c r="U18" s="252" t="s">
        <v>78</v>
      </c>
      <c r="V18" s="254">
        <f t="shared" ref="V18" si="21">V17-(V17*R18)</f>
        <v>0.14399999999999999</v>
      </c>
      <c r="W18" s="250"/>
      <c r="X18" s="249"/>
      <c r="Y18" s="250"/>
      <c r="Z18" s="249"/>
      <c r="AA18" s="250"/>
      <c r="AB18" s="249"/>
      <c r="AC18" s="255"/>
      <c r="AD18" s="249"/>
      <c r="AE18" s="249"/>
      <c r="AF18" s="249"/>
      <c r="AG18" s="256"/>
      <c r="AH18" s="256"/>
      <c r="AI18" s="231"/>
      <c r="AJ18" s="231"/>
      <c r="AK18" s="249"/>
    </row>
    <row r="19" spans="1:37" ht="93" customHeight="1" x14ac:dyDescent="0.25">
      <c r="A19" s="262" t="s">
        <v>331</v>
      </c>
      <c r="B19" s="257" t="s">
        <v>174</v>
      </c>
      <c r="C19" s="258" t="s">
        <v>326</v>
      </c>
      <c r="D19" s="259" t="s">
        <v>327</v>
      </c>
      <c r="E19" s="257" t="str">
        <f t="shared" ref="E19" si="22">CONCATENATE(B19," ",C19," ",D19)</f>
        <v>Afectación económica y reputacional por compartir información confidencial del Sistema Integrado de Gestión por la entrga de datos institucionales para fines no autorizados para beneficio propio o de un tercero</v>
      </c>
      <c r="F19" s="260" t="s">
        <v>42</v>
      </c>
      <c r="G19" s="259" t="s">
        <v>34</v>
      </c>
      <c r="H19" s="259" t="s">
        <v>48</v>
      </c>
      <c r="I19" s="46" t="s">
        <v>48</v>
      </c>
      <c r="J19" s="46" t="str">
        <f t="shared" ref="J19" si="23">IF((I19="Muy Bajo"),"20%",IF(I19="Baja","40%",IF(I19="Media","60%",IF(I19="Alta","80%",IF(I19="Muy Alta","100%","0")))))</f>
        <v>80%</v>
      </c>
      <c r="K19" s="46" t="s">
        <v>57</v>
      </c>
      <c r="L19" s="46" t="str">
        <f t="shared" ref="L19" si="24">IF((K19="Leve"),"20%",IF(K19="Menor","40%",IF(K19="Moderado","60%",IF(K19="Mayor","80%",IF(K19="Catastrófico","100%","0")))))</f>
        <v>80%</v>
      </c>
      <c r="M19" s="47" t="str">
        <f t="shared" ref="M19" si="25">IF((J19="100%")*(L19="100%"),"Extremo",IF((J19="100%")*(L19="80%"),"Alto",IF((J19="100%")*(L19="60%"),"Alto",IF((J19="100%")*(L19="40%"),"Alto",IF((J19="100%")*(L19="20%"),"Alto",IF((J19="80%")*(L19="100%"),"Extremo",IF((J19="80%")*(L19="80%"),"Alto",IF((J19="80%")*(L19="60%"),"Alto",IF((J19="80%")*(L19="40%"),"Moderado",IF((J19="80%")*(L19="20%"),"Moderado",IF((J19="60%")*(L19="100%"),"Extremo",IF((J19="60%")*(L19="80%"),"Alto",IF((J19="60%")*(L19="60%"),"Moderado",IF((J19="60%")*(L19="40%"),"Moderado",IF((J19="60%")*(L19="20%"),"Moderado",IF((J19="40%")*(L19="100%"),"Extremo",IF((J19="40%")*(L19="80%"),"Alto",IF((J19="40%")*(L19="60%"),"Moderado",IF((J19="40%")*(L19="40%"),"Moderado",IF((J19="40%")*(L19="20%"),"Bajo",IF((J19="20%")*(L19="100%"),"Extremo",IF((J19="20%")*(L19="80%"),"Alto",IF((J19="20%")*(L19="60%"),"Moderado",IF((J19="20%")*(L19="40%"),"Bajo",IF((J19="20%")*(L19="20%"),"Bajo","0")))))))))))))))))))))))))</f>
        <v>Alto</v>
      </c>
      <c r="N19" s="261" t="s">
        <v>328</v>
      </c>
      <c r="O19" s="49" t="s">
        <v>65</v>
      </c>
      <c r="P19" s="49" t="s">
        <v>67</v>
      </c>
      <c r="Q19" s="49" t="s">
        <v>71</v>
      </c>
      <c r="R19" s="48">
        <f t="shared" si="4"/>
        <v>0.4</v>
      </c>
      <c r="S19" s="49" t="s">
        <v>74</v>
      </c>
      <c r="T19" s="49" t="s">
        <v>76</v>
      </c>
      <c r="U19" s="49" t="s">
        <v>78</v>
      </c>
      <c r="V19" s="48">
        <f t="shared" ref="V19" si="26">IF(O19="probabilidad",J19-(J19*R19),IF(O19="Impacto",(J19-0),"0"))</f>
        <v>0.48</v>
      </c>
      <c r="W19" s="263">
        <f t="shared" ref="W19" si="27">V20</f>
        <v>0.28799999999999998</v>
      </c>
      <c r="X19" s="264" t="str">
        <f t="shared" ref="X19" si="28">IF((W19&lt;21%),"Muy Bajo",IF((W19&lt;41%),"Baja",IF((W19&lt;61%),"Media",IF((W19&lt;81%),"Alta",IF((W19&lt;101%),"Muy alta","0")))))</f>
        <v>Baja</v>
      </c>
      <c r="Y19" s="263">
        <f t="shared" ref="Y19" si="29">IF(O19="Impacto",L19-(L19*R19),IF(O19="Probabilidad",L19-0,"0"))</f>
        <v>0.8</v>
      </c>
      <c r="Z19" s="264" t="str">
        <f t="shared" ref="Z19" si="30">IF((Y19&lt;21%),"Leve",IF((Y19&lt;41%),"Menor",IF((Y19&lt;61%),"Moderado",IF((Y19&lt;81%),"Mayor",IF((Y19&lt;101%),"Catastrófico","0")))))</f>
        <v>Mayor</v>
      </c>
      <c r="AA19" s="263" t="str">
        <f t="shared" ref="AA19" si="31">IF((X19="Muy alta")*(Z19="Catastrófico"),"Extremo",IF((X19="Muy alta")*(Z19="Mayor"),"Alto",IF((X19="Muy alta")*(Z19="Moderado"),"Alto",IF((X19="Muy alta")*(Z19="Menor"),"Alto",IF((X19="Muy alta")*(Z19="Leve"),"Alto",IF((X19="Alta")*(Z19="Catastrófico"),"Extremo",IF((X19="Alta")*(Z19="Mayor"),"Alto",IF((X19="Alta")*(Z19="Moderado"),"Alto",IF((X19="Alta")*(Z19="Menor"),"Moderado",IF((X19="Alta")*(Z19="Leve"),"Moderado",IF((X19="Media")*(Z19="Catastrófico"),"Extremo",IF((X19="Media")*(Z19="Mayor"),"Alto",IF((X19="Media")*(Z19="Moderado"),"Moderado",IF((X19="Media")*(Z19="Menor"),"Moderado",IF((X19="Media")*(Z19="Leve"),"Moderado",IF((X19="Baja")*(Z19="Catastrófico"),"Extremo",IF((X19="Baja")*(Z19="Mayor"),"Alto",IF((X19="Baja")*(Z19="Moderado"),"Moderado",IF((X19="Baja")*(Z19="Menor"),"Moderado",IF((X19="Baja")*(Z19="Leve"),"Bajo",IF((X19="Muy bajo")*(Z19="Catastrófico"),"Extremo",IF((X19="Muy bajo")*(Z19="Mayor"),"Alto",IF((X19="Muy bajo")*(Z19="Moderado"),"Moderado",IF((X19="Muy bajo")*(Z19="Menor"),"Bajo",IF((X19="Muy bajo")*(Z19="Leve"),"Bajo","0")))))))))))))))))))))))))</f>
        <v>Alto</v>
      </c>
      <c r="AB19" s="264" t="s">
        <v>85</v>
      </c>
      <c r="AC19" s="265" t="s">
        <v>313</v>
      </c>
      <c r="AD19" s="266" t="s">
        <v>314</v>
      </c>
      <c r="AE19" s="267">
        <v>44956</v>
      </c>
      <c r="AF19" s="267">
        <v>44958</v>
      </c>
      <c r="AG19" s="268" t="s">
        <v>315</v>
      </c>
      <c r="AH19" s="268" t="s">
        <v>315</v>
      </c>
      <c r="AI19" s="221" t="s">
        <v>329</v>
      </c>
      <c r="AJ19" s="221" t="s">
        <v>330</v>
      </c>
      <c r="AK19" s="264" t="s">
        <v>316</v>
      </c>
    </row>
    <row r="20" spans="1:37" ht="3.75" hidden="1" customHeight="1" x14ac:dyDescent="0.3">
      <c r="A20" s="262"/>
      <c r="B20" s="269"/>
      <c r="C20" s="269"/>
      <c r="D20" s="269"/>
      <c r="E20" s="269"/>
      <c r="F20" s="269"/>
      <c r="G20" s="269"/>
      <c r="H20" s="269"/>
      <c r="I20" s="270"/>
      <c r="J20" s="270"/>
      <c r="K20" s="270"/>
      <c r="L20" s="270"/>
      <c r="M20" s="270"/>
      <c r="N20" s="271"/>
      <c r="O20" s="49" t="s">
        <v>65</v>
      </c>
      <c r="P20" s="49" t="s">
        <v>67</v>
      </c>
      <c r="Q20" s="49" t="s">
        <v>71</v>
      </c>
      <c r="R20" s="48">
        <f t="shared" si="4"/>
        <v>0.4</v>
      </c>
      <c r="S20" s="49" t="s">
        <v>74</v>
      </c>
      <c r="T20" s="49" t="s">
        <v>76</v>
      </c>
      <c r="U20" s="49" t="s">
        <v>78</v>
      </c>
      <c r="V20" s="233">
        <f t="shared" ref="V20" si="32">V19-(V19*R20)</f>
        <v>0.28799999999999998</v>
      </c>
      <c r="W20" s="263"/>
      <c r="X20" s="264"/>
      <c r="Y20" s="263"/>
      <c r="Z20" s="264"/>
      <c r="AA20" s="263"/>
      <c r="AB20" s="264"/>
      <c r="AC20" s="272"/>
      <c r="AD20" s="264"/>
      <c r="AE20" s="264"/>
      <c r="AF20" s="264"/>
      <c r="AG20" s="268"/>
      <c r="AH20" s="268"/>
      <c r="AI20" s="231"/>
      <c r="AJ20" s="231"/>
      <c r="AK20" s="264"/>
    </row>
    <row r="21" spans="1:37" ht="3.75" customHeight="1" x14ac:dyDescent="0.3">
      <c r="A21" s="270"/>
      <c r="B21" s="270"/>
      <c r="C21" s="270"/>
      <c r="D21" s="270"/>
      <c r="E21" s="270"/>
      <c r="F21" s="270"/>
      <c r="G21" s="270"/>
      <c r="H21" s="270"/>
      <c r="I21" s="270"/>
      <c r="J21" s="270"/>
      <c r="K21" s="270"/>
      <c r="L21" s="270"/>
      <c r="M21" s="270"/>
      <c r="N21" s="271"/>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row>
    <row r="22" spans="1:37" ht="16.5" x14ac:dyDescent="0.3">
      <c r="A22" s="273"/>
      <c r="B22" s="273"/>
      <c r="C22" s="273"/>
      <c r="D22" s="273"/>
      <c r="E22" s="273"/>
      <c r="F22" s="273"/>
      <c r="G22" s="273"/>
      <c r="H22" s="273"/>
      <c r="I22" s="273"/>
      <c r="J22" s="273"/>
      <c r="K22" s="273"/>
      <c r="L22" s="273"/>
      <c r="M22" s="273"/>
      <c r="N22" s="274"/>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row>
  </sheetData>
  <mergeCells count="151">
    <mergeCell ref="AI19:AI20"/>
    <mergeCell ref="AJ19:AJ20"/>
    <mergeCell ref="AK19:AK20"/>
    <mergeCell ref="AI17:AI18"/>
    <mergeCell ref="AJ17:AJ18"/>
    <mergeCell ref="AK17:AK18"/>
    <mergeCell ref="A19:A20"/>
    <mergeCell ref="W19:W20"/>
    <mergeCell ref="X19:X20"/>
    <mergeCell ref="Y19:Y20"/>
    <mergeCell ref="Z19:Z20"/>
    <mergeCell ref="AA19:AA20"/>
    <mergeCell ref="AB19:AB20"/>
    <mergeCell ref="AC19:AC20"/>
    <mergeCell ref="AD19:AD20"/>
    <mergeCell ref="AE19:AE20"/>
    <mergeCell ref="AF19:AF20"/>
    <mergeCell ref="AG19:AG20"/>
    <mergeCell ref="AH19:AH20"/>
    <mergeCell ref="AD17:AD18"/>
    <mergeCell ref="AE17:AE18"/>
    <mergeCell ref="AF17:AF18"/>
    <mergeCell ref="AG17:AG18"/>
    <mergeCell ref="AH17:AH18"/>
    <mergeCell ref="Y17:Y18"/>
    <mergeCell ref="Z17:Z18"/>
    <mergeCell ref="AA17:AA18"/>
    <mergeCell ref="AB17:AB18"/>
    <mergeCell ref="AC17:AC18"/>
    <mergeCell ref="K17:K18"/>
    <mergeCell ref="L17:L18"/>
    <mergeCell ref="M17:M18"/>
    <mergeCell ref="W17:W18"/>
    <mergeCell ref="X17:X18"/>
    <mergeCell ref="F17:F18"/>
    <mergeCell ref="G17:G18"/>
    <mergeCell ref="H17:H18"/>
    <mergeCell ref="I17:I18"/>
    <mergeCell ref="J17:J18"/>
    <mergeCell ref="A17:A18"/>
    <mergeCell ref="B17:B18"/>
    <mergeCell ref="C17:C18"/>
    <mergeCell ref="D17:D18"/>
    <mergeCell ref="E17:E18"/>
    <mergeCell ref="AG15:AG16"/>
    <mergeCell ref="AH15:AH16"/>
    <mergeCell ref="AI15:AI16"/>
    <mergeCell ref="AJ15:AJ16"/>
    <mergeCell ref="AK15:AK16"/>
    <mergeCell ref="AB15:AB16"/>
    <mergeCell ref="AC15:AC16"/>
    <mergeCell ref="AD15:AD16"/>
    <mergeCell ref="AE15:AE16"/>
    <mergeCell ref="AF15:AF16"/>
    <mergeCell ref="W15:W16"/>
    <mergeCell ref="X15:X16"/>
    <mergeCell ref="Y15:Y16"/>
    <mergeCell ref="Z15:Z16"/>
    <mergeCell ref="AA15:AA16"/>
    <mergeCell ref="AI13:AI14"/>
    <mergeCell ref="AJ13:AJ14"/>
    <mergeCell ref="AK13:AK14"/>
    <mergeCell ref="A15:A16"/>
    <mergeCell ref="B15:B16"/>
    <mergeCell ref="C15:C16"/>
    <mergeCell ref="D15:D16"/>
    <mergeCell ref="E15:E16"/>
    <mergeCell ref="F15:F16"/>
    <mergeCell ref="G15:G16"/>
    <mergeCell ref="H15:H16"/>
    <mergeCell ref="I15:I16"/>
    <mergeCell ref="J15:J16"/>
    <mergeCell ref="K15:K16"/>
    <mergeCell ref="L15:L16"/>
    <mergeCell ref="M15:M16"/>
    <mergeCell ref="AD13:AD14"/>
    <mergeCell ref="AE13:AE14"/>
    <mergeCell ref="AF13:AF14"/>
    <mergeCell ref="AG13:AG14"/>
    <mergeCell ref="AH13:AH14"/>
    <mergeCell ref="Y13:Y14"/>
    <mergeCell ref="Z13:Z14"/>
    <mergeCell ref="AA13:AA14"/>
    <mergeCell ref="AB13:AB14"/>
    <mergeCell ref="AC13:AC14"/>
    <mergeCell ref="K13:K14"/>
    <mergeCell ref="L13:L14"/>
    <mergeCell ref="M13:M14"/>
    <mergeCell ref="W13:W14"/>
    <mergeCell ref="X13:X14"/>
    <mergeCell ref="F13:F14"/>
    <mergeCell ref="G13:G14"/>
    <mergeCell ref="H13:H14"/>
    <mergeCell ref="I13:I14"/>
    <mergeCell ref="J13:J14"/>
    <mergeCell ref="A13:A14"/>
    <mergeCell ref="B13:B14"/>
    <mergeCell ref="C13:C14"/>
    <mergeCell ref="D13:D14"/>
    <mergeCell ref="E13:E14"/>
    <mergeCell ref="AD11:AD12"/>
    <mergeCell ref="AE11:AE12"/>
    <mergeCell ref="AF11:AF12"/>
    <mergeCell ref="AG11:AJ11"/>
    <mergeCell ref="AK11:AK12"/>
    <mergeCell ref="A11:A12"/>
    <mergeCell ref="B11:B12"/>
    <mergeCell ref="C11:C12"/>
    <mergeCell ref="D11:D12"/>
    <mergeCell ref="E11:E12"/>
    <mergeCell ref="F11:F12"/>
    <mergeCell ref="G10:G12"/>
    <mergeCell ref="H11:H12"/>
    <mergeCell ref="I11:J12"/>
    <mergeCell ref="K11:L12"/>
    <mergeCell ref="M11:M12"/>
    <mergeCell ref="N11:N12"/>
    <mergeCell ref="O11:O12"/>
    <mergeCell ref="P11:P12"/>
    <mergeCell ref="Q11:Q12"/>
    <mergeCell ref="R11:R12"/>
    <mergeCell ref="S11:S12"/>
    <mergeCell ref="AJ1:AK1"/>
    <mergeCell ref="AJ2:AK2"/>
    <mergeCell ref="AJ3:AK3"/>
    <mergeCell ref="AJ4:AK4"/>
    <mergeCell ref="C1:AI2"/>
    <mergeCell ref="C3:AI4"/>
    <mergeCell ref="T11:T12"/>
    <mergeCell ref="U11:U12"/>
    <mergeCell ref="V11:V12"/>
    <mergeCell ref="W11:X12"/>
    <mergeCell ref="Y11:Z12"/>
    <mergeCell ref="AA11:AA12"/>
    <mergeCell ref="AB11:AB12"/>
    <mergeCell ref="AC11:AC12"/>
    <mergeCell ref="A1:B4"/>
    <mergeCell ref="A5:B5"/>
    <mergeCell ref="C5:AK5"/>
    <mergeCell ref="A8:B8"/>
    <mergeCell ref="C6:AK6"/>
    <mergeCell ref="C7:AK7"/>
    <mergeCell ref="C8:AK8"/>
    <mergeCell ref="A6:B6"/>
    <mergeCell ref="A7:B7"/>
    <mergeCell ref="AB9:AK10"/>
    <mergeCell ref="A9:G9"/>
    <mergeCell ref="H10:L10"/>
    <mergeCell ref="M10:AA10"/>
    <mergeCell ref="H9:AA9"/>
    <mergeCell ref="B10:E10"/>
  </mergeCells>
  <conditionalFormatting sqref="I13">
    <cfRule type="containsText" dxfId="279" priority="136" operator="containsText" text="Muy Bajo">
      <formula>NOT(ISERROR(SEARCH("Muy Bajo",I13)))</formula>
    </cfRule>
    <cfRule type="containsText" dxfId="278" priority="137" operator="containsText" text="Baja">
      <formula>NOT(ISERROR(SEARCH("Baja",I13)))</formula>
    </cfRule>
    <cfRule type="containsText" dxfId="277" priority="138" operator="containsText" text="Muy alta">
      <formula>NOT(ISERROR(SEARCH("Muy alta",I13)))</formula>
    </cfRule>
    <cfRule type="containsText" dxfId="276" priority="139" operator="containsText" text="Alta">
      <formula>NOT(ISERROR(SEARCH("Alta",I13)))</formula>
    </cfRule>
    <cfRule type="containsText" dxfId="275" priority="140" operator="containsText" text="Media">
      <formula>NOT(ISERROR(SEARCH("Media",I13)))</formula>
    </cfRule>
  </conditionalFormatting>
  <conditionalFormatting sqref="K13">
    <cfRule type="containsText" dxfId="269" priority="131" operator="containsText" text="Catastrófico">
      <formula>NOT(ISERROR(SEARCH("Catastrófico",K13)))</formula>
    </cfRule>
    <cfRule type="containsText" dxfId="268" priority="132" operator="containsText" text="Mayor">
      <formula>NOT(ISERROR(SEARCH("Mayor",K13)))</formula>
    </cfRule>
    <cfRule type="containsText" dxfId="267" priority="133" operator="containsText" text="Moderado">
      <formula>NOT(ISERROR(SEARCH("Moderado",K13)))</formula>
    </cfRule>
    <cfRule type="containsText" dxfId="266" priority="134" operator="containsText" text="Menor">
      <formula>NOT(ISERROR(SEARCH("Menor",K13)))</formula>
    </cfRule>
    <cfRule type="containsText" dxfId="265" priority="135" operator="containsText" text="Leve">
      <formula>NOT(ISERROR(SEARCH("Leve",K13)))</formula>
    </cfRule>
  </conditionalFormatting>
  <conditionalFormatting sqref="M13">
    <cfRule type="containsText" dxfId="259" priority="127" operator="containsText" text="Bajo">
      <formula>NOT(ISERROR(SEARCH("Bajo",M13)))</formula>
    </cfRule>
    <cfRule type="containsText" dxfId="258" priority="128" operator="containsText" text="Moderado">
      <formula>NOT(ISERROR(SEARCH("Moderado",M13)))</formula>
    </cfRule>
    <cfRule type="containsText" dxfId="257" priority="129" operator="containsText" text="Alto">
      <formula>NOT(ISERROR(SEARCH("Alto",M13)))</formula>
    </cfRule>
    <cfRule type="containsText" dxfId="256" priority="130" operator="containsText" text="Extremo">
      <formula>NOT(ISERROR(SEARCH("Extremo",M13)))</formula>
    </cfRule>
  </conditionalFormatting>
  <conditionalFormatting sqref="X13">
    <cfRule type="containsText" dxfId="251" priority="122" operator="containsText" text="Muy Bajo">
      <formula>NOT(ISERROR(SEARCH("Muy Bajo",X13)))</formula>
    </cfRule>
    <cfRule type="containsText" dxfId="250" priority="123" operator="containsText" text="Baja">
      <formula>NOT(ISERROR(SEARCH("Baja",X13)))</formula>
    </cfRule>
    <cfRule type="containsText" dxfId="249" priority="124" operator="containsText" text="Muy alta">
      <formula>NOT(ISERROR(SEARCH("Muy alta",X13)))</formula>
    </cfRule>
    <cfRule type="containsText" dxfId="248" priority="125" operator="containsText" text="Alta">
      <formula>NOT(ISERROR(SEARCH("Alta",X13)))</formula>
    </cfRule>
    <cfRule type="containsText" dxfId="247" priority="126" operator="containsText" text="Media">
      <formula>NOT(ISERROR(SEARCH("Media",X13)))</formula>
    </cfRule>
  </conditionalFormatting>
  <conditionalFormatting sqref="Z13">
    <cfRule type="containsText" dxfId="241" priority="117" operator="containsText" text="Catastrófico">
      <formula>NOT(ISERROR(SEARCH("Catastrófico",Z13)))</formula>
    </cfRule>
    <cfRule type="containsText" dxfId="240" priority="118" operator="containsText" text="Mayor">
      <formula>NOT(ISERROR(SEARCH("Mayor",Z13)))</formula>
    </cfRule>
    <cfRule type="containsText" dxfId="239" priority="119" operator="containsText" text="Moderado">
      <formula>NOT(ISERROR(SEARCH("Moderado",Z13)))</formula>
    </cfRule>
    <cfRule type="containsText" dxfId="238" priority="120" operator="containsText" text="Menor">
      <formula>NOT(ISERROR(SEARCH("Menor",Z13)))</formula>
    </cfRule>
    <cfRule type="containsText" dxfId="237" priority="121" operator="containsText" text="Leve">
      <formula>NOT(ISERROR(SEARCH("Leve",Z13)))</formula>
    </cfRule>
  </conditionalFormatting>
  <conditionalFormatting sqref="AA13">
    <cfRule type="containsText" dxfId="231" priority="113" operator="containsText" text="Bajo">
      <formula>NOT(ISERROR(SEARCH("Bajo",AA13)))</formula>
    </cfRule>
    <cfRule type="containsText" dxfId="230" priority="114" operator="containsText" text="Moderado">
      <formula>NOT(ISERROR(SEARCH("Moderado",AA13)))</formula>
    </cfRule>
    <cfRule type="containsText" dxfId="229" priority="115" operator="containsText" text="Alto">
      <formula>NOT(ISERROR(SEARCH("Alto",AA13)))</formula>
    </cfRule>
    <cfRule type="containsText" dxfId="228" priority="116" operator="containsText" text="Extremo">
      <formula>NOT(ISERROR(SEARCH("Extremo",AA13)))</formula>
    </cfRule>
  </conditionalFormatting>
  <conditionalFormatting sqref="I15">
    <cfRule type="containsText" dxfId="223" priority="108" operator="containsText" text="Muy Bajo">
      <formula>NOT(ISERROR(SEARCH("Muy Bajo",I15)))</formula>
    </cfRule>
    <cfRule type="containsText" dxfId="222" priority="109" operator="containsText" text="Baja">
      <formula>NOT(ISERROR(SEARCH("Baja",I15)))</formula>
    </cfRule>
    <cfRule type="containsText" dxfId="221" priority="110" operator="containsText" text="Muy alta">
      <formula>NOT(ISERROR(SEARCH("Muy alta",I15)))</formula>
    </cfRule>
    <cfRule type="containsText" dxfId="220" priority="111" operator="containsText" text="Alta">
      <formula>NOT(ISERROR(SEARCH("Alta",I15)))</formula>
    </cfRule>
    <cfRule type="containsText" dxfId="219" priority="112" operator="containsText" text="Media">
      <formula>NOT(ISERROR(SEARCH("Media",I15)))</formula>
    </cfRule>
  </conditionalFormatting>
  <conditionalFormatting sqref="K15">
    <cfRule type="containsText" dxfId="213" priority="103" operator="containsText" text="Catastrófico">
      <formula>NOT(ISERROR(SEARCH("Catastrófico",K15)))</formula>
    </cfRule>
    <cfRule type="containsText" dxfId="212" priority="104" operator="containsText" text="Mayor">
      <formula>NOT(ISERROR(SEARCH("Mayor",K15)))</formula>
    </cfRule>
    <cfRule type="containsText" dxfId="211" priority="105" operator="containsText" text="Moderado">
      <formula>NOT(ISERROR(SEARCH("Moderado",K15)))</formula>
    </cfRule>
    <cfRule type="containsText" dxfId="210" priority="106" operator="containsText" text="Menor">
      <formula>NOT(ISERROR(SEARCH("Menor",K15)))</formula>
    </cfRule>
    <cfRule type="containsText" dxfId="209" priority="107" operator="containsText" text="Leve">
      <formula>NOT(ISERROR(SEARCH("Leve",K15)))</formula>
    </cfRule>
  </conditionalFormatting>
  <conditionalFormatting sqref="M15">
    <cfRule type="containsText" dxfId="203" priority="99" operator="containsText" text="Bajo">
      <formula>NOT(ISERROR(SEARCH("Bajo",M15)))</formula>
    </cfRule>
    <cfRule type="containsText" dxfId="202" priority="100" operator="containsText" text="Moderado">
      <formula>NOT(ISERROR(SEARCH("Moderado",M15)))</formula>
    </cfRule>
    <cfRule type="containsText" dxfId="201" priority="101" operator="containsText" text="Alto">
      <formula>NOT(ISERROR(SEARCH("Alto",M15)))</formula>
    </cfRule>
    <cfRule type="containsText" dxfId="200" priority="102" operator="containsText" text="Extremo">
      <formula>NOT(ISERROR(SEARCH("Extremo",M15)))</formula>
    </cfRule>
  </conditionalFormatting>
  <conditionalFormatting sqref="X15">
    <cfRule type="containsText" dxfId="195" priority="94" operator="containsText" text="Muy Bajo">
      <formula>NOT(ISERROR(SEARCH("Muy Bajo",X15)))</formula>
    </cfRule>
    <cfRule type="containsText" dxfId="194" priority="95" operator="containsText" text="Baja">
      <formula>NOT(ISERROR(SEARCH("Baja",X15)))</formula>
    </cfRule>
    <cfRule type="containsText" dxfId="193" priority="96" operator="containsText" text="Muy alta">
      <formula>NOT(ISERROR(SEARCH("Muy alta",X15)))</formula>
    </cfRule>
    <cfRule type="containsText" dxfId="192" priority="97" operator="containsText" text="Alta">
      <formula>NOT(ISERROR(SEARCH("Alta",X15)))</formula>
    </cfRule>
    <cfRule type="containsText" dxfId="191" priority="98" operator="containsText" text="Media">
      <formula>NOT(ISERROR(SEARCH("Media",X15)))</formula>
    </cfRule>
  </conditionalFormatting>
  <conditionalFormatting sqref="Z15">
    <cfRule type="containsText" dxfId="185" priority="89" operator="containsText" text="Catastrófico">
      <formula>NOT(ISERROR(SEARCH("Catastrófico",Z15)))</formula>
    </cfRule>
    <cfRule type="containsText" dxfId="184" priority="90" operator="containsText" text="Mayor">
      <formula>NOT(ISERROR(SEARCH("Mayor",Z15)))</formula>
    </cfRule>
    <cfRule type="containsText" dxfId="183" priority="91" operator="containsText" text="Moderado">
      <formula>NOT(ISERROR(SEARCH("Moderado",Z15)))</formula>
    </cfRule>
    <cfRule type="containsText" dxfId="182" priority="92" operator="containsText" text="Menor">
      <formula>NOT(ISERROR(SEARCH("Menor",Z15)))</formula>
    </cfRule>
    <cfRule type="containsText" dxfId="181" priority="93" operator="containsText" text="Leve">
      <formula>NOT(ISERROR(SEARCH("Leve",Z15)))</formula>
    </cfRule>
  </conditionalFormatting>
  <conditionalFormatting sqref="AA15">
    <cfRule type="containsText" dxfId="175" priority="85" operator="containsText" text="Bajo">
      <formula>NOT(ISERROR(SEARCH("Bajo",AA15)))</formula>
    </cfRule>
    <cfRule type="containsText" dxfId="174" priority="86" operator="containsText" text="Moderado">
      <formula>NOT(ISERROR(SEARCH("Moderado",AA15)))</formula>
    </cfRule>
    <cfRule type="containsText" dxfId="173" priority="87" operator="containsText" text="Alto">
      <formula>NOT(ISERROR(SEARCH("Alto",AA15)))</formula>
    </cfRule>
    <cfRule type="containsText" dxfId="172" priority="88" operator="containsText" text="Extremo">
      <formula>NOT(ISERROR(SEARCH("Extremo",AA15)))</formula>
    </cfRule>
  </conditionalFormatting>
  <conditionalFormatting sqref="I17">
    <cfRule type="containsText" dxfId="167" priority="80" operator="containsText" text="Muy Bajo">
      <formula>NOT(ISERROR(SEARCH("Muy Bajo",I17)))</formula>
    </cfRule>
    <cfRule type="containsText" dxfId="166" priority="81" operator="containsText" text="Baja">
      <formula>NOT(ISERROR(SEARCH("Baja",I17)))</formula>
    </cfRule>
    <cfRule type="containsText" dxfId="165" priority="82" operator="containsText" text="Muy alta">
      <formula>NOT(ISERROR(SEARCH("Muy alta",I17)))</formula>
    </cfRule>
    <cfRule type="containsText" dxfId="164" priority="83" operator="containsText" text="Alta">
      <formula>NOT(ISERROR(SEARCH("Alta",I17)))</formula>
    </cfRule>
    <cfRule type="containsText" dxfId="163" priority="84" operator="containsText" text="Media">
      <formula>NOT(ISERROR(SEARCH("Media",I17)))</formula>
    </cfRule>
  </conditionalFormatting>
  <conditionalFormatting sqref="K17">
    <cfRule type="containsText" dxfId="157" priority="75" operator="containsText" text="Catastrófico">
      <formula>NOT(ISERROR(SEARCH("Catastrófico",K17)))</formula>
    </cfRule>
    <cfRule type="containsText" dxfId="156" priority="76" operator="containsText" text="Mayor">
      <formula>NOT(ISERROR(SEARCH("Mayor",K17)))</formula>
    </cfRule>
    <cfRule type="containsText" dxfId="155" priority="77" operator="containsText" text="Moderado">
      <formula>NOT(ISERROR(SEARCH("Moderado",K17)))</formula>
    </cfRule>
    <cfRule type="containsText" dxfId="154" priority="78" operator="containsText" text="Menor">
      <formula>NOT(ISERROR(SEARCH("Menor",K17)))</formula>
    </cfRule>
    <cfRule type="containsText" dxfId="153" priority="79" operator="containsText" text="Leve">
      <formula>NOT(ISERROR(SEARCH("Leve",K17)))</formula>
    </cfRule>
  </conditionalFormatting>
  <conditionalFormatting sqref="M17">
    <cfRule type="containsText" dxfId="147" priority="71" operator="containsText" text="Bajo">
      <formula>NOT(ISERROR(SEARCH("Bajo",M17)))</formula>
    </cfRule>
    <cfRule type="containsText" dxfId="146" priority="72" operator="containsText" text="Moderado">
      <formula>NOT(ISERROR(SEARCH("Moderado",M17)))</formula>
    </cfRule>
    <cfRule type="containsText" dxfId="145" priority="73" operator="containsText" text="Alto">
      <formula>NOT(ISERROR(SEARCH("Alto",M17)))</formula>
    </cfRule>
    <cfRule type="containsText" dxfId="144" priority="74" operator="containsText" text="Extremo">
      <formula>NOT(ISERROR(SEARCH("Extremo",M17)))</formula>
    </cfRule>
  </conditionalFormatting>
  <conditionalFormatting sqref="X17">
    <cfRule type="containsText" dxfId="139" priority="66" operator="containsText" text="Muy Bajo">
      <formula>NOT(ISERROR(SEARCH("Muy Bajo",X17)))</formula>
    </cfRule>
    <cfRule type="containsText" dxfId="138" priority="67" operator="containsText" text="Baja">
      <formula>NOT(ISERROR(SEARCH("Baja",X17)))</formula>
    </cfRule>
    <cfRule type="containsText" dxfId="137" priority="68" operator="containsText" text="Muy alta">
      <formula>NOT(ISERROR(SEARCH("Muy alta",X17)))</formula>
    </cfRule>
    <cfRule type="containsText" dxfId="136" priority="69" operator="containsText" text="Alta">
      <formula>NOT(ISERROR(SEARCH("Alta",X17)))</formula>
    </cfRule>
    <cfRule type="containsText" dxfId="135" priority="70" operator="containsText" text="Media">
      <formula>NOT(ISERROR(SEARCH("Media",X17)))</formula>
    </cfRule>
  </conditionalFormatting>
  <conditionalFormatting sqref="Z17">
    <cfRule type="containsText" dxfId="129" priority="61" operator="containsText" text="Catastrófico">
      <formula>NOT(ISERROR(SEARCH("Catastrófico",Z17)))</formula>
    </cfRule>
    <cfRule type="containsText" dxfId="128" priority="62" operator="containsText" text="Mayor">
      <formula>NOT(ISERROR(SEARCH("Mayor",Z17)))</formula>
    </cfRule>
    <cfRule type="containsText" dxfId="127" priority="63" operator="containsText" text="Moderado">
      <formula>NOT(ISERROR(SEARCH("Moderado",Z17)))</formula>
    </cfRule>
    <cfRule type="containsText" dxfId="126" priority="64" operator="containsText" text="Menor">
      <formula>NOT(ISERROR(SEARCH("Menor",Z17)))</formula>
    </cfRule>
    <cfRule type="containsText" dxfId="125" priority="65" operator="containsText" text="Leve">
      <formula>NOT(ISERROR(SEARCH("Leve",Z17)))</formula>
    </cfRule>
  </conditionalFormatting>
  <conditionalFormatting sqref="AA17">
    <cfRule type="containsText" dxfId="119" priority="57" operator="containsText" text="Bajo">
      <formula>NOT(ISERROR(SEARCH("Bajo",AA17)))</formula>
    </cfRule>
    <cfRule type="containsText" dxfId="118" priority="58" operator="containsText" text="Moderado">
      <formula>NOT(ISERROR(SEARCH("Moderado",AA17)))</formula>
    </cfRule>
    <cfRule type="containsText" dxfId="117" priority="59" operator="containsText" text="Alto">
      <formula>NOT(ISERROR(SEARCH("Alto",AA17)))</formula>
    </cfRule>
    <cfRule type="containsText" dxfId="116" priority="60" operator="containsText" text="Extremo">
      <formula>NOT(ISERROR(SEARCH("Extremo",AA17)))</formula>
    </cfRule>
  </conditionalFormatting>
  <conditionalFormatting sqref="I19">
    <cfRule type="containsText" dxfId="55" priority="24" operator="containsText" text="Muy Bajo">
      <formula>NOT(ISERROR(SEARCH("Muy Bajo",I19)))</formula>
    </cfRule>
    <cfRule type="containsText" dxfId="54" priority="25" operator="containsText" text="Baja">
      <formula>NOT(ISERROR(SEARCH("Baja",I19)))</formula>
    </cfRule>
    <cfRule type="containsText" dxfId="53" priority="26" operator="containsText" text="Muy alta">
      <formula>NOT(ISERROR(SEARCH("Muy alta",I19)))</formula>
    </cfRule>
    <cfRule type="containsText" dxfId="52" priority="27" operator="containsText" text="Alta">
      <formula>NOT(ISERROR(SEARCH("Alta",I19)))</formula>
    </cfRule>
    <cfRule type="containsText" dxfId="51" priority="28" operator="containsText" text="Media">
      <formula>NOT(ISERROR(SEARCH("Media",I19)))</formula>
    </cfRule>
  </conditionalFormatting>
  <conditionalFormatting sqref="K19">
    <cfRule type="containsText" dxfId="45" priority="19" operator="containsText" text="Catastrófico">
      <formula>NOT(ISERROR(SEARCH("Catastrófico",K19)))</formula>
    </cfRule>
    <cfRule type="containsText" dxfId="44" priority="20" operator="containsText" text="Mayor">
      <formula>NOT(ISERROR(SEARCH("Mayor",K19)))</formula>
    </cfRule>
    <cfRule type="containsText" dxfId="43" priority="21" operator="containsText" text="Moderado">
      <formula>NOT(ISERROR(SEARCH("Moderado",K19)))</formula>
    </cfRule>
    <cfRule type="containsText" dxfId="42" priority="22" operator="containsText" text="Menor">
      <formula>NOT(ISERROR(SEARCH("Menor",K19)))</formula>
    </cfRule>
    <cfRule type="containsText" dxfId="41" priority="23" operator="containsText" text="Leve">
      <formula>NOT(ISERROR(SEARCH("Leve",K19)))</formula>
    </cfRule>
  </conditionalFormatting>
  <conditionalFormatting sqref="M19">
    <cfRule type="containsText" dxfId="35" priority="15" operator="containsText" text="Bajo">
      <formula>NOT(ISERROR(SEARCH("Bajo",M19)))</formula>
    </cfRule>
    <cfRule type="containsText" dxfId="34" priority="16" operator="containsText" text="Moderado">
      <formula>NOT(ISERROR(SEARCH("Moderado",M19)))</formula>
    </cfRule>
    <cfRule type="containsText" dxfId="33" priority="17" operator="containsText" text="Alto">
      <formula>NOT(ISERROR(SEARCH("Alto",M19)))</formula>
    </cfRule>
    <cfRule type="containsText" dxfId="32" priority="18" operator="containsText" text="Extremo">
      <formula>NOT(ISERROR(SEARCH("Extremo",M19)))</formula>
    </cfRule>
  </conditionalFormatting>
  <conditionalFormatting sqref="X19">
    <cfRule type="containsText" dxfId="27" priority="10" operator="containsText" text="Muy Bajo">
      <formula>NOT(ISERROR(SEARCH("Muy Bajo",X19)))</formula>
    </cfRule>
    <cfRule type="containsText" dxfId="26" priority="11" operator="containsText" text="Baja">
      <formula>NOT(ISERROR(SEARCH("Baja",X19)))</formula>
    </cfRule>
    <cfRule type="containsText" dxfId="25" priority="12" operator="containsText" text="Muy alta">
      <formula>NOT(ISERROR(SEARCH("Muy alta",X19)))</formula>
    </cfRule>
    <cfRule type="containsText" dxfId="24" priority="13" operator="containsText" text="Alta">
      <formula>NOT(ISERROR(SEARCH("Alta",X19)))</formula>
    </cfRule>
    <cfRule type="containsText" dxfId="23" priority="14" operator="containsText" text="Media">
      <formula>NOT(ISERROR(SEARCH("Media",X19)))</formula>
    </cfRule>
  </conditionalFormatting>
  <conditionalFormatting sqref="Z19">
    <cfRule type="containsText" dxfId="17" priority="5" operator="containsText" text="Catastrófico">
      <formula>NOT(ISERROR(SEARCH("Catastrófico",Z19)))</formula>
    </cfRule>
    <cfRule type="containsText" dxfId="16" priority="6" operator="containsText" text="Mayor">
      <formula>NOT(ISERROR(SEARCH("Mayor",Z19)))</formula>
    </cfRule>
    <cfRule type="containsText" dxfId="15" priority="7" operator="containsText" text="Moderado">
      <formula>NOT(ISERROR(SEARCH("Moderado",Z19)))</formula>
    </cfRule>
    <cfRule type="containsText" dxfId="14" priority="8" operator="containsText" text="Menor">
      <formula>NOT(ISERROR(SEARCH("Menor",Z19)))</formula>
    </cfRule>
    <cfRule type="containsText" dxfId="13" priority="9" operator="containsText" text="Leve">
      <formula>NOT(ISERROR(SEARCH("Leve",Z19)))</formula>
    </cfRule>
  </conditionalFormatting>
  <conditionalFormatting sqref="AA19">
    <cfRule type="containsText" dxfId="7" priority="1" operator="containsText" text="Bajo">
      <formula>NOT(ISERROR(SEARCH("Bajo",AA19)))</formula>
    </cfRule>
    <cfRule type="containsText" dxfId="6" priority="2" operator="containsText" text="Moderado">
      <formula>NOT(ISERROR(SEARCH("Moderado",AA19)))</formula>
    </cfRule>
    <cfRule type="containsText" dxfId="5" priority="3" operator="containsText" text="Alto">
      <formula>NOT(ISERROR(SEARCH("Alto",AA19)))</formula>
    </cfRule>
    <cfRule type="containsText" dxfId="4" priority="4" operator="containsText" text="Extremo">
      <formula>NOT(ISERROR(SEARCH("Extremo",AA19)))</formula>
    </cfRule>
  </conditionalFormatting>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'[2]FORMULAS (no modificar)'!#REF!</xm:f>
          </x14:formula1>
          <xm:sqref>F19 B19</xm:sqref>
        </x14:dataValidation>
        <x14:dataValidation type="list" allowBlank="1" showInputMessage="1" showErrorMessage="1">
          <x14:formula1>
            <xm:f>'[4]FORMULAS (no modificar)'!#REF!</xm:f>
          </x14:formula1>
          <xm:sqref>G19 K19 I19</xm:sqref>
        </x14:dataValidation>
        <x14:dataValidation type="list" allowBlank="1" showInputMessage="1" showErrorMessage="1">
          <x14:formula1>
            <xm:f>[8]FORMULAS!#REF!</xm:f>
          </x14:formula1>
          <xm:sqref>K13:K18 F15:G15 AB13 AB15 AB17 S13:U20 I13:I18 O13:Q20 AB19</xm:sqref>
        </x14:dataValidation>
        <x14:dataValidation type="list" allowBlank="1" showInputMessage="1" showErrorMessage="1">
          <x14:formula1>
            <xm:f>'[2]FORMULAS (no modificar)'!#REF!</xm:f>
          </x14:formula1>
          <xm:sqref>A13:A18</xm:sqref>
        </x14:dataValidation>
        <x14:dataValidation type="list" allowBlank="1" showInputMessage="1" showErrorMessage="1">
          <x14:formula1>
            <xm:f>'[2]FORMULAS (no modificar)'!#REF!</xm:f>
          </x14:formula1>
          <xm:sqref>B13:B18</xm:sqref>
        </x14:dataValidation>
        <x14:dataValidation type="list" allowBlank="1" showInputMessage="1" showErrorMessage="1">
          <x14:formula1>
            <xm:f>'[2]FORMULAS (no modificar)'!#REF!</xm:f>
          </x14:formula1>
          <xm:sqref>F13 F17</xm:sqref>
        </x14:dataValidation>
        <x14:dataValidation type="list" allowBlank="1" showInputMessage="1" showErrorMessage="1">
          <x14:formula1>
            <xm:f>'[2]FORMULAS (no modificar)'!#REF!</xm:f>
          </x14:formula1>
          <xm:sqref>G13 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16"/>
  <sheetViews>
    <sheetView showGridLines="0" showRowColHeaders="0" topLeftCell="B1" workbookViewId="0">
      <selection activeCell="B42" sqref="B42"/>
    </sheetView>
  </sheetViews>
  <sheetFormatPr baseColWidth="10" defaultRowHeight="15" x14ac:dyDescent="0.25"/>
  <sheetData>
    <row r="4" spans="3:11" ht="21" x14ac:dyDescent="0.35">
      <c r="C4" s="206" t="s">
        <v>175</v>
      </c>
      <c r="D4" s="206"/>
      <c r="E4" s="206"/>
      <c r="F4" s="206"/>
      <c r="G4" s="206"/>
      <c r="H4" s="206"/>
      <c r="I4" s="206"/>
      <c r="J4" s="206"/>
      <c r="K4" s="206"/>
    </row>
    <row r="5" spans="3:11" ht="21" x14ac:dyDescent="0.35">
      <c r="C5" s="18"/>
      <c r="D5" s="18"/>
      <c r="E5" s="18"/>
      <c r="F5" s="18"/>
      <c r="G5" s="18"/>
      <c r="H5" s="18"/>
      <c r="I5" s="18"/>
      <c r="J5" s="18"/>
      <c r="K5" s="18"/>
    </row>
    <row r="6" spans="3:11" ht="21" x14ac:dyDescent="0.35">
      <c r="C6" s="206" t="s">
        <v>7</v>
      </c>
      <c r="D6" s="206"/>
      <c r="E6" s="206"/>
      <c r="F6" s="18"/>
      <c r="G6" s="18"/>
      <c r="H6" s="18"/>
      <c r="I6" s="18"/>
      <c r="J6" s="18"/>
      <c r="K6" s="18"/>
    </row>
    <row r="7" spans="3:11" ht="21" x14ac:dyDescent="0.35">
      <c r="C7" s="18"/>
      <c r="D7" s="18"/>
      <c r="E7" s="18"/>
      <c r="F7" s="18"/>
      <c r="G7" s="18"/>
      <c r="H7" s="18"/>
      <c r="I7" s="18"/>
      <c r="J7" s="18"/>
      <c r="K7" s="18"/>
    </row>
    <row r="8" spans="3:11" ht="21" x14ac:dyDescent="0.35">
      <c r="C8" s="18"/>
      <c r="D8" s="18"/>
      <c r="E8" s="18"/>
      <c r="F8" s="18"/>
      <c r="G8" s="18"/>
      <c r="H8" s="18"/>
      <c r="I8" s="18"/>
      <c r="J8" s="18"/>
      <c r="K8" s="18"/>
    </row>
    <row r="9" spans="3:11" ht="21" x14ac:dyDescent="0.35">
      <c r="C9" s="18"/>
      <c r="D9" s="18"/>
      <c r="E9" s="18"/>
      <c r="F9" s="18"/>
      <c r="G9" s="18"/>
      <c r="H9" s="18"/>
      <c r="I9" s="18"/>
      <c r="J9" s="18"/>
      <c r="K9" s="18"/>
    </row>
    <row r="10" spans="3:11" ht="21" x14ac:dyDescent="0.35">
      <c r="C10" s="18"/>
      <c r="D10" s="18"/>
      <c r="E10" s="18"/>
      <c r="F10" s="18"/>
      <c r="G10" s="18"/>
      <c r="H10" s="18"/>
      <c r="I10" s="18"/>
      <c r="J10" s="18"/>
      <c r="K10" s="18"/>
    </row>
    <row r="11" spans="3:11" ht="21" x14ac:dyDescent="0.35">
      <c r="C11" s="18"/>
      <c r="D11" s="18"/>
      <c r="E11" s="18"/>
      <c r="F11" s="18"/>
      <c r="G11" s="18"/>
      <c r="H11" s="18"/>
      <c r="I11" s="18"/>
      <c r="J11" s="18"/>
      <c r="K11" s="18"/>
    </row>
    <row r="12" spans="3:11" ht="21" x14ac:dyDescent="0.35">
      <c r="C12" s="18"/>
      <c r="D12" s="18"/>
      <c r="E12" s="18"/>
      <c r="F12" s="18"/>
      <c r="G12" s="18"/>
      <c r="H12" s="18"/>
      <c r="I12" s="18"/>
      <c r="J12" s="18"/>
      <c r="K12" s="18"/>
    </row>
    <row r="13" spans="3:11" ht="21" x14ac:dyDescent="0.35">
      <c r="C13" s="18"/>
      <c r="D13" s="18"/>
      <c r="E13" s="18"/>
      <c r="F13" s="18"/>
      <c r="G13" s="18"/>
      <c r="H13" s="18"/>
      <c r="I13" s="18"/>
      <c r="J13" s="18"/>
      <c r="K13" s="18"/>
    </row>
    <row r="14" spans="3:11" ht="21" x14ac:dyDescent="0.35">
      <c r="C14" s="18"/>
      <c r="D14" s="18"/>
      <c r="E14" s="18"/>
      <c r="F14" s="18"/>
      <c r="G14" s="18"/>
      <c r="H14" s="18"/>
      <c r="I14" s="18"/>
      <c r="J14" s="18"/>
      <c r="K14" s="18"/>
    </row>
    <row r="15" spans="3:11" ht="21" x14ac:dyDescent="0.35">
      <c r="C15" s="18"/>
      <c r="D15" s="18"/>
      <c r="E15" s="18"/>
      <c r="F15" s="18"/>
      <c r="G15" s="18"/>
      <c r="H15" s="18"/>
      <c r="I15" s="18"/>
      <c r="J15" s="18"/>
      <c r="K15" s="18"/>
    </row>
    <row r="16" spans="3:11" ht="21" x14ac:dyDescent="0.35">
      <c r="C16" s="18"/>
      <c r="D16" s="18"/>
      <c r="E16" s="18"/>
      <c r="F16" s="18"/>
      <c r="G16" s="18"/>
      <c r="H16" s="18"/>
      <c r="I16" s="18"/>
      <c r="J16" s="18"/>
      <c r="K16" s="18"/>
    </row>
    <row r="17" spans="3:11" ht="21" x14ac:dyDescent="0.35">
      <c r="C17" s="18"/>
      <c r="D17" s="18"/>
      <c r="E17" s="18"/>
      <c r="F17" s="18"/>
      <c r="G17" s="18"/>
      <c r="H17" s="18"/>
      <c r="I17" s="18"/>
      <c r="J17" s="18"/>
      <c r="K17" s="18"/>
    </row>
    <row r="18" spans="3:11" ht="21" x14ac:dyDescent="0.35">
      <c r="C18" s="18"/>
      <c r="D18" s="18"/>
      <c r="E18" s="18"/>
      <c r="F18" s="18"/>
      <c r="G18" s="18"/>
      <c r="H18" s="18"/>
      <c r="I18" s="18"/>
      <c r="J18" s="18"/>
      <c r="K18" s="18"/>
    </row>
    <row r="19" spans="3:11" ht="21" x14ac:dyDescent="0.35">
      <c r="C19" s="18"/>
      <c r="D19" s="18"/>
      <c r="E19" s="18"/>
      <c r="F19" s="18"/>
      <c r="G19" s="18"/>
      <c r="H19" s="18"/>
      <c r="I19" s="18"/>
      <c r="J19" s="18"/>
      <c r="K19" s="18"/>
    </row>
    <row r="20" spans="3:11" ht="21" x14ac:dyDescent="0.35">
      <c r="C20" s="18"/>
      <c r="D20" s="18"/>
      <c r="E20" s="18"/>
      <c r="F20" s="18"/>
      <c r="G20" s="18"/>
      <c r="H20" s="18"/>
      <c r="I20" s="18"/>
      <c r="J20" s="18"/>
      <c r="K20" s="18"/>
    </row>
    <row r="21" spans="3:11" ht="21" x14ac:dyDescent="0.35">
      <c r="C21" s="18"/>
      <c r="D21" s="18"/>
      <c r="E21" s="18"/>
      <c r="F21" s="18"/>
      <c r="G21" s="18"/>
      <c r="H21" s="18"/>
      <c r="I21" s="18"/>
      <c r="J21" s="18"/>
      <c r="K21" s="18"/>
    </row>
    <row r="22" spans="3:11" ht="21" x14ac:dyDescent="0.35">
      <c r="C22" s="18"/>
      <c r="D22" s="18"/>
      <c r="E22" s="18"/>
      <c r="F22" s="18"/>
      <c r="G22" s="18"/>
      <c r="H22" s="18"/>
      <c r="I22" s="18"/>
      <c r="J22" s="18"/>
      <c r="K22" s="18"/>
    </row>
    <row r="23" spans="3:11" ht="21" x14ac:dyDescent="0.35">
      <c r="C23" s="18"/>
      <c r="D23" s="18"/>
      <c r="E23" s="18"/>
      <c r="F23" s="18"/>
      <c r="G23" s="18"/>
      <c r="H23" s="18"/>
      <c r="I23" s="18"/>
      <c r="J23" s="18"/>
      <c r="K23" s="18"/>
    </row>
    <row r="24" spans="3:11" ht="21" x14ac:dyDescent="0.35">
      <c r="C24" s="18"/>
      <c r="D24" s="18"/>
      <c r="E24" s="18"/>
      <c r="F24" s="18"/>
      <c r="G24" s="18"/>
      <c r="H24" s="18"/>
      <c r="I24" s="18"/>
      <c r="J24" s="18"/>
      <c r="K24" s="18"/>
    </row>
    <row r="25" spans="3:11" ht="21" x14ac:dyDescent="0.35">
      <c r="C25" s="18"/>
      <c r="D25" s="18"/>
      <c r="E25" s="18"/>
      <c r="F25" s="18"/>
      <c r="G25" s="18"/>
      <c r="H25" s="18"/>
      <c r="I25" s="18"/>
      <c r="J25" s="18"/>
      <c r="K25" s="18"/>
    </row>
    <row r="26" spans="3:11" ht="21" x14ac:dyDescent="0.35">
      <c r="C26" s="18"/>
      <c r="D26" s="18"/>
      <c r="E26" s="18"/>
      <c r="F26" s="18"/>
      <c r="G26" s="18"/>
      <c r="H26" s="18"/>
      <c r="I26" s="18"/>
      <c r="J26" s="18"/>
      <c r="K26" s="18"/>
    </row>
    <row r="27" spans="3:11" ht="21" x14ac:dyDescent="0.35">
      <c r="C27" s="18"/>
      <c r="D27" s="18"/>
      <c r="E27" s="18"/>
      <c r="F27" s="18"/>
      <c r="G27" s="18"/>
      <c r="H27" s="18"/>
      <c r="I27" s="18"/>
      <c r="J27" s="18"/>
      <c r="K27" s="18"/>
    </row>
    <row r="28" spans="3:11" ht="21" x14ac:dyDescent="0.35">
      <c r="C28" s="18"/>
      <c r="D28" s="18"/>
      <c r="E28" s="18"/>
      <c r="F28" s="18"/>
      <c r="G28" s="18"/>
      <c r="H28" s="18"/>
      <c r="I28" s="18"/>
      <c r="J28" s="18"/>
      <c r="K28" s="18"/>
    </row>
    <row r="29" spans="3:11" ht="21" x14ac:dyDescent="0.35">
      <c r="C29" s="18"/>
      <c r="D29" s="18"/>
      <c r="E29" s="18"/>
      <c r="F29" s="18"/>
      <c r="G29" s="18"/>
      <c r="H29" s="18"/>
      <c r="I29" s="18"/>
      <c r="J29" s="18"/>
      <c r="K29" s="18"/>
    </row>
    <row r="30" spans="3:11" ht="21" x14ac:dyDescent="0.35">
      <c r="C30" s="18"/>
      <c r="D30" s="18"/>
      <c r="E30" s="18"/>
      <c r="F30" s="18"/>
      <c r="G30" s="18"/>
      <c r="H30" s="18"/>
      <c r="I30" s="18"/>
      <c r="J30" s="18"/>
      <c r="K30" s="18"/>
    </row>
    <row r="31" spans="3:11" ht="21" x14ac:dyDescent="0.35">
      <c r="C31" s="18"/>
      <c r="D31" s="18"/>
      <c r="E31" s="18"/>
      <c r="F31" s="18"/>
      <c r="G31" s="18"/>
      <c r="H31" s="18"/>
      <c r="I31" s="18"/>
      <c r="J31" s="18"/>
      <c r="K31" s="18"/>
    </row>
    <row r="32" spans="3:11" ht="21" x14ac:dyDescent="0.35">
      <c r="C32" s="18"/>
      <c r="D32" s="18"/>
      <c r="E32" s="18"/>
      <c r="F32" s="18"/>
      <c r="G32" s="18"/>
      <c r="H32" s="18"/>
      <c r="I32" s="18"/>
      <c r="J32" s="18"/>
      <c r="K32" s="18"/>
    </row>
    <row r="35" spans="2:3" ht="15.75" x14ac:dyDescent="0.25">
      <c r="C35" s="17" t="s">
        <v>176</v>
      </c>
    </row>
    <row r="46" spans="2:3" x14ac:dyDescent="0.25">
      <c r="B46" s="19"/>
    </row>
    <row r="47" spans="2:3" x14ac:dyDescent="0.25">
      <c r="B47" s="19"/>
    </row>
    <row r="48" spans="2:3" x14ac:dyDescent="0.25">
      <c r="B48" s="19"/>
    </row>
    <row r="49" spans="2:3" x14ac:dyDescent="0.25">
      <c r="B49" s="19"/>
    </row>
    <row r="50" spans="2:3" x14ac:dyDescent="0.25">
      <c r="B50" s="20"/>
    </row>
    <row r="51" spans="2:3" x14ac:dyDescent="0.25">
      <c r="B51" s="20"/>
    </row>
    <row r="52" spans="2:3" x14ac:dyDescent="0.25">
      <c r="B52" s="20"/>
    </row>
    <row r="53" spans="2:3" x14ac:dyDescent="0.25">
      <c r="B53" s="20"/>
    </row>
    <row r="63" spans="2:3" ht="15.75" x14ac:dyDescent="0.25">
      <c r="C63" s="17" t="s">
        <v>177</v>
      </c>
    </row>
    <row r="78" spans="12:12" x14ac:dyDescent="0.25">
      <c r="L78" s="19"/>
    </row>
    <row r="79" spans="12:12" x14ac:dyDescent="0.25">
      <c r="L79" s="19"/>
    </row>
    <row r="80" spans="12:12" x14ac:dyDescent="0.25">
      <c r="L80" s="19"/>
    </row>
    <row r="82" spans="3:12" x14ac:dyDescent="0.25">
      <c r="L82" s="20"/>
    </row>
    <row r="83" spans="3:12" x14ac:dyDescent="0.25">
      <c r="L83" s="20"/>
    </row>
    <row r="84" spans="3:12" x14ac:dyDescent="0.25">
      <c r="L84" s="20"/>
    </row>
    <row r="90" spans="3:12" x14ac:dyDescent="0.25">
      <c r="C90" s="16" t="s">
        <v>178</v>
      </c>
    </row>
    <row r="101" spans="2:7" x14ac:dyDescent="0.25">
      <c r="B101" s="20"/>
    </row>
    <row r="102" spans="2:7" x14ac:dyDescent="0.25">
      <c r="B102" s="20"/>
    </row>
    <row r="103" spans="2:7" x14ac:dyDescent="0.25">
      <c r="B103" s="20"/>
    </row>
    <row r="112" spans="2:7" x14ac:dyDescent="0.25">
      <c r="G112" s="20"/>
    </row>
    <row r="113" spans="3:7" x14ac:dyDescent="0.25">
      <c r="G113" s="20"/>
    </row>
    <row r="114" spans="3:7" ht="15.75" x14ac:dyDescent="0.25">
      <c r="C114" s="17" t="s">
        <v>180</v>
      </c>
    </row>
    <row r="139" spans="3:3" ht="15.75" x14ac:dyDescent="0.25">
      <c r="C139" s="17" t="s">
        <v>179</v>
      </c>
    </row>
    <row r="170" spans="11:11" x14ac:dyDescent="0.25">
      <c r="K170" s="21">
        <v>0.4</v>
      </c>
    </row>
    <row r="186" spans="2:2" ht="15.75" x14ac:dyDescent="0.25">
      <c r="B186" s="17" t="s">
        <v>17</v>
      </c>
    </row>
    <row r="187" spans="2:2" ht="15.75" x14ac:dyDescent="0.25">
      <c r="B187" s="17"/>
    </row>
    <row r="188" spans="2:2" ht="15.75" x14ac:dyDescent="0.25">
      <c r="B188" s="17"/>
    </row>
    <row r="189" spans="2:2" ht="15.75" x14ac:dyDescent="0.25">
      <c r="B189" s="17"/>
    </row>
    <row r="190" spans="2:2" ht="15.75" x14ac:dyDescent="0.25">
      <c r="B190" s="17"/>
    </row>
    <row r="191" spans="2:2" ht="15.75" x14ac:dyDescent="0.25">
      <c r="B191" s="17"/>
    </row>
    <row r="192" spans="2:2" ht="15.75" x14ac:dyDescent="0.25">
      <c r="B192" s="17"/>
    </row>
    <row r="193" spans="2:2" ht="15.75" x14ac:dyDescent="0.25">
      <c r="B193" s="17"/>
    </row>
    <row r="194" spans="2:2" ht="15.75" x14ac:dyDescent="0.25">
      <c r="B194" s="17"/>
    </row>
    <row r="195" spans="2:2" ht="15.75" x14ac:dyDescent="0.25">
      <c r="B195" s="17"/>
    </row>
    <row r="196" spans="2:2" ht="15.75" x14ac:dyDescent="0.25">
      <c r="B196" s="17"/>
    </row>
    <row r="197" spans="2:2" ht="15.75" x14ac:dyDescent="0.25">
      <c r="B197" s="17"/>
    </row>
    <row r="198" spans="2:2" ht="15.75" x14ac:dyDescent="0.25">
      <c r="B198" s="17"/>
    </row>
    <row r="199" spans="2:2" ht="15.75" x14ac:dyDescent="0.25">
      <c r="B199" s="17"/>
    </row>
    <row r="200" spans="2:2" ht="15.75" x14ac:dyDescent="0.25">
      <c r="B200" s="17"/>
    </row>
    <row r="201" spans="2:2" ht="15.75" x14ac:dyDescent="0.25">
      <c r="B201" s="17"/>
    </row>
    <row r="202" spans="2:2" ht="15.75" x14ac:dyDescent="0.25">
      <c r="B202" s="17"/>
    </row>
    <row r="203" spans="2:2" ht="15.75" x14ac:dyDescent="0.25">
      <c r="B203" s="17"/>
    </row>
    <row r="204" spans="2:2" ht="15.75" x14ac:dyDescent="0.25">
      <c r="B204" s="17"/>
    </row>
    <row r="205" spans="2:2" ht="15.75" x14ac:dyDescent="0.25">
      <c r="B205" s="17"/>
    </row>
    <row r="206" spans="2:2" ht="15.75" x14ac:dyDescent="0.25">
      <c r="B206" s="17"/>
    </row>
    <row r="207" spans="2:2" ht="15.75" x14ac:dyDescent="0.25">
      <c r="B207" s="17"/>
    </row>
    <row r="208" spans="2:2" ht="15.75" x14ac:dyDescent="0.25">
      <c r="B208" s="17"/>
    </row>
    <row r="209" spans="2:2" ht="15.75" x14ac:dyDescent="0.25">
      <c r="B209" s="17"/>
    </row>
    <row r="210" spans="2:2" ht="15.75" x14ac:dyDescent="0.25">
      <c r="B210" s="17"/>
    </row>
    <row r="211" spans="2:2" ht="15.75" x14ac:dyDescent="0.25">
      <c r="B211" s="17"/>
    </row>
    <row r="212" spans="2:2" ht="15.75" x14ac:dyDescent="0.25">
      <c r="B212" s="17"/>
    </row>
    <row r="213" spans="2:2" ht="15.75" x14ac:dyDescent="0.25">
      <c r="B213" s="17"/>
    </row>
    <row r="214" spans="2:2" ht="15.75" x14ac:dyDescent="0.25">
      <c r="B214" s="17"/>
    </row>
    <row r="215" spans="2:2" ht="15.75" x14ac:dyDescent="0.25">
      <c r="B215" s="17"/>
    </row>
    <row r="216" spans="2:2" ht="14.25" customHeight="1" x14ac:dyDescent="0.25"/>
  </sheetData>
  <mergeCells count="2">
    <mergeCell ref="C4:K4"/>
    <mergeCell ref="C6:E6"/>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
  <sheetViews>
    <sheetView topLeftCell="G1" workbookViewId="0">
      <selection activeCell="C31" sqref="C31"/>
    </sheetView>
  </sheetViews>
  <sheetFormatPr baseColWidth="10" defaultRowHeight="15" x14ac:dyDescent="0.25"/>
  <cols>
    <col min="1" max="1" width="49.28515625" bestFit="1" customWidth="1"/>
    <col min="2" max="2" width="38.5703125" customWidth="1"/>
    <col min="3" max="3" width="19.7109375" bestFit="1" customWidth="1"/>
    <col min="4" max="4" width="24.7109375" bestFit="1" customWidth="1"/>
    <col min="5" max="5" width="15.7109375" customWidth="1"/>
    <col min="6" max="6" width="19.85546875" bestFit="1" customWidth="1"/>
    <col min="8" max="8" width="12.28515625" bestFit="1" customWidth="1"/>
    <col min="9" max="9" width="14.28515625" bestFit="1" customWidth="1"/>
    <col min="10" max="10" width="13.28515625" bestFit="1" customWidth="1"/>
    <col min="11" max="11" width="15.5703125" bestFit="1" customWidth="1"/>
    <col min="13" max="13" width="14.85546875" bestFit="1" customWidth="1"/>
    <col min="17" max="17" width="53" customWidth="1"/>
    <col min="18" max="18" width="18.85546875" bestFit="1" customWidth="1"/>
    <col min="19" max="19" width="22.28515625" customWidth="1"/>
    <col min="20" max="20" width="21" customWidth="1"/>
  </cols>
  <sheetData>
    <row r="1" spans="1:21" x14ac:dyDescent="0.25">
      <c r="A1" s="2" t="s">
        <v>21</v>
      </c>
      <c r="B1" s="2" t="s">
        <v>31</v>
      </c>
      <c r="C1" s="2" t="s">
        <v>40</v>
      </c>
      <c r="D1" s="4" t="s">
        <v>51</v>
      </c>
      <c r="E1" s="4" t="s">
        <v>50</v>
      </c>
      <c r="F1" s="4" t="s">
        <v>52</v>
      </c>
      <c r="G1" s="4" t="s">
        <v>53</v>
      </c>
      <c r="H1" s="7" t="s">
        <v>11</v>
      </c>
      <c r="I1" s="4" t="s">
        <v>66</v>
      </c>
      <c r="J1" s="4" t="s">
        <v>156</v>
      </c>
      <c r="K1" s="4" t="s">
        <v>13</v>
      </c>
      <c r="L1" s="4" t="s">
        <v>72</v>
      </c>
      <c r="M1" s="4" t="s">
        <v>15</v>
      </c>
      <c r="N1" s="4" t="s">
        <v>6</v>
      </c>
      <c r="O1" s="7" t="s">
        <v>73</v>
      </c>
      <c r="P1" s="4" t="s">
        <v>17</v>
      </c>
      <c r="Q1" s="13" t="s">
        <v>1</v>
      </c>
      <c r="R1" s="13" t="s">
        <v>167</v>
      </c>
      <c r="S1" s="15" t="s">
        <v>162</v>
      </c>
      <c r="T1" s="15" t="s">
        <v>163</v>
      </c>
      <c r="U1" s="13" t="s">
        <v>173</v>
      </c>
    </row>
    <row r="2" spans="1:21" x14ac:dyDescent="0.25">
      <c r="A2" s="40" t="s">
        <v>23</v>
      </c>
      <c r="B2" s="22" t="s">
        <v>32</v>
      </c>
      <c r="C2" s="1" t="s">
        <v>41</v>
      </c>
      <c r="D2" s="1" t="s">
        <v>59</v>
      </c>
      <c r="E2" s="5">
        <v>0.2</v>
      </c>
      <c r="F2" s="1" t="s">
        <v>54</v>
      </c>
      <c r="G2" s="5">
        <v>0.2</v>
      </c>
      <c r="H2" s="8" t="s">
        <v>65</v>
      </c>
      <c r="I2" s="9" t="s">
        <v>67</v>
      </c>
      <c r="J2" s="5">
        <v>0.25</v>
      </c>
      <c r="K2" s="9" t="s">
        <v>70</v>
      </c>
      <c r="L2" s="5">
        <v>0.25</v>
      </c>
      <c r="M2" s="9" t="s">
        <v>74</v>
      </c>
      <c r="N2" s="9" t="s">
        <v>76</v>
      </c>
      <c r="O2" s="10" t="s">
        <v>78</v>
      </c>
      <c r="P2" s="9" t="s">
        <v>81</v>
      </c>
      <c r="Q2" s="14" t="s">
        <v>100</v>
      </c>
      <c r="R2" s="14" t="s">
        <v>164</v>
      </c>
      <c r="S2" s="14" t="s">
        <v>165</v>
      </c>
      <c r="T2" s="14" t="s">
        <v>166</v>
      </c>
      <c r="U2" s="14" t="s">
        <v>48</v>
      </c>
    </row>
    <row r="3" spans="1:21" x14ac:dyDescent="0.25">
      <c r="A3" s="40" t="s">
        <v>24</v>
      </c>
      <c r="B3" s="22" t="s">
        <v>33</v>
      </c>
      <c r="C3" s="1" t="s">
        <v>42</v>
      </c>
      <c r="D3" s="1" t="s">
        <v>46</v>
      </c>
      <c r="E3" s="5">
        <v>0.4</v>
      </c>
      <c r="F3" s="1" t="s">
        <v>55</v>
      </c>
      <c r="G3" s="5">
        <v>0.4</v>
      </c>
      <c r="H3" s="8" t="s">
        <v>1</v>
      </c>
      <c r="I3" s="9" t="s">
        <v>68</v>
      </c>
      <c r="J3" s="5">
        <v>0.15</v>
      </c>
      <c r="K3" s="9" t="s">
        <v>71</v>
      </c>
      <c r="L3" s="5">
        <v>0.15</v>
      </c>
      <c r="M3" s="9" t="s">
        <v>75</v>
      </c>
      <c r="N3" s="9" t="s">
        <v>77</v>
      </c>
      <c r="O3" s="10" t="s">
        <v>79</v>
      </c>
      <c r="P3" s="9" t="s">
        <v>82</v>
      </c>
      <c r="Q3" s="14" t="s">
        <v>101</v>
      </c>
      <c r="R3" s="14" t="s">
        <v>168</v>
      </c>
      <c r="S3" s="14" t="s">
        <v>171</v>
      </c>
      <c r="T3" s="14" t="s">
        <v>172</v>
      </c>
      <c r="U3" s="14" t="s">
        <v>47</v>
      </c>
    </row>
    <row r="4" spans="1:21" x14ac:dyDescent="0.25">
      <c r="A4" s="40" t="s">
        <v>201</v>
      </c>
      <c r="B4" s="22" t="s">
        <v>34</v>
      </c>
      <c r="C4" s="1" t="s">
        <v>43</v>
      </c>
      <c r="D4" s="1" t="s">
        <v>47</v>
      </c>
      <c r="E4" s="5">
        <v>0.6</v>
      </c>
      <c r="F4" s="1" t="s">
        <v>56</v>
      </c>
      <c r="G4" s="5">
        <v>0.6</v>
      </c>
      <c r="I4" s="1" t="s">
        <v>69</v>
      </c>
      <c r="J4" s="5">
        <v>0.1</v>
      </c>
      <c r="M4" s="6"/>
      <c r="N4" s="6"/>
      <c r="O4" s="6"/>
      <c r="P4" s="1" t="s">
        <v>83</v>
      </c>
      <c r="Q4" t="s">
        <v>293</v>
      </c>
      <c r="R4" t="s">
        <v>169</v>
      </c>
      <c r="U4" t="s">
        <v>46</v>
      </c>
    </row>
    <row r="5" spans="1:21" x14ac:dyDescent="0.25">
      <c r="A5" s="39" t="s">
        <v>22</v>
      </c>
      <c r="B5" s="22" t="s">
        <v>35</v>
      </c>
      <c r="C5" s="1" t="s">
        <v>44</v>
      </c>
      <c r="D5" s="1" t="s">
        <v>48</v>
      </c>
      <c r="E5" s="5">
        <v>0.8</v>
      </c>
      <c r="F5" s="1" t="s">
        <v>57</v>
      </c>
      <c r="G5" s="5">
        <v>0.8</v>
      </c>
      <c r="P5" s="1" t="s">
        <v>84</v>
      </c>
      <c r="Q5" t="s">
        <v>174</v>
      </c>
      <c r="R5" t="s">
        <v>170</v>
      </c>
    </row>
    <row r="6" spans="1:21" x14ac:dyDescent="0.25">
      <c r="A6" s="39" t="s">
        <v>193</v>
      </c>
      <c r="B6" s="22" t="s">
        <v>36</v>
      </c>
      <c r="C6" s="1" t="s">
        <v>45</v>
      </c>
      <c r="D6" s="1" t="s">
        <v>49</v>
      </c>
      <c r="E6" s="5">
        <v>1</v>
      </c>
      <c r="F6" s="1" t="s">
        <v>58</v>
      </c>
      <c r="G6" s="5">
        <v>1</v>
      </c>
      <c r="P6" s="1" t="s">
        <v>85</v>
      </c>
    </row>
    <row r="7" spans="1:21" x14ac:dyDescent="0.25">
      <c r="A7" s="37" t="s">
        <v>25</v>
      </c>
      <c r="B7" s="22" t="s">
        <v>37</v>
      </c>
    </row>
    <row r="8" spans="1:21" x14ac:dyDescent="0.25">
      <c r="A8" s="37" t="s">
        <v>26</v>
      </c>
      <c r="B8" s="22" t="s">
        <v>38</v>
      </c>
    </row>
    <row r="9" spans="1:21" x14ac:dyDescent="0.25">
      <c r="A9" s="37" t="s">
        <v>27</v>
      </c>
    </row>
    <row r="10" spans="1:21" x14ac:dyDescent="0.25">
      <c r="A10" s="37" t="s">
        <v>28</v>
      </c>
    </row>
    <row r="11" spans="1:21" x14ac:dyDescent="0.25">
      <c r="A11" s="37" t="s">
        <v>196</v>
      </c>
    </row>
    <row r="12" spans="1:21" x14ac:dyDescent="0.25">
      <c r="A12" s="37" t="s">
        <v>29</v>
      </c>
    </row>
    <row r="13" spans="1:21" x14ac:dyDescent="0.25">
      <c r="A13" s="41" t="s">
        <v>30</v>
      </c>
    </row>
    <row r="14" spans="1:21" x14ac:dyDescent="0.25">
      <c r="A14" s="41" t="s">
        <v>197</v>
      </c>
    </row>
    <row r="15" spans="1:21" x14ac:dyDescent="0.25">
      <c r="A15" s="38" t="s">
        <v>216</v>
      </c>
    </row>
    <row r="16" spans="1:21" x14ac:dyDescent="0.25">
      <c r="A16" s="38" t="s">
        <v>194</v>
      </c>
    </row>
    <row r="17" spans="1:1" x14ac:dyDescent="0.25">
      <c r="A17" s="38" t="s">
        <v>185</v>
      </c>
    </row>
    <row r="18" spans="1:1" x14ac:dyDescent="0.25">
      <c r="A18" s="38" t="s">
        <v>296</v>
      </c>
    </row>
    <row r="19" spans="1:1" x14ac:dyDescent="0.25">
      <c r="A19" s="38" t="s">
        <v>195</v>
      </c>
    </row>
  </sheetData>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GC-P07-F01-Contexto Estratégico</vt:lpstr>
      <vt:lpstr>GC-P07-F02</vt:lpstr>
      <vt:lpstr>DOCUMENTOS DE APOYO</vt:lpstr>
      <vt:lpstr>FORMULAS (no modificar)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UT</cp:lastModifiedBy>
  <cp:lastPrinted>2021-07-11T03:14:32Z</cp:lastPrinted>
  <dcterms:created xsi:type="dcterms:W3CDTF">2021-07-11T02:18:30Z</dcterms:created>
  <dcterms:modified xsi:type="dcterms:W3CDTF">2024-08-15T21:36:01Z</dcterms:modified>
</cp:coreProperties>
</file>