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D:\DATOS\Desktop\SIAC\5. RIESGOS 2022\DOCUMENTOS DE TRABAJO GR\"/>
    </mc:Choice>
  </mc:AlternateContent>
  <bookViews>
    <workbookView xWindow="0" yWindow="0" windowWidth="28800" windowHeight="12330" tabRatio="857" activeTab="2"/>
  </bookViews>
  <sheets>
    <sheet name="MC-P08-F01-Contexto Estratégico" sheetId="9" r:id="rId1"/>
    <sheet name="MC-P08-F02-Contexto del proceso" sheetId="10" r:id="rId2"/>
    <sheet name="MC-P08-F03" sheetId="1" r:id="rId3"/>
    <sheet name="DOCUMENTOS DE APOYO" sheetId="3" r:id="rId4"/>
    <sheet name="FORMULAS (no modificar)" sheetId="2" r:id="rId5"/>
  </sheets>
  <externalReferences>
    <externalReference r:id="rId6"/>
    <externalReference r:id="rId7"/>
  </externalReferences>
  <definedNames>
    <definedName name="unico">'[1]Identificación del Riesgo'!$F$20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2" i="1" l="1"/>
  <c r="R31" i="1" l="1"/>
  <c r="R30" i="1"/>
  <c r="V30" i="1" s="1"/>
  <c r="V31" i="1" s="1"/>
  <c r="W30" i="1" s="1"/>
  <c r="X30" i="1" s="1"/>
  <c r="AA30" i="1" s="1"/>
  <c r="L30" i="1"/>
  <c r="Y30" i="1" s="1"/>
  <c r="J30" i="1"/>
  <c r="M30" i="1" s="1"/>
  <c r="E30" i="1"/>
  <c r="E28" i="1"/>
  <c r="R29" i="1"/>
  <c r="R28" i="1"/>
  <c r="V28" i="1" s="1"/>
  <c r="V29" i="1" s="1"/>
  <c r="W28" i="1" s="1"/>
  <c r="X28" i="1" s="1"/>
  <c r="AA28" i="1" s="1"/>
  <c r="L28" i="1"/>
  <c r="Y28" i="1" s="1"/>
  <c r="J28" i="1"/>
  <c r="M28" i="1" s="1"/>
  <c r="R27" i="1" l="1"/>
  <c r="R26" i="1"/>
  <c r="Y26" i="1" s="1"/>
  <c r="R25" i="1"/>
  <c r="R24" i="1"/>
  <c r="R23" i="1"/>
  <c r="R22" i="1"/>
  <c r="R21" i="1"/>
  <c r="R20" i="1"/>
  <c r="R19" i="1"/>
  <c r="R18" i="1"/>
  <c r="R17" i="1"/>
  <c r="R16" i="1"/>
  <c r="R15" i="1"/>
  <c r="R14" i="1"/>
  <c r="L26" i="1"/>
  <c r="J26" i="1"/>
  <c r="M26" i="1" s="1"/>
  <c r="E26" i="1"/>
  <c r="L24" i="1"/>
  <c r="J24" i="1"/>
  <c r="E24" i="1"/>
  <c r="L22" i="1"/>
  <c r="J22" i="1"/>
  <c r="E22" i="1"/>
  <c r="M22" i="1" l="1"/>
  <c r="M24" i="1"/>
  <c r="Y24" i="1"/>
  <c r="Y22" i="1"/>
  <c r="L20" i="1"/>
  <c r="J20" i="1"/>
  <c r="E14" i="1"/>
  <c r="M20" i="1" l="1"/>
  <c r="E16" i="1"/>
  <c r="E18" i="1"/>
  <c r="E20" i="1"/>
  <c r="Y20" i="1" l="1"/>
  <c r="J14" i="1" l="1"/>
  <c r="L14" i="1"/>
  <c r="Y14" i="1" s="1"/>
  <c r="Z14" i="1" s="1"/>
  <c r="J16" i="1"/>
  <c r="L16" i="1"/>
  <c r="J18" i="1"/>
  <c r="L18" i="1"/>
  <c r="Y16" i="1" l="1"/>
  <c r="Z16" i="1" s="1"/>
  <c r="V18" i="1"/>
  <c r="V19" i="1" s="1"/>
  <c r="V14" i="1"/>
  <c r="V15" i="1" s="1"/>
  <c r="V16" i="1"/>
  <c r="V17" i="1" s="1"/>
  <c r="W16" i="1" s="1"/>
  <c r="X16" i="1" s="1"/>
  <c r="Y18" i="1"/>
  <c r="Z18" i="1" s="1"/>
  <c r="M18" i="1"/>
  <c r="M16" i="1"/>
  <c r="M14" i="1"/>
  <c r="L12" i="1"/>
  <c r="J12" i="1"/>
  <c r="R12" i="1"/>
  <c r="AA16" i="1" l="1"/>
  <c r="W14" i="1"/>
  <c r="X14" i="1" s="1"/>
  <c r="AA14" i="1" s="1"/>
  <c r="V12" i="1"/>
  <c r="W12" i="1" s="1"/>
  <c r="W18" i="1"/>
  <c r="V20" i="1"/>
  <c r="V21" i="1" s="1"/>
  <c r="Y12" i="1"/>
  <c r="Z12" i="1" s="1"/>
  <c r="W20" i="1" l="1"/>
  <c r="X20" i="1" s="1"/>
  <c r="AA20" i="1" s="1"/>
  <c r="V22" i="1"/>
  <c r="V23" i="1" s="1"/>
  <c r="X18" i="1"/>
  <c r="AA18" i="1" s="1"/>
  <c r="X12" i="1"/>
  <c r="AA12" i="1" s="1"/>
  <c r="M12" i="1"/>
  <c r="W22" i="1" l="1"/>
  <c r="X22" i="1" s="1"/>
  <c r="AA22" i="1" s="1"/>
  <c r="V24" i="1"/>
  <c r="V25" i="1" s="1"/>
  <c r="W24" i="1" l="1"/>
  <c r="X24" i="1" s="1"/>
  <c r="AA24" i="1" s="1"/>
  <c r="V26" i="1"/>
  <c r="V27" i="1" s="1"/>
  <c r="W26" i="1" s="1"/>
  <c r="X26" i="1" s="1"/>
  <c r="AA26" i="1" s="1"/>
</calcChain>
</file>

<file path=xl/comments1.xml><?xml version="1.0" encoding="utf-8"?>
<comments xmlns="http://schemas.openxmlformats.org/spreadsheetml/2006/main">
  <authors>
    <author/>
  </authors>
  <commentList>
    <comment ref="A7" authorId="0" shapeId="0">
      <text>
        <r>
          <rPr>
            <sz val="11"/>
            <color theme="1"/>
            <rFont val="Calibri"/>
            <family val="2"/>
          </rPr>
          <t>======
ID#AAAAWrg_VD0
USUARIO    (2022-03-09 13:18:16)
Estatuto General UT</t>
        </r>
      </text>
    </comment>
    <comment ref="B9"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9"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9" authorId="0" shapeId="0">
      <text>
        <r>
          <rPr>
            <sz val="11"/>
            <color theme="1"/>
            <rFont val="Calibri"/>
            <family val="2"/>
          </rPr>
          <t>======
ID#AAAAWrg_VDA
USUARIO    (2022-03-09 13:18:16)
Son los problemas, obstáculos o limitaciones externos que pueden impedir o limitar el desarrollo de un país o de un sector.</t>
        </r>
      </text>
    </comment>
    <comment ref="B10" authorId="0" shapeId="0">
      <text>
        <r>
          <rPr>
            <sz val="11"/>
            <color theme="1"/>
            <rFont val="Calibri"/>
            <family val="2"/>
          </rPr>
          <t>======
ID#AAAAWrg_VD4
UT    (2022-03-09 13:18:16)
Cambios de gobierno, legislación, políticas públicas, regulación</t>
        </r>
      </text>
    </comment>
    <comment ref="B16" authorId="0" shapeId="0">
      <text>
        <r>
          <rPr>
            <sz val="11"/>
            <color theme="1"/>
            <rFont val="Calibri"/>
            <family val="2"/>
          </rPr>
          <t>======
ID#AAAAWrg_VEo
UT    (2022-03-09 13:18:16)
Disponibilidad de capital, liquidez, mercados financieros, desempleo, competencia</t>
        </r>
      </text>
    </comment>
    <comment ref="B24"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2" authorId="0" shapeId="0">
      <text>
        <r>
          <rPr>
            <sz val="11"/>
            <color theme="1"/>
            <rFont val="Calibri"/>
            <family val="2"/>
          </rPr>
          <t>======
ID#AAAAWrg_VCM
Usuario    (2022-03-09 13:18:16)
Avances en tecnología, acceso a sistemas de información externos, gobierno en línea.</t>
        </r>
      </text>
    </comment>
    <comment ref="B39"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7"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62" authorId="0" shapeId="0">
      <text>
        <r>
          <rPr>
            <sz val="11"/>
            <color theme="1"/>
            <rFont val="Calibri"/>
            <family val="2"/>
          </rPr>
          <t>======
ID#AAAAWrg_VB0
Usuario    (2022-03-09 13:18:16)
Presupuesto de funcionamiento, recursos de inversión, infraestructura, capacidad instalada</t>
        </r>
      </text>
    </comment>
    <comment ref="B68"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76" authorId="0" shapeId="0">
      <text>
        <r>
          <rPr>
            <sz val="11"/>
            <color theme="1"/>
            <rFont val="Calibri"/>
            <family val="2"/>
          </rPr>
          <t>======
ID#AAAAWrg_VDM
Usuario    (2022-03-09 13:18:16)
Capacidad, diseño de ejecución, proveedores, entradas, salidas, gestión del conocimiento, relación con las partes interesadas.</t>
        </r>
      </text>
    </comment>
    <comment ref="B86" authorId="0" shapeId="0">
      <text>
        <r>
          <rPr>
            <sz val="11"/>
            <color theme="1"/>
            <rFont val="Calibri"/>
            <family val="2"/>
          </rPr>
          <t>======
ID#AAAAWrg_VDE
Usuario    (2022-03-09 13:18:16)
Integridad y disponibilidad de datos y sistemas, desarrollo, producción, mantenimiento de sistemas de información.</t>
        </r>
      </text>
    </comment>
    <comment ref="B95" authorId="0" shapeId="0">
      <text>
        <r>
          <rPr>
            <sz val="11"/>
            <color theme="1"/>
            <rFont val="Calibri"/>
            <family val="2"/>
          </rPr>
          <t>======
ID#AAAAWrg_VCw
Usuario    (2022-03-09 13:18:16)
Canales utilizados y su efectividad, flujo de la información necesaria para el desarrollo de las operaciones.</t>
        </r>
      </text>
    </comment>
    <comment ref="B101" authorId="0" shapeId="0">
      <text>
        <r>
          <rPr>
            <sz val="11"/>
            <color theme="1"/>
            <rFont val="Calibri"/>
            <family val="2"/>
          </rPr>
          <t>======
ID#AAAAWrg_VDc
Usuario    (2022-03-09 13:18:16)
Canales utilizados y su efectividad, flujo de la información necesaria para el desarrollo de las operaciones.</t>
        </r>
      </text>
    </comment>
    <comment ref="B108"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
  </authors>
  <commentList>
    <comment ref="B10" authorId="0" shapeId="0">
      <text>
        <r>
          <rPr>
            <sz val="11"/>
            <color theme="1"/>
            <rFont val="Calibri"/>
            <family val="2"/>
          </rPr>
          <t>======
ID#AAAAWrg_VDw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11"/>
            <color theme="1"/>
            <rFont val="Calibri"/>
            <family val="2"/>
          </rPr>
          <t>======
ID#AAAAWrg_VCE
LIBIA    (2022-03-09 13:18:16)
Se determinan las características o aspectos esenciales del proceso y sus interrelaciones.</t>
        </r>
      </text>
    </comment>
    <comment ref="B11" authorId="0" shapeId="0">
      <text>
        <r>
          <rPr>
            <sz val="11"/>
            <color theme="1"/>
            <rFont val="Calibri"/>
            <family val="2"/>
          </rPr>
          <t>======
ID#AAAAWrg_VC0
Usuario    (2022-03-09 13:18:16)
Claridad en la descripción del alcance y el objetivo del proceso</t>
        </r>
      </text>
    </comment>
    <comment ref="B12" authorId="0" shapeId="0">
      <text>
        <r>
          <rPr>
            <sz val="11"/>
            <color theme="1"/>
            <rFont val="Calibri"/>
            <family val="2"/>
          </rPr>
          <t>======
ID#AAAAWrg_VEg
Usuario    (2022-03-09 13:18:16)
Relación precisa con otros procesos, en cuanto a insumos proveedores, servicios , usuarios.</t>
        </r>
      </text>
    </comment>
    <comment ref="B13" authorId="0" shapeId="0">
      <text>
        <r>
          <rPr>
            <sz val="11"/>
            <color theme="1"/>
            <rFont val="Calibri"/>
            <family val="2"/>
          </rPr>
          <t>======
ID#AAAATbEaqkc
Usuario    (2022-03-09 13:18:16)
Procesos que determinan lineamientos necesarios para el desarrollo de todos los procesos de la institución.</t>
        </r>
      </text>
    </comment>
    <comment ref="B14" authorId="0" shapeId="0">
      <text>
        <r>
          <rPr>
            <sz val="11"/>
            <color theme="1"/>
            <rFont val="Calibri"/>
            <family val="2"/>
          </rPr>
          <t>======
ID#AAAAWrg_VCY
Usuario    (2022-03-09 13:18:16)
Pertinencia en los procedimientos que desarrollan los procesos.</t>
        </r>
      </text>
    </comment>
    <comment ref="B15" authorId="0" shapeId="0">
      <text>
        <r>
          <rPr>
            <sz val="11"/>
            <color theme="1"/>
            <rFont val="Calibri"/>
            <family val="2"/>
          </rPr>
          <t>======
ID#AAAAWrg_VCU
Usuario    (2022-03-09 13:18:16)
Grado de autoridad y responsabilidad de los funcionarios frente al proceso.</t>
        </r>
      </text>
    </comment>
    <comment ref="B16" authorId="0" shapeId="0">
      <text>
        <r>
          <rPr>
            <sz val="11"/>
            <color theme="1"/>
            <rFont val="Calibri"/>
            <family val="2"/>
          </rPr>
          <t>======
ID#AAAAWrg_VEs
Usuario    (2022-03-09 13:18:16)
Efectividad en los flujos de información determinados en la interacción de los procesos.</t>
        </r>
      </text>
    </comment>
    <comment ref="F17" authorId="0" shapeId="0">
      <text>
        <r>
          <rPr>
            <sz val="11"/>
            <color theme="1"/>
            <rFont val="Calibri"/>
            <family val="2"/>
          </rPr>
          <t>======
ID#AAAAWrg_VCs
USUARIO    (2022-03-09 13:18:16)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0" shapeId="0">
      <text>
        <r>
          <rPr>
            <sz val="11"/>
            <color theme="1"/>
            <rFont val="Calibri"/>
            <family val="2"/>
          </rPr>
          <t>======
ID#AAAAWrg_VCI
USUARIO    (2022-03-09 13:18:16)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11"/>
            <color theme="1"/>
            <rFont val="Calibri"/>
            <family val="2"/>
          </rPr>
          <t>======
ID#AAAAWrg_VCA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11"/>
            <color theme="1"/>
            <rFont val="Calibri"/>
            <family val="2"/>
          </rPr>
          <t>======
ID#AAAAWrg_VEY
LIBIA    (2022-03-09 13:18:16)
Se determinan las características o aspectos esenciales del proceso y sus interrelaciones.</t>
        </r>
      </text>
    </comment>
    <comment ref="B26" authorId="0" shapeId="0">
      <text>
        <r>
          <rPr>
            <sz val="11"/>
            <color theme="1"/>
            <rFont val="Calibri"/>
            <family val="2"/>
          </rPr>
          <t>======
ID#AAAAWrg_VEI
Usuario    (2022-03-09 13:18:16)
Claridad en la descripción y actualización planimétrica de los predios e infraestructura de la UT.</t>
        </r>
      </text>
    </comment>
    <comment ref="B27" authorId="0" shapeId="0">
      <text>
        <r>
          <rPr>
            <sz val="11"/>
            <color theme="1"/>
            <rFont val="Calibri"/>
            <family val="2"/>
          </rPr>
          <t>======
ID#AAAAWrg_VCc
Usuario    (2022-03-09 13:18:16)
Actualización precisa de los equipos con que se cuenta en los laboratorios de investigación</t>
        </r>
      </text>
    </comment>
    <comment ref="B28" authorId="0" shapeId="0">
      <text>
        <r>
          <rPr>
            <sz val="11"/>
            <color theme="1"/>
            <rFont val="Calibri"/>
            <family val="2"/>
          </rPr>
          <t>======
ID#AAAAWrg_VDs
Usuario    (2022-03-09 13:18:16)
Procesos que determinan Parque automotor, mantenimiento preventivo y ampliación del mismo</t>
        </r>
      </text>
    </comment>
    <comment ref="B29" authorId="0" shapeId="0">
      <text>
        <r>
          <rPr>
            <sz val="11"/>
            <color theme="1"/>
            <rFont val="Calibri"/>
            <family val="2"/>
          </rPr>
          <t>======
ID#AAAAWrg_VDI
Usuario    (2022-03-09 13:18:16)
ordenadores físicos que prestan servicios informáticos</t>
        </r>
      </text>
    </comment>
    <comment ref="B30" authorId="0" shapeId="0">
      <text>
        <r>
          <rPr>
            <sz val="11"/>
            <color theme="1"/>
            <rFont val="Calibri"/>
            <family val="2"/>
          </rPr>
          <t>======
ID#AAAAWrg_VEE
Usuario    (2022-03-09 13:18:16)
Bases de Datos y material didáctico disponible para la comunidad universitaria</t>
        </r>
      </text>
    </comment>
  </commentList>
</comments>
</file>

<file path=xl/comments3.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B11" authorId="0" shapeId="0">
      <text>
        <r>
          <rPr>
            <sz val="9"/>
            <color indexed="81"/>
            <rFont val="Tahoma"/>
            <family val="2"/>
          </rPr>
          <t>Las consecuencias que puede ocasionar a la organización la materialización del riesgo.</t>
        </r>
      </text>
    </comment>
    <comment ref="C11" authorId="0" shapeId="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text>
        <r>
          <rPr>
            <sz val="9"/>
            <color indexed="81"/>
            <rFont val="Tahoma"/>
            <family val="2"/>
          </rPr>
          <t xml:space="preserve">Son las fuentes generadoras de riesgos. </t>
        </r>
      </text>
    </comment>
    <comment ref="H11" authorId="0" shapeId="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9"/>
            <color indexed="81"/>
            <rFont val="Tahoma"/>
            <family val="2"/>
          </rPr>
          <t>Cruce los datos entre probabilidad e impacto</t>
        </r>
      </text>
    </comment>
    <comment ref="N11" authorId="0" shape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text>
        <r>
          <rPr>
            <sz val="9"/>
            <color indexed="81"/>
            <rFont val="Tahoma"/>
            <family val="2"/>
          </rPr>
          <t>El control afecta la probabilidad o el impacto</t>
        </r>
      </text>
    </comment>
    <comment ref="AC11" authorId="0" shapeId="0">
      <text>
        <r>
          <rPr>
            <sz val="9"/>
            <color indexed="81"/>
            <rFont val="Tahoma"/>
            <family val="2"/>
          </rPr>
          <t>Acciones a implementar</t>
        </r>
      </text>
    </comment>
  </commentList>
</comments>
</file>

<file path=xl/comments4.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<sst xmlns="http://schemas.openxmlformats.org/spreadsheetml/2006/main" count="685" uniqueCount="398">
  <si>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</si>
  <si>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</si>
  <si>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</si>
  <si>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</si>
  <si>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</si>
  <si>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</si>
  <si>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</si>
  <si>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</si>
  <si>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</si>
  <si>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</si>
  <si>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</si>
  <si>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</si>
  <si>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</si>
  <si>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</si>
  <si>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</si>
  <si>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</si>
  <si>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Probabilidad residual Final</t>
  </si>
  <si>
    <t>Zona de riesgo final</t>
  </si>
  <si>
    <t>Tratamiento</t>
  </si>
  <si>
    <t>Plan de Acción</t>
  </si>
  <si>
    <t>Responsable</t>
  </si>
  <si>
    <t>Fecha de implementación</t>
  </si>
  <si>
    <t>Fecha Seguimiento</t>
  </si>
  <si>
    <t>PROCESOS</t>
  </si>
  <si>
    <t>Gestión de la Planeación Institucional</t>
  </si>
  <si>
    <t>Formación</t>
  </si>
  <si>
    <t>Investigación</t>
  </si>
  <si>
    <t>Proyección Social</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</si>
  <si>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</si>
  <si>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</si>
  <si>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</si>
  <si>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</si>
  <si>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</si>
  <si>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</si>
  <si>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</si>
  <si>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</si>
  <si>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</si>
  <si>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</si>
  <si>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</si>
  <si>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</si>
  <si>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</si>
  <si>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</si>
  <si>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</si>
  <si>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</si>
  <si>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</si>
  <si>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</si>
  <si>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</si>
  <si>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</si>
  <si>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</si>
  <si>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</si>
  <si>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</si>
  <si>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</si>
  <si>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</si>
  <si>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</si>
  <si>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</si>
  <si>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</si>
  <si>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</si>
  <si>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</si>
  <si>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</si>
  <si>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</si>
  <si>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</si>
  <si>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</si>
  <si>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</si>
  <si>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</si>
  <si>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</si>
  <si>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</si>
  <si>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</si>
  <si>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</si>
  <si>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</si>
  <si>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</si>
  <si>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</si>
  <si>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</si>
  <si>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</si>
  <si>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</si>
  <si>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</si>
  <si>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</si>
  <si>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</si>
  <si>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</si>
  <si>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</si>
  <si>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</si>
  <si>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</si>
  <si>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</si>
  <si>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</si>
  <si>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</si>
  <si>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</si>
  <si>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</si>
  <si>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</si>
  <si>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</si>
  <si>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</si>
  <si>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</si>
  <si>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</si>
  <si>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</si>
  <si>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ESTABLECIMIENTO DEL CONTEXTO</t>
  </si>
  <si>
    <t>DESCRIPCIÓN</t>
  </si>
  <si>
    <t>Corresponde a los factores internos, externos, del proceso y de identificación de los activos, que se han de tomar en consideración para la administración de riesgo, a partir de los cuales es posible establecer las causas de los riesgos a identificar.</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</si>
  <si>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</si>
  <si>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</si>
  <si>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</si>
  <si>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</si>
  <si>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</si>
  <si>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</si>
  <si>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</si>
  <si>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</si>
  <si>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</si>
  <si>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</si>
  <si>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</si>
  <si>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</si>
  <si>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</si>
  <si>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</si>
  <si>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</si>
  <si>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</si>
  <si>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</si>
  <si>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</si>
  <si>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</si>
  <si>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</si>
  <si>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</si>
  <si>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</si>
  <si>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</si>
  <si>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</si>
  <si>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</si>
  <si>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</si>
  <si>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</si>
  <si>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</si>
  <si>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</si>
  <si>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</si>
  <si>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</si>
  <si>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</si>
  <si>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</si>
  <si>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</si>
  <si>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</si>
  <si>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</si>
  <si>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</si>
  <si>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</si>
  <si>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</si>
  <si>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</si>
  <si>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</si>
  <si>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</si>
  <si>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</si>
  <si>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</si>
  <si>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</si>
  <si>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5. Situación económica por la que atraviesa actualmente el país, a causa de la pandemia del COVID-19.</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</si>
  <si>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</si>
  <si>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</si>
  <si>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</si>
  <si>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</si>
  <si>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</si>
  <si>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4. Políticas que promuevan la igualdad de oportunidades, la inclusión, la solidaridad y la lucha contra la pobreza.</t>
  </si>
  <si>
    <t>2. Dinámicas geopolíticas globales</t>
  </si>
  <si>
    <t>4. Dimensión 4. Evaluación de Resultados obtuvo un puntaje de 64.8%, con decrecimiento de -6.6% en relación con la vigencia 2019. FURAG (2020)</t>
  </si>
  <si>
    <t>2. Desarticulación de algunos procesos que generan demoras en los resultados.</t>
  </si>
  <si>
    <t xml:space="preserve">La Universidad del Tolima es una institución de educación superior de carácter público que fomenta el desarrollo de las capacidades humanas para la formación integral permanente. Está apoyada en valores éticos de tolerancia, respeto y convivencia mediante la búsqueda incesante del saber, la producción, la apropiación y divulgación del conocimiento en los diversos campos de la cultura, la ciencia, el arte y la tecnología desde una perspectiva inter y transdiciplinar. Se enmarca en una educación inclusiva con enfoque diferencial de derechos como aporte al bienestar de la sociedad, el ambiente y al desarrollo sustentable de la región, la nación y del mundo.     </t>
  </si>
  <si>
    <t>MISIÓN:</t>
  </si>
  <si>
    <t>OBJETO:</t>
  </si>
  <si>
    <t xml:space="preserve">Su carácter de universidad tiene por objeto esencial la búsqueda, producción, generación, construcción colectiva y la difusión del saber y del conocimiento en los campos de las humanidades, las ciencias, las artes, la filosofía y la tecnología, a través de la docencia, la investigación, la extensión y la proyección social. Esto se articula en los programas académicos en las modalidades y metodologías tendientes a la formación humana y la excelencia académica.                                                                
Su carácter departamental radica en su compromiso de pensar la(s) problemática(s) de su entorno y contribuir a la formulación y puesta en marcha de planes, programas y proyectos, en busca del desarrollo y el fomento de la cultura en las diferentes regiones del departamento o donde hiciese presencia.
Su carácter de institución pública y estatal radica en que asume el compromiso que tiene el Estado en la formación de sus ciudadanos(as) y con la constitución del proyecto político, ambiental, cultural y ético de la Nación. Acuerdo del Consejo Superior. No. 033 del 23 de septiembre de 2020, "Por el cual se expide el Estatuto General de la Universidad del Tolima.
</t>
  </si>
  <si>
    <t>FECHA ACTUALIZACIÓN</t>
  </si>
  <si>
    <t>Ambientales</t>
  </si>
  <si>
    <t>3. Políticas estatales en educación superior</t>
  </si>
  <si>
    <t>4. Política de desarrollo institucional</t>
  </si>
  <si>
    <t xml:space="preserve">5. Objetivos de Desarrollo Sostenible </t>
  </si>
  <si>
    <t>6. Plan de Desarrollo Nacional y Departamental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</si>
  <si>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</si>
  <si>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</si>
  <si>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</si>
  <si>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</si>
  <si>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3. Imposibilidad de atender la totalidad de necesidades identificadas en las Instituciones de Educación Superior, con el presupuesto asignado.</t>
  </si>
  <si>
    <t>1. Posicionamiento de la educación como sector estratégico para el cierre de brechas y alcanzar una mayor equidad.</t>
  </si>
  <si>
    <t>5. Investigación y proyección social articulada con sector empresarial y social, para transferencia de conocimiento, tecnología entre otras para el desarrollo de la región.</t>
  </si>
  <si>
    <t xml:space="preserve">6. Educación inclusiva con enfoque diferencial de derechos como aporte al bienestar de la sociedad, el ambiente y al desarrollo sustentable de la región, la nación y del mundo.     </t>
  </si>
  <si>
    <t>1. Situación social del País en momentos de crisis.</t>
  </si>
  <si>
    <t xml:space="preserve">3. Alto desempleo de profesionales universitarios. </t>
  </si>
  <si>
    <t>4. Bajos niveles en competencias de los estudiantes que ingresan a la educación superior.</t>
  </si>
  <si>
    <t>3. Seguridad y privacidad de la Información.</t>
  </si>
  <si>
    <t>2. Evolución acelerada de las TIC</t>
  </si>
  <si>
    <t>5. Incapacidad para adoptar nuevas TIC</t>
  </si>
  <si>
    <t>3. Falta de conciencia ambiental.</t>
  </si>
  <si>
    <t>4. Pérdida de biodiversidad.</t>
  </si>
  <si>
    <t>1. Desarrollo sostenible y sustentable.</t>
  </si>
  <si>
    <t xml:space="preserve">6. Deforestación </t>
  </si>
  <si>
    <t>8. Contaminación por residuos químicos.</t>
  </si>
  <si>
    <t>1. Declaración internacional de derechos humanos.</t>
  </si>
  <si>
    <t>2. Legislación UNESCO</t>
  </si>
  <si>
    <t>3. Constitución Política de Colombia</t>
  </si>
  <si>
    <t>4. Legislación expedida Ministerio de Educación Nacional</t>
  </si>
  <si>
    <t>5. Legislación expedida para Entidades Públicas</t>
  </si>
  <si>
    <t xml:space="preserve">1. El equipo directivo realiza planeación estratégicas para proyectar los planes y lineamientos en el corto, mediano y largo plazo, a partir de la misión, visión y objetivos Institucionales.
</t>
  </si>
  <si>
    <t>3. Existe coherencia entre las políticas y lineamientos institucionales que propician el desarrollo de las funciones misionales; los planes de acción han sido socializados y se encuentran ampliamente apropiados por la comunidad universitaria. CNA, Resolución Acreditación 013189/2020 MEN.</t>
  </si>
  <si>
    <t xml:space="preserve">1. Dimensión 2. Direccionamiento Estratégico y Planeación, en la vigencia 2020 tuvo un decrecimiento del -7.6% con respecto a la vigencia 2019. FURAG (2020) </t>
  </si>
  <si>
    <t>2. La calificación del índice de mecanismos efectivos de seguimiento y evaluación, presentó una reducción del -21.7%, necesidad de fortalecer los mecanismos para el seguimiento, control y evaluación de los planes, programas y proyectos. FURAG (2020)</t>
  </si>
  <si>
    <t>3. Dimensión 3. Gestión con Valores para Resultados obtuvo un puntaje 65.1%, con decrecimiento de -2.4% en relación con la vigencia 2019. FURAG (2020)</t>
  </si>
  <si>
    <t>7. No existen mecanismos eficaces para definir y controlar los riesgos, más aún lo que refiere a la revisión y control por parte de la Dirección de los cambios del contexto, el seguimiento a los riesgos aceptados, y el comportamiento y/o materialización de los riesgos de corrupción. Informe pormenorizado OCG.</t>
  </si>
  <si>
    <t>2. Dificultades en la ejecución del presupuesto Institucional, representados en bajos tiempos de respuesta.</t>
  </si>
  <si>
    <t xml:space="preserve">3. Falta de un sistema de información administrativo y financiero integrado. </t>
  </si>
  <si>
    <t>4. Algunos procesos financieros se realizan de forma manual.</t>
  </si>
  <si>
    <t>5. Dificultad en la ejecución presupuestal causada por situaciones externas impredecibles: Pandemia, cese de actividades por protesta social, entre otros.</t>
  </si>
  <si>
    <t>6. Austeridad del Gasto Nacional.</t>
  </si>
  <si>
    <t>7. Reformas tributarias que impacten procesos en la institución. (Proyecto de modernización, costos de funcionamiento, plan de adquisiciones, entre otros)</t>
  </si>
  <si>
    <t>6. Recursos financieros limitados para atender requerimientos y necesidades de los grupos de valor o interés en procesos académicos y administrativos y para dar cumplimiento a los factores de acreditación institucional.</t>
  </si>
  <si>
    <t>1. El número de docentes de planta es insuficiente frente al número de estudiantes de las modalidades presencial y distancia. Resolución Acreditación 013189/2020 MEN.</t>
  </si>
  <si>
    <t>1. El nivel de cualificación de la planta docente conformada por 316 profesores,  de los cuales 131 poseen título de doctor, 167 título de magister y 18 cuentan con título de especialista. Resolución Acreditación 013189/2020 MEN.</t>
  </si>
  <si>
    <t>5. Falta de aplicación de herramientas de evaluación de desempeño al personal administrativo de la Institución.  (Plan de Mejoramiento MECI)</t>
  </si>
  <si>
    <t>2. La Dimensión 1. Talento Humano de la vigencia 2020 obtuvo un puntaje de 58,6%, quedando por debajo del 60%. FURAG (2020).</t>
  </si>
  <si>
    <t>3. El Plan Institucional de Capacitación no obedece a las necesidades de formación de acuerdo a las competencias de los cargos y carece de asignación de recursos del presupuesto.</t>
  </si>
  <si>
    <t>6. Falta de inducción al cargo para funcionarios nuevos o reubicados.</t>
  </si>
  <si>
    <t>4. Apropiación del personal de la UT, de los principios de transparencia, integridad, la cultura del autocontrol y autoevaluación.</t>
  </si>
  <si>
    <t>7. Carencia de mecanismos para el manejo de conflictos de interés. Informe pormenorizado de control interno 2do semestre 2020 MECI OCG y resultados FURAG (2020).</t>
  </si>
  <si>
    <t>8. Necesidad de formalizar Sistema de Seguridad y Salud en el Trabajo, acorde con la legislación y los lineamientos vigentes.</t>
  </si>
  <si>
    <t>1. La Institución cuenta con un modelo pedagógico y con políticas institucionales actualizadas que orientan los lineamientos curriculares de los Programas Académicos. Resolución Acreditación 013189/2020 MEN.</t>
  </si>
  <si>
    <t>3. Mecanismos de autorregulación y autoevaluación institucional en procesos académicos.</t>
  </si>
  <si>
    <t>4. El impacto en el desarrollo social y territorial que, desde los procesos formativos, tanto de pregrado como de posgrado se desarrollan en la Universidad. Resolución Acreditación 013189/2020 MEN.</t>
  </si>
  <si>
    <t xml:space="preserve">5. El aprovechamiento de los convenios con que cuenta la Institución, se registran 16 convenios nacionales y 87 convenios internacionales para la movilidad y cooperación académica, han permitido elevar el nivel de interacción de estudiantes y profesores con comunidades extranjeras. Resolución Acreditación 013189/2020 MEN.
</t>
  </si>
  <si>
    <t>6. Las estrategias implementadas para elevar la producción de los grupos de investigación, de tal manera que han alcanzado mejores niveles de categorización. Resolución Acreditación 013189/2020 MEN.</t>
  </si>
  <si>
    <t>7. El Hospital Veterinario fue galardonado a mejor centro asistencial para animales de la región Tolima grande, premios PET INDUSTRY.</t>
  </si>
  <si>
    <t>8. La institución tiene programas, proyectos y actividades que le permiten cumplir con su función de "promover el bienestar individual y colectivo" de los miembros de su comunidad universitaria. Resolución Acreditación 013189/2020 MEN.</t>
  </si>
  <si>
    <t>9. El prestigio y reconocimiento de los egresados quienes a su vez poseen un vínculo fuerte con la institución. Resolución Acreditación 013189/2020 MEN.</t>
  </si>
  <si>
    <t>10. La Institución cuenta con una amplia gama de recursos de apoyo académico. Resolución Acreditación 013189/2020 MEN.</t>
  </si>
  <si>
    <t>3. Dificultad en el seguimiento y control a la producción intelectual e investigación de los profesores y estudiantes y participación en comunidades científicas.</t>
  </si>
  <si>
    <t xml:space="preserve">4. Las pruebas Saber Pro por debajo del promedio nacional en los resultados de las competencias de Razonamiento cuantitativo e Inglés. Resolución Acreditación 013189/2020 MEN. </t>
  </si>
  <si>
    <t>7. Falta de controles diseñados e implementados dentro de los procedimientos. Informe pormenorizado de control interno 2do semestre 2020 MECI OCG.</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</si>
  <si>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</si>
  <si>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</si>
  <si>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</si>
  <si>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</si>
  <si>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</si>
  <si>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diseño de mecanismos para la información y comunicación, en su estructura no especifica con claridad fuentes de datos, control sobre la integridad, confidencialidad y disponibilidad de la información relevante. Informe pormenorizado de control interno 2do semestre 2020 MECI OCG</t>
  </si>
  <si>
    <t>3. Dimensión 5. Información y Comunicación obtuvo un puntaje de 69,6 para la vigencia 2020, presentó un decrecimiento - 6.2% en relación a la vigencia anterior. FURAG (2020)</t>
  </si>
  <si>
    <t>4. Recursos limitados para apoyar la gestión documental, para gestionar archivos digitales, electrónico y audiovisual.</t>
  </si>
  <si>
    <t>5. Falta definir canales oficiales externos acordes a los diferentes grupos de valor e interés, para los cuales esté especificado la información que se debe entregar, la periodicidad, y finalidad, así como los controles y mecanismos de evaluación para lograr la mejora efectiva. Informe pormenorizado de control interno 2do semestre 2020 MECI OCG.</t>
  </si>
  <si>
    <t>6. Recursos físicos y tecnológicos para la comunicación.</t>
  </si>
  <si>
    <t>3. Posconflicto, aportar a la garantía de derechos humanos y construcción de paz desde los ejes misionales.</t>
  </si>
  <si>
    <t>1. El desarrollo de las TIC favorece la comunicación bidireccional y multimodal de la gestión institucional y sectorial a los grupos de valor, de interés y ciudadanía en general.</t>
  </si>
  <si>
    <t>3. Política de Gobierno digital</t>
  </si>
  <si>
    <t>7. Red energética y conectividad a internet inestable</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</si>
  <si>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</si>
  <si>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</si>
  <si>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</si>
  <si>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</si>
  <si>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2. Para la vigencia 2020, el Índice de Desempeño Institucional alcanzó un puntaje de 65.9, presentando un incremento con relación a las vigencias 2019 (65.3) y 2018 (57.3), FURAG (2020)</t>
  </si>
  <si>
    <t>5. Los mecanismos de reporte de información no son oportunos para realizar el monitoreo, se presentan debilidades en la presentación de las evidencias, dificultando el seguimiento y toma de decisiones de la Alta Dirección. FURAG (2020)</t>
  </si>
  <si>
    <t>6. Debilidad en la línea de reporte al CICCI y estructura de control de la Universidad. Informe pormenorizado OCG.</t>
  </si>
  <si>
    <t>1. La reducción a cero del déficit fiscal acumulado desde la vigencia 2015.</t>
  </si>
  <si>
    <t xml:space="preserve">1. El costo de personal (Administrativos y Docentes) corresponde al 69% del presupuesto de la Universidad.
</t>
  </si>
  <si>
    <t>2. Búsqueda de recursos y fuentes de financiación.</t>
  </si>
  <si>
    <t>2. El número de profesores reconocidos en Colciencias como investigadores. Resolución Acreditación 013189/2020 MEN.</t>
  </si>
  <si>
    <t xml:space="preserve">1. Actualización del estatuto estudiantil
</t>
  </si>
  <si>
    <t>2. La Institución evidencia estrategias que permiten a los estudiantes y profesores acceder a cursos en segunda lengua, especialmente portugués e inglés. Resolución Acreditación 013189/2020 MEN.</t>
  </si>
  <si>
    <t>5. Índices de deserción a niveles por debajo del promedio nacional. Resolución Acreditación 013189/2020 MEN.</t>
  </si>
  <si>
    <t>6. Procesos de investigación institucionales, específicamente en productividad académica y en la categorización de grupos de investigación y de profesores ante el Sistema Nacional de Ciencia y Tecnología del país. Resolución Acreditación 013189/2020 MEN.</t>
  </si>
  <si>
    <t>8. Bajo nivel de bilingüismo en estudiantes, administrativos y docentes.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</si>
  <si>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</si>
  <si>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</si>
  <si>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</si>
  <si>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</si>
  <si>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</si>
  <si>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</si>
  <si>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</si>
  <si>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</si>
  <si>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6. Legislación de Propiedad intelectual</t>
  </si>
  <si>
    <t>1. Mecanismos para la información y la comunicación de la Universidad.</t>
  </si>
  <si>
    <t>2. Canales adecuados de información interno y externo.</t>
  </si>
  <si>
    <t>Seguimiento 2LD</t>
  </si>
  <si>
    <t>Probabilidad Controles</t>
  </si>
  <si>
    <t>Estado de la acción</t>
  </si>
  <si>
    <t>ANALISIS DEL PROCESO</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</si>
  <si>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</si>
  <si>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</si>
  <si>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</si>
  <si>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</si>
  <si>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</si>
  <si>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</si>
  <si>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</si>
  <si>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</si>
  <si>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</si>
  <si>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</si>
  <si>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</si>
  <si>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</si>
  <si>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</si>
  <si>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</si>
  <si>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</si>
  <si>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</si>
  <si>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</si>
  <si>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</si>
  <si>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</si>
  <si>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</si>
  <si>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</si>
  <si>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</si>
  <si>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</si>
  <si>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</si>
  <si>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</si>
  <si>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</si>
  <si>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</si>
  <si>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</si>
  <si>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</si>
  <si>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</si>
  <si>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</si>
  <si>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</si>
  <si>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</si>
  <si>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</si>
  <si>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5. Alianzas estratégicas con los sectores económicos y productivos de la región para el desarrollo de proyectos.</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</si>
  <si>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</si>
  <si>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</si>
  <si>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</si>
  <si>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</si>
  <si>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4. Manejo integral de residuos</t>
  </si>
  <si>
    <t>7. Legislación del Ministerio de Ambiente y protección social</t>
  </si>
  <si>
    <t>1. Incumplimiento a las diferentes disposiciones legales y normatiivas.</t>
  </si>
  <si>
    <t>3. El nivel de cualificación del personal administrativo con niveles de doctorado, maestria y especialización, que soportan los procesos misionales y la acreditación institucional. (consultar número)</t>
  </si>
  <si>
    <t>2. Construcción de la politica ambiental</t>
  </si>
  <si>
    <t>3. Asignación de recursos para la implementación del SGA</t>
  </si>
  <si>
    <t>1. Creación del poceso del Sistema de Gestión Ambiental (SGA) en la Revisión por la Dirección 2021.</t>
  </si>
  <si>
    <t>Seguridad y Salud en el Trabajo</t>
  </si>
  <si>
    <t>1. Creación del poceso del Sistema de Gestión de Seguridad y Salud del Trabajp (SGSST) en la Revisión por la Dirección 2021.</t>
  </si>
  <si>
    <t>1. Falta de Talento Humano especializado en los componentes de agua, aire, suelo y fauna.</t>
  </si>
  <si>
    <t xml:space="preserve">2. Inyección de más presupuesto para la ejecución </t>
  </si>
  <si>
    <t>3. Necesidad de un espacio  fisico adecuado para la Coordinación de Gestión y Educación Ambiental.</t>
  </si>
  <si>
    <t>2. Politica de Seguridad y Salud en el Trabajo</t>
  </si>
  <si>
    <t>Gestión de la Información y la Comunicación</t>
  </si>
  <si>
    <t>Gestión del Mejoramiento continuo</t>
  </si>
  <si>
    <t>Sistema de Gestión Seguridad y Salud en el Trabajo</t>
  </si>
  <si>
    <t>Sistema de Gestión de la Calidad</t>
  </si>
  <si>
    <t>Gestión Bibliotecaria</t>
  </si>
  <si>
    <t>Gestión de Tecnologías de la Información</t>
  </si>
  <si>
    <t>5. Cualificación del Talento Humano.</t>
  </si>
  <si>
    <t>7. Los informes de las auditorias realizadas por parte de los entes de vigilancia y control.</t>
  </si>
  <si>
    <t xml:space="preserve">Promover la sostenibilidad ambiental en la Universidad del Tolima, mediante la participación activa de la comunidad universitaria en los
procesos institucionales de gestión y educación ambiental, en el marco de los compromisos propios de las normas legales ambientales
aplicables que lleven mediante acciones a minimizar los impactos generados por las diversas actividades propias de los desarrollos
misionales (docencia, investigación y proyección social) de la Universidad del Tolima. </t>
  </si>
  <si>
    <t>Una vez al año</t>
  </si>
  <si>
    <t>No se puede establecer un dato aproximado toda vez que la Universidad del Tolima cuenta con aproximadamente 60 laboratorios en los cuales hay manipulación de reactivos químicos</t>
  </si>
  <si>
    <t>media</t>
  </si>
  <si>
    <t>#mantenimiento preventivo al año</t>
  </si>
  <si>
    <t>4. Fortalecimiento del Talento Humano de la Coordinación de Gestión y Educación Ambiental.</t>
  </si>
  <si>
    <t>6. Articulación de la Coordinación de Gestión y Educación Ambiental con entes públicos regionales,</t>
  </si>
  <si>
    <t>3. Asignación de recursos para la implementación del SGSST</t>
  </si>
  <si>
    <t>PROYECTO: PLANIFICACIÓN Y GESTIÓN SUSTENTABLE DEL CAMPUS UNIVERSITARIO/ SUBPROYECTO:Campus universitario sustentable/Acción: Articular, actualizar y documentar el Plan de  Gestión Integral de Residuos Sólidos</t>
  </si>
  <si>
    <t>Profesional universitario</t>
  </si>
  <si>
    <t>31 de enero de 2022</t>
  </si>
  <si>
    <t>1 de febrero de 2022</t>
  </si>
  <si>
    <t>trimestral</t>
  </si>
  <si>
    <t>primeros 5 días del mes de abril, julio, octubre y diciembre de 2022</t>
  </si>
  <si>
    <t>abierto</t>
  </si>
  <si>
    <t>por emergencia sanitaria debido a la no recolección de los residuos peligrosos  generados en la UT.</t>
  </si>
  <si>
    <t>debido a que no renovó el contrato con el proveedor asignado.</t>
  </si>
  <si>
    <t>por derrame de químicos peligrosos</t>
  </si>
  <si>
    <t xml:space="preserve">debido a mala manipulación o almacenamiento. </t>
  </si>
  <si>
    <t xml:space="preserve">por caida de arboles y/o ramas </t>
  </si>
  <si>
    <t>debido afectaciones por enfermedad, por inclemencia del tiempo, o por falta de mantenimiento</t>
  </si>
  <si>
    <t>por contaminación del aire</t>
  </si>
  <si>
    <t xml:space="preserve">debido a exceso de material particulado </t>
  </si>
  <si>
    <t xml:space="preserve">por ingreso de animales: zarigüellas, muciélagos a las oficinas o salones </t>
  </si>
  <si>
    <t>debido a fallas en la infraestructura que crea un habitat ideal para estas especies</t>
  </si>
  <si>
    <t>por acumulación de pilas, baterias, toners</t>
  </si>
  <si>
    <t>por acumulación de plásticos en el campus</t>
  </si>
  <si>
    <t>debido a la cantidad de residuos que se generan en el campus</t>
  </si>
  <si>
    <t>por mal manejo del agua potable y estado de los vertimientos</t>
  </si>
  <si>
    <t>debido a la falta de  realización de los lavados de los tanques de almacenamiento, de los bebederos y estaciones de llenado, el mantenimiento de las plantas de agua residual y el análisis de laboratorio de los vertimientos generados por la UT</t>
  </si>
  <si>
    <t xml:space="preserve">Se debe implementar un procedimiento que orienten al profesional universitario -supervisor-en los trámites para la contratación tres meses antes del vencimiento. </t>
  </si>
  <si>
    <t xml:space="preserve">1.- Se deben realizar capacitaciones a todo el personal de los laboratorios. 2.- Se debe implementar un manual o protocolo para la correcta manipulación y almacenamiento de químicos </t>
  </si>
  <si>
    <t>PROYECTO: PLANIFICACIÓN Y GESTIÓN SUSTENTABLE DEL CAMPUS UNIVERSITARIO/Subproyecto: Normatividad ambiental/ Acción: Realizar acompañamiento a los laboratorios que tienen almacén de químicos (investigación, docencia y extensión) en el marco de  la implementación del Sistema Globlamente Armonizado</t>
  </si>
  <si>
    <t>Se debe Articular, actualizar, documentar e implementar el manejo integral arboreo y zonas verdes del campus</t>
  </si>
  <si>
    <t>PROYECTO: PLANIFICACIÓN Y GESTIÓN SUSTENTABLE DEL CAMPUS UNIVERSITARIO/Subproyecto: campus universitario sustentable/ acción: Articular, actualizar, documentar e implementar el manejo integral arboreo y zonas verdes del campus</t>
  </si>
  <si>
    <t xml:space="preserve">Se deben realizar las mediciones de material particulado, realizar acciones pedagógicas y actividades que promuevan la movilidad en formas alterntivas no contaminantes </t>
  </si>
  <si>
    <t xml:space="preserve">PROYECTO: PLANIFICACIÓN Y GESTIÓN SUSTENTABLE DEL CAMPUS UNIVERSITARIO/Subproyecto: campus universitario sustentable/ acción:Promover formas alternativas estratégicas  no contaminantes de movilidad en la UT </t>
  </si>
  <si>
    <t xml:space="preserve">1 Se debe hacer reformas de infraestructura </t>
  </si>
  <si>
    <t xml:space="preserve">2 Se debe hacer reubicación de las especies </t>
  </si>
  <si>
    <t xml:space="preserve">PROYECTO: PLANIFICACIÓN Y GESTIÓN SUSTENTABLE DEL CAMPUS UNIVERSITARIO/Subproyecto: campus universitario sustentable/ acción:Realizar diagnostico de fauna </t>
  </si>
  <si>
    <t>1.- Se deben hacer campañas pedagógicas al respecto</t>
  </si>
  <si>
    <t>2.- Se deben realizar campañas de recolección de residuos posconsumo</t>
  </si>
  <si>
    <t>PROYECTO:Formación de cultura ambiental en la comunidad universitaria/Subproyecto: Tu Educación Ambiental/ acción:Realizar capacitaciones para promover la cultura ambiental en la comunidad universitaria</t>
  </si>
  <si>
    <t xml:space="preserve">1.- Se deben realizar los lavados a los tanques de almacenamiento </t>
  </si>
  <si>
    <t xml:space="preserve">2.- Se debe realizar mantenimiento a los bebederos y estacinones de llenado de botellas. 3.- Se debe realizar mantenimiento a las plantas de agua residual 4.- se deben realizar los análisis de laboratorio a los vertimientos generados por la UT 5.- Se deben realizar campañas educativas </t>
  </si>
  <si>
    <t xml:space="preserve">PROYECTO: PLANIFICACIÓN Y GESTIÓN SUSTENTABLE DEL CAMPUS UNIVERSITARIO/Subproyecto: campus universitario sustentable/ acción:Realizar la gestión del componente agua potable y vetimientos
</t>
  </si>
  <si>
    <t>Técnico</t>
  </si>
  <si>
    <t>por desestabilización del suelo</t>
  </si>
  <si>
    <t>debido a factores geológicos e hidrogeológicos</t>
  </si>
  <si>
    <t>1.- Se deben realizar estudios previos a obras de  construcción en el campus</t>
  </si>
  <si>
    <t>2-Se deben hacer verificaciones permanentes, sobre todo en periodo de invierno</t>
  </si>
  <si>
    <t>PROYECTO: PLANIFICACIÓN Y GESTIÓN SUSTENTABLE DEL CAMPUS UNIVERSITARIO/Subproyecto: campus universitario sustentable/ acción:Realizar monitoreo, seguimiento y verificación de la calidad del aire, agua y suelo.</t>
  </si>
  <si>
    <t>por gasto excesivo de energía</t>
  </si>
  <si>
    <t>debido a que  no se dejan apagados los computadores y las luces al medio día o en las noches</t>
  </si>
  <si>
    <t xml:space="preserve">1.-  Se deben realizar campañas educativas </t>
  </si>
  <si>
    <t>PROYECTO: PLANIFICACIÓN Y GESTIÓN SUSTENTABLE DEL CAMPUS UNIVERSITARIO/Subproyecto: campus universitario sustentable/ acción:Presentar el documento del Plan de Manejo Eficiente y Ahorro del  Agua y Energía al Comité de Gestión Ambiental</t>
  </si>
  <si>
    <t xml:space="preserve">Promover la sostenibilidad ambiental en la Universidad del Tolima, mediante la participación activa de la comunidad universitaria en los procesos institucionales de gestión y educación ambiental, en el marco de los compromisos propios de las normas legales ambientales aplicables que lleven mediante acciones a minimizar los impactos generados por las diversas actividades propias de los  desarrollos misionales (docencia, investigación y proyección social) de la Universidad del Tolima. </t>
  </si>
  <si>
    <t>debido a la cantidad de residuos posconsumo que se generan en la Universidad del Tolima</t>
  </si>
  <si>
    <t>2. Fuentes de financiación a nivel Local, Departamental, Nacional e Internacional.</t>
  </si>
  <si>
    <t xml:space="preserve">4. Falta de gestón para proponer y desarrollar los proyectos que se adelantan en la educación superior pública. </t>
  </si>
  <si>
    <t xml:space="preserve">2. Dificultades en el acceso a la educación superior, de la población en condiciones de vulnerabilidad del Pais </t>
  </si>
  <si>
    <t xml:space="preserve">7. Acceso a la educación superior, de la población en condiciones de vulnerabilidad del Pais. </t>
  </si>
  <si>
    <t>8. Consumo y expendio de sustancias psicoactivas fuera y dentro de la UT.</t>
  </si>
  <si>
    <t>1. Ocurrencia de eventos que dificultan el acceso a los recursos tecnológicos e institucionales.</t>
  </si>
  <si>
    <t>2. Fallas en la conexión o caída de redes que afectan la conectividad de los aplicativos.</t>
  </si>
  <si>
    <t>4. Ataques cibernéticos a la seguridad y privacidad de la información Institucional. (Hurto de información, Hackeos, manipulación, cambio o destrucción de información, terrorismo, espionaje, entre otros)</t>
  </si>
  <si>
    <t>6. Falta de dispositivos electrónicos y conexión a internet de los grupos de interés y ciudadanía en general.</t>
  </si>
  <si>
    <t>2. Alianzas con entidades de protección, conservación y educación ambiental.</t>
  </si>
  <si>
    <t xml:space="preserve">3. Articulación con las Politicas y Planes de Gestión y educación Ambiental  </t>
  </si>
  <si>
    <t>Fecha Aprobación: 07-06-2022</t>
  </si>
  <si>
    <t>Fecha Aprobación: 7/06/2022</t>
  </si>
  <si>
    <t>Versión: 01</t>
  </si>
  <si>
    <t>Código: GC-P07-F03</t>
  </si>
  <si>
    <t>Código: GC-P07-F02</t>
  </si>
  <si>
    <t>Código: GC-P07-F01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</si>
</sst>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8"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sz val="9"/>
      <color theme="1"/>
      <name val="Arial"/>
      <family val="2"/>
    </font>
    <font>
      <b/>
      <sz val="16"/>
      <color theme="1"/>
      <name val="Calibri"/>
      <family val="2"/>
      <scheme val="minor"/>
    </font>
    <font>
      <sz val="14"/>
      <color theme="1"/>
      <name val="Calibri"/>
      <family val="2"/>
      <scheme val="minor"/>
    </font>
    <font>
      <sz val="11"/>
      <color theme="1"/>
      <name val="Century Gothic"/>
      <family val="2"/>
    </font>
    <font>
      <sz val="11"/>
      <name val="Century Gothic"/>
      <family val="2"/>
    </font>
    <font>
      <sz val="10"/>
      <color theme="1"/>
      <name val="Arial"/>
      <family val="2"/>
    </font>
    <font>
      <sz val="11"/>
      <name val="Calibri"/>
      <family val="2"/>
    </font>
    <font>
      <sz val="11"/>
      <color theme="1"/>
      <name val="Calibri"/>
      <family val="2"/>
    </font>
    <font>
      <sz val="11"/>
      <name val="Calibri"/>
      <family val="2"/>
    </font>
    <font>
      <b/>
      <sz val="11"/>
      <color theme="1"/>
      <name val="Calibri"/>
      <family val="2"/>
    </font>
    <font>
      <sz val="12"/>
      <color theme="1"/>
      <name val="Arial"/>
      <family val="2"/>
    </font>
    <font>
      <b/>
      <sz val="11"/>
      <color theme="1"/>
      <name val="Arial"/>
      <family val="2"/>
    </font>
    <font>
      <sz val="11"/>
      <color rgb="FFA5A5A5"/>
      <name val="Calibri"/>
      <family val="2"/>
    </font>
    <font>
      <sz val="14"/>
      <color theme="1"/>
      <name val="Calibri"/>
      <family val="2"/>
    </font>
    <font>
      <sz val="12"/>
      <color theme="1"/>
      <name val="Calibri"/>
      <family val="2"/>
    </font>
  </fonts>
  <fills count="18">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rgb="FFD6DCE4"/>
        <bgColor rgb="FFD6DCE4"/>
      </patternFill>
    </fill>
    <fill>
      <patternFill patternType="solid">
        <fgColor rgb="FFD8D8D8"/>
        <bgColor rgb="FFD8D8D8"/>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style="thin">
        <color indexed="64"/>
      </left>
      <right/>
      <top/>
      <bottom style="thin">
        <color rgb="FF000000"/>
      </bottom>
      <diagonal/>
    </border>
    <border>
      <left/>
      <right style="thin">
        <color indexed="64"/>
      </right>
      <top style="thin">
        <color indexed="64"/>
      </top>
      <bottom/>
      <diagonal/>
    </border>
    <border>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medium">
        <color rgb="FF000000"/>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9" fillId="0" borderId="0"/>
    <xf numFmtId="0" fontId="20" fillId="0" borderId="0"/>
  </cellStyleXfs>
  <cellXfs count="208">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0" fillId="4" borderId="1" xfId="0" applyFill="1" applyBorder="1" applyAlignment="1">
      <alignment horizontal="center" vertical="center" wrapText="1"/>
    </xf>
    <xf numFmtId="0" fontId="0" fillId="6" borderId="1" xfId="0" applyFill="1" applyBorder="1" applyAlignment="1">
      <alignment horizontal="center" vertical="center" wrapText="1"/>
    </xf>
    <xf numFmtId="0" fontId="0" fillId="8" borderId="1" xfId="0" applyFill="1" applyBorder="1" applyAlignment="1">
      <alignment horizontal="center" vertical="center" wrapText="1"/>
    </xf>
    <xf numFmtId="0" fontId="1" fillId="0" borderId="13" xfId="0" applyFont="1" applyFill="1" applyBorder="1" applyAlignment="1">
      <alignment horizontal="center"/>
    </xf>
    <xf numFmtId="9" fontId="0" fillId="0" borderId="13" xfId="0" applyNumberFormat="1" applyFill="1" applyBorder="1"/>
    <xf numFmtId="0" fontId="12" fillId="5" borderId="1" xfId="2" applyNumberFormat="1" applyFont="1" applyFill="1" applyBorder="1" applyAlignment="1" applyProtection="1">
      <alignment horizontal="center" vertical="center" wrapText="1"/>
    </xf>
    <xf numFmtId="0" fontId="0" fillId="6" borderId="2" xfId="0" applyFill="1" applyBorder="1" applyAlignment="1">
      <alignment horizontal="center" vertical="center" wrapText="1"/>
    </xf>
    <xf numFmtId="0" fontId="1" fillId="0" borderId="0" xfId="0" applyFont="1"/>
    <xf numFmtId="0" fontId="11" fillId="0" borderId="0" xfId="0" applyFont="1"/>
    <xf numFmtId="0" fontId="14" fillId="0" borderId="0" xfId="0" applyFont="1" applyAlignment="1">
      <alignment horizontal="center"/>
    </xf>
    <xf numFmtId="0" fontId="15" fillId="4" borderId="2"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0" fillId="10" borderId="0" xfId="0" applyFill="1"/>
    <xf numFmtId="0" fontId="0" fillId="11" borderId="0" xfId="0" applyFill="1"/>
    <xf numFmtId="9" fontId="0" fillId="0" borderId="0" xfId="0" applyNumberFormat="1"/>
    <xf numFmtId="0" fontId="0" fillId="0" borderId="3" xfId="0" applyBorder="1" applyAlignment="1">
      <alignment vertical="center"/>
    </xf>
    <xf numFmtId="0" fontId="16" fillId="0" borderId="1" xfId="0" applyFont="1" applyBorder="1" applyAlignment="1">
      <alignment horizontal="center" vertical="center"/>
    </xf>
    <xf numFmtId="9" fontId="16" fillId="0" borderId="1" xfId="1" applyFont="1" applyBorder="1" applyAlignment="1">
      <alignment horizontal="center" vertical="center"/>
    </xf>
    <xf numFmtId="0" fontId="16" fillId="0" borderId="1" xfId="0" applyFont="1" applyBorder="1" applyAlignment="1">
      <alignment horizontal="left" vertical="center" wrapText="1"/>
    </xf>
    <xf numFmtId="9" fontId="16" fillId="0" borderId="1" xfId="1" applyNumberFormat="1" applyFont="1" applyBorder="1" applyAlignment="1">
      <alignment horizontal="center" vertical="center"/>
    </xf>
    <xf numFmtId="0" fontId="16" fillId="0" borderId="0" xfId="0" applyFont="1"/>
    <xf numFmtId="0" fontId="16" fillId="0" borderId="0" xfId="0" applyFont="1" applyAlignment="1">
      <alignment wrapText="1"/>
    </xf>
    <xf numFmtId="0" fontId="17" fillId="0" borderId="1" xfId="0" applyFont="1" applyBorder="1" applyAlignment="1">
      <alignment horizontal="center" vertical="center"/>
    </xf>
    <xf numFmtId="0" fontId="0" fillId="0" borderId="0" xfId="0" applyAlignment="1">
      <alignment vertical="center"/>
    </xf>
    <xf numFmtId="0" fontId="6" fillId="0" borderId="35" xfId="4" applyFont="1" applyBorder="1" applyAlignment="1">
      <alignment horizontal="center"/>
    </xf>
    <xf numFmtId="0" fontId="10" fillId="0" borderId="0" xfId="4" applyFont="1" applyAlignment="1">
      <alignment vertical="center"/>
    </xf>
    <xf numFmtId="0" fontId="20" fillId="0" borderId="0" xfId="4" applyFont="1" applyAlignment="1"/>
    <xf numFmtId="0" fontId="6" fillId="0" borderId="35" xfId="4" applyFont="1" applyBorder="1" applyAlignment="1">
      <alignment horizontal="center" vertical="center" wrapText="1"/>
    </xf>
    <xf numFmtId="0" fontId="6" fillId="0" borderId="35" xfId="4" applyFont="1" applyBorder="1" applyAlignment="1">
      <alignment horizontal="center" vertical="center"/>
    </xf>
    <xf numFmtId="0" fontId="24" fillId="12" borderId="35" xfId="4" applyFont="1" applyFill="1" applyBorder="1" applyAlignment="1">
      <alignment horizontal="center" vertical="center" wrapText="1"/>
    </xf>
    <xf numFmtId="0" fontId="6" fillId="0" borderId="35" xfId="4" applyFont="1" applyBorder="1" applyAlignment="1">
      <alignment horizontal="left" vertical="center" wrapText="1"/>
    </xf>
    <xf numFmtId="0" fontId="6" fillId="0" borderId="35" xfId="4" applyFont="1" applyBorder="1" applyAlignment="1">
      <alignment horizontal="left" vertical="top" wrapText="1"/>
    </xf>
    <xf numFmtId="0" fontId="6" fillId="0" borderId="43" xfId="4" applyFont="1" applyBorder="1" applyAlignment="1">
      <alignment horizontal="left" vertical="top" wrapText="1"/>
    </xf>
    <xf numFmtId="0" fontId="6" fillId="0" borderId="35" xfId="4" applyFont="1" applyBorder="1" applyAlignment="1">
      <alignment horizontal="left" vertical="top"/>
    </xf>
    <xf numFmtId="0" fontId="6" fillId="0" borderId="46" xfId="4" applyFont="1" applyBorder="1" applyAlignment="1">
      <alignment horizontal="left" vertical="top" wrapText="1"/>
    </xf>
    <xf numFmtId="0" fontId="12" fillId="13" borderId="35" xfId="4" applyFont="1" applyFill="1" applyBorder="1" applyAlignment="1">
      <alignment horizontal="center" vertical="center" wrapText="1"/>
    </xf>
    <xf numFmtId="0" fontId="10" fillId="0" borderId="35" xfId="4" applyFont="1" applyBorder="1" applyAlignment="1">
      <alignment horizontal="center" vertical="center" wrapText="1"/>
    </xf>
    <xf numFmtId="0" fontId="10" fillId="0" borderId="35" xfId="4" applyFont="1" applyBorder="1" applyAlignment="1">
      <alignment horizontal="left" vertical="center" wrapText="1"/>
    </xf>
    <xf numFmtId="0" fontId="13" fillId="0" borderId="35" xfId="4" applyFont="1" applyBorder="1" applyAlignment="1">
      <alignment vertical="top" wrapText="1"/>
    </xf>
    <xf numFmtId="0" fontId="10" fillId="0" borderId="35" xfId="4" applyFont="1" applyBorder="1" applyAlignment="1">
      <alignment horizontal="center" vertical="center"/>
    </xf>
    <xf numFmtId="0" fontId="25" fillId="0" borderId="35" xfId="4" applyFont="1" applyBorder="1" applyAlignment="1">
      <alignment horizontal="center" vertical="center" wrapText="1"/>
    </xf>
    <xf numFmtId="0" fontId="20" fillId="0" borderId="0" xfId="4" applyFont="1" applyAlignment="1">
      <alignment horizontal="center" vertical="center" wrapText="1"/>
    </xf>
    <xf numFmtId="0" fontId="12" fillId="13" borderId="46" xfId="4" applyFont="1" applyFill="1" applyBorder="1" applyAlignment="1">
      <alignment horizontal="center" vertical="center" wrapText="1"/>
    </xf>
    <xf numFmtId="0" fontId="0" fillId="0" borderId="35" xfId="0" applyFont="1" applyBorder="1" applyAlignment="1">
      <alignment horizontal="left" vertical="center" wrapText="1"/>
    </xf>
    <xf numFmtId="0" fontId="0" fillId="0" borderId="35" xfId="0" applyFont="1" applyBorder="1" applyAlignment="1">
      <alignment horizontal="center" vertical="center"/>
    </xf>
    <xf numFmtId="0" fontId="26" fillId="0" borderId="35" xfId="0" applyFont="1" applyBorder="1" applyAlignment="1">
      <alignment horizontal="left" vertical="center" wrapText="1"/>
    </xf>
    <xf numFmtId="0" fontId="26" fillId="0" borderId="35" xfId="0" applyFont="1" applyBorder="1" applyAlignment="1">
      <alignment horizontal="center" vertical="center"/>
    </xf>
    <xf numFmtId="0" fontId="27" fillId="0" borderId="35" xfId="0" applyFont="1" applyBorder="1" applyAlignment="1">
      <alignment horizontal="center" vertical="center"/>
    </xf>
    <xf numFmtId="0" fontId="27" fillId="0" borderId="35" xfId="0" applyFont="1" applyBorder="1" applyAlignment="1">
      <alignment horizontal="left" vertical="center" wrapText="1"/>
    </xf>
    <xf numFmtId="0" fontId="26" fillId="9" borderId="35" xfId="0" applyFont="1" applyFill="1" applyBorder="1" applyAlignment="1">
      <alignment horizontal="left" vertical="center" wrapText="1"/>
    </xf>
    <xf numFmtId="0" fontId="26" fillId="9" borderId="35" xfId="0" applyFont="1" applyFill="1" applyBorder="1" applyAlignment="1">
      <alignment horizontal="center" vertical="center"/>
    </xf>
    <xf numFmtId="9" fontId="16" fillId="9" borderId="1" xfId="1" applyFont="1" applyFill="1" applyBorder="1" applyAlignment="1">
      <alignment horizontal="center" vertical="center"/>
    </xf>
    <xf numFmtId="0" fontId="26" fillId="9" borderId="35" xfId="0" applyFont="1" applyFill="1" applyBorder="1" applyAlignment="1">
      <alignment horizontal="left"/>
    </xf>
    <xf numFmtId="9" fontId="16" fillId="9" borderId="1" xfId="1" applyNumberFormat="1" applyFont="1" applyFill="1" applyBorder="1" applyAlignment="1">
      <alignment horizontal="center" vertical="center"/>
    </xf>
    <xf numFmtId="0" fontId="0" fillId="9" borderId="0" xfId="0" applyFill="1"/>
    <xf numFmtId="0" fontId="26" fillId="9" borderId="35" xfId="0" applyFont="1" applyFill="1" applyBorder="1" applyAlignment="1">
      <alignment horizontal="left" vertical="top" wrapText="1"/>
    </xf>
    <xf numFmtId="0" fontId="16" fillId="9" borderId="1" xfId="0" applyFont="1" applyFill="1" applyBorder="1" applyAlignment="1">
      <alignment horizontal="center" vertical="center"/>
    </xf>
    <xf numFmtId="0" fontId="17" fillId="9" borderId="1" xfId="0" applyFont="1" applyFill="1" applyBorder="1" applyAlignment="1">
      <alignment horizontal="center" vertical="center"/>
    </xf>
    <xf numFmtId="0" fontId="6" fillId="0" borderId="42" xfId="4" applyFont="1" applyBorder="1" applyAlignment="1">
      <alignment horizontal="left" vertical="top" wrapText="1"/>
    </xf>
    <xf numFmtId="0" fontId="26" fillId="0" borderId="35" xfId="0" applyFont="1" applyFill="1" applyBorder="1" applyAlignment="1">
      <alignment horizontal="left" vertical="center" wrapText="1"/>
    </xf>
    <xf numFmtId="0" fontId="6" fillId="0" borderId="44" xfId="4" applyFont="1" applyBorder="1" applyAlignment="1">
      <alignment horizontal="center" vertical="center" wrapText="1"/>
    </xf>
    <xf numFmtId="0" fontId="21" fillId="0" borderId="45" xfId="4" applyFont="1" applyBorder="1"/>
    <xf numFmtId="0" fontId="21" fillId="0" borderId="46" xfId="4" applyFont="1" applyBorder="1"/>
    <xf numFmtId="0" fontId="6" fillId="0" borderId="44" xfId="4" applyFont="1" applyBorder="1" applyAlignment="1">
      <alignment horizontal="center" vertical="center"/>
    </xf>
    <xf numFmtId="0" fontId="20" fillId="0" borderId="45" xfId="4" applyFont="1" applyBorder="1"/>
    <xf numFmtId="0" fontId="20" fillId="0" borderId="46" xfId="4" applyFont="1" applyBorder="1"/>
    <xf numFmtId="0" fontId="6" fillId="0" borderId="42" xfId="4" applyFont="1" applyBorder="1" applyAlignment="1">
      <alignment horizontal="left" vertical="top" wrapText="1"/>
    </xf>
    <xf numFmtId="0" fontId="20" fillId="0" borderId="43" xfId="4" applyFont="1" applyBorder="1"/>
    <xf numFmtId="0" fontId="10" fillId="0" borderId="44" xfId="4" applyFont="1" applyBorder="1" applyAlignment="1">
      <alignment horizontal="center" vertical="center"/>
    </xf>
    <xf numFmtId="0" fontId="6" fillId="14" borderId="44" xfId="4" applyFont="1" applyFill="1" applyBorder="1" applyAlignment="1">
      <alignment horizontal="center" vertical="center"/>
    </xf>
    <xf numFmtId="0" fontId="6" fillId="15" borderId="42" xfId="4" applyFont="1" applyFill="1" applyBorder="1" applyAlignment="1">
      <alignment horizontal="left" vertical="top" wrapText="1"/>
    </xf>
    <xf numFmtId="0" fontId="6" fillId="14" borderId="44" xfId="4" applyFont="1" applyFill="1" applyBorder="1" applyAlignment="1">
      <alignment horizontal="center" vertical="center" wrapText="1"/>
    </xf>
    <xf numFmtId="0" fontId="6" fillId="0" borderId="42" xfId="4" applyFont="1" applyBorder="1" applyAlignment="1">
      <alignment horizontal="center" vertical="top" wrapText="1"/>
    </xf>
    <xf numFmtId="0" fontId="24" fillId="12" borderId="42" xfId="4" applyFont="1" applyFill="1" applyBorder="1" applyAlignment="1">
      <alignment horizontal="center" vertical="center" wrapText="1"/>
    </xf>
    <xf numFmtId="0" fontId="6" fillId="13" borderId="44" xfId="4" applyFont="1" applyFill="1" applyBorder="1" applyAlignment="1">
      <alignment horizontal="center" vertical="center"/>
    </xf>
    <xf numFmtId="0" fontId="22" fillId="0" borderId="42" xfId="4" applyFont="1" applyBorder="1" applyAlignment="1">
      <alignment horizontal="center" vertical="center"/>
    </xf>
    <xf numFmtId="0" fontId="21" fillId="0" borderId="43" xfId="4" applyFont="1" applyBorder="1"/>
    <xf numFmtId="14" fontId="23" fillId="0" borderId="42" xfId="4" applyNumberFormat="1" applyFont="1" applyBorder="1" applyAlignment="1">
      <alignment horizontal="left" vertical="center" wrapText="1"/>
    </xf>
    <xf numFmtId="0" fontId="21" fillId="0" borderId="26" xfId="4" applyFont="1" applyBorder="1"/>
    <xf numFmtId="0" fontId="10" fillId="0" borderId="31" xfId="4" applyFont="1" applyBorder="1" applyAlignment="1">
      <alignment horizontal="center" vertical="center"/>
    </xf>
    <xf numFmtId="0" fontId="21" fillId="0" borderId="32" xfId="4" applyFont="1" applyBorder="1"/>
    <xf numFmtId="0" fontId="21" fillId="0" borderId="36" xfId="4" applyFont="1" applyBorder="1"/>
    <xf numFmtId="0" fontId="21" fillId="0" borderId="37" xfId="4" applyFont="1" applyBorder="1"/>
    <xf numFmtId="0" fontId="21" fillId="0" borderId="41" xfId="4" applyFont="1" applyBorder="1"/>
    <xf numFmtId="0" fontId="21" fillId="0" borderId="39" xfId="4" applyFont="1" applyBorder="1"/>
    <xf numFmtId="0" fontId="5" fillId="0" borderId="33" xfId="4" applyFont="1" applyBorder="1" applyAlignment="1">
      <alignment horizontal="center" vertical="center" wrapText="1"/>
    </xf>
    <xf numFmtId="0" fontId="21" fillId="0" borderId="34" xfId="4" applyFont="1" applyBorder="1"/>
    <xf numFmtId="0" fontId="21" fillId="0" borderId="38" xfId="4" applyFont="1" applyBorder="1"/>
    <xf numFmtId="0" fontId="8" fillId="0" borderId="40" xfId="4" applyFont="1" applyBorder="1" applyAlignment="1">
      <alignment horizontal="center" vertical="center" wrapText="1"/>
    </xf>
    <xf numFmtId="0" fontId="23" fillId="0" borderId="42" xfId="4" applyFont="1" applyBorder="1" applyAlignment="1">
      <alignment horizontal="left" vertical="center" wrapText="1"/>
    </xf>
    <xf numFmtId="0" fontId="13" fillId="0" borderId="42" xfId="4" applyFont="1" applyBorder="1" applyAlignment="1">
      <alignment horizontal="left" vertical="top" wrapText="1"/>
    </xf>
    <xf numFmtId="0" fontId="22" fillId="17" borderId="42" xfId="4" applyFont="1" applyFill="1" applyBorder="1" applyAlignment="1">
      <alignment horizontal="center" vertical="center"/>
    </xf>
    <xf numFmtId="0" fontId="10" fillId="0" borderId="42" xfId="4" applyFont="1" applyBorder="1" applyAlignment="1">
      <alignment horizontal="left" vertical="center" wrapText="1"/>
    </xf>
    <xf numFmtId="14" fontId="10" fillId="0" borderId="42" xfId="4" applyNumberFormat="1" applyFont="1" applyBorder="1" applyAlignment="1">
      <alignment horizontal="left" vertical="center" wrapText="1"/>
    </xf>
    <xf numFmtId="0" fontId="12" fillId="13" borderId="42" xfId="4" applyFont="1" applyFill="1" applyBorder="1" applyAlignment="1">
      <alignment horizontal="center" vertical="center" wrapText="1"/>
    </xf>
    <xf numFmtId="0" fontId="5" fillId="0" borderId="44" xfId="4" applyFont="1" applyBorder="1" applyAlignment="1">
      <alignment horizontal="center" vertical="center" wrapText="1"/>
    </xf>
    <xf numFmtId="0" fontId="8" fillId="0" borderId="44" xfId="4" applyFont="1" applyBorder="1" applyAlignment="1">
      <alignment horizontal="center" vertical="center" wrapText="1"/>
    </xf>
    <xf numFmtId="0" fontId="22" fillId="16" borderId="42" xfId="4" applyFont="1" applyFill="1" applyBorder="1" applyAlignment="1">
      <alignment horizontal="center" vertical="center"/>
    </xf>
    <xf numFmtId="0" fontId="16" fillId="0" borderId="17"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7" xfId="0" applyFont="1" applyBorder="1" applyAlignment="1">
      <alignment horizontal="center" vertical="center"/>
    </xf>
    <xf numFmtId="0" fontId="16" fillId="0" borderId="18" xfId="0" applyFont="1" applyBorder="1" applyAlignment="1">
      <alignment horizontal="center" vertical="center"/>
    </xf>
    <xf numFmtId="0" fontId="0" fillId="0" borderId="51" xfId="0" applyFont="1" applyBorder="1" applyAlignment="1">
      <alignment horizontal="center" vertical="center" wrapText="1"/>
    </xf>
    <xf numFmtId="0" fontId="0" fillId="0" borderId="52" xfId="0" applyFont="1" applyBorder="1" applyAlignment="1">
      <alignment horizontal="center" vertical="center" wrapText="1"/>
    </xf>
    <xf numFmtId="0" fontId="0" fillId="0" borderId="53" xfId="0" applyFont="1" applyBorder="1" applyAlignment="1">
      <alignment horizontal="center" vertical="center" wrapText="1"/>
    </xf>
    <xf numFmtId="0" fontId="0" fillId="0" borderId="54" xfId="0" applyFont="1" applyBorder="1" applyAlignment="1">
      <alignment horizontal="center" vertical="center" wrapText="1"/>
    </xf>
    <xf numFmtId="0" fontId="16" fillId="9" borderId="17" xfId="0" applyFont="1" applyFill="1" applyBorder="1" applyAlignment="1">
      <alignment horizontal="center" vertical="center"/>
    </xf>
    <xf numFmtId="0" fontId="16" fillId="9" borderId="18" xfId="0" applyFont="1" applyFill="1" applyBorder="1" applyAlignment="1">
      <alignment horizontal="center" vertical="center"/>
    </xf>
    <xf numFmtId="0" fontId="16" fillId="9" borderId="17" xfId="0" applyFont="1" applyFill="1" applyBorder="1" applyAlignment="1">
      <alignment horizontal="center" vertical="center" wrapText="1"/>
    </xf>
    <xf numFmtId="0" fontId="16" fillId="9" borderId="18" xfId="0" applyFont="1" applyFill="1" applyBorder="1" applyAlignment="1">
      <alignment horizontal="center"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9" fontId="16" fillId="0" borderId="17" xfId="1" applyFont="1" applyBorder="1" applyAlignment="1">
      <alignment horizontal="center" vertical="center"/>
    </xf>
    <xf numFmtId="9" fontId="16" fillId="0" borderId="18" xfId="1" applyFont="1" applyBorder="1" applyAlignment="1">
      <alignment horizontal="center" vertical="center"/>
    </xf>
    <xf numFmtId="9" fontId="16" fillId="9" borderId="17" xfId="1" applyFont="1" applyFill="1" applyBorder="1" applyAlignment="1">
      <alignment horizontal="center" vertical="center"/>
    </xf>
    <xf numFmtId="9" fontId="16" fillId="9" borderId="18" xfId="1" applyFont="1" applyFill="1" applyBorder="1" applyAlignment="1">
      <alignment horizontal="center" vertical="center"/>
    </xf>
    <xf numFmtId="0" fontId="16" fillId="9" borderId="17" xfId="0" applyFont="1" applyFill="1" applyBorder="1" applyAlignment="1">
      <alignment horizontal="left" vertical="center" wrapText="1"/>
    </xf>
    <xf numFmtId="0" fontId="16" fillId="9" borderId="18" xfId="0" applyFont="1" applyFill="1" applyBorder="1" applyAlignment="1">
      <alignment horizontal="left" vertical="center" wrapText="1"/>
    </xf>
    <xf numFmtId="0" fontId="16" fillId="9" borderId="17" xfId="0" applyFont="1" applyFill="1" applyBorder="1" applyAlignment="1">
      <alignment horizontal="left" vertical="center" wrapText="1" indent="1"/>
    </xf>
    <xf numFmtId="0" fontId="16" fillId="9" borderId="18" xfId="0" applyFont="1" applyFill="1" applyBorder="1" applyAlignment="1">
      <alignment horizontal="left" vertical="center" wrapText="1" inden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 fillId="2" borderId="8" xfId="2" applyFont="1" applyFill="1" applyBorder="1" applyAlignment="1" applyProtection="1">
      <alignment horizontal="left" vertical="center"/>
    </xf>
    <xf numFmtId="0" fontId="1" fillId="2" borderId="21" xfId="2" applyFont="1" applyFill="1" applyBorder="1" applyAlignment="1" applyProtection="1">
      <alignment horizontal="left" vertical="center"/>
    </xf>
    <xf numFmtId="0" fontId="18" fillId="0" borderId="23" xfId="0" applyFont="1" applyBorder="1" applyAlignment="1">
      <alignment horizontal="left" vertical="center" wrapText="1"/>
    </xf>
    <xf numFmtId="0" fontId="19" fillId="0" borderId="24" xfId="0" applyFont="1" applyBorder="1"/>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1" fillId="3" borderId="11" xfId="2" applyFont="1" applyFill="1" applyBorder="1" applyAlignment="1" applyProtection="1">
      <alignment horizontal="left" vertical="top"/>
    </xf>
    <xf numFmtId="0" fontId="1" fillId="3" borderId="22" xfId="2" applyFont="1" applyFill="1" applyBorder="1" applyAlignment="1" applyProtection="1">
      <alignment horizontal="left" vertical="top"/>
    </xf>
    <xf numFmtId="0" fontId="12" fillId="0" borderId="25" xfId="0" applyFont="1" applyBorder="1" applyAlignment="1">
      <alignment horizontal="left" vertical="center" wrapText="1"/>
    </xf>
    <xf numFmtId="0" fontId="22" fillId="0" borderId="26" xfId="0" applyFont="1" applyBorder="1"/>
    <xf numFmtId="0" fontId="22" fillId="0" borderId="27" xfId="0" applyFont="1" applyBorder="1"/>
    <xf numFmtId="0" fontId="10" fillId="0" borderId="25" xfId="0" applyFont="1" applyBorder="1" applyAlignment="1">
      <alignment horizontal="left" vertical="center" wrapText="1"/>
    </xf>
    <xf numFmtId="0" fontId="19" fillId="0" borderId="26" xfId="0" applyFont="1" applyBorder="1"/>
    <xf numFmtId="0" fontId="19" fillId="0" borderId="27" xfId="0" applyFont="1" applyBorder="1"/>
    <xf numFmtId="164" fontId="18" fillId="0" borderId="28" xfId="0" applyNumberFormat="1" applyFont="1" applyBorder="1" applyAlignment="1">
      <alignment horizontal="left" vertical="center" wrapText="1"/>
    </xf>
    <xf numFmtId="0" fontId="19" fillId="0" borderId="29" xfId="0" applyFont="1" applyBorder="1"/>
    <xf numFmtId="0" fontId="19" fillId="0" borderId="30" xfId="0" applyFont="1" applyBorder="1"/>
    <xf numFmtId="0" fontId="1" fillId="3" borderId="9" xfId="2" applyFont="1" applyFill="1" applyBorder="1" applyAlignment="1" applyProtection="1">
      <alignment horizontal="left" vertical="center"/>
    </xf>
    <xf numFmtId="0" fontId="1" fillId="3" borderId="20" xfId="2" applyFont="1" applyFill="1" applyBorder="1" applyAlignment="1" applyProtection="1">
      <alignment horizontal="left" vertical="center"/>
    </xf>
    <xf numFmtId="0" fontId="1" fillId="3" borderId="8" xfId="2" applyFont="1" applyFill="1" applyBorder="1" applyAlignment="1" applyProtection="1">
      <alignment horizontal="left" vertical="center"/>
    </xf>
    <xf numFmtId="0" fontId="1" fillId="3" borderId="21" xfId="2" applyFont="1" applyFill="1" applyBorder="1" applyAlignment="1" applyProtection="1">
      <alignment horizontal="left" vertical="center"/>
    </xf>
    <xf numFmtId="0" fontId="0" fillId="0" borderId="47" xfId="0" applyFont="1" applyBorder="1" applyAlignment="1">
      <alignment horizontal="center" vertical="center" wrapText="1"/>
    </xf>
    <xf numFmtId="0" fontId="0" fillId="0" borderId="48"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50" xfId="0" applyFont="1" applyBorder="1" applyAlignment="1">
      <alignment horizontal="center" vertical="center" wrapText="1"/>
    </xf>
    <xf numFmtId="0" fontId="5" fillId="0" borderId="4" xfId="2" applyNumberFormat="1" applyFont="1" applyFill="1" applyBorder="1" applyAlignment="1" applyProtection="1">
      <alignment horizontal="center" vertical="center" wrapText="1"/>
    </xf>
    <xf numFmtId="0" fontId="5" fillId="0" borderId="14"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0" fillId="8" borderId="20" xfId="0" applyFill="1" applyBorder="1" applyAlignment="1">
      <alignment horizontal="center" vertical="center"/>
    </xf>
    <xf numFmtId="0" fontId="0" fillId="8" borderId="0" xfId="0" applyFill="1" applyBorder="1" applyAlignment="1">
      <alignment horizontal="center" vertical="center"/>
    </xf>
    <xf numFmtId="0" fontId="0" fillId="8" borderId="10" xfId="0" applyFill="1" applyBorder="1" applyAlignment="1">
      <alignment horizontal="center" vertical="center"/>
    </xf>
    <xf numFmtId="0" fontId="0" fillId="8" borderId="19" xfId="0" applyFill="1" applyBorder="1" applyAlignment="1">
      <alignment horizontal="center" vertical="center"/>
    </xf>
    <xf numFmtId="0" fontId="0" fillId="8" borderId="16" xfId="0" applyFill="1" applyBorder="1" applyAlignment="1">
      <alignment horizontal="center" vertical="center"/>
    </xf>
    <xf numFmtId="0" fontId="0" fillId="8" borderId="15" xfId="0" applyFill="1" applyBorder="1" applyAlignment="1">
      <alignment horizontal="center" vertical="center"/>
    </xf>
    <xf numFmtId="0" fontId="11" fillId="5" borderId="1" xfId="0" applyFont="1" applyFill="1" applyBorder="1" applyAlignment="1">
      <alignment horizontal="center" vertical="center"/>
    </xf>
    <xf numFmtId="0" fontId="11" fillId="5" borderId="18" xfId="0" applyFont="1" applyFill="1" applyBorder="1" applyAlignment="1">
      <alignment horizontal="center" vertical="center"/>
    </xf>
    <xf numFmtId="0" fontId="0" fillId="6" borderId="1" xfId="0" applyFill="1" applyBorder="1" applyAlignment="1">
      <alignment horizontal="center" vertical="center"/>
    </xf>
    <xf numFmtId="0" fontId="0" fillId="7" borderId="18" xfId="0" applyFill="1" applyBorder="1" applyAlignment="1">
      <alignment horizontal="center" vertical="center"/>
    </xf>
    <xf numFmtId="0" fontId="16" fillId="0" borderId="17"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6" fillId="0" borderId="17" xfId="0" applyFont="1" applyFill="1" applyBorder="1" applyAlignment="1">
      <alignment horizontal="left" vertical="center" wrapText="1" indent="1"/>
    </xf>
    <xf numFmtId="0" fontId="16" fillId="0" borderId="18" xfId="0" applyFont="1" applyFill="1" applyBorder="1" applyAlignment="1">
      <alignment horizontal="left" vertical="center" wrapText="1" indent="1"/>
    </xf>
    <xf numFmtId="0" fontId="0" fillId="4" borderId="1" xfId="0"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12" xfId="0" applyFont="1" applyFill="1" applyBorder="1" applyAlignment="1">
      <alignment horizontal="center" vertical="center" wrapText="1"/>
    </xf>
    <xf numFmtId="0" fontId="21" fillId="0" borderId="17" xfId="0" applyFont="1" applyBorder="1" applyAlignment="1">
      <alignment horizontal="center" vertical="center" wrapText="1"/>
    </xf>
    <xf numFmtId="0" fontId="21" fillId="0" borderId="56" xfId="0" applyFont="1" applyBorder="1" applyAlignment="1">
      <alignment horizontal="center" vertical="center" wrapText="1"/>
    </xf>
    <xf numFmtId="0" fontId="16" fillId="0" borderId="56" xfId="0" applyFont="1" applyBorder="1" applyAlignment="1">
      <alignment horizontal="center" vertical="center"/>
    </xf>
    <xf numFmtId="0" fontId="17" fillId="0" borderId="17" xfId="0" applyFont="1" applyBorder="1" applyAlignment="1">
      <alignment horizontal="center" vertical="center"/>
    </xf>
    <xf numFmtId="0" fontId="17" fillId="0" borderId="56" xfId="0" applyFont="1" applyBorder="1" applyAlignment="1">
      <alignment horizontal="center" vertical="center"/>
    </xf>
    <xf numFmtId="0" fontId="26" fillId="9" borderId="44" xfId="0" applyFont="1" applyFill="1" applyBorder="1" applyAlignment="1">
      <alignment horizontal="left" vertical="center" wrapText="1"/>
    </xf>
    <xf numFmtId="0" fontId="19" fillId="9" borderId="46" xfId="0" applyFont="1" applyFill="1" applyBorder="1"/>
    <xf numFmtId="0" fontId="0" fillId="9" borderId="51" xfId="0" applyFont="1" applyFill="1" applyBorder="1" applyAlignment="1">
      <alignment horizontal="center" vertical="center" wrapText="1"/>
    </xf>
    <xf numFmtId="0" fontId="0" fillId="9" borderId="52" xfId="0" applyFont="1" applyFill="1" applyBorder="1" applyAlignment="1">
      <alignment horizontal="center" vertical="center" wrapText="1"/>
    </xf>
    <xf numFmtId="0" fontId="26" fillId="9" borderId="55" xfId="0" applyFont="1" applyFill="1" applyBorder="1" applyAlignment="1">
      <alignment horizontal="center" vertical="center" wrapText="1"/>
    </xf>
    <xf numFmtId="0" fontId="26" fillId="9" borderId="56" xfId="0" applyFont="1" applyFill="1" applyBorder="1" applyAlignment="1">
      <alignment horizontal="center" vertical="center" wrapText="1"/>
    </xf>
    <xf numFmtId="0" fontId="14" fillId="0" borderId="0" xfId="0" applyFont="1" applyAlignment="1">
      <alignment horizontal="center"/>
    </xf>
    <xf numFmtId="0" fontId="19" fillId="0" borderId="38" xfId="0" applyFont="1" applyBorder="1"/>
    <xf numFmtId="0" fontId="19" fillId="0" borderId="57" xfId="0" applyFont="1" applyBorder="1"/>
    <xf numFmtId="0" fontId="6" fillId="0" borderId="58" xfId="2" applyFont="1" applyBorder="1" applyAlignment="1" applyProtection="1">
      <alignment horizontal="center"/>
    </xf>
    <xf numFmtId="0" fontId="6" fillId="0" borderId="59" xfId="2" applyFont="1" applyBorder="1" applyAlignment="1" applyProtection="1">
      <alignment horizontal="center"/>
    </xf>
    <xf numFmtId="0" fontId="7" fillId="0" borderId="60" xfId="2" applyFont="1" applyBorder="1" applyAlignment="1" applyProtection="1">
      <alignment horizontal="center" vertical="distributed" wrapText="1"/>
    </xf>
    <xf numFmtId="0" fontId="7" fillId="0" borderId="61" xfId="2" applyFont="1" applyBorder="1" applyAlignment="1" applyProtection="1">
      <alignment horizontal="center" vertical="distributed" wrapText="1"/>
    </xf>
    <xf numFmtId="0" fontId="7" fillId="0" borderId="60" xfId="2" applyFont="1" applyFill="1" applyBorder="1" applyAlignment="1" applyProtection="1">
      <alignment horizontal="center" vertical="center"/>
    </xf>
    <xf numFmtId="0" fontId="7" fillId="0" borderId="61" xfId="2" applyFont="1" applyFill="1" applyBorder="1" applyAlignment="1" applyProtection="1">
      <alignment horizontal="center" vertical="center"/>
    </xf>
    <xf numFmtId="0" fontId="7" fillId="0" borderId="62" xfId="2" applyFont="1" applyFill="1" applyBorder="1" applyAlignment="1" applyProtection="1">
      <alignment horizontal="center" vertical="center"/>
    </xf>
    <xf numFmtId="0" fontId="7" fillId="0" borderId="63" xfId="2" applyFont="1" applyFill="1" applyBorder="1" applyAlignment="1" applyProtection="1">
      <alignment horizontal="center" vertical="center"/>
    </xf>
  </cellXfs>
  <cellStyles count="5">
    <cellStyle name="Normal" xfId="0" builtinId="0"/>
    <cellStyle name="Normal 2" xfId="2"/>
    <cellStyle name="Normal 2 2" xfId="3"/>
    <cellStyle name="Normal 3" xfId="4"/>
    <cellStyle name="Porcentaje" xfId="1" builtinId="5"/>
  </cellStyles>
  <dxfs count="168">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657225</xdr:colOff>
      <xdr:row>0</xdr:row>
      <xdr:rowOff>57150</xdr:rowOff>
    </xdr:from>
    <xdr:ext cx="628650" cy="6667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57225" y="57150"/>
          <a:ext cx="628650" cy="6667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OS/Documents/2021%20SONIA%20NOV%2025/SONIA/SGC-A/UT%20DOCUMENTOS/MAPA%20DE%20RIESGO&#61480;/15%20MARZO%20M.R.%20Gestion%20Ambiental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 val="MC-P08-F01-Contexto Estratégico"/>
      <sheetName val="MC-P08-F02-Contexto del proceso"/>
      <sheetName val="MC-P08-F03"/>
      <sheetName val="DOCUMENTOS DE APOYO"/>
      <sheetName val="Hoja1"/>
      <sheetName val="FORMULAS"/>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1001"/>
  <sheetViews>
    <sheetView workbookViewId="0">
      <selection activeCell="C8" sqref="C8:E8"/>
    </sheetView>
  </sheetViews>
  <sheetFormatPr baseColWidth="10" defaultColWidth="14.42578125" defaultRowHeight="15" customHeight="1" x14ac:dyDescent="0.25"/>
  <cols>
    <col min="1" max="1" width="4.28515625" style="40" customWidth="1"/>
    <col min="2" max="2" width="29.7109375" style="40" customWidth="1"/>
    <col min="3" max="3" width="68.5703125" style="40" customWidth="1"/>
    <col min="4" max="4" width="46.140625" style="40" customWidth="1"/>
    <col min="5" max="5" width="31.140625" style="40" customWidth="1"/>
    <col min="6" max="26" width="17.140625" style="40" customWidth="1"/>
    <col min="27" max="16384" width="14.42578125" style="40"/>
  </cols>
  <sheetData>
    <row r="1" spans="1:26" ht="19.5" customHeight="1" x14ac:dyDescent="0.25">
      <c r="A1" s="93"/>
      <c r="B1" s="94"/>
      <c r="C1" s="99" t="s">
        <v>90</v>
      </c>
      <c r="D1" s="100"/>
      <c r="E1" s="38" t="s">
        <v>91</v>
      </c>
      <c r="F1" s="39"/>
      <c r="G1" s="39"/>
      <c r="H1" s="39"/>
      <c r="I1" s="39"/>
      <c r="J1" s="39"/>
      <c r="K1" s="39"/>
      <c r="L1" s="39"/>
      <c r="M1" s="39"/>
      <c r="N1" s="39"/>
      <c r="O1" s="39"/>
      <c r="P1" s="39"/>
      <c r="Q1" s="39"/>
      <c r="R1" s="39"/>
      <c r="S1" s="39"/>
      <c r="T1" s="39"/>
      <c r="U1" s="39"/>
      <c r="V1" s="39"/>
      <c r="W1" s="39"/>
      <c r="X1" s="39"/>
      <c r="Y1" s="39"/>
      <c r="Z1" s="39"/>
    </row>
    <row r="2" spans="1:26" ht="19.5" customHeight="1" x14ac:dyDescent="0.25">
      <c r="A2" s="95"/>
      <c r="B2" s="96"/>
      <c r="C2" s="101"/>
      <c r="D2" s="98"/>
      <c r="E2" s="41" t="s">
        <v>397</v>
      </c>
      <c r="F2" s="39"/>
      <c r="G2" s="39"/>
      <c r="H2" s="39"/>
      <c r="I2" s="39"/>
      <c r="J2" s="39"/>
      <c r="K2" s="39"/>
      <c r="L2" s="39"/>
      <c r="M2" s="39"/>
      <c r="N2" s="39"/>
      <c r="O2" s="39"/>
      <c r="P2" s="39"/>
      <c r="Q2" s="39"/>
      <c r="R2" s="39"/>
      <c r="S2" s="39"/>
      <c r="T2" s="39"/>
      <c r="U2" s="39"/>
      <c r="V2" s="39"/>
      <c r="W2" s="39"/>
      <c r="X2" s="39"/>
      <c r="Y2" s="39"/>
      <c r="Z2" s="39"/>
    </row>
    <row r="3" spans="1:26" ht="19.5" customHeight="1" x14ac:dyDescent="0.25">
      <c r="A3" s="95"/>
      <c r="B3" s="96"/>
      <c r="C3" s="102" t="s">
        <v>254</v>
      </c>
      <c r="D3" s="94"/>
      <c r="E3" s="42" t="s">
        <v>394</v>
      </c>
      <c r="F3" s="39"/>
      <c r="G3" s="39"/>
      <c r="H3" s="39"/>
      <c r="I3" s="39"/>
      <c r="J3" s="39"/>
      <c r="K3" s="39"/>
      <c r="L3" s="39"/>
      <c r="M3" s="39"/>
      <c r="N3" s="39"/>
      <c r="O3" s="39"/>
      <c r="P3" s="39"/>
      <c r="Q3" s="39"/>
      <c r="R3" s="39"/>
      <c r="S3" s="39"/>
      <c r="T3" s="39"/>
      <c r="U3" s="39"/>
      <c r="V3" s="39"/>
      <c r="W3" s="39"/>
      <c r="X3" s="39"/>
      <c r="Y3" s="39"/>
      <c r="Z3" s="39"/>
    </row>
    <row r="4" spans="1:26" ht="19.5" customHeight="1" x14ac:dyDescent="0.25">
      <c r="A4" s="97"/>
      <c r="B4" s="98"/>
      <c r="C4" s="101"/>
      <c r="D4" s="98"/>
      <c r="E4" s="42" t="s">
        <v>392</v>
      </c>
      <c r="F4" s="39"/>
      <c r="G4" s="39"/>
      <c r="H4" s="39"/>
      <c r="I4" s="39"/>
      <c r="J4" s="39"/>
      <c r="K4" s="39"/>
      <c r="L4" s="39"/>
      <c r="M4" s="39"/>
      <c r="N4" s="39"/>
      <c r="O4" s="39"/>
      <c r="P4" s="39"/>
      <c r="Q4" s="39"/>
      <c r="R4" s="39"/>
      <c r="S4" s="39"/>
      <c r="T4" s="39"/>
      <c r="U4" s="39"/>
      <c r="V4" s="39"/>
      <c r="W4" s="39"/>
      <c r="X4" s="39"/>
      <c r="Y4" s="39"/>
      <c r="Z4" s="39"/>
    </row>
    <row r="5" spans="1:26" ht="39" customHeight="1" x14ac:dyDescent="0.25">
      <c r="A5" s="89" t="s">
        <v>93</v>
      </c>
      <c r="B5" s="90"/>
      <c r="C5" s="103" t="s">
        <v>94</v>
      </c>
      <c r="D5" s="92"/>
      <c r="E5" s="90"/>
      <c r="F5" s="39"/>
      <c r="G5" s="39"/>
      <c r="H5" s="39"/>
      <c r="I5" s="39"/>
      <c r="J5" s="39"/>
      <c r="K5" s="39"/>
      <c r="L5" s="39"/>
      <c r="M5" s="39"/>
      <c r="N5" s="39"/>
      <c r="O5" s="39"/>
      <c r="P5" s="39"/>
      <c r="Q5" s="39"/>
      <c r="R5" s="39"/>
      <c r="S5" s="39"/>
      <c r="T5" s="39"/>
      <c r="U5" s="39"/>
      <c r="V5" s="39"/>
      <c r="W5" s="39"/>
      <c r="X5" s="39"/>
      <c r="Y5" s="39"/>
      <c r="Z5" s="39"/>
    </row>
    <row r="6" spans="1:26" ht="109.5" customHeight="1" x14ac:dyDescent="0.25">
      <c r="A6" s="89" t="s">
        <v>151</v>
      </c>
      <c r="B6" s="90"/>
      <c r="C6" s="103" t="s">
        <v>150</v>
      </c>
      <c r="D6" s="92"/>
      <c r="E6" s="90"/>
      <c r="F6" s="39"/>
      <c r="G6" s="39"/>
      <c r="H6" s="39"/>
      <c r="I6" s="39"/>
      <c r="J6" s="39"/>
      <c r="K6" s="39"/>
      <c r="L6" s="39"/>
      <c r="M6" s="39"/>
      <c r="N6" s="39"/>
      <c r="O6" s="39"/>
      <c r="P6" s="39"/>
      <c r="Q6" s="39"/>
      <c r="R6" s="39"/>
      <c r="S6" s="39"/>
      <c r="T6" s="39"/>
      <c r="U6" s="39"/>
      <c r="V6" s="39"/>
      <c r="W6" s="39"/>
      <c r="X6" s="39"/>
      <c r="Y6" s="39"/>
      <c r="Z6" s="39"/>
    </row>
    <row r="7" spans="1:26" ht="198" customHeight="1" x14ac:dyDescent="0.25">
      <c r="A7" s="89" t="s">
        <v>152</v>
      </c>
      <c r="B7" s="90"/>
      <c r="C7" s="103" t="s">
        <v>153</v>
      </c>
      <c r="D7" s="92"/>
      <c r="E7" s="90"/>
      <c r="F7" s="39"/>
      <c r="G7" s="39"/>
      <c r="H7" s="39"/>
      <c r="I7" s="39"/>
      <c r="J7" s="39"/>
      <c r="K7" s="39"/>
      <c r="L7" s="39"/>
      <c r="M7" s="39"/>
      <c r="N7" s="39"/>
      <c r="O7" s="39"/>
      <c r="P7" s="39"/>
      <c r="Q7" s="39"/>
      <c r="R7" s="39"/>
      <c r="S7" s="39"/>
      <c r="T7" s="39"/>
      <c r="U7" s="39"/>
      <c r="V7" s="39"/>
      <c r="W7" s="39"/>
      <c r="X7" s="39"/>
      <c r="Y7" s="39"/>
      <c r="Z7" s="39"/>
    </row>
    <row r="8" spans="1:26" ht="33.75" customHeight="1" x14ac:dyDescent="0.25">
      <c r="A8" s="89" t="s">
        <v>154</v>
      </c>
      <c r="B8" s="90"/>
      <c r="C8" s="91">
        <v>44719</v>
      </c>
      <c r="D8" s="92"/>
      <c r="E8" s="90"/>
      <c r="F8" s="39"/>
      <c r="G8" s="39"/>
      <c r="H8" s="39"/>
      <c r="I8" s="39"/>
      <c r="J8" s="39"/>
      <c r="K8" s="39"/>
      <c r="L8" s="39"/>
      <c r="M8" s="39"/>
      <c r="N8" s="39"/>
      <c r="O8" s="39"/>
      <c r="P8" s="39"/>
      <c r="Q8" s="39"/>
      <c r="R8" s="39"/>
      <c r="S8" s="39"/>
      <c r="T8" s="39"/>
      <c r="U8" s="39"/>
      <c r="V8" s="39"/>
      <c r="W8" s="39"/>
      <c r="X8" s="39"/>
      <c r="Y8" s="39"/>
      <c r="Z8" s="39"/>
    </row>
    <row r="9" spans="1:26" ht="34.5" customHeight="1" x14ac:dyDescent="0.25">
      <c r="A9" s="43" t="s">
        <v>98</v>
      </c>
      <c r="B9" s="43" t="s">
        <v>99</v>
      </c>
      <c r="C9" s="43" t="s">
        <v>134</v>
      </c>
      <c r="D9" s="87" t="s">
        <v>133</v>
      </c>
      <c r="E9" s="81"/>
      <c r="F9" s="39"/>
      <c r="G9" s="39"/>
      <c r="H9" s="39"/>
      <c r="I9" s="39"/>
      <c r="J9" s="39"/>
      <c r="K9" s="39"/>
      <c r="L9" s="39"/>
      <c r="M9" s="39"/>
      <c r="N9" s="39"/>
      <c r="O9" s="39"/>
      <c r="P9" s="39"/>
      <c r="Q9" s="39"/>
      <c r="R9" s="39"/>
      <c r="S9" s="39"/>
      <c r="T9" s="39"/>
      <c r="U9" s="39"/>
      <c r="V9" s="39"/>
      <c r="W9" s="39"/>
      <c r="X9" s="39"/>
      <c r="Y9" s="39"/>
      <c r="Z9" s="39"/>
    </row>
    <row r="10" spans="1:26" ht="34.5" customHeight="1" x14ac:dyDescent="0.25">
      <c r="A10" s="74">
        <v>1</v>
      </c>
      <c r="B10" s="88" t="s">
        <v>101</v>
      </c>
      <c r="C10" s="44" t="s">
        <v>143</v>
      </c>
      <c r="D10" s="80" t="s">
        <v>142</v>
      </c>
      <c r="E10" s="81"/>
      <c r="F10" s="39"/>
      <c r="G10" s="39"/>
      <c r="H10" s="39"/>
      <c r="I10" s="39"/>
      <c r="J10" s="39"/>
      <c r="K10" s="39"/>
      <c r="L10" s="39"/>
      <c r="M10" s="39"/>
      <c r="N10" s="39"/>
      <c r="O10" s="39"/>
      <c r="P10" s="39"/>
      <c r="Q10" s="39"/>
      <c r="R10" s="39"/>
      <c r="S10" s="39"/>
      <c r="T10" s="39"/>
      <c r="U10" s="39"/>
      <c r="V10" s="39"/>
      <c r="W10" s="39"/>
      <c r="X10" s="39"/>
      <c r="Y10" s="39"/>
      <c r="Z10" s="39"/>
    </row>
    <row r="11" spans="1:26" ht="34.5" customHeight="1" x14ac:dyDescent="0.25">
      <c r="A11" s="75"/>
      <c r="B11" s="78"/>
      <c r="C11" s="44" t="s">
        <v>147</v>
      </c>
      <c r="D11" s="80" t="s">
        <v>141</v>
      </c>
      <c r="E11" s="81"/>
      <c r="F11" s="39"/>
      <c r="G11" s="39"/>
      <c r="H11" s="39"/>
      <c r="I11" s="39"/>
      <c r="J11" s="39"/>
      <c r="K11" s="39"/>
      <c r="L11" s="39"/>
      <c r="M11" s="39"/>
      <c r="N11" s="39"/>
      <c r="O11" s="39"/>
      <c r="P11" s="39"/>
      <c r="Q11" s="39"/>
      <c r="R11" s="39"/>
      <c r="S11" s="39"/>
      <c r="T11" s="39"/>
      <c r="U11" s="39"/>
      <c r="V11" s="39"/>
      <c r="W11" s="39"/>
      <c r="X11" s="39"/>
      <c r="Y11" s="39"/>
      <c r="Z11" s="39"/>
    </row>
    <row r="12" spans="1:26" ht="43.5" customHeight="1" x14ac:dyDescent="0.25">
      <c r="A12" s="75"/>
      <c r="B12" s="78"/>
      <c r="C12" s="44" t="s">
        <v>156</v>
      </c>
      <c r="D12" s="80" t="s">
        <v>160</v>
      </c>
      <c r="E12" s="81"/>
      <c r="F12" s="39"/>
      <c r="G12" s="39"/>
      <c r="H12" s="39"/>
      <c r="I12" s="39"/>
      <c r="J12" s="39"/>
      <c r="K12" s="39"/>
      <c r="L12" s="39"/>
      <c r="M12" s="39"/>
      <c r="N12" s="39"/>
      <c r="O12" s="39"/>
      <c r="P12" s="39"/>
      <c r="Q12" s="39"/>
      <c r="R12" s="39"/>
      <c r="S12" s="39"/>
      <c r="T12" s="39"/>
      <c r="U12" s="39"/>
      <c r="V12" s="39"/>
      <c r="W12" s="39"/>
      <c r="X12" s="39"/>
      <c r="Y12" s="39"/>
      <c r="Z12" s="39"/>
    </row>
    <row r="13" spans="1:26" ht="34.5" customHeight="1" x14ac:dyDescent="0.25">
      <c r="A13" s="75"/>
      <c r="B13" s="78"/>
      <c r="C13" s="44" t="s">
        <v>157</v>
      </c>
      <c r="D13" s="80"/>
      <c r="E13" s="81"/>
      <c r="F13" s="39"/>
      <c r="G13" s="39"/>
      <c r="H13" s="39"/>
      <c r="I13" s="39"/>
      <c r="J13" s="39"/>
      <c r="K13" s="39"/>
      <c r="L13" s="39"/>
      <c r="M13" s="39"/>
      <c r="N13" s="39"/>
      <c r="O13" s="39"/>
      <c r="P13" s="39"/>
      <c r="Q13" s="39"/>
      <c r="R13" s="39"/>
      <c r="S13" s="39"/>
      <c r="T13" s="39"/>
      <c r="U13" s="39"/>
      <c r="V13" s="39"/>
      <c r="W13" s="39"/>
      <c r="X13" s="39"/>
      <c r="Y13" s="39"/>
      <c r="Z13" s="39"/>
    </row>
    <row r="14" spans="1:26" ht="34.5" customHeight="1" x14ac:dyDescent="0.25">
      <c r="A14" s="75"/>
      <c r="B14" s="78"/>
      <c r="C14" s="44" t="s">
        <v>158</v>
      </c>
      <c r="D14" s="80"/>
      <c r="E14" s="81"/>
      <c r="F14" s="39"/>
      <c r="G14" s="39"/>
      <c r="H14" s="39"/>
      <c r="I14" s="39"/>
      <c r="J14" s="39"/>
      <c r="K14" s="39"/>
      <c r="L14" s="39"/>
      <c r="M14" s="39"/>
      <c r="N14" s="39"/>
      <c r="O14" s="39"/>
      <c r="P14" s="39"/>
      <c r="Q14" s="39"/>
      <c r="R14" s="39"/>
      <c r="S14" s="39"/>
      <c r="T14" s="39"/>
      <c r="U14" s="39"/>
      <c r="V14" s="39"/>
      <c r="W14" s="39"/>
      <c r="X14" s="39"/>
      <c r="Y14" s="39"/>
      <c r="Z14" s="39"/>
    </row>
    <row r="15" spans="1:26" ht="34.5" customHeight="1" x14ac:dyDescent="0.25">
      <c r="A15" s="76"/>
      <c r="B15" s="79"/>
      <c r="C15" s="44" t="s">
        <v>159</v>
      </c>
      <c r="D15" s="86"/>
      <c r="E15" s="81"/>
      <c r="F15" s="39"/>
      <c r="G15" s="39"/>
      <c r="H15" s="39"/>
      <c r="I15" s="39"/>
      <c r="J15" s="39"/>
      <c r="K15" s="39"/>
      <c r="L15" s="39"/>
      <c r="M15" s="39"/>
      <c r="N15" s="39"/>
      <c r="O15" s="39"/>
      <c r="P15" s="39"/>
      <c r="Q15" s="39"/>
      <c r="R15" s="39"/>
      <c r="S15" s="39"/>
      <c r="T15" s="39"/>
      <c r="U15" s="39"/>
      <c r="V15" s="39"/>
      <c r="W15" s="39"/>
      <c r="X15" s="39"/>
      <c r="Y15" s="39"/>
      <c r="Z15" s="39"/>
    </row>
    <row r="16" spans="1:26" ht="49.5" customHeight="1" x14ac:dyDescent="0.25">
      <c r="A16" s="74">
        <v>2</v>
      </c>
      <c r="B16" s="77" t="s">
        <v>100</v>
      </c>
      <c r="C16" s="45" t="s">
        <v>161</v>
      </c>
      <c r="D16" s="80" t="s">
        <v>163</v>
      </c>
      <c r="E16" s="81"/>
      <c r="F16" s="39"/>
      <c r="G16" s="39"/>
      <c r="H16" s="39"/>
      <c r="I16" s="39"/>
      <c r="J16" s="39"/>
      <c r="K16" s="39"/>
      <c r="L16" s="39"/>
      <c r="M16" s="39"/>
      <c r="N16" s="39"/>
      <c r="O16" s="39"/>
      <c r="P16" s="39"/>
      <c r="Q16" s="39"/>
      <c r="R16" s="39"/>
      <c r="S16" s="39"/>
      <c r="T16" s="39"/>
      <c r="U16" s="39"/>
      <c r="V16" s="39"/>
      <c r="W16" s="39"/>
      <c r="X16" s="39"/>
      <c r="Y16" s="39"/>
      <c r="Z16" s="39"/>
    </row>
    <row r="17" spans="1:26" ht="38.25" customHeight="1" x14ac:dyDescent="0.25">
      <c r="A17" s="75"/>
      <c r="B17" s="78"/>
      <c r="C17" s="45" t="s">
        <v>381</v>
      </c>
      <c r="D17" s="80" t="s">
        <v>139</v>
      </c>
      <c r="E17" s="81"/>
      <c r="F17" s="39"/>
      <c r="G17" s="39"/>
      <c r="H17" s="39"/>
      <c r="I17" s="39"/>
      <c r="J17" s="39"/>
      <c r="K17" s="39"/>
      <c r="L17" s="39"/>
      <c r="M17" s="39"/>
      <c r="N17" s="39"/>
      <c r="O17" s="39"/>
      <c r="P17" s="39"/>
      <c r="Q17" s="39"/>
      <c r="R17" s="39"/>
      <c r="S17" s="39"/>
      <c r="T17" s="39"/>
      <c r="U17" s="39"/>
      <c r="V17" s="39"/>
      <c r="W17" s="39"/>
      <c r="X17" s="39"/>
      <c r="Y17" s="39"/>
      <c r="Z17" s="39"/>
    </row>
    <row r="18" spans="1:26" ht="56.25" customHeight="1" x14ac:dyDescent="0.25">
      <c r="A18" s="75"/>
      <c r="B18" s="78"/>
      <c r="C18" s="45" t="s">
        <v>162</v>
      </c>
      <c r="D18" s="80" t="s">
        <v>164</v>
      </c>
      <c r="E18" s="81"/>
      <c r="F18" s="39"/>
      <c r="G18" s="39"/>
      <c r="H18" s="39"/>
      <c r="I18" s="39"/>
      <c r="J18" s="39"/>
      <c r="K18" s="39"/>
      <c r="L18" s="39"/>
      <c r="M18" s="39"/>
      <c r="N18" s="39"/>
      <c r="O18" s="39"/>
      <c r="P18" s="39"/>
      <c r="Q18" s="39"/>
      <c r="R18" s="39"/>
      <c r="S18" s="39"/>
      <c r="T18" s="39"/>
      <c r="U18" s="39"/>
      <c r="V18" s="39"/>
      <c r="W18" s="39"/>
      <c r="X18" s="39"/>
      <c r="Y18" s="39"/>
      <c r="Z18" s="39"/>
    </row>
    <row r="19" spans="1:26" ht="52.5" customHeight="1" x14ac:dyDescent="0.25">
      <c r="A19" s="75"/>
      <c r="B19" s="78"/>
      <c r="C19" s="45" t="s">
        <v>296</v>
      </c>
      <c r="D19" s="80" t="s">
        <v>382</v>
      </c>
      <c r="E19" s="81"/>
      <c r="F19" s="39"/>
      <c r="G19" s="39"/>
      <c r="H19" s="39"/>
      <c r="I19" s="39"/>
      <c r="J19" s="39"/>
      <c r="K19" s="39"/>
      <c r="L19" s="39"/>
      <c r="M19" s="39"/>
      <c r="N19" s="39"/>
      <c r="O19" s="39"/>
      <c r="P19" s="39"/>
      <c r="Q19" s="39"/>
      <c r="R19" s="39"/>
      <c r="S19" s="39"/>
      <c r="T19" s="39"/>
      <c r="U19" s="39"/>
      <c r="V19" s="39"/>
      <c r="W19" s="39"/>
      <c r="X19" s="39"/>
      <c r="Y19" s="39"/>
      <c r="Z19" s="39"/>
    </row>
    <row r="20" spans="1:26" ht="39" customHeight="1" x14ac:dyDescent="0.25">
      <c r="A20" s="75"/>
      <c r="B20" s="78"/>
      <c r="C20" s="45" t="s">
        <v>297</v>
      </c>
      <c r="D20" s="80" t="s">
        <v>140</v>
      </c>
      <c r="E20" s="81"/>
      <c r="F20" s="39"/>
      <c r="G20" s="39"/>
      <c r="H20" s="39"/>
      <c r="I20" s="39"/>
      <c r="J20" s="39"/>
      <c r="K20" s="39"/>
      <c r="L20" s="39"/>
      <c r="M20" s="39"/>
      <c r="N20" s="39"/>
      <c r="O20" s="39"/>
      <c r="P20" s="39"/>
      <c r="Q20" s="39"/>
      <c r="R20" s="39"/>
      <c r="S20" s="39"/>
      <c r="T20" s="39"/>
      <c r="U20" s="39"/>
      <c r="V20" s="39"/>
      <c r="W20" s="39"/>
      <c r="X20" s="39"/>
      <c r="Y20" s="39"/>
      <c r="Z20" s="39"/>
    </row>
    <row r="21" spans="1:26" ht="39" customHeight="1" x14ac:dyDescent="0.25">
      <c r="A21" s="75"/>
      <c r="B21" s="78"/>
      <c r="C21" s="45"/>
      <c r="D21" s="80" t="s">
        <v>194</v>
      </c>
      <c r="E21" s="81"/>
      <c r="F21" s="39"/>
      <c r="G21" s="39"/>
      <c r="H21" s="39"/>
      <c r="I21" s="39"/>
      <c r="J21" s="39"/>
      <c r="K21" s="39"/>
      <c r="L21" s="39"/>
      <c r="M21" s="39"/>
      <c r="N21" s="39"/>
      <c r="O21" s="39"/>
      <c r="P21" s="39"/>
      <c r="Q21" s="39"/>
      <c r="R21" s="39"/>
      <c r="S21" s="39"/>
      <c r="T21" s="39"/>
      <c r="U21" s="39"/>
      <c r="V21" s="39"/>
      <c r="W21" s="39"/>
      <c r="X21" s="39"/>
      <c r="Y21" s="39"/>
      <c r="Z21" s="39"/>
    </row>
    <row r="22" spans="1:26" ht="39" customHeight="1" x14ac:dyDescent="0.25">
      <c r="A22" s="75"/>
      <c r="B22" s="78"/>
      <c r="C22" s="45"/>
      <c r="D22" s="80" t="s">
        <v>195</v>
      </c>
      <c r="E22" s="81"/>
      <c r="F22" s="39"/>
      <c r="G22" s="39"/>
      <c r="H22" s="39"/>
      <c r="I22" s="39"/>
      <c r="J22" s="39"/>
      <c r="K22" s="39"/>
      <c r="L22" s="39"/>
      <c r="M22" s="39"/>
      <c r="N22" s="39"/>
      <c r="O22" s="39"/>
      <c r="P22" s="39"/>
      <c r="Q22" s="39"/>
      <c r="R22" s="39"/>
      <c r="S22" s="39"/>
      <c r="T22" s="39"/>
      <c r="U22" s="39"/>
      <c r="V22" s="39"/>
      <c r="W22" s="39"/>
      <c r="X22" s="39"/>
      <c r="Y22" s="39"/>
      <c r="Z22" s="39"/>
    </row>
    <row r="23" spans="1:26" ht="39" customHeight="1" x14ac:dyDescent="0.25">
      <c r="A23" s="76"/>
      <c r="B23" s="79"/>
      <c r="C23" s="45"/>
      <c r="D23" s="80" t="s">
        <v>255</v>
      </c>
      <c r="E23" s="81"/>
      <c r="F23" s="39"/>
      <c r="G23" s="39"/>
      <c r="H23" s="39"/>
      <c r="I23" s="39"/>
      <c r="J23" s="39"/>
      <c r="K23" s="39"/>
      <c r="L23" s="39"/>
      <c r="M23" s="39"/>
      <c r="N23" s="39"/>
      <c r="O23" s="39"/>
      <c r="P23" s="39"/>
      <c r="Q23" s="39"/>
      <c r="R23" s="39"/>
      <c r="S23" s="39"/>
      <c r="T23" s="39"/>
      <c r="U23" s="39"/>
      <c r="V23" s="39"/>
      <c r="W23" s="39"/>
      <c r="X23" s="39"/>
      <c r="Y23" s="39"/>
      <c r="Z23" s="39"/>
    </row>
    <row r="24" spans="1:26" ht="33" customHeight="1" x14ac:dyDescent="0.25">
      <c r="A24" s="74">
        <v>3</v>
      </c>
      <c r="B24" s="88" t="s">
        <v>135</v>
      </c>
      <c r="C24" s="44" t="s">
        <v>165</v>
      </c>
      <c r="D24" s="80" t="s">
        <v>168</v>
      </c>
      <c r="E24" s="81"/>
      <c r="F24" s="39"/>
      <c r="G24" s="39"/>
      <c r="H24" s="39"/>
      <c r="I24" s="39"/>
      <c r="J24" s="39"/>
      <c r="K24" s="39"/>
      <c r="L24" s="39"/>
      <c r="M24" s="39"/>
      <c r="N24" s="39"/>
      <c r="O24" s="39"/>
      <c r="P24" s="39"/>
      <c r="Q24" s="39"/>
      <c r="R24" s="39"/>
      <c r="S24" s="39"/>
      <c r="T24" s="39"/>
      <c r="U24" s="39"/>
      <c r="V24" s="39"/>
      <c r="W24" s="39"/>
      <c r="X24" s="39"/>
      <c r="Y24" s="39"/>
      <c r="Z24" s="39"/>
    </row>
    <row r="25" spans="1:26" ht="12.75" customHeight="1" x14ac:dyDescent="0.25">
      <c r="A25" s="75"/>
      <c r="B25" s="78"/>
      <c r="C25" s="44" t="s">
        <v>144</v>
      </c>
      <c r="D25" s="80" t="s">
        <v>383</v>
      </c>
      <c r="E25" s="81"/>
      <c r="F25" s="39"/>
      <c r="G25" s="39"/>
      <c r="H25" s="39"/>
      <c r="I25" s="39"/>
      <c r="J25" s="39"/>
      <c r="K25" s="39"/>
      <c r="L25" s="39"/>
      <c r="M25" s="39"/>
      <c r="N25" s="39"/>
      <c r="O25" s="39"/>
      <c r="P25" s="39"/>
      <c r="Q25" s="39"/>
      <c r="R25" s="39"/>
      <c r="S25" s="39"/>
      <c r="T25" s="39"/>
      <c r="U25" s="39"/>
      <c r="V25" s="39"/>
      <c r="W25" s="39"/>
      <c r="X25" s="39"/>
      <c r="Y25" s="39"/>
      <c r="Z25" s="39"/>
    </row>
    <row r="26" spans="1:26" ht="31.5" customHeight="1" x14ac:dyDescent="0.25">
      <c r="A26" s="75"/>
      <c r="B26" s="78"/>
      <c r="C26" s="44" t="s">
        <v>228</v>
      </c>
      <c r="D26" s="80" t="s">
        <v>169</v>
      </c>
      <c r="E26" s="81"/>
      <c r="F26" s="39"/>
      <c r="G26" s="39"/>
      <c r="H26" s="39"/>
      <c r="I26" s="39"/>
      <c r="J26" s="39"/>
      <c r="K26" s="39"/>
      <c r="L26" s="39"/>
      <c r="M26" s="39"/>
      <c r="N26" s="39"/>
      <c r="O26" s="39"/>
      <c r="P26" s="39"/>
      <c r="Q26" s="39"/>
      <c r="R26" s="39"/>
      <c r="S26" s="39"/>
      <c r="T26" s="39"/>
      <c r="U26" s="39"/>
      <c r="V26" s="39"/>
      <c r="W26" s="39"/>
      <c r="X26" s="39"/>
      <c r="Y26" s="39"/>
      <c r="Z26" s="39"/>
    </row>
    <row r="27" spans="1:26" ht="35.25" customHeight="1" x14ac:dyDescent="0.25">
      <c r="A27" s="75"/>
      <c r="B27" s="78"/>
      <c r="C27" s="44" t="s">
        <v>146</v>
      </c>
      <c r="D27" s="80" t="s">
        <v>170</v>
      </c>
      <c r="E27" s="81"/>
      <c r="F27" s="39"/>
      <c r="G27" s="39"/>
      <c r="H27" s="39"/>
      <c r="I27" s="39"/>
      <c r="J27" s="39"/>
      <c r="K27" s="39"/>
      <c r="L27" s="39"/>
      <c r="M27" s="39"/>
      <c r="N27" s="39"/>
      <c r="O27" s="39"/>
      <c r="P27" s="39"/>
      <c r="Q27" s="39"/>
      <c r="R27" s="39"/>
      <c r="S27" s="39"/>
      <c r="T27" s="39"/>
      <c r="U27" s="39"/>
      <c r="V27" s="39"/>
      <c r="W27" s="39"/>
      <c r="X27" s="39"/>
      <c r="Y27" s="39"/>
      <c r="Z27" s="39"/>
    </row>
    <row r="28" spans="1:26" ht="45.75" customHeight="1" x14ac:dyDescent="0.25">
      <c r="A28" s="75"/>
      <c r="B28" s="78"/>
      <c r="C28" s="44" t="s">
        <v>166</v>
      </c>
      <c r="D28" s="80" t="s">
        <v>300</v>
      </c>
      <c r="E28" s="81"/>
      <c r="F28" s="39"/>
      <c r="G28" s="39"/>
      <c r="H28" s="39"/>
      <c r="I28" s="39"/>
      <c r="J28" s="39"/>
      <c r="K28" s="39"/>
      <c r="L28" s="39"/>
      <c r="M28" s="39"/>
      <c r="N28" s="39"/>
      <c r="O28" s="39"/>
      <c r="P28" s="39"/>
      <c r="Q28" s="39"/>
      <c r="R28" s="39"/>
      <c r="S28" s="39"/>
      <c r="T28" s="39"/>
      <c r="U28" s="39"/>
      <c r="V28" s="39"/>
      <c r="W28" s="39"/>
      <c r="X28" s="39"/>
      <c r="Y28" s="39"/>
      <c r="Z28" s="39"/>
    </row>
    <row r="29" spans="1:26" ht="52.5" customHeight="1" x14ac:dyDescent="0.25">
      <c r="A29" s="75"/>
      <c r="B29" s="78"/>
      <c r="C29" s="44" t="s">
        <v>167</v>
      </c>
      <c r="D29" s="80" t="s">
        <v>298</v>
      </c>
      <c r="E29" s="81"/>
      <c r="F29" s="39"/>
      <c r="G29" s="39"/>
      <c r="H29" s="39"/>
      <c r="I29" s="39"/>
      <c r="J29" s="39"/>
      <c r="K29" s="39"/>
      <c r="L29" s="39"/>
      <c r="M29" s="39"/>
      <c r="N29" s="39"/>
      <c r="O29" s="39"/>
      <c r="P29" s="39"/>
      <c r="Q29" s="39"/>
      <c r="R29" s="39"/>
      <c r="S29" s="39"/>
      <c r="T29" s="39"/>
      <c r="U29" s="39"/>
      <c r="V29" s="39"/>
      <c r="W29" s="39"/>
      <c r="X29" s="39"/>
      <c r="Y29" s="39"/>
      <c r="Z29" s="39"/>
    </row>
    <row r="30" spans="1:26" ht="46.5" customHeight="1" x14ac:dyDescent="0.25">
      <c r="A30" s="75"/>
      <c r="B30" s="78"/>
      <c r="C30" s="44" t="s">
        <v>384</v>
      </c>
      <c r="D30" s="80" t="s">
        <v>301</v>
      </c>
      <c r="E30" s="81"/>
      <c r="F30" s="39"/>
      <c r="G30" s="39"/>
      <c r="H30" s="39"/>
      <c r="I30" s="39"/>
      <c r="J30" s="39"/>
      <c r="K30" s="39"/>
      <c r="L30" s="39"/>
      <c r="M30" s="39"/>
      <c r="N30" s="39"/>
      <c r="O30" s="39"/>
      <c r="P30" s="39"/>
      <c r="Q30" s="39"/>
      <c r="R30" s="39"/>
      <c r="S30" s="39"/>
      <c r="T30" s="39"/>
      <c r="U30" s="39"/>
      <c r="V30" s="39"/>
      <c r="W30" s="39"/>
      <c r="X30" s="39"/>
      <c r="Y30" s="39"/>
      <c r="Z30" s="39"/>
    </row>
    <row r="31" spans="1:26" ht="39" customHeight="1" x14ac:dyDescent="0.25">
      <c r="A31" s="76"/>
      <c r="B31" s="79"/>
      <c r="C31" s="44"/>
      <c r="D31" s="80" t="s">
        <v>385</v>
      </c>
      <c r="E31" s="81"/>
      <c r="F31" s="39"/>
      <c r="G31" s="39"/>
      <c r="H31" s="39"/>
      <c r="I31" s="39"/>
      <c r="J31" s="39"/>
      <c r="K31" s="39"/>
      <c r="L31" s="39"/>
      <c r="M31" s="39"/>
      <c r="N31" s="39"/>
      <c r="O31" s="39"/>
      <c r="P31" s="39"/>
      <c r="Q31" s="39"/>
      <c r="R31" s="39"/>
      <c r="S31" s="39"/>
      <c r="T31" s="39"/>
      <c r="U31" s="39"/>
      <c r="V31" s="39"/>
      <c r="W31" s="39"/>
      <c r="X31" s="39"/>
      <c r="Y31" s="39"/>
      <c r="Z31" s="39"/>
    </row>
    <row r="32" spans="1:26" ht="45.75" customHeight="1" x14ac:dyDescent="0.25">
      <c r="A32" s="74">
        <v>4</v>
      </c>
      <c r="B32" s="77" t="s">
        <v>102</v>
      </c>
      <c r="C32" s="44" t="s">
        <v>229</v>
      </c>
      <c r="D32" s="80" t="s">
        <v>386</v>
      </c>
      <c r="E32" s="81"/>
      <c r="F32" s="39"/>
      <c r="G32" s="39"/>
      <c r="H32" s="39"/>
      <c r="I32" s="39"/>
      <c r="J32" s="39"/>
      <c r="K32" s="39"/>
      <c r="L32" s="39"/>
      <c r="M32" s="39"/>
      <c r="N32" s="39"/>
      <c r="O32" s="39"/>
      <c r="P32" s="39"/>
      <c r="Q32" s="39"/>
      <c r="R32" s="39"/>
      <c r="S32" s="39"/>
      <c r="T32" s="39"/>
      <c r="U32" s="39"/>
      <c r="V32" s="39"/>
      <c r="W32" s="39"/>
      <c r="X32" s="39"/>
      <c r="Y32" s="39"/>
      <c r="Z32" s="39"/>
    </row>
    <row r="33" spans="1:26" ht="40.5" customHeight="1" x14ac:dyDescent="0.25">
      <c r="A33" s="75"/>
      <c r="B33" s="78"/>
      <c r="C33" s="44" t="s">
        <v>172</v>
      </c>
      <c r="D33" s="80" t="s">
        <v>387</v>
      </c>
      <c r="E33" s="81"/>
      <c r="F33" s="39"/>
      <c r="G33" s="39"/>
      <c r="H33" s="39"/>
      <c r="I33" s="39"/>
      <c r="J33" s="39"/>
      <c r="K33" s="39"/>
      <c r="L33" s="39"/>
      <c r="M33" s="39"/>
      <c r="N33" s="39"/>
      <c r="O33" s="39"/>
      <c r="P33" s="39"/>
      <c r="Q33" s="39"/>
      <c r="R33" s="39"/>
      <c r="S33" s="39"/>
      <c r="T33" s="39"/>
      <c r="U33" s="39"/>
      <c r="V33" s="39"/>
      <c r="W33" s="39"/>
      <c r="X33" s="39"/>
      <c r="Y33" s="39"/>
      <c r="Z33" s="39"/>
    </row>
    <row r="34" spans="1:26" ht="22.5" customHeight="1" x14ac:dyDescent="0.25">
      <c r="A34" s="75"/>
      <c r="B34" s="78"/>
      <c r="C34" s="44" t="s">
        <v>230</v>
      </c>
      <c r="D34" s="80" t="s">
        <v>171</v>
      </c>
      <c r="E34" s="81"/>
      <c r="F34" s="39"/>
      <c r="G34" s="39"/>
      <c r="H34" s="39"/>
      <c r="I34" s="39"/>
      <c r="J34" s="39"/>
      <c r="K34" s="39"/>
      <c r="L34" s="39"/>
      <c r="M34" s="39"/>
      <c r="N34" s="39"/>
      <c r="O34" s="39"/>
      <c r="P34" s="39"/>
      <c r="Q34" s="39"/>
      <c r="R34" s="39"/>
      <c r="S34" s="39"/>
      <c r="T34" s="39"/>
      <c r="U34" s="39"/>
      <c r="V34" s="39"/>
      <c r="W34" s="39"/>
      <c r="X34" s="39"/>
      <c r="Y34" s="39"/>
      <c r="Z34" s="39"/>
    </row>
    <row r="35" spans="1:26" ht="48.75" customHeight="1" x14ac:dyDescent="0.25">
      <c r="A35" s="75"/>
      <c r="B35" s="78"/>
      <c r="C35" s="44"/>
      <c r="D35" s="80" t="s">
        <v>388</v>
      </c>
      <c r="E35" s="81"/>
      <c r="F35" s="39"/>
      <c r="G35" s="39"/>
      <c r="H35" s="39"/>
      <c r="I35" s="39"/>
      <c r="J35" s="39"/>
      <c r="K35" s="39"/>
      <c r="L35" s="39"/>
      <c r="M35" s="39"/>
      <c r="N35" s="39"/>
      <c r="O35" s="39"/>
      <c r="P35" s="39"/>
      <c r="Q35" s="39"/>
      <c r="R35" s="39"/>
      <c r="S35" s="39"/>
      <c r="T35" s="39"/>
      <c r="U35" s="39"/>
      <c r="V35" s="39"/>
      <c r="W35" s="39"/>
      <c r="X35" s="39"/>
      <c r="Y35" s="39"/>
      <c r="Z35" s="39"/>
    </row>
    <row r="36" spans="1:26" ht="22.5" customHeight="1" x14ac:dyDescent="0.25">
      <c r="A36" s="75"/>
      <c r="B36" s="78"/>
      <c r="C36" s="44"/>
      <c r="D36" s="80" t="s">
        <v>173</v>
      </c>
      <c r="E36" s="81"/>
      <c r="F36" s="39"/>
      <c r="G36" s="39"/>
      <c r="H36" s="39"/>
      <c r="I36" s="39"/>
      <c r="J36" s="39"/>
      <c r="K36" s="39"/>
      <c r="L36" s="39"/>
      <c r="M36" s="39"/>
      <c r="N36" s="39"/>
      <c r="O36" s="39"/>
      <c r="P36" s="39"/>
      <c r="Q36" s="39"/>
      <c r="R36" s="39"/>
      <c r="S36" s="39"/>
      <c r="T36" s="39"/>
      <c r="U36" s="39"/>
      <c r="V36" s="39"/>
      <c r="W36" s="39"/>
      <c r="X36" s="39"/>
      <c r="Y36" s="39"/>
      <c r="Z36" s="39"/>
    </row>
    <row r="37" spans="1:26" ht="37.5" customHeight="1" x14ac:dyDescent="0.25">
      <c r="A37" s="75"/>
      <c r="B37" s="78"/>
      <c r="C37" s="44"/>
      <c r="D37" s="80" t="s">
        <v>389</v>
      </c>
      <c r="E37" s="81"/>
      <c r="F37" s="39"/>
      <c r="G37" s="39"/>
      <c r="H37" s="39"/>
      <c r="I37" s="39"/>
      <c r="J37" s="39"/>
      <c r="K37" s="39"/>
      <c r="L37" s="39"/>
      <c r="M37" s="39"/>
      <c r="N37" s="39"/>
      <c r="O37" s="39"/>
      <c r="P37" s="39"/>
      <c r="Q37" s="39"/>
      <c r="R37" s="39"/>
      <c r="S37" s="39"/>
      <c r="T37" s="39"/>
      <c r="U37" s="39"/>
      <c r="V37" s="39"/>
      <c r="W37" s="39"/>
      <c r="X37" s="39"/>
      <c r="Y37" s="39"/>
      <c r="Z37" s="39"/>
    </row>
    <row r="38" spans="1:26" ht="34.5" customHeight="1" x14ac:dyDescent="0.25">
      <c r="A38" s="76"/>
      <c r="B38" s="78"/>
      <c r="C38" s="44"/>
      <c r="D38" s="80" t="s">
        <v>231</v>
      </c>
      <c r="E38" s="81"/>
      <c r="F38" s="39"/>
      <c r="G38" s="39"/>
      <c r="H38" s="39"/>
      <c r="I38" s="39"/>
      <c r="J38" s="39"/>
      <c r="K38" s="39"/>
      <c r="L38" s="39"/>
      <c r="M38" s="39"/>
      <c r="N38" s="39"/>
      <c r="O38" s="39"/>
      <c r="P38" s="39"/>
      <c r="Q38" s="39"/>
      <c r="R38" s="39"/>
      <c r="S38" s="39"/>
      <c r="T38" s="39"/>
      <c r="U38" s="39"/>
      <c r="V38" s="39"/>
      <c r="W38" s="39"/>
      <c r="X38" s="39"/>
      <c r="Y38" s="39"/>
      <c r="Z38" s="39"/>
    </row>
    <row r="39" spans="1:26" ht="65.25" customHeight="1" x14ac:dyDescent="0.25">
      <c r="A39" s="74">
        <v>5</v>
      </c>
      <c r="B39" s="83" t="s">
        <v>155</v>
      </c>
      <c r="C39" s="44" t="s">
        <v>176</v>
      </c>
      <c r="D39" s="80" t="s">
        <v>232</v>
      </c>
      <c r="E39" s="81"/>
      <c r="F39" s="39"/>
      <c r="G39" s="39"/>
      <c r="H39" s="39"/>
      <c r="I39" s="39"/>
      <c r="J39" s="39"/>
      <c r="K39" s="39"/>
      <c r="L39" s="39"/>
      <c r="M39" s="39"/>
      <c r="N39" s="39"/>
      <c r="O39" s="39"/>
      <c r="P39" s="39"/>
      <c r="Q39" s="39"/>
      <c r="R39" s="39"/>
      <c r="S39" s="39"/>
      <c r="T39" s="39"/>
      <c r="U39" s="39"/>
      <c r="V39" s="39"/>
      <c r="W39" s="39"/>
      <c r="X39" s="39"/>
      <c r="Y39" s="39"/>
      <c r="Z39" s="39"/>
    </row>
    <row r="40" spans="1:26" ht="36" customHeight="1" x14ac:dyDescent="0.25">
      <c r="A40" s="75"/>
      <c r="B40" s="78"/>
      <c r="C40" s="44" t="s">
        <v>390</v>
      </c>
      <c r="D40" s="80" t="s">
        <v>233</v>
      </c>
      <c r="E40" s="81"/>
      <c r="F40" s="39"/>
      <c r="G40" s="39"/>
      <c r="H40" s="39"/>
      <c r="I40" s="39"/>
      <c r="J40" s="39"/>
      <c r="K40" s="39"/>
      <c r="L40" s="39"/>
      <c r="M40" s="39"/>
      <c r="N40" s="39"/>
      <c r="O40" s="39"/>
      <c r="P40" s="39"/>
      <c r="Q40" s="39"/>
      <c r="R40" s="39"/>
      <c r="S40" s="39"/>
      <c r="T40" s="39"/>
      <c r="U40" s="39"/>
      <c r="V40" s="39"/>
      <c r="W40" s="39"/>
      <c r="X40" s="39"/>
      <c r="Y40" s="39"/>
      <c r="Z40" s="39"/>
    </row>
    <row r="41" spans="1:26" ht="32.25" customHeight="1" x14ac:dyDescent="0.25">
      <c r="A41" s="75"/>
      <c r="B41" s="78"/>
      <c r="C41" s="44" t="s">
        <v>391</v>
      </c>
      <c r="D41" s="80" t="s">
        <v>174</v>
      </c>
      <c r="E41" s="81"/>
      <c r="F41" s="39"/>
      <c r="G41" s="39"/>
      <c r="H41" s="39"/>
      <c r="I41" s="39"/>
      <c r="J41" s="39"/>
      <c r="K41" s="39"/>
      <c r="L41" s="39"/>
      <c r="M41" s="39"/>
      <c r="N41" s="39"/>
      <c r="O41" s="39"/>
      <c r="P41" s="39"/>
      <c r="Q41" s="39"/>
      <c r="R41" s="39"/>
      <c r="S41" s="39"/>
      <c r="T41" s="39"/>
      <c r="U41" s="39"/>
      <c r="V41" s="39"/>
      <c r="W41" s="39"/>
      <c r="X41" s="39"/>
      <c r="Y41" s="39"/>
      <c r="Z41" s="39"/>
    </row>
    <row r="42" spans="1:26" ht="26.25" customHeight="1" x14ac:dyDescent="0.25">
      <c r="A42" s="75"/>
      <c r="B42" s="78"/>
      <c r="C42" s="44" t="s">
        <v>302</v>
      </c>
      <c r="D42" s="80" t="s">
        <v>175</v>
      </c>
      <c r="E42" s="81"/>
      <c r="F42" s="39"/>
      <c r="G42" s="39"/>
      <c r="H42" s="39"/>
      <c r="I42" s="39"/>
      <c r="J42" s="39"/>
      <c r="K42" s="39"/>
      <c r="L42" s="39"/>
      <c r="M42" s="39"/>
      <c r="N42" s="39"/>
      <c r="O42" s="39"/>
      <c r="P42" s="39"/>
      <c r="Q42" s="39"/>
      <c r="R42" s="39"/>
      <c r="S42" s="39"/>
      <c r="T42" s="39"/>
      <c r="U42" s="39"/>
      <c r="V42" s="39"/>
      <c r="W42" s="39"/>
      <c r="X42" s="39"/>
      <c r="Y42" s="39"/>
      <c r="Z42" s="39"/>
    </row>
    <row r="43" spans="1:26" ht="26.25" customHeight="1" x14ac:dyDescent="0.25">
      <c r="A43" s="75"/>
      <c r="B43" s="78"/>
      <c r="C43" s="44"/>
      <c r="D43" s="80" t="s">
        <v>234</v>
      </c>
      <c r="E43" s="81"/>
      <c r="F43" s="39"/>
      <c r="G43" s="39"/>
      <c r="H43" s="39"/>
      <c r="I43" s="39"/>
      <c r="J43" s="39"/>
      <c r="K43" s="39"/>
      <c r="L43" s="39"/>
      <c r="M43" s="39"/>
      <c r="N43" s="39"/>
      <c r="O43" s="39"/>
      <c r="P43" s="39"/>
      <c r="Q43" s="39"/>
      <c r="R43" s="39"/>
      <c r="S43" s="39"/>
      <c r="T43" s="39"/>
      <c r="U43" s="39"/>
      <c r="V43" s="39"/>
      <c r="W43" s="39"/>
      <c r="X43" s="39"/>
      <c r="Y43" s="39"/>
      <c r="Z43" s="39"/>
    </row>
    <row r="44" spans="1:26" ht="26.25" customHeight="1" x14ac:dyDescent="0.25">
      <c r="A44" s="75"/>
      <c r="B44" s="78"/>
      <c r="C44" s="44"/>
      <c r="D44" s="80" t="s">
        <v>177</v>
      </c>
      <c r="E44" s="81"/>
      <c r="F44" s="39"/>
      <c r="G44" s="39"/>
      <c r="H44" s="39"/>
      <c r="I44" s="39"/>
      <c r="J44" s="39"/>
      <c r="K44" s="39"/>
      <c r="L44" s="39"/>
      <c r="M44" s="39"/>
      <c r="N44" s="39"/>
      <c r="O44" s="39"/>
      <c r="P44" s="39"/>
      <c r="Q44" s="39"/>
      <c r="R44" s="39"/>
      <c r="S44" s="39"/>
      <c r="T44" s="39"/>
      <c r="U44" s="39"/>
      <c r="V44" s="39"/>
      <c r="W44" s="39"/>
      <c r="X44" s="39"/>
      <c r="Y44" s="39"/>
      <c r="Z44" s="39"/>
    </row>
    <row r="45" spans="1:26" ht="26.25" customHeight="1" x14ac:dyDescent="0.25">
      <c r="A45" s="75"/>
      <c r="B45" s="78"/>
      <c r="C45" s="44"/>
      <c r="D45" s="80" t="s">
        <v>235</v>
      </c>
      <c r="E45" s="81"/>
      <c r="F45" s="39"/>
      <c r="G45" s="39"/>
      <c r="H45" s="39"/>
      <c r="I45" s="39"/>
      <c r="J45" s="39"/>
      <c r="K45" s="39"/>
      <c r="L45" s="39"/>
      <c r="M45" s="39"/>
      <c r="N45" s="39"/>
      <c r="O45" s="39"/>
      <c r="P45" s="39"/>
      <c r="Q45" s="39"/>
      <c r="R45" s="39"/>
      <c r="S45" s="39"/>
      <c r="T45" s="39"/>
      <c r="U45" s="39"/>
      <c r="V45" s="39"/>
      <c r="W45" s="39"/>
      <c r="X45" s="39"/>
      <c r="Y45" s="39"/>
      <c r="Z45" s="39"/>
    </row>
    <row r="46" spans="1:26" ht="26.25" customHeight="1" x14ac:dyDescent="0.25">
      <c r="A46" s="76"/>
      <c r="B46" s="79"/>
      <c r="C46" s="44"/>
      <c r="D46" s="80" t="s">
        <v>178</v>
      </c>
      <c r="E46" s="81"/>
      <c r="F46" s="39"/>
      <c r="G46" s="39"/>
      <c r="H46" s="39"/>
      <c r="I46" s="39"/>
      <c r="J46" s="39"/>
      <c r="K46" s="39"/>
      <c r="L46" s="39"/>
      <c r="M46" s="39"/>
      <c r="N46" s="39"/>
      <c r="O46" s="39"/>
      <c r="P46" s="39"/>
      <c r="Q46" s="39"/>
      <c r="R46" s="39"/>
      <c r="S46" s="39"/>
      <c r="T46" s="39"/>
      <c r="U46" s="39"/>
      <c r="V46" s="39"/>
      <c r="W46" s="39"/>
      <c r="X46" s="39"/>
      <c r="Y46" s="39"/>
      <c r="Z46" s="39"/>
    </row>
    <row r="47" spans="1:26" ht="22.5" customHeight="1" x14ac:dyDescent="0.25">
      <c r="A47" s="74">
        <v>6</v>
      </c>
      <c r="B47" s="77" t="s">
        <v>145</v>
      </c>
      <c r="C47" s="44" t="s">
        <v>179</v>
      </c>
      <c r="D47" s="80" t="s">
        <v>304</v>
      </c>
      <c r="E47" s="81"/>
      <c r="F47" s="39"/>
      <c r="G47" s="39"/>
      <c r="H47" s="39"/>
      <c r="I47" s="39"/>
      <c r="J47" s="39"/>
      <c r="K47" s="39"/>
      <c r="L47" s="39"/>
      <c r="M47" s="39"/>
      <c r="N47" s="39"/>
      <c r="O47" s="39"/>
      <c r="P47" s="39"/>
      <c r="Q47" s="39"/>
      <c r="R47" s="39"/>
      <c r="S47" s="39"/>
      <c r="T47" s="39"/>
      <c r="U47" s="39"/>
      <c r="V47" s="39"/>
      <c r="W47" s="39"/>
      <c r="X47" s="39"/>
      <c r="Y47" s="39"/>
      <c r="Z47" s="39"/>
    </row>
    <row r="48" spans="1:26" ht="22.5" customHeight="1" x14ac:dyDescent="0.25">
      <c r="A48" s="75"/>
      <c r="B48" s="78"/>
      <c r="C48" s="44" t="s">
        <v>180</v>
      </c>
      <c r="D48" s="80"/>
      <c r="E48" s="81"/>
      <c r="F48" s="39"/>
      <c r="G48" s="39"/>
      <c r="H48" s="39"/>
      <c r="I48" s="39"/>
      <c r="J48" s="39"/>
      <c r="K48" s="39"/>
      <c r="L48" s="39"/>
      <c r="M48" s="39"/>
      <c r="N48" s="39"/>
      <c r="O48" s="39"/>
      <c r="P48" s="39"/>
      <c r="Q48" s="39"/>
      <c r="R48" s="39"/>
      <c r="S48" s="39"/>
      <c r="T48" s="39"/>
      <c r="U48" s="39"/>
      <c r="V48" s="39"/>
      <c r="W48" s="39"/>
      <c r="X48" s="39"/>
      <c r="Y48" s="39"/>
      <c r="Z48" s="39"/>
    </row>
    <row r="49" spans="1:26" ht="22.5" customHeight="1" x14ac:dyDescent="0.25">
      <c r="A49" s="75"/>
      <c r="B49" s="78"/>
      <c r="C49" s="44" t="s">
        <v>181</v>
      </c>
      <c r="D49" s="80"/>
      <c r="E49" s="81"/>
      <c r="F49" s="39"/>
      <c r="G49" s="39"/>
      <c r="H49" s="39"/>
      <c r="I49" s="39"/>
      <c r="J49" s="39"/>
      <c r="K49" s="39"/>
      <c r="L49" s="39"/>
      <c r="M49" s="39"/>
      <c r="N49" s="39"/>
      <c r="O49" s="39"/>
      <c r="P49" s="39"/>
      <c r="Q49" s="39"/>
      <c r="R49" s="39"/>
      <c r="S49" s="39"/>
      <c r="T49" s="39"/>
      <c r="U49" s="39"/>
      <c r="V49" s="39"/>
      <c r="W49" s="39"/>
      <c r="X49" s="39"/>
      <c r="Y49" s="39"/>
      <c r="Z49" s="39"/>
    </row>
    <row r="50" spans="1:26" ht="22.5" customHeight="1" x14ac:dyDescent="0.25">
      <c r="A50" s="75"/>
      <c r="B50" s="78"/>
      <c r="C50" s="44" t="s">
        <v>182</v>
      </c>
      <c r="D50" s="80"/>
      <c r="E50" s="81"/>
      <c r="F50" s="39"/>
      <c r="G50" s="39"/>
      <c r="H50" s="39"/>
      <c r="I50" s="39"/>
      <c r="J50" s="39"/>
      <c r="K50" s="39"/>
      <c r="L50" s="39"/>
      <c r="M50" s="39"/>
      <c r="N50" s="39"/>
      <c r="O50" s="39"/>
      <c r="P50" s="39"/>
      <c r="Q50" s="39"/>
      <c r="R50" s="39"/>
      <c r="S50" s="39"/>
      <c r="T50" s="39"/>
      <c r="U50" s="39"/>
      <c r="V50" s="39"/>
      <c r="W50" s="39"/>
      <c r="X50" s="39"/>
      <c r="Y50" s="39"/>
      <c r="Z50" s="39"/>
    </row>
    <row r="51" spans="1:26" ht="22.5" customHeight="1" x14ac:dyDescent="0.25">
      <c r="A51" s="75"/>
      <c r="B51" s="78"/>
      <c r="C51" s="44" t="s">
        <v>183</v>
      </c>
      <c r="D51" s="80"/>
      <c r="E51" s="81"/>
      <c r="F51" s="39"/>
      <c r="G51" s="39"/>
      <c r="H51" s="39"/>
      <c r="I51" s="39"/>
      <c r="J51" s="39"/>
      <c r="K51" s="39"/>
      <c r="L51" s="39"/>
      <c r="M51" s="39"/>
      <c r="N51" s="39"/>
      <c r="O51" s="39"/>
      <c r="P51" s="39"/>
      <c r="Q51" s="39"/>
      <c r="R51" s="39"/>
      <c r="S51" s="39"/>
      <c r="T51" s="39"/>
      <c r="U51" s="39"/>
      <c r="V51" s="39"/>
      <c r="W51" s="39"/>
      <c r="X51" s="39"/>
      <c r="Y51" s="39"/>
      <c r="Z51" s="39"/>
    </row>
    <row r="52" spans="1:26" ht="22.5" customHeight="1" x14ac:dyDescent="0.25">
      <c r="A52" s="75"/>
      <c r="B52" s="78"/>
      <c r="C52" s="44" t="s">
        <v>256</v>
      </c>
      <c r="D52" s="72"/>
      <c r="E52" s="46"/>
      <c r="F52" s="39"/>
      <c r="G52" s="39"/>
      <c r="H52" s="39"/>
      <c r="I52" s="39"/>
      <c r="J52" s="39"/>
      <c r="K52" s="39"/>
      <c r="L52" s="39"/>
      <c r="M52" s="39"/>
      <c r="N52" s="39"/>
      <c r="O52" s="39"/>
      <c r="P52" s="39"/>
      <c r="Q52" s="39"/>
      <c r="R52" s="39"/>
      <c r="S52" s="39"/>
      <c r="T52" s="39"/>
      <c r="U52" s="39"/>
      <c r="V52" s="39"/>
      <c r="W52" s="39"/>
      <c r="X52" s="39"/>
      <c r="Y52" s="39"/>
      <c r="Z52" s="39"/>
    </row>
    <row r="53" spans="1:26" ht="22.5" customHeight="1" x14ac:dyDescent="0.25">
      <c r="A53" s="76"/>
      <c r="B53" s="79"/>
      <c r="C53" s="44" t="s">
        <v>303</v>
      </c>
      <c r="D53" s="86"/>
      <c r="E53" s="81"/>
      <c r="F53" s="39"/>
      <c r="G53" s="39"/>
      <c r="H53" s="39"/>
      <c r="I53" s="39"/>
      <c r="J53" s="39"/>
      <c r="K53" s="39"/>
      <c r="L53" s="39"/>
      <c r="M53" s="39"/>
      <c r="N53" s="39"/>
      <c r="O53" s="39"/>
      <c r="P53" s="39"/>
      <c r="Q53" s="39"/>
      <c r="R53" s="39"/>
      <c r="S53" s="39"/>
      <c r="T53" s="39"/>
      <c r="U53" s="39"/>
      <c r="V53" s="39"/>
      <c r="W53" s="39"/>
      <c r="X53" s="39"/>
      <c r="Y53" s="39"/>
      <c r="Z53" s="39"/>
    </row>
    <row r="54" spans="1:26" ht="28.5" customHeight="1" x14ac:dyDescent="0.25">
      <c r="A54" s="43" t="s">
        <v>98</v>
      </c>
      <c r="B54" s="43" t="s">
        <v>99</v>
      </c>
      <c r="C54" s="43" t="s">
        <v>132</v>
      </c>
      <c r="D54" s="87" t="s">
        <v>137</v>
      </c>
      <c r="E54" s="81"/>
      <c r="F54" s="39"/>
      <c r="G54" s="39"/>
      <c r="H54" s="39"/>
      <c r="I54" s="39"/>
      <c r="J54" s="39"/>
      <c r="K54" s="39"/>
      <c r="L54" s="39"/>
      <c r="M54" s="39"/>
      <c r="N54" s="39"/>
      <c r="O54" s="39"/>
      <c r="P54" s="39"/>
      <c r="Q54" s="39"/>
      <c r="R54" s="39"/>
      <c r="S54" s="39"/>
      <c r="T54" s="39"/>
      <c r="U54" s="39"/>
      <c r="V54" s="39"/>
      <c r="W54" s="39"/>
      <c r="X54" s="39"/>
      <c r="Y54" s="39"/>
      <c r="Z54" s="39"/>
    </row>
    <row r="55" spans="1:26" ht="76.5" customHeight="1" x14ac:dyDescent="0.25">
      <c r="A55" s="74">
        <v>1</v>
      </c>
      <c r="B55" s="83" t="s">
        <v>105</v>
      </c>
      <c r="C55" s="45" t="s">
        <v>184</v>
      </c>
      <c r="D55" s="80" t="s">
        <v>186</v>
      </c>
      <c r="E55" s="81"/>
      <c r="F55" s="39"/>
      <c r="G55" s="39"/>
      <c r="H55" s="39"/>
      <c r="I55" s="39"/>
      <c r="J55" s="39"/>
      <c r="K55" s="39"/>
      <c r="L55" s="39"/>
      <c r="M55" s="39"/>
      <c r="N55" s="39"/>
      <c r="O55" s="39"/>
      <c r="P55" s="39"/>
      <c r="Q55" s="39"/>
      <c r="R55" s="39"/>
      <c r="S55" s="39"/>
      <c r="T55" s="39"/>
      <c r="U55" s="39"/>
      <c r="V55" s="39"/>
      <c r="W55" s="39"/>
      <c r="X55" s="39"/>
      <c r="Y55" s="39"/>
      <c r="Z55" s="39"/>
    </row>
    <row r="56" spans="1:26" ht="61.5" customHeight="1" x14ac:dyDescent="0.25">
      <c r="A56" s="75"/>
      <c r="B56" s="78"/>
      <c r="C56" s="45" t="s">
        <v>236</v>
      </c>
      <c r="D56" s="80" t="s">
        <v>187</v>
      </c>
      <c r="E56" s="81"/>
      <c r="F56" s="39"/>
      <c r="G56" s="39"/>
      <c r="H56" s="39"/>
      <c r="I56" s="39"/>
      <c r="J56" s="39"/>
      <c r="K56" s="39"/>
      <c r="L56" s="39"/>
      <c r="M56" s="39"/>
      <c r="N56" s="39"/>
      <c r="O56" s="39"/>
      <c r="P56" s="39"/>
      <c r="Q56" s="39"/>
      <c r="R56" s="39"/>
      <c r="S56" s="39"/>
      <c r="T56" s="39"/>
      <c r="U56" s="39"/>
      <c r="V56" s="39"/>
      <c r="W56" s="39"/>
      <c r="X56" s="39"/>
      <c r="Y56" s="39"/>
      <c r="Z56" s="39"/>
    </row>
    <row r="57" spans="1:26" ht="72.75" customHeight="1" x14ac:dyDescent="0.25">
      <c r="A57" s="75"/>
      <c r="B57" s="78"/>
      <c r="C57" s="45" t="s">
        <v>185</v>
      </c>
      <c r="D57" s="80" t="s">
        <v>188</v>
      </c>
      <c r="E57" s="81"/>
      <c r="F57" s="39"/>
      <c r="G57" s="39"/>
      <c r="H57" s="39"/>
      <c r="I57" s="39"/>
      <c r="J57" s="39"/>
      <c r="K57" s="39"/>
      <c r="L57" s="39"/>
      <c r="M57" s="39"/>
      <c r="N57" s="39"/>
      <c r="O57" s="39"/>
      <c r="P57" s="39"/>
      <c r="Q57" s="39"/>
      <c r="R57" s="39"/>
      <c r="S57" s="39"/>
      <c r="T57" s="39"/>
      <c r="U57" s="39"/>
      <c r="V57" s="39"/>
      <c r="W57" s="39"/>
      <c r="X57" s="39"/>
      <c r="Y57" s="39"/>
      <c r="Z57" s="39"/>
    </row>
    <row r="58" spans="1:26" ht="36" customHeight="1" x14ac:dyDescent="0.25">
      <c r="A58" s="75"/>
      <c r="B58" s="78"/>
      <c r="C58" s="45"/>
      <c r="D58" s="80" t="s">
        <v>148</v>
      </c>
      <c r="E58" s="81"/>
      <c r="F58" s="39"/>
      <c r="G58" s="39"/>
      <c r="H58" s="39"/>
      <c r="I58" s="39"/>
      <c r="J58" s="39"/>
      <c r="K58" s="39"/>
      <c r="L58" s="39"/>
      <c r="M58" s="39"/>
      <c r="N58" s="39"/>
      <c r="O58" s="39"/>
      <c r="P58" s="39"/>
      <c r="Q58" s="39"/>
      <c r="R58" s="39"/>
      <c r="S58" s="39"/>
      <c r="T58" s="39"/>
      <c r="U58" s="39"/>
      <c r="V58" s="39"/>
      <c r="W58" s="39"/>
      <c r="X58" s="39"/>
      <c r="Y58" s="39"/>
      <c r="Z58" s="39"/>
    </row>
    <row r="59" spans="1:26" ht="60.75" customHeight="1" x14ac:dyDescent="0.25">
      <c r="A59" s="75"/>
      <c r="B59" s="78"/>
      <c r="C59" s="45"/>
      <c r="D59" s="80" t="s">
        <v>237</v>
      </c>
      <c r="E59" s="81"/>
      <c r="F59" s="39"/>
      <c r="G59" s="39"/>
      <c r="H59" s="39"/>
      <c r="I59" s="39"/>
      <c r="J59" s="39"/>
      <c r="K59" s="39"/>
      <c r="L59" s="39"/>
      <c r="M59" s="39"/>
      <c r="N59" s="39"/>
      <c r="O59" s="39"/>
      <c r="P59" s="39"/>
      <c r="Q59" s="39"/>
      <c r="R59" s="39"/>
      <c r="S59" s="39"/>
      <c r="T59" s="39"/>
      <c r="U59" s="39"/>
      <c r="V59" s="39"/>
      <c r="W59" s="39"/>
      <c r="X59" s="39"/>
      <c r="Y59" s="39"/>
      <c r="Z59" s="39"/>
    </row>
    <row r="60" spans="1:26" ht="33" customHeight="1" x14ac:dyDescent="0.25">
      <c r="A60" s="75"/>
      <c r="B60" s="78"/>
      <c r="C60" s="45"/>
      <c r="D60" s="80" t="s">
        <v>238</v>
      </c>
      <c r="E60" s="81"/>
      <c r="F60" s="39"/>
      <c r="G60" s="39"/>
      <c r="H60" s="39"/>
      <c r="I60" s="39"/>
      <c r="J60" s="39"/>
      <c r="K60" s="39"/>
      <c r="L60" s="39"/>
      <c r="M60" s="39"/>
      <c r="N60" s="39"/>
      <c r="O60" s="39"/>
      <c r="P60" s="39"/>
      <c r="Q60" s="39"/>
      <c r="R60" s="39"/>
      <c r="S60" s="39"/>
      <c r="T60" s="39"/>
      <c r="U60" s="39"/>
      <c r="V60" s="39"/>
      <c r="W60" s="39"/>
      <c r="X60" s="39"/>
      <c r="Y60" s="39"/>
      <c r="Z60" s="39"/>
    </row>
    <row r="61" spans="1:26" ht="57.75" customHeight="1" x14ac:dyDescent="0.25">
      <c r="A61" s="76"/>
      <c r="B61" s="79"/>
      <c r="C61" s="45"/>
      <c r="D61" s="80" t="s">
        <v>189</v>
      </c>
      <c r="E61" s="81"/>
      <c r="F61" s="39"/>
      <c r="G61" s="39"/>
      <c r="H61" s="39"/>
      <c r="I61" s="39"/>
      <c r="J61" s="39"/>
      <c r="K61" s="39"/>
      <c r="L61" s="39"/>
      <c r="M61" s="39"/>
      <c r="N61" s="39"/>
      <c r="O61" s="39"/>
      <c r="P61" s="39"/>
      <c r="Q61" s="39"/>
      <c r="R61" s="39"/>
      <c r="S61" s="39"/>
      <c r="T61" s="39"/>
      <c r="U61" s="39"/>
      <c r="V61" s="39"/>
      <c r="W61" s="39"/>
      <c r="X61" s="39"/>
      <c r="Y61" s="39"/>
      <c r="Z61" s="39"/>
    </row>
    <row r="62" spans="1:26" ht="37.5" customHeight="1" x14ac:dyDescent="0.25">
      <c r="A62" s="74">
        <v>2</v>
      </c>
      <c r="B62" s="74" t="s">
        <v>103</v>
      </c>
      <c r="C62" s="45" t="s">
        <v>239</v>
      </c>
      <c r="D62" s="80" t="s">
        <v>240</v>
      </c>
      <c r="E62" s="81"/>
      <c r="F62" s="39"/>
      <c r="G62" s="39"/>
      <c r="H62" s="39"/>
      <c r="I62" s="39"/>
      <c r="J62" s="39"/>
      <c r="K62" s="39"/>
      <c r="L62" s="39"/>
      <c r="M62" s="39"/>
      <c r="N62" s="39"/>
      <c r="O62" s="39"/>
      <c r="P62" s="39"/>
      <c r="Q62" s="39"/>
      <c r="R62" s="39"/>
      <c r="S62" s="39"/>
      <c r="T62" s="39"/>
      <c r="U62" s="39"/>
      <c r="V62" s="39"/>
      <c r="W62" s="39"/>
      <c r="X62" s="39"/>
      <c r="Y62" s="39"/>
      <c r="Z62" s="39"/>
    </row>
    <row r="63" spans="1:26" ht="33" customHeight="1" x14ac:dyDescent="0.25">
      <c r="A63" s="75"/>
      <c r="B63" s="78"/>
      <c r="C63" s="45" t="s">
        <v>241</v>
      </c>
      <c r="D63" s="80" t="s">
        <v>190</v>
      </c>
      <c r="E63" s="81"/>
      <c r="F63" s="39"/>
      <c r="G63" s="39"/>
      <c r="H63" s="39"/>
      <c r="I63" s="39"/>
      <c r="J63" s="39"/>
      <c r="K63" s="39"/>
      <c r="L63" s="39"/>
      <c r="M63" s="39"/>
      <c r="N63" s="39"/>
      <c r="O63" s="39"/>
      <c r="P63" s="39"/>
      <c r="Q63" s="39"/>
      <c r="R63" s="39"/>
      <c r="S63" s="39"/>
      <c r="T63" s="39"/>
      <c r="U63" s="39"/>
      <c r="V63" s="39"/>
      <c r="W63" s="39"/>
      <c r="X63" s="39"/>
      <c r="Y63" s="39"/>
      <c r="Z63" s="39"/>
    </row>
    <row r="64" spans="1:26" ht="24.75" customHeight="1" x14ac:dyDescent="0.25">
      <c r="A64" s="75"/>
      <c r="B64" s="78"/>
      <c r="C64" s="45"/>
      <c r="D64" s="80" t="s">
        <v>191</v>
      </c>
      <c r="E64" s="81"/>
      <c r="F64" s="39"/>
      <c r="G64" s="39"/>
      <c r="H64" s="39"/>
      <c r="I64" s="39"/>
      <c r="J64" s="39"/>
      <c r="K64" s="39"/>
      <c r="L64" s="39"/>
      <c r="M64" s="39"/>
      <c r="N64" s="39"/>
      <c r="O64" s="39"/>
      <c r="P64" s="39"/>
      <c r="Q64" s="39"/>
      <c r="R64" s="39"/>
      <c r="S64" s="39"/>
      <c r="T64" s="39"/>
      <c r="U64" s="39"/>
      <c r="V64" s="39"/>
      <c r="W64" s="39"/>
      <c r="X64" s="39"/>
      <c r="Y64" s="39"/>
      <c r="Z64" s="39"/>
    </row>
    <row r="65" spans="1:26" ht="24.75" customHeight="1" x14ac:dyDescent="0.25">
      <c r="A65" s="75"/>
      <c r="B65" s="78"/>
      <c r="C65" s="45"/>
      <c r="D65" s="80" t="s">
        <v>192</v>
      </c>
      <c r="E65" s="81"/>
      <c r="F65" s="39"/>
      <c r="G65" s="39"/>
      <c r="H65" s="39"/>
      <c r="I65" s="39"/>
      <c r="J65" s="39"/>
      <c r="K65" s="39"/>
      <c r="L65" s="39"/>
      <c r="M65" s="39"/>
      <c r="N65" s="39"/>
      <c r="O65" s="39"/>
      <c r="P65" s="39"/>
      <c r="Q65" s="39"/>
      <c r="R65" s="39"/>
      <c r="S65" s="39"/>
      <c r="T65" s="39"/>
      <c r="U65" s="39"/>
      <c r="V65" s="39"/>
      <c r="W65" s="39"/>
      <c r="X65" s="39"/>
      <c r="Y65" s="39"/>
      <c r="Z65" s="39"/>
    </row>
    <row r="66" spans="1:26" ht="33" customHeight="1" x14ac:dyDescent="0.25">
      <c r="A66" s="75"/>
      <c r="B66" s="78"/>
      <c r="C66" s="45"/>
      <c r="D66" s="80" t="s">
        <v>193</v>
      </c>
      <c r="E66" s="81"/>
      <c r="F66" s="39"/>
      <c r="G66" s="39"/>
      <c r="H66" s="39"/>
      <c r="I66" s="39"/>
      <c r="J66" s="39"/>
      <c r="K66" s="39"/>
      <c r="L66" s="39"/>
      <c r="M66" s="39"/>
      <c r="N66" s="39"/>
      <c r="O66" s="39"/>
      <c r="P66" s="39"/>
      <c r="Q66" s="39"/>
      <c r="R66" s="39"/>
      <c r="S66" s="39"/>
      <c r="T66" s="39"/>
      <c r="U66" s="39"/>
      <c r="V66" s="39"/>
      <c r="W66" s="39"/>
      <c r="X66" s="39"/>
      <c r="Y66" s="39"/>
      <c r="Z66" s="39"/>
    </row>
    <row r="67" spans="1:26" ht="57" customHeight="1" x14ac:dyDescent="0.25">
      <c r="A67" s="76"/>
      <c r="B67" s="79"/>
      <c r="C67" s="45"/>
      <c r="D67" s="80" t="s">
        <v>196</v>
      </c>
      <c r="E67" s="81"/>
      <c r="F67" s="39"/>
      <c r="G67" s="39"/>
      <c r="H67" s="39"/>
      <c r="I67" s="39"/>
      <c r="J67" s="39"/>
      <c r="K67" s="39"/>
      <c r="L67" s="39"/>
      <c r="M67" s="39"/>
      <c r="N67" s="39"/>
      <c r="O67" s="39"/>
      <c r="P67" s="39"/>
      <c r="Q67" s="39"/>
      <c r="R67" s="39"/>
      <c r="S67" s="39"/>
      <c r="T67" s="39"/>
      <c r="U67" s="39"/>
      <c r="V67" s="39"/>
      <c r="W67" s="39"/>
      <c r="X67" s="39"/>
      <c r="Y67" s="39"/>
      <c r="Z67" s="39"/>
    </row>
    <row r="68" spans="1:26" ht="59.25" customHeight="1" x14ac:dyDescent="0.25">
      <c r="A68" s="74">
        <v>3</v>
      </c>
      <c r="B68" s="85" t="s">
        <v>138</v>
      </c>
      <c r="C68" s="45" t="s">
        <v>198</v>
      </c>
      <c r="D68" s="80" t="s">
        <v>197</v>
      </c>
      <c r="E68" s="81"/>
      <c r="F68" s="39"/>
      <c r="G68" s="39"/>
      <c r="H68" s="39"/>
      <c r="I68" s="39"/>
      <c r="J68" s="39"/>
      <c r="K68" s="39"/>
      <c r="L68" s="39"/>
      <c r="M68" s="39"/>
      <c r="N68" s="39"/>
      <c r="O68" s="39"/>
      <c r="P68" s="39"/>
      <c r="Q68" s="39"/>
      <c r="R68" s="39"/>
      <c r="S68" s="39"/>
      <c r="T68" s="39"/>
      <c r="U68" s="39"/>
      <c r="V68" s="39"/>
      <c r="W68" s="39"/>
      <c r="X68" s="39"/>
      <c r="Y68" s="39"/>
      <c r="Z68" s="39"/>
    </row>
    <row r="69" spans="1:26" ht="38.25" customHeight="1" x14ac:dyDescent="0.25">
      <c r="A69" s="75"/>
      <c r="B69" s="78"/>
      <c r="C69" s="45" t="s">
        <v>242</v>
      </c>
      <c r="D69" s="80" t="s">
        <v>200</v>
      </c>
      <c r="E69" s="81"/>
      <c r="F69" s="39"/>
      <c r="G69" s="39"/>
      <c r="H69" s="39"/>
      <c r="I69" s="39"/>
      <c r="J69" s="39"/>
      <c r="K69" s="39"/>
      <c r="L69" s="39"/>
      <c r="M69" s="39"/>
      <c r="N69" s="39"/>
      <c r="O69" s="39"/>
      <c r="P69" s="39"/>
      <c r="Q69" s="39"/>
      <c r="R69" s="39"/>
      <c r="S69" s="39"/>
      <c r="T69" s="39"/>
      <c r="U69" s="39"/>
      <c r="V69" s="39"/>
      <c r="W69" s="39"/>
      <c r="X69" s="39"/>
      <c r="Y69" s="39"/>
      <c r="Z69" s="39"/>
    </row>
    <row r="70" spans="1:26" ht="53.25" customHeight="1" x14ac:dyDescent="0.25">
      <c r="A70" s="75"/>
      <c r="B70" s="78"/>
      <c r="C70" s="45" t="s">
        <v>305</v>
      </c>
      <c r="D70" s="80" t="s">
        <v>201</v>
      </c>
      <c r="E70" s="81"/>
      <c r="F70" s="39"/>
      <c r="G70" s="39"/>
      <c r="H70" s="39"/>
      <c r="I70" s="39"/>
      <c r="J70" s="39"/>
      <c r="K70" s="39"/>
      <c r="L70" s="39"/>
      <c r="M70" s="39"/>
      <c r="N70" s="39"/>
      <c r="O70" s="39"/>
      <c r="P70" s="39"/>
      <c r="Q70" s="39"/>
      <c r="R70" s="39"/>
      <c r="S70" s="39"/>
      <c r="T70" s="39"/>
      <c r="U70" s="39"/>
      <c r="V70" s="39"/>
      <c r="W70" s="39"/>
      <c r="X70" s="39"/>
      <c r="Y70" s="39"/>
      <c r="Z70" s="39"/>
    </row>
    <row r="71" spans="1:26" ht="31.5" customHeight="1" x14ac:dyDescent="0.25">
      <c r="A71" s="75"/>
      <c r="B71" s="78"/>
      <c r="C71" s="45"/>
      <c r="D71" s="80" t="s">
        <v>203</v>
      </c>
      <c r="E71" s="81"/>
      <c r="F71" s="39"/>
      <c r="G71" s="39"/>
      <c r="H71" s="39"/>
      <c r="I71" s="39"/>
      <c r="J71" s="39"/>
      <c r="K71" s="39"/>
      <c r="L71" s="39"/>
      <c r="M71" s="39"/>
      <c r="N71" s="39"/>
      <c r="O71" s="39"/>
      <c r="P71" s="39"/>
      <c r="Q71" s="39"/>
      <c r="R71" s="39"/>
      <c r="S71" s="39"/>
      <c r="T71" s="39"/>
      <c r="U71" s="39"/>
      <c r="V71" s="39"/>
      <c r="W71" s="39"/>
      <c r="X71" s="39"/>
      <c r="Y71" s="39"/>
      <c r="Z71" s="39"/>
    </row>
    <row r="72" spans="1:26" ht="34.5" customHeight="1" x14ac:dyDescent="0.25">
      <c r="A72" s="75"/>
      <c r="B72" s="78"/>
      <c r="C72" s="45"/>
      <c r="D72" s="80" t="s">
        <v>199</v>
      </c>
      <c r="E72" s="81"/>
      <c r="F72" s="39"/>
      <c r="G72" s="39"/>
      <c r="H72" s="39"/>
      <c r="I72" s="39"/>
      <c r="J72" s="39"/>
      <c r="K72" s="39"/>
      <c r="L72" s="39"/>
      <c r="M72" s="39"/>
      <c r="N72" s="39"/>
      <c r="O72" s="39"/>
      <c r="P72" s="39"/>
      <c r="Q72" s="39"/>
      <c r="R72" s="39"/>
      <c r="S72" s="39"/>
      <c r="T72" s="39"/>
      <c r="U72" s="39"/>
      <c r="V72" s="39"/>
      <c r="W72" s="39"/>
      <c r="X72" s="39"/>
      <c r="Y72" s="39"/>
      <c r="Z72" s="39"/>
    </row>
    <row r="73" spans="1:26" ht="30" customHeight="1" x14ac:dyDescent="0.25">
      <c r="A73" s="75"/>
      <c r="B73" s="78"/>
      <c r="C73" s="45"/>
      <c r="D73" s="80" t="s">
        <v>202</v>
      </c>
      <c r="E73" s="81"/>
      <c r="F73" s="39"/>
      <c r="G73" s="39"/>
      <c r="H73" s="39"/>
      <c r="I73" s="39"/>
      <c r="J73" s="39"/>
      <c r="K73" s="39"/>
      <c r="L73" s="39"/>
      <c r="M73" s="39"/>
      <c r="N73" s="39"/>
      <c r="O73" s="39"/>
      <c r="P73" s="39"/>
      <c r="Q73" s="39"/>
      <c r="R73" s="39"/>
      <c r="S73" s="39"/>
      <c r="T73" s="39"/>
      <c r="U73" s="39"/>
      <c r="V73" s="39"/>
      <c r="W73" s="39"/>
      <c r="X73" s="39"/>
      <c r="Y73" s="39"/>
      <c r="Z73" s="39"/>
    </row>
    <row r="74" spans="1:26" ht="51.75" customHeight="1" x14ac:dyDescent="0.25">
      <c r="A74" s="75"/>
      <c r="B74" s="78"/>
      <c r="C74" s="45"/>
      <c r="D74" s="80" t="s">
        <v>204</v>
      </c>
      <c r="E74" s="81"/>
      <c r="F74" s="39"/>
      <c r="G74" s="39"/>
      <c r="H74" s="39"/>
      <c r="I74" s="39"/>
      <c r="J74" s="39"/>
      <c r="K74" s="39"/>
      <c r="L74" s="39"/>
      <c r="M74" s="39"/>
      <c r="N74" s="39"/>
      <c r="O74" s="39"/>
      <c r="P74" s="39"/>
      <c r="Q74" s="39"/>
      <c r="R74" s="39"/>
      <c r="S74" s="39"/>
      <c r="T74" s="39"/>
      <c r="U74" s="39"/>
      <c r="V74" s="39"/>
      <c r="W74" s="39"/>
      <c r="X74" s="39"/>
      <c r="Y74" s="39"/>
      <c r="Z74" s="39"/>
    </row>
    <row r="75" spans="1:26" ht="44.25" customHeight="1" x14ac:dyDescent="0.25">
      <c r="A75" s="76"/>
      <c r="B75" s="79"/>
      <c r="C75" s="45"/>
      <c r="D75" s="80" t="s">
        <v>205</v>
      </c>
      <c r="E75" s="81"/>
      <c r="F75" s="39"/>
      <c r="G75" s="39"/>
      <c r="H75" s="39"/>
      <c r="I75" s="39"/>
      <c r="J75" s="39"/>
      <c r="K75" s="39"/>
      <c r="L75" s="39"/>
      <c r="M75" s="39"/>
      <c r="N75" s="39"/>
      <c r="O75" s="39"/>
      <c r="P75" s="39"/>
      <c r="Q75" s="39"/>
      <c r="R75" s="39"/>
      <c r="S75" s="39"/>
      <c r="T75" s="39"/>
      <c r="U75" s="39"/>
      <c r="V75" s="39"/>
      <c r="W75" s="39"/>
      <c r="X75" s="39"/>
      <c r="Y75" s="39"/>
      <c r="Z75" s="39"/>
    </row>
    <row r="76" spans="1:26" ht="46.5" customHeight="1" x14ac:dyDescent="0.25">
      <c r="A76" s="74">
        <v>4</v>
      </c>
      <c r="B76" s="74" t="s">
        <v>44</v>
      </c>
      <c r="C76" s="45" t="s">
        <v>206</v>
      </c>
      <c r="D76" s="80" t="s">
        <v>243</v>
      </c>
      <c r="E76" s="81"/>
      <c r="F76" s="39"/>
      <c r="G76" s="39"/>
      <c r="H76" s="39"/>
      <c r="I76" s="39"/>
      <c r="J76" s="39"/>
      <c r="K76" s="39"/>
      <c r="L76" s="39"/>
      <c r="M76" s="39"/>
      <c r="N76" s="39"/>
      <c r="O76" s="39"/>
      <c r="P76" s="39"/>
      <c r="Q76" s="39"/>
      <c r="R76" s="39"/>
      <c r="S76" s="39"/>
      <c r="T76" s="39"/>
      <c r="U76" s="39"/>
      <c r="V76" s="39"/>
      <c r="W76" s="39"/>
      <c r="X76" s="39"/>
      <c r="Y76" s="39"/>
      <c r="Z76" s="39"/>
    </row>
    <row r="77" spans="1:26" ht="46.5" customHeight="1" x14ac:dyDescent="0.25">
      <c r="A77" s="75"/>
      <c r="B77" s="78"/>
      <c r="C77" s="45" t="s">
        <v>244</v>
      </c>
      <c r="D77" s="80" t="s">
        <v>149</v>
      </c>
      <c r="E77" s="81"/>
      <c r="F77" s="39"/>
      <c r="G77" s="39"/>
      <c r="H77" s="39"/>
      <c r="I77" s="39"/>
      <c r="J77" s="39"/>
      <c r="K77" s="39"/>
      <c r="L77" s="39"/>
      <c r="M77" s="39"/>
      <c r="N77" s="39"/>
      <c r="O77" s="39"/>
      <c r="P77" s="39"/>
      <c r="Q77" s="39"/>
      <c r="R77" s="39"/>
      <c r="S77" s="39"/>
      <c r="T77" s="39"/>
      <c r="U77" s="39"/>
      <c r="V77" s="39"/>
      <c r="W77" s="39"/>
      <c r="X77" s="39"/>
      <c r="Y77" s="39"/>
      <c r="Z77" s="39"/>
    </row>
    <row r="78" spans="1:26" ht="35.25" customHeight="1" x14ac:dyDescent="0.25">
      <c r="A78" s="75"/>
      <c r="B78" s="78"/>
      <c r="C78" s="45" t="s">
        <v>207</v>
      </c>
      <c r="D78" s="80" t="s">
        <v>215</v>
      </c>
      <c r="E78" s="81"/>
      <c r="F78" s="39"/>
      <c r="G78" s="39"/>
      <c r="H78" s="39"/>
      <c r="I78" s="39"/>
      <c r="J78" s="39"/>
      <c r="K78" s="39"/>
      <c r="L78" s="39"/>
      <c r="M78" s="39"/>
      <c r="N78" s="39"/>
      <c r="O78" s="39"/>
      <c r="P78" s="39"/>
      <c r="Q78" s="39"/>
      <c r="R78" s="39"/>
      <c r="S78" s="39"/>
      <c r="T78" s="39"/>
      <c r="U78" s="39"/>
      <c r="V78" s="39"/>
      <c r="W78" s="39"/>
      <c r="X78" s="39"/>
      <c r="Y78" s="39"/>
      <c r="Z78" s="39"/>
    </row>
    <row r="79" spans="1:26" ht="62.25" customHeight="1" x14ac:dyDescent="0.25">
      <c r="A79" s="75"/>
      <c r="B79" s="78"/>
      <c r="C79" s="45" t="s">
        <v>208</v>
      </c>
      <c r="D79" s="84" t="s">
        <v>216</v>
      </c>
      <c r="E79" s="81"/>
      <c r="F79" s="39"/>
      <c r="G79" s="39"/>
      <c r="H79" s="39"/>
      <c r="I79" s="39"/>
      <c r="J79" s="39"/>
      <c r="K79" s="39"/>
      <c r="L79" s="39"/>
      <c r="M79" s="39"/>
      <c r="N79" s="39"/>
      <c r="O79" s="39"/>
      <c r="P79" s="39"/>
      <c r="Q79" s="39"/>
      <c r="R79" s="39"/>
      <c r="S79" s="39"/>
      <c r="T79" s="39"/>
      <c r="U79" s="39"/>
      <c r="V79" s="39"/>
      <c r="W79" s="39"/>
      <c r="X79" s="39"/>
      <c r="Y79" s="39"/>
      <c r="Z79" s="39"/>
    </row>
    <row r="80" spans="1:26" ht="81" customHeight="1" x14ac:dyDescent="0.25">
      <c r="A80" s="75"/>
      <c r="B80" s="78"/>
      <c r="C80" s="45" t="s">
        <v>209</v>
      </c>
      <c r="D80" s="80" t="s">
        <v>245</v>
      </c>
      <c r="E80" s="81"/>
      <c r="F80" s="39"/>
      <c r="G80" s="39"/>
      <c r="H80" s="39"/>
      <c r="I80" s="39"/>
      <c r="J80" s="39"/>
      <c r="K80" s="39"/>
      <c r="L80" s="39"/>
      <c r="M80" s="39"/>
      <c r="N80" s="39"/>
      <c r="O80" s="39"/>
      <c r="P80" s="39"/>
      <c r="Q80" s="39"/>
      <c r="R80" s="39"/>
      <c r="S80" s="39"/>
      <c r="T80" s="39"/>
      <c r="U80" s="39"/>
      <c r="V80" s="39"/>
      <c r="W80" s="39"/>
      <c r="X80" s="39"/>
      <c r="Y80" s="39"/>
      <c r="Z80" s="39"/>
    </row>
    <row r="81" spans="1:26" ht="63.75" customHeight="1" x14ac:dyDescent="0.25">
      <c r="A81" s="75"/>
      <c r="B81" s="78"/>
      <c r="C81" s="45" t="s">
        <v>210</v>
      </c>
      <c r="D81" s="80" t="s">
        <v>246</v>
      </c>
      <c r="E81" s="81"/>
      <c r="F81" s="39"/>
      <c r="G81" s="39"/>
      <c r="H81" s="39"/>
      <c r="I81" s="39"/>
      <c r="J81" s="39"/>
      <c r="K81" s="39"/>
      <c r="L81" s="39"/>
      <c r="M81" s="39"/>
      <c r="N81" s="39"/>
      <c r="O81" s="39"/>
      <c r="P81" s="39"/>
      <c r="Q81" s="39"/>
      <c r="R81" s="39"/>
      <c r="S81" s="39"/>
      <c r="T81" s="39"/>
      <c r="U81" s="39"/>
      <c r="V81" s="39"/>
      <c r="W81" s="39"/>
      <c r="X81" s="39"/>
      <c r="Y81" s="39"/>
      <c r="Z81" s="39"/>
    </row>
    <row r="82" spans="1:26" ht="45.75" customHeight="1" x14ac:dyDescent="0.25">
      <c r="A82" s="75"/>
      <c r="B82" s="78"/>
      <c r="C82" s="45" t="s">
        <v>211</v>
      </c>
      <c r="D82" s="80" t="s">
        <v>217</v>
      </c>
      <c r="E82" s="81"/>
      <c r="F82" s="39"/>
      <c r="G82" s="39"/>
      <c r="H82" s="39"/>
      <c r="I82" s="39"/>
      <c r="J82" s="39"/>
      <c r="K82" s="39"/>
      <c r="L82" s="39"/>
      <c r="M82" s="39"/>
      <c r="N82" s="39"/>
      <c r="O82" s="39"/>
      <c r="P82" s="39"/>
      <c r="Q82" s="39"/>
      <c r="R82" s="39"/>
      <c r="S82" s="39"/>
      <c r="T82" s="39"/>
      <c r="U82" s="39"/>
      <c r="V82" s="39"/>
      <c r="W82" s="39"/>
      <c r="X82" s="39"/>
      <c r="Y82" s="39"/>
      <c r="Z82" s="39"/>
    </row>
    <row r="83" spans="1:26" ht="64.5" customHeight="1" x14ac:dyDescent="0.25">
      <c r="A83" s="75"/>
      <c r="B83" s="78"/>
      <c r="C83" s="45" t="s">
        <v>212</v>
      </c>
      <c r="D83" s="80" t="s">
        <v>247</v>
      </c>
      <c r="E83" s="81"/>
      <c r="F83" s="39"/>
      <c r="G83" s="39"/>
      <c r="H83" s="39"/>
      <c r="I83" s="39"/>
      <c r="J83" s="39"/>
      <c r="K83" s="39"/>
      <c r="L83" s="39"/>
      <c r="M83" s="39"/>
      <c r="N83" s="39"/>
      <c r="O83" s="39"/>
      <c r="P83" s="39"/>
      <c r="Q83" s="39"/>
      <c r="R83" s="39"/>
      <c r="S83" s="39"/>
      <c r="T83" s="39"/>
      <c r="U83" s="39"/>
      <c r="V83" s="39"/>
      <c r="W83" s="39"/>
      <c r="X83" s="39"/>
      <c r="Y83" s="39"/>
      <c r="Z83" s="39"/>
    </row>
    <row r="84" spans="1:26" ht="57" customHeight="1" x14ac:dyDescent="0.25">
      <c r="A84" s="75"/>
      <c r="B84" s="78"/>
      <c r="C84" s="45" t="s">
        <v>213</v>
      </c>
      <c r="D84" s="80"/>
      <c r="E84" s="81"/>
      <c r="F84" s="39"/>
      <c r="G84" s="39"/>
      <c r="H84" s="39"/>
      <c r="I84" s="39"/>
      <c r="J84" s="39"/>
      <c r="K84" s="39"/>
      <c r="L84" s="39"/>
      <c r="M84" s="39"/>
      <c r="N84" s="39"/>
      <c r="O84" s="39"/>
      <c r="P84" s="39"/>
      <c r="Q84" s="39"/>
      <c r="R84" s="39"/>
      <c r="S84" s="39"/>
      <c r="T84" s="39"/>
      <c r="U84" s="39"/>
      <c r="V84" s="39"/>
      <c r="W84" s="39"/>
      <c r="X84" s="39"/>
      <c r="Y84" s="39"/>
      <c r="Z84" s="39"/>
    </row>
    <row r="85" spans="1:26" ht="57" customHeight="1" x14ac:dyDescent="0.25">
      <c r="A85" s="76"/>
      <c r="B85" s="78"/>
      <c r="C85" s="45" t="s">
        <v>214</v>
      </c>
      <c r="D85" s="80"/>
      <c r="E85" s="81"/>
      <c r="F85" s="39"/>
      <c r="G85" s="39"/>
      <c r="H85" s="39"/>
      <c r="I85" s="39"/>
      <c r="J85" s="39"/>
      <c r="K85" s="39"/>
      <c r="L85" s="39"/>
      <c r="M85" s="39"/>
      <c r="N85" s="39"/>
      <c r="O85" s="39"/>
      <c r="P85" s="39"/>
      <c r="Q85" s="39"/>
      <c r="R85" s="39"/>
      <c r="S85" s="39"/>
      <c r="T85" s="39"/>
      <c r="U85" s="39"/>
      <c r="V85" s="39"/>
      <c r="W85" s="39"/>
      <c r="X85" s="39"/>
      <c r="Y85" s="39"/>
      <c r="Z85" s="39"/>
    </row>
    <row r="86" spans="1:26" ht="33.75" customHeight="1" x14ac:dyDescent="0.25">
      <c r="A86" s="74">
        <v>5</v>
      </c>
      <c r="B86" s="83" t="s">
        <v>104</v>
      </c>
      <c r="C86" s="45" t="s">
        <v>136</v>
      </c>
      <c r="D86" s="80" t="s">
        <v>218</v>
      </c>
      <c r="E86" s="81"/>
      <c r="F86" s="39"/>
      <c r="G86" s="39"/>
      <c r="H86" s="39"/>
      <c r="I86" s="39"/>
      <c r="J86" s="39"/>
      <c r="K86" s="39"/>
      <c r="L86" s="39"/>
      <c r="M86" s="39"/>
      <c r="N86" s="39"/>
      <c r="O86" s="39"/>
      <c r="P86" s="39"/>
      <c r="Q86" s="39"/>
      <c r="R86" s="39"/>
      <c r="S86" s="39"/>
      <c r="T86" s="39"/>
      <c r="U86" s="39"/>
      <c r="V86" s="39"/>
      <c r="W86" s="39"/>
      <c r="X86" s="39"/>
      <c r="Y86" s="39"/>
      <c r="Z86" s="39"/>
    </row>
    <row r="87" spans="1:26" ht="33.75" customHeight="1" x14ac:dyDescent="0.25">
      <c r="A87" s="75"/>
      <c r="B87" s="78"/>
      <c r="C87" s="45"/>
      <c r="D87" s="80" t="s">
        <v>219</v>
      </c>
      <c r="E87" s="81"/>
      <c r="F87" s="39"/>
      <c r="G87" s="39"/>
      <c r="H87" s="39"/>
      <c r="I87" s="39"/>
      <c r="J87" s="39"/>
      <c r="K87" s="39"/>
      <c r="L87" s="39"/>
      <c r="M87" s="39"/>
      <c r="N87" s="39"/>
      <c r="O87" s="39"/>
      <c r="P87" s="39"/>
      <c r="Q87" s="39"/>
      <c r="R87" s="39"/>
      <c r="S87" s="39"/>
      <c r="T87" s="39"/>
      <c r="U87" s="39"/>
      <c r="V87" s="39"/>
      <c r="W87" s="39"/>
      <c r="X87" s="39"/>
      <c r="Y87" s="39"/>
      <c r="Z87" s="39"/>
    </row>
    <row r="88" spans="1:26" ht="33.75" customHeight="1" x14ac:dyDescent="0.25">
      <c r="A88" s="75"/>
      <c r="B88" s="78"/>
      <c r="C88" s="45"/>
      <c r="D88" s="80" t="s">
        <v>248</v>
      </c>
      <c r="E88" s="81"/>
      <c r="F88" s="39"/>
      <c r="G88" s="39"/>
      <c r="H88" s="39"/>
      <c r="I88" s="39"/>
      <c r="J88" s="39"/>
      <c r="K88" s="39"/>
      <c r="L88" s="39"/>
      <c r="M88" s="39"/>
      <c r="N88" s="39"/>
      <c r="O88" s="39"/>
      <c r="P88" s="39"/>
      <c r="Q88" s="39"/>
      <c r="R88" s="39"/>
      <c r="S88" s="39"/>
      <c r="T88" s="39"/>
      <c r="U88" s="39"/>
      <c r="V88" s="39"/>
      <c r="W88" s="39"/>
      <c r="X88" s="39"/>
      <c r="Y88" s="39"/>
      <c r="Z88" s="39"/>
    </row>
    <row r="89" spans="1:26" ht="33" customHeight="1" x14ac:dyDescent="0.25">
      <c r="A89" s="75"/>
      <c r="B89" s="78"/>
      <c r="C89" s="45"/>
      <c r="D89" s="80" t="s">
        <v>249</v>
      </c>
      <c r="E89" s="81"/>
      <c r="F89" s="39"/>
      <c r="G89" s="39"/>
      <c r="H89" s="39"/>
      <c r="I89" s="39"/>
      <c r="J89" s="39"/>
      <c r="K89" s="39"/>
      <c r="L89" s="39"/>
      <c r="M89" s="39"/>
      <c r="N89" s="39"/>
      <c r="O89" s="39"/>
      <c r="P89" s="39"/>
      <c r="Q89" s="39"/>
      <c r="R89" s="39"/>
      <c r="S89" s="39"/>
      <c r="T89" s="39"/>
      <c r="U89" s="39"/>
      <c r="V89" s="39"/>
      <c r="W89" s="39"/>
      <c r="X89" s="39"/>
      <c r="Y89" s="39"/>
      <c r="Z89" s="39"/>
    </row>
    <row r="90" spans="1:26" ht="51" customHeight="1" x14ac:dyDescent="0.25">
      <c r="A90" s="75"/>
      <c r="B90" s="78"/>
      <c r="C90" s="45"/>
      <c r="D90" s="80" t="s">
        <v>250</v>
      </c>
      <c r="E90" s="81"/>
      <c r="F90" s="39"/>
      <c r="G90" s="39"/>
      <c r="H90" s="39"/>
      <c r="I90" s="39"/>
      <c r="J90" s="39"/>
      <c r="K90" s="39"/>
      <c r="L90" s="39"/>
      <c r="M90" s="39"/>
      <c r="N90" s="39"/>
      <c r="O90" s="39"/>
      <c r="P90" s="39"/>
      <c r="Q90" s="39"/>
      <c r="R90" s="39"/>
      <c r="S90" s="39"/>
      <c r="T90" s="39"/>
      <c r="U90" s="39"/>
      <c r="V90" s="39"/>
      <c r="W90" s="39"/>
      <c r="X90" s="39"/>
      <c r="Y90" s="39"/>
      <c r="Z90" s="39"/>
    </row>
    <row r="91" spans="1:26" ht="33.75" customHeight="1" x14ac:dyDescent="0.25">
      <c r="A91" s="75"/>
      <c r="B91" s="78"/>
      <c r="C91" s="45"/>
      <c r="D91" s="80" t="s">
        <v>220</v>
      </c>
      <c r="E91" s="81"/>
      <c r="F91" s="39"/>
      <c r="G91" s="39"/>
      <c r="H91" s="39"/>
      <c r="I91" s="39"/>
      <c r="J91" s="39"/>
      <c r="K91" s="39"/>
      <c r="L91" s="39"/>
      <c r="M91" s="39"/>
      <c r="N91" s="39"/>
      <c r="O91" s="39"/>
      <c r="P91" s="39"/>
      <c r="Q91" s="39"/>
      <c r="R91" s="39"/>
      <c r="S91" s="39"/>
      <c r="T91" s="39"/>
      <c r="U91" s="39"/>
      <c r="V91" s="39"/>
      <c r="W91" s="39"/>
      <c r="X91" s="39"/>
      <c r="Y91" s="39"/>
      <c r="Z91" s="39"/>
    </row>
    <row r="92" spans="1:26" ht="51" customHeight="1" x14ac:dyDescent="0.25">
      <c r="A92" s="75"/>
      <c r="B92" s="78"/>
      <c r="C92" s="45"/>
      <c r="D92" s="80" t="s">
        <v>221</v>
      </c>
      <c r="E92" s="81"/>
      <c r="F92" s="39"/>
      <c r="G92" s="39"/>
      <c r="H92" s="39"/>
      <c r="I92" s="39"/>
      <c r="J92" s="39"/>
      <c r="K92" s="39"/>
      <c r="L92" s="39"/>
      <c r="M92" s="39"/>
      <c r="N92" s="39"/>
      <c r="O92" s="39"/>
      <c r="P92" s="39"/>
      <c r="Q92" s="39"/>
      <c r="R92" s="39"/>
      <c r="S92" s="39"/>
      <c r="T92" s="39"/>
      <c r="U92" s="39"/>
      <c r="V92" s="39"/>
      <c r="W92" s="39"/>
      <c r="X92" s="39"/>
      <c r="Y92" s="39"/>
      <c r="Z92" s="39"/>
    </row>
    <row r="93" spans="1:26" ht="51" customHeight="1" x14ac:dyDescent="0.25">
      <c r="A93" s="75"/>
      <c r="B93" s="78"/>
      <c r="C93" s="45"/>
      <c r="D93" s="80" t="s">
        <v>251</v>
      </c>
      <c r="E93" s="81"/>
      <c r="F93" s="39"/>
      <c r="G93" s="39"/>
      <c r="H93" s="39"/>
      <c r="I93" s="39"/>
      <c r="J93" s="39"/>
      <c r="K93" s="39"/>
      <c r="L93" s="39"/>
      <c r="M93" s="39"/>
      <c r="N93" s="39"/>
      <c r="O93" s="39"/>
      <c r="P93" s="39"/>
      <c r="Q93" s="39"/>
      <c r="R93" s="39"/>
      <c r="S93" s="39"/>
      <c r="T93" s="39"/>
      <c r="U93" s="39"/>
      <c r="V93" s="39"/>
      <c r="W93" s="39"/>
      <c r="X93" s="39"/>
      <c r="Y93" s="39"/>
      <c r="Z93" s="39"/>
    </row>
    <row r="94" spans="1:26" ht="51" customHeight="1" x14ac:dyDescent="0.25">
      <c r="A94" s="76"/>
      <c r="B94" s="79"/>
      <c r="C94" s="45"/>
      <c r="D94" s="80" t="s">
        <v>222</v>
      </c>
      <c r="E94" s="81"/>
      <c r="F94" s="39"/>
      <c r="G94" s="39"/>
      <c r="H94" s="39"/>
      <c r="I94" s="39"/>
      <c r="J94" s="39"/>
      <c r="K94" s="39"/>
      <c r="L94" s="39"/>
      <c r="M94" s="39"/>
      <c r="N94" s="39"/>
      <c r="O94" s="39"/>
      <c r="P94" s="39"/>
      <c r="Q94" s="39"/>
      <c r="R94" s="39"/>
      <c r="S94" s="39"/>
      <c r="T94" s="39"/>
      <c r="U94" s="39"/>
      <c r="V94" s="39"/>
      <c r="W94" s="39"/>
      <c r="X94" s="39"/>
      <c r="Y94" s="39"/>
      <c r="Z94" s="39"/>
    </row>
    <row r="95" spans="1:26" ht="69" customHeight="1" x14ac:dyDescent="0.25">
      <c r="A95" s="74">
        <v>6</v>
      </c>
      <c r="B95" s="77" t="s">
        <v>106</v>
      </c>
      <c r="C95" s="45" t="s">
        <v>257</v>
      </c>
      <c r="D95" s="80" t="s">
        <v>223</v>
      </c>
      <c r="E95" s="81"/>
      <c r="F95" s="39"/>
      <c r="G95" s="39"/>
      <c r="H95" s="39"/>
      <c r="I95" s="39"/>
      <c r="J95" s="39"/>
      <c r="K95" s="39"/>
      <c r="L95" s="39"/>
      <c r="M95" s="39"/>
      <c r="N95" s="39"/>
      <c r="O95" s="39"/>
      <c r="P95" s="39"/>
      <c r="Q95" s="39"/>
      <c r="R95" s="39"/>
      <c r="S95" s="39"/>
      <c r="T95" s="39"/>
      <c r="U95" s="39"/>
      <c r="V95" s="39"/>
      <c r="W95" s="39"/>
      <c r="X95" s="39"/>
      <c r="Y95" s="39"/>
      <c r="Z95" s="39"/>
    </row>
    <row r="96" spans="1:26" ht="46.5" customHeight="1" x14ac:dyDescent="0.25">
      <c r="A96" s="75"/>
      <c r="B96" s="78"/>
      <c r="C96" s="45" t="s">
        <v>258</v>
      </c>
      <c r="D96" s="80">
        <v>222</v>
      </c>
      <c r="E96" s="81"/>
      <c r="F96" s="39"/>
      <c r="G96" s="39"/>
      <c r="H96" s="39"/>
      <c r="I96" s="39"/>
      <c r="J96" s="39"/>
      <c r="K96" s="39"/>
      <c r="L96" s="39"/>
      <c r="M96" s="39"/>
      <c r="N96" s="39"/>
      <c r="O96" s="39"/>
      <c r="P96" s="39"/>
      <c r="Q96" s="39"/>
      <c r="R96" s="39"/>
      <c r="S96" s="39"/>
      <c r="T96" s="39"/>
      <c r="U96" s="39"/>
      <c r="V96" s="39"/>
      <c r="W96" s="39"/>
      <c r="X96" s="39"/>
      <c r="Y96" s="39"/>
      <c r="Z96" s="39"/>
    </row>
    <row r="97" spans="1:26" ht="48" customHeight="1" x14ac:dyDescent="0.25">
      <c r="A97" s="75"/>
      <c r="B97" s="78"/>
      <c r="C97" s="45"/>
      <c r="D97" s="80" t="s">
        <v>224</v>
      </c>
      <c r="E97" s="81"/>
      <c r="F97" s="39"/>
      <c r="G97" s="39"/>
      <c r="H97" s="39"/>
      <c r="I97" s="39"/>
      <c r="J97" s="39"/>
      <c r="K97" s="39"/>
      <c r="L97" s="39"/>
      <c r="M97" s="39"/>
      <c r="N97" s="39"/>
      <c r="O97" s="39"/>
      <c r="P97" s="39"/>
      <c r="Q97" s="39"/>
      <c r="R97" s="39"/>
      <c r="S97" s="39"/>
      <c r="T97" s="39"/>
      <c r="U97" s="39"/>
      <c r="V97" s="39"/>
      <c r="W97" s="39"/>
      <c r="X97" s="39"/>
      <c r="Y97" s="39"/>
      <c r="Z97" s="39"/>
    </row>
    <row r="98" spans="1:26" ht="33.75" customHeight="1" x14ac:dyDescent="0.25">
      <c r="A98" s="75"/>
      <c r="B98" s="78"/>
      <c r="C98" s="45"/>
      <c r="D98" s="80" t="s">
        <v>225</v>
      </c>
      <c r="E98" s="81"/>
      <c r="F98" s="39"/>
      <c r="G98" s="39"/>
      <c r="H98" s="39"/>
      <c r="I98" s="39"/>
      <c r="J98" s="39"/>
      <c r="K98" s="39"/>
      <c r="L98" s="39"/>
      <c r="M98" s="39"/>
      <c r="N98" s="39"/>
      <c r="O98" s="39"/>
      <c r="P98" s="39"/>
      <c r="Q98" s="39"/>
      <c r="R98" s="39"/>
      <c r="S98" s="39"/>
      <c r="T98" s="39"/>
      <c r="U98" s="39"/>
      <c r="V98" s="39"/>
      <c r="W98" s="39"/>
      <c r="X98" s="39"/>
      <c r="Y98" s="39"/>
      <c r="Z98" s="39"/>
    </row>
    <row r="99" spans="1:26" ht="75.75" customHeight="1" x14ac:dyDescent="0.25">
      <c r="A99" s="75"/>
      <c r="B99" s="78"/>
      <c r="C99" s="45"/>
      <c r="D99" s="80" t="s">
        <v>226</v>
      </c>
      <c r="E99" s="81"/>
      <c r="F99" s="39"/>
      <c r="G99" s="39"/>
      <c r="H99" s="39"/>
      <c r="I99" s="39"/>
      <c r="J99" s="39"/>
      <c r="K99" s="39"/>
      <c r="L99" s="39"/>
      <c r="M99" s="39"/>
      <c r="N99" s="39"/>
      <c r="O99" s="39"/>
      <c r="P99" s="39"/>
      <c r="Q99" s="39"/>
      <c r="R99" s="39"/>
      <c r="S99" s="39"/>
      <c r="T99" s="39"/>
      <c r="U99" s="39"/>
      <c r="V99" s="39"/>
      <c r="W99" s="39"/>
      <c r="X99" s="39"/>
      <c r="Y99" s="39"/>
      <c r="Z99" s="39"/>
    </row>
    <row r="100" spans="1:26" ht="29.25" customHeight="1" x14ac:dyDescent="0.25">
      <c r="A100" s="76"/>
      <c r="B100" s="79"/>
      <c r="C100" s="45"/>
      <c r="D100" s="80" t="s">
        <v>227</v>
      </c>
      <c r="E100" s="81"/>
      <c r="F100" s="39"/>
      <c r="G100" s="39"/>
      <c r="H100" s="39"/>
      <c r="I100" s="39"/>
      <c r="J100" s="39"/>
      <c r="K100" s="39"/>
      <c r="L100" s="39"/>
      <c r="M100" s="39"/>
      <c r="N100" s="39"/>
      <c r="O100" s="39"/>
      <c r="P100" s="39"/>
      <c r="Q100" s="39"/>
      <c r="R100" s="39"/>
      <c r="S100" s="39"/>
      <c r="T100" s="39"/>
      <c r="U100" s="39"/>
      <c r="V100" s="39"/>
      <c r="W100" s="39"/>
      <c r="X100" s="39"/>
      <c r="Y100" s="39"/>
      <c r="Z100" s="39"/>
    </row>
    <row r="101" spans="1:26" ht="36.75" customHeight="1" x14ac:dyDescent="0.25">
      <c r="A101" s="82">
        <v>7</v>
      </c>
      <c r="B101" s="77" t="s">
        <v>155</v>
      </c>
      <c r="C101" s="45" t="s">
        <v>308</v>
      </c>
      <c r="D101" s="80" t="s">
        <v>311</v>
      </c>
      <c r="E101" s="81"/>
      <c r="F101" s="39"/>
      <c r="G101" s="39"/>
      <c r="H101" s="39"/>
      <c r="I101" s="39"/>
      <c r="J101" s="39"/>
      <c r="K101" s="39"/>
      <c r="L101" s="39"/>
      <c r="M101" s="39"/>
      <c r="N101" s="39"/>
      <c r="O101" s="39"/>
      <c r="P101" s="39"/>
      <c r="Q101" s="39"/>
      <c r="R101" s="39"/>
      <c r="S101" s="39"/>
      <c r="T101" s="39"/>
      <c r="U101" s="39"/>
      <c r="V101" s="39"/>
      <c r="W101" s="39"/>
      <c r="X101" s="39"/>
      <c r="Y101" s="39"/>
      <c r="Z101" s="39"/>
    </row>
    <row r="102" spans="1:26" ht="26.25" customHeight="1" x14ac:dyDescent="0.25">
      <c r="A102" s="75"/>
      <c r="B102" s="78"/>
      <c r="C102" s="45" t="s">
        <v>306</v>
      </c>
      <c r="D102" s="80" t="s">
        <v>312</v>
      </c>
      <c r="E102" s="81"/>
      <c r="F102" s="39"/>
      <c r="G102" s="39"/>
      <c r="H102" s="39"/>
      <c r="I102" s="39"/>
      <c r="J102" s="39"/>
      <c r="K102" s="39"/>
      <c r="L102" s="39"/>
      <c r="M102" s="39"/>
      <c r="N102" s="39"/>
      <c r="O102" s="39"/>
      <c r="P102" s="39"/>
      <c r="Q102" s="39"/>
      <c r="R102" s="39"/>
      <c r="S102" s="39"/>
      <c r="T102" s="39"/>
      <c r="U102" s="39"/>
      <c r="V102" s="39"/>
      <c r="W102" s="39"/>
      <c r="X102" s="39"/>
      <c r="Y102" s="39"/>
      <c r="Z102" s="39"/>
    </row>
    <row r="103" spans="1:26" ht="33.75" customHeight="1" x14ac:dyDescent="0.25">
      <c r="A103" s="75"/>
      <c r="B103" s="78"/>
      <c r="C103" s="45" t="s">
        <v>307</v>
      </c>
      <c r="D103" s="80" t="s">
        <v>313</v>
      </c>
      <c r="E103" s="81"/>
      <c r="F103" s="39"/>
      <c r="G103" s="39"/>
      <c r="H103" s="39"/>
      <c r="I103" s="39"/>
      <c r="J103" s="39"/>
      <c r="K103" s="39"/>
      <c r="L103" s="39"/>
      <c r="M103" s="39"/>
      <c r="N103" s="39"/>
      <c r="O103" s="39"/>
      <c r="P103" s="39"/>
      <c r="Q103" s="39"/>
      <c r="R103" s="39"/>
      <c r="S103" s="39"/>
      <c r="T103" s="39"/>
      <c r="U103" s="39"/>
      <c r="V103" s="39"/>
      <c r="W103" s="39"/>
      <c r="X103" s="39"/>
      <c r="Y103" s="39"/>
      <c r="Z103" s="39"/>
    </row>
    <row r="104" spans="1:26" ht="33" customHeight="1" x14ac:dyDescent="0.25">
      <c r="A104" s="75"/>
      <c r="B104" s="78"/>
      <c r="C104" s="45" t="s">
        <v>328</v>
      </c>
      <c r="D104" s="80"/>
      <c r="E104" s="81"/>
      <c r="F104" s="39"/>
      <c r="G104" s="39"/>
      <c r="H104" s="39"/>
      <c r="I104" s="39"/>
      <c r="J104" s="39"/>
      <c r="K104" s="39"/>
      <c r="L104" s="39"/>
      <c r="M104" s="39"/>
      <c r="N104" s="39"/>
      <c r="O104" s="39"/>
      <c r="P104" s="39"/>
      <c r="Q104" s="39"/>
      <c r="R104" s="39"/>
      <c r="S104" s="39"/>
      <c r="T104" s="39"/>
      <c r="U104" s="39"/>
      <c r="V104" s="39"/>
      <c r="W104" s="39"/>
      <c r="X104" s="39"/>
      <c r="Y104" s="39"/>
      <c r="Z104" s="39"/>
    </row>
    <row r="105" spans="1:26" ht="24.75" customHeight="1" x14ac:dyDescent="0.25">
      <c r="A105" s="75"/>
      <c r="B105" s="78"/>
      <c r="C105" s="47" t="s">
        <v>321</v>
      </c>
      <c r="D105" s="80"/>
      <c r="E105" s="81"/>
      <c r="F105" s="39"/>
      <c r="G105" s="39"/>
      <c r="H105" s="39"/>
      <c r="I105" s="39"/>
      <c r="J105" s="39"/>
      <c r="K105" s="39"/>
      <c r="L105" s="39"/>
      <c r="M105" s="39"/>
      <c r="N105" s="39"/>
      <c r="O105" s="39"/>
      <c r="P105" s="39"/>
      <c r="Q105" s="39"/>
      <c r="R105" s="39"/>
      <c r="S105" s="39"/>
      <c r="T105" s="39"/>
      <c r="U105" s="39"/>
      <c r="V105" s="39"/>
      <c r="W105" s="39"/>
      <c r="X105" s="39"/>
      <c r="Y105" s="39"/>
      <c r="Z105" s="39"/>
    </row>
    <row r="106" spans="1:26" ht="33" customHeight="1" x14ac:dyDescent="0.25">
      <c r="A106" s="75"/>
      <c r="B106" s="78"/>
      <c r="C106" s="48" t="s">
        <v>329</v>
      </c>
      <c r="D106" s="45"/>
      <c r="E106" s="45"/>
      <c r="F106" s="39"/>
      <c r="G106" s="39"/>
      <c r="H106" s="39"/>
      <c r="I106" s="39"/>
      <c r="J106" s="39"/>
      <c r="K106" s="39"/>
      <c r="L106" s="39"/>
      <c r="M106" s="39"/>
      <c r="N106" s="39"/>
      <c r="O106" s="39"/>
      <c r="P106" s="39"/>
      <c r="Q106" s="39"/>
      <c r="R106" s="39"/>
      <c r="S106" s="39"/>
      <c r="T106" s="39"/>
      <c r="U106" s="39"/>
      <c r="V106" s="39"/>
      <c r="W106" s="39"/>
      <c r="X106" s="39"/>
      <c r="Y106" s="39"/>
      <c r="Z106" s="39"/>
    </row>
    <row r="107" spans="1:26" ht="28.5" customHeight="1" x14ac:dyDescent="0.25">
      <c r="A107" s="76"/>
      <c r="B107" s="79"/>
      <c r="C107" s="48" t="s">
        <v>322</v>
      </c>
      <c r="D107" s="80"/>
      <c r="E107" s="81"/>
      <c r="F107" s="39"/>
      <c r="G107" s="39"/>
      <c r="H107" s="39"/>
      <c r="I107" s="39"/>
      <c r="J107" s="39"/>
      <c r="K107" s="39"/>
      <c r="L107" s="39"/>
      <c r="M107" s="39"/>
      <c r="N107" s="39"/>
      <c r="O107" s="39"/>
      <c r="P107" s="39"/>
      <c r="Q107" s="39"/>
      <c r="R107" s="39"/>
      <c r="S107" s="39"/>
      <c r="T107" s="39"/>
      <c r="U107" s="39"/>
      <c r="V107" s="39"/>
      <c r="W107" s="39"/>
      <c r="X107" s="39"/>
      <c r="Y107" s="39"/>
      <c r="Z107" s="39"/>
    </row>
    <row r="108" spans="1:26" ht="30.75" customHeight="1" x14ac:dyDescent="0.25">
      <c r="A108" s="82">
        <v>8</v>
      </c>
      <c r="B108" s="77" t="s">
        <v>309</v>
      </c>
      <c r="C108" s="45" t="s">
        <v>310</v>
      </c>
      <c r="D108" s="80"/>
      <c r="E108" s="81"/>
      <c r="F108" s="39"/>
      <c r="G108" s="39"/>
      <c r="H108" s="39"/>
      <c r="I108" s="39"/>
      <c r="J108" s="39"/>
      <c r="K108" s="39"/>
      <c r="L108" s="39"/>
      <c r="M108" s="39"/>
      <c r="N108" s="39"/>
      <c r="O108" s="39"/>
      <c r="P108" s="39"/>
      <c r="Q108" s="39"/>
      <c r="R108" s="39"/>
      <c r="S108" s="39"/>
      <c r="T108" s="39"/>
      <c r="U108" s="39"/>
      <c r="V108" s="39"/>
      <c r="W108" s="39"/>
      <c r="X108" s="39"/>
      <c r="Y108" s="39"/>
      <c r="Z108" s="39"/>
    </row>
    <row r="109" spans="1:26" ht="30.75" customHeight="1" x14ac:dyDescent="0.25">
      <c r="A109" s="75"/>
      <c r="B109" s="78"/>
      <c r="C109" s="45" t="s">
        <v>314</v>
      </c>
      <c r="D109" s="80"/>
      <c r="E109" s="81"/>
      <c r="F109" s="39"/>
      <c r="G109" s="39"/>
      <c r="H109" s="39"/>
      <c r="I109" s="39"/>
      <c r="J109" s="39"/>
      <c r="K109" s="39"/>
      <c r="L109" s="39"/>
      <c r="M109" s="39"/>
      <c r="N109" s="39"/>
      <c r="O109" s="39"/>
      <c r="P109" s="39"/>
      <c r="Q109" s="39"/>
      <c r="R109" s="39"/>
      <c r="S109" s="39"/>
      <c r="T109" s="39"/>
      <c r="U109" s="39"/>
      <c r="V109" s="39"/>
      <c r="W109" s="39"/>
      <c r="X109" s="39"/>
      <c r="Y109" s="39"/>
      <c r="Z109" s="39"/>
    </row>
    <row r="110" spans="1:26" ht="30.75" customHeight="1" x14ac:dyDescent="0.25">
      <c r="A110" s="75"/>
      <c r="B110" s="78"/>
      <c r="C110" s="45" t="s">
        <v>330</v>
      </c>
      <c r="D110" s="80"/>
      <c r="E110" s="81"/>
      <c r="F110" s="39"/>
      <c r="G110" s="39"/>
      <c r="H110" s="39"/>
      <c r="I110" s="39"/>
      <c r="J110" s="39"/>
      <c r="K110" s="39"/>
      <c r="L110" s="39"/>
      <c r="M110" s="39"/>
      <c r="N110" s="39"/>
      <c r="O110" s="39"/>
      <c r="P110" s="39"/>
      <c r="Q110" s="39"/>
      <c r="R110" s="39"/>
      <c r="S110" s="39"/>
      <c r="T110" s="39"/>
      <c r="U110" s="39"/>
      <c r="V110" s="39"/>
      <c r="W110" s="39"/>
      <c r="X110" s="39"/>
      <c r="Y110" s="39"/>
      <c r="Z110" s="39"/>
    </row>
    <row r="111" spans="1:26" ht="30.75" customHeight="1" x14ac:dyDescent="0.25">
      <c r="A111" s="75"/>
      <c r="B111" s="78"/>
      <c r="C111" s="45"/>
      <c r="D111" s="80"/>
      <c r="E111" s="81"/>
      <c r="F111" s="39"/>
      <c r="G111" s="39"/>
      <c r="H111" s="39"/>
      <c r="I111" s="39"/>
      <c r="J111" s="39"/>
      <c r="K111" s="39"/>
      <c r="L111" s="39"/>
      <c r="M111" s="39"/>
      <c r="N111" s="39"/>
      <c r="O111" s="39"/>
      <c r="P111" s="39"/>
      <c r="Q111" s="39"/>
      <c r="R111" s="39"/>
      <c r="S111" s="39"/>
      <c r="T111" s="39"/>
      <c r="U111" s="39"/>
      <c r="V111" s="39"/>
      <c r="W111" s="39"/>
      <c r="X111" s="39"/>
      <c r="Y111" s="39"/>
      <c r="Z111" s="39"/>
    </row>
    <row r="112" spans="1:26" ht="30.75" customHeight="1" x14ac:dyDescent="0.25">
      <c r="A112" s="75"/>
      <c r="B112" s="78"/>
      <c r="C112" s="45"/>
      <c r="D112" s="80"/>
      <c r="E112" s="81"/>
      <c r="F112" s="39"/>
      <c r="G112" s="39"/>
      <c r="H112" s="39"/>
      <c r="I112" s="39"/>
      <c r="J112" s="39"/>
      <c r="K112" s="39"/>
      <c r="L112" s="39"/>
      <c r="M112" s="39"/>
      <c r="N112" s="39"/>
      <c r="O112" s="39"/>
      <c r="P112" s="39"/>
      <c r="Q112" s="39"/>
      <c r="R112" s="39"/>
      <c r="S112" s="39"/>
      <c r="T112" s="39"/>
      <c r="U112" s="39"/>
      <c r="V112" s="39"/>
      <c r="W112" s="39"/>
      <c r="X112" s="39"/>
      <c r="Y112" s="39"/>
      <c r="Z112" s="39"/>
    </row>
    <row r="113" spans="1:26" ht="30.75" customHeight="1" x14ac:dyDescent="0.25">
      <c r="A113" s="76"/>
      <c r="B113" s="79"/>
      <c r="C113" s="45"/>
      <c r="D113" s="80"/>
      <c r="E113" s="81"/>
      <c r="F113" s="39"/>
      <c r="G113" s="39"/>
      <c r="H113" s="39"/>
      <c r="I113" s="39"/>
      <c r="J113" s="39"/>
      <c r="K113" s="39"/>
      <c r="L113" s="39"/>
      <c r="M113" s="39"/>
      <c r="N113" s="39"/>
      <c r="O113" s="39"/>
      <c r="P113" s="39"/>
      <c r="Q113" s="39"/>
      <c r="R113" s="39"/>
      <c r="S113" s="39"/>
      <c r="T113" s="39"/>
      <c r="U113" s="39"/>
      <c r="V113" s="39"/>
      <c r="W113" s="39"/>
      <c r="X113" s="39"/>
      <c r="Y113" s="39"/>
      <c r="Z113" s="39"/>
    </row>
    <row r="114" spans="1:26" ht="12.75" customHeight="1" x14ac:dyDescent="0.25">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row>
    <row r="115" spans="1:26" ht="12.75" customHeight="1" x14ac:dyDescent="0.25">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26" ht="12.75" customHeight="1" x14ac:dyDescent="0.25">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row>
    <row r="117" spans="1:26" ht="12.75" customHeight="1" x14ac:dyDescent="0.25">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26" ht="12.75" customHeight="1" x14ac:dyDescent="0.25">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row>
    <row r="119" spans="1:26" ht="12.75" customHeight="1" x14ac:dyDescent="0.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row>
    <row r="120" spans="1:26" ht="12.75" customHeight="1" x14ac:dyDescent="0.25">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row>
    <row r="121" spans="1:26" ht="12.75" customHeight="1" x14ac:dyDescent="0.25">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row>
    <row r="122" spans="1:26" ht="12.75" customHeight="1" x14ac:dyDescent="0.25">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row>
    <row r="123" spans="1:26" ht="12.75" customHeight="1" x14ac:dyDescent="0.25">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row>
    <row r="124" spans="1:26" ht="12.75" customHeight="1" x14ac:dyDescent="0.25">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row>
    <row r="125" spans="1:26" ht="12.75" customHeight="1" x14ac:dyDescent="0.25">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row>
    <row r="126" spans="1:26" ht="12.75" customHeight="1" x14ac:dyDescent="0.25">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row>
    <row r="127" spans="1:26" ht="12.75" customHeight="1" x14ac:dyDescent="0.25">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row>
    <row r="128" spans="1:26" ht="12.75" customHeight="1" x14ac:dyDescent="0.25">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row>
    <row r="129" spans="1:26" ht="12.75" customHeight="1" x14ac:dyDescent="0.25">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row>
    <row r="130" spans="1:26" ht="12.75" customHeight="1" x14ac:dyDescent="0.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row>
    <row r="131" spans="1:26" ht="12.75" customHeight="1" x14ac:dyDescent="0.25">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row>
    <row r="132" spans="1:26" ht="12.75" customHeight="1" x14ac:dyDescent="0.25">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row>
    <row r="133" spans="1:26" ht="12.75" customHeight="1" x14ac:dyDescent="0.25">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row>
    <row r="134" spans="1:26" ht="12.75" customHeight="1" x14ac:dyDescent="0.25">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row>
    <row r="135" spans="1:26" ht="12.75" customHeight="1" x14ac:dyDescent="0.25">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row>
    <row r="136" spans="1:26" ht="12.75" customHeight="1" x14ac:dyDescent="0.25">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row>
    <row r="137" spans="1:26" ht="12.75" customHeight="1" x14ac:dyDescent="0.25">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row>
    <row r="138" spans="1:26" ht="12.75" customHeight="1" x14ac:dyDescent="0.25">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row>
    <row r="139" spans="1:26" ht="12.75" customHeight="1" x14ac:dyDescent="0.25">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row>
    <row r="140" spans="1:26" ht="12.75" customHeight="1" x14ac:dyDescent="0.25">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row>
    <row r="141" spans="1:26" ht="12.75" customHeight="1" x14ac:dyDescent="0.25">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row>
    <row r="142" spans="1:26" ht="12.75" customHeight="1" x14ac:dyDescent="0.25">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row>
    <row r="143" spans="1:26" ht="12.75" customHeight="1" x14ac:dyDescent="0.25">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26" ht="12.75" customHeight="1" x14ac:dyDescent="0.25">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row>
    <row r="145" spans="1:26" ht="12.75" customHeight="1" x14ac:dyDescent="0.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2.75" customHeight="1" x14ac:dyDescent="0.25">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row>
    <row r="147" spans="1:26" ht="12.75" customHeight="1" x14ac:dyDescent="0.25">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row>
    <row r="148" spans="1:26" ht="12.75" customHeight="1" x14ac:dyDescent="0.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row>
    <row r="149" spans="1:26" ht="12.75" customHeight="1" x14ac:dyDescent="0.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row>
    <row r="150" spans="1:26" ht="12.75" customHeigh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row>
    <row r="151" spans="1:26" ht="12.75" customHeight="1" x14ac:dyDescent="0.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row>
    <row r="152" spans="1:26" ht="12.75" customHeight="1" x14ac:dyDescent="0.25">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row>
    <row r="153" spans="1:26" ht="12.75" customHeight="1" x14ac:dyDescent="0.25">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row>
    <row r="154" spans="1:26" ht="12.75" customHeight="1" x14ac:dyDescent="0.2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row>
    <row r="155" spans="1:26" ht="12.75" customHeight="1" x14ac:dyDescent="0.25">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row>
    <row r="156" spans="1:26" ht="12.75" customHeight="1" x14ac:dyDescent="0.25">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row>
    <row r="157" spans="1:26" ht="12.75" customHeight="1" x14ac:dyDescent="0.25">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row>
    <row r="158" spans="1:26" ht="12.75" customHeight="1" x14ac:dyDescent="0.25">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2.75" customHeight="1" x14ac:dyDescent="0.25">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row>
    <row r="160" spans="1:26" ht="12.75" customHeight="1" x14ac:dyDescent="0.25">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2.75" customHeight="1" x14ac:dyDescent="0.25">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row>
    <row r="162" spans="1:26" ht="12.75" customHeight="1" x14ac:dyDescent="0.25">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row>
    <row r="163" spans="1:26" ht="12.75" customHeight="1" x14ac:dyDescent="0.25">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row>
    <row r="164" spans="1:26" ht="12.75" customHeight="1" x14ac:dyDescent="0.25">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row>
    <row r="165" spans="1:26" ht="12.75" customHeight="1" x14ac:dyDescent="0.25">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row>
    <row r="166" spans="1:26" ht="12.75" customHeight="1" x14ac:dyDescent="0.25">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row>
    <row r="167" spans="1:26" ht="12.75" customHeight="1" x14ac:dyDescent="0.25">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row>
    <row r="168" spans="1:26" ht="12.75" customHeight="1" x14ac:dyDescent="0.25">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row>
    <row r="169" spans="1:26" ht="12.75" customHeight="1" x14ac:dyDescent="0.25">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row>
    <row r="170" spans="1:26" ht="12.75" customHeight="1" x14ac:dyDescent="0.25">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row>
    <row r="171" spans="1:26" ht="12.75" customHeight="1" x14ac:dyDescent="0.25">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row>
    <row r="172" spans="1:26" ht="12.75" customHeight="1" x14ac:dyDescent="0.25">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row>
    <row r="173" spans="1:26" ht="12.75" customHeight="1" x14ac:dyDescent="0.25">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2.75" customHeight="1" x14ac:dyDescent="0.25">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row>
    <row r="175" spans="1:26" ht="12.75" customHeight="1" x14ac:dyDescent="0.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2.75" customHeight="1" x14ac:dyDescent="0.25">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row>
    <row r="177" spans="1:26" ht="12.75" customHeight="1" x14ac:dyDescent="0.25">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row>
    <row r="178" spans="1:26" ht="12.75" customHeight="1" x14ac:dyDescent="0.25">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row>
    <row r="179" spans="1:26" ht="12.75" customHeight="1" x14ac:dyDescent="0.25">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row>
    <row r="180" spans="1:26" ht="12.75" customHeight="1" x14ac:dyDescent="0.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row>
    <row r="181" spans="1:26" ht="12.75" customHeight="1" x14ac:dyDescent="0.25">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row>
    <row r="182" spans="1:26" ht="12.75" customHeight="1" x14ac:dyDescent="0.25">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row>
    <row r="183" spans="1:26" ht="12.75" customHeight="1" x14ac:dyDescent="0.25">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row>
    <row r="184" spans="1:26" ht="12.75" customHeight="1" x14ac:dyDescent="0.25">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row>
    <row r="185" spans="1:26" ht="12.75" customHeight="1" x14ac:dyDescent="0.25">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row>
    <row r="186" spans="1:26" ht="12.75" customHeight="1" x14ac:dyDescent="0.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row>
    <row r="187" spans="1:26" ht="12.75" customHeight="1" x14ac:dyDescent="0.25">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row>
    <row r="188" spans="1:26" ht="12.75" customHeight="1" x14ac:dyDescent="0.25">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2.75" customHeight="1" x14ac:dyDescent="0.25">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row>
    <row r="190" spans="1:26" ht="12.75" customHeight="1" x14ac:dyDescent="0.25">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2.75" customHeight="1" x14ac:dyDescent="0.25">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row>
    <row r="192" spans="1:26" ht="12.75" customHeight="1" x14ac:dyDescent="0.25">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row>
    <row r="193" spans="1:26" ht="12.75" customHeight="1" x14ac:dyDescent="0.25">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row>
    <row r="194" spans="1:26" ht="12.75" customHeight="1" x14ac:dyDescent="0.25">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row>
    <row r="195" spans="1:26" ht="12.75" customHeight="1" x14ac:dyDescent="0.25">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row>
    <row r="196" spans="1:26" ht="12.75" customHeight="1" x14ac:dyDescent="0.25">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row>
    <row r="197" spans="1:26" ht="12.75" customHeight="1" x14ac:dyDescent="0.25">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row>
    <row r="198" spans="1:26" ht="12.75" customHeight="1" x14ac:dyDescent="0.25">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row>
    <row r="199" spans="1:26" ht="12.75" customHeight="1" x14ac:dyDescent="0.25">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row>
    <row r="200" spans="1:26" ht="12.75" customHeight="1" x14ac:dyDescent="0.25">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row>
    <row r="201" spans="1:26" ht="12.75" customHeight="1" x14ac:dyDescent="0.25">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row>
    <row r="202" spans="1:26" ht="12.75" customHeight="1" x14ac:dyDescent="0.25">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row>
    <row r="203" spans="1:26" ht="12.75" customHeight="1" x14ac:dyDescent="0.25">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2.75" customHeight="1" x14ac:dyDescent="0.25">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row>
    <row r="205" spans="1:26" ht="12.75" customHeight="1" x14ac:dyDescent="0.25">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2.75" customHeight="1" x14ac:dyDescent="0.25">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row>
    <row r="207" spans="1:26" ht="12.75" customHeight="1" x14ac:dyDescent="0.25">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row>
    <row r="208" spans="1:26" ht="12.75" customHeight="1" x14ac:dyDescent="0.25">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row>
    <row r="209" spans="1:26" ht="12.75" customHeight="1" x14ac:dyDescent="0.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row>
    <row r="210" spans="1:26" ht="12.75" customHeight="1" x14ac:dyDescent="0.25">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row>
    <row r="211" spans="1:26" ht="12.75" customHeight="1" x14ac:dyDescent="0.25">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row>
    <row r="212" spans="1:26" ht="12.75" customHeight="1" x14ac:dyDescent="0.25">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row>
    <row r="213" spans="1:26" ht="12.75" customHeight="1" x14ac:dyDescent="0.25">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row>
    <row r="214" spans="1:26" ht="12.75" customHeight="1" x14ac:dyDescent="0.25">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row>
    <row r="215" spans="1:26" ht="12.75" customHeight="1" x14ac:dyDescent="0.25">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row>
    <row r="216" spans="1:26" ht="12.75" customHeight="1" x14ac:dyDescent="0.25">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row>
    <row r="217" spans="1:26" ht="12.75" customHeight="1" x14ac:dyDescent="0.25">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row>
    <row r="218" spans="1:26" ht="12.75" customHeight="1" x14ac:dyDescent="0.25">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row>
    <row r="219" spans="1:26" ht="12.75" customHeight="1" x14ac:dyDescent="0.25">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row>
    <row r="220" spans="1:26" ht="12.75" customHeight="1" x14ac:dyDescent="0.25">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row>
    <row r="221" spans="1:26" ht="12.75" customHeight="1" x14ac:dyDescent="0.25">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row>
    <row r="222" spans="1:26" ht="12.75" customHeight="1" x14ac:dyDescent="0.25">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row>
    <row r="223" spans="1:26" ht="12.75" customHeight="1" x14ac:dyDescent="0.25">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row>
    <row r="224" spans="1:26" ht="12.75" customHeight="1" x14ac:dyDescent="0.25">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row>
    <row r="225" spans="1:26" ht="12.75" customHeight="1" x14ac:dyDescent="0.25">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row>
    <row r="226" spans="1:26" ht="12.75" customHeight="1" x14ac:dyDescent="0.25">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row>
    <row r="227" spans="1:26" ht="12.75" customHeight="1" x14ac:dyDescent="0.25">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row>
    <row r="228" spans="1:26" ht="12.75" customHeight="1" x14ac:dyDescent="0.25">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row>
    <row r="229" spans="1:26" ht="12.75" customHeight="1" x14ac:dyDescent="0.25">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row>
    <row r="230" spans="1:26" ht="12.75" customHeight="1" x14ac:dyDescent="0.25">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row>
    <row r="231" spans="1:26" ht="12.75" customHeight="1" x14ac:dyDescent="0.25">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row>
    <row r="232" spans="1:26" ht="12.75" customHeight="1" x14ac:dyDescent="0.25">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row>
    <row r="233" spans="1:26" ht="12.75" customHeight="1" x14ac:dyDescent="0.25">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row>
    <row r="234" spans="1:26" ht="12.75" customHeight="1" x14ac:dyDescent="0.25">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row>
    <row r="235" spans="1:26" ht="12.75" customHeight="1" x14ac:dyDescent="0.25">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2.75" customHeight="1" x14ac:dyDescent="0.25">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row>
    <row r="237" spans="1:26" ht="12.75" customHeight="1" x14ac:dyDescent="0.25">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row>
    <row r="238" spans="1:26" ht="12.75" customHeight="1" x14ac:dyDescent="0.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row>
    <row r="239" spans="1:26" ht="12.75" customHeight="1" x14ac:dyDescent="0.25">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row>
    <row r="240" spans="1:26" ht="12.75" customHeight="1" x14ac:dyDescent="0.25">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row>
    <row r="241" spans="1:26" ht="12.75" customHeight="1" x14ac:dyDescent="0.25">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row>
    <row r="242" spans="1:26" ht="12.75" customHeight="1" x14ac:dyDescent="0.25">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row>
    <row r="243" spans="1:26" ht="12.75" customHeight="1" x14ac:dyDescent="0.25">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row>
    <row r="244" spans="1:26" ht="12.75" customHeight="1" x14ac:dyDescent="0.25">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row>
    <row r="245" spans="1:26" ht="12.75" customHeight="1" x14ac:dyDescent="0.25">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row>
    <row r="246" spans="1:26" ht="12.75" customHeight="1" x14ac:dyDescent="0.25">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row>
    <row r="247" spans="1:26" ht="12.75" customHeight="1" x14ac:dyDescent="0.25">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row>
    <row r="248" spans="1:26" ht="12.75" customHeight="1" x14ac:dyDescent="0.25">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26" ht="12.75" customHeight="1" x14ac:dyDescent="0.25">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row>
    <row r="250" spans="1:26" ht="12.75" customHeight="1" x14ac:dyDescent="0.25">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26" ht="12.75" customHeight="1" x14ac:dyDescent="0.25">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row>
    <row r="252" spans="1:26" ht="12.75" customHeight="1" x14ac:dyDescent="0.25">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row>
    <row r="253" spans="1:26" ht="12.75" customHeight="1" x14ac:dyDescent="0.25">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row>
    <row r="254" spans="1:26" ht="12.75" customHeight="1" x14ac:dyDescent="0.25">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row>
    <row r="255" spans="1:26" ht="12.75" customHeight="1" x14ac:dyDescent="0.25">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row>
    <row r="256" spans="1:26" ht="12.75" customHeight="1" x14ac:dyDescent="0.25">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row>
    <row r="257" spans="1:26" ht="12.75" customHeight="1" x14ac:dyDescent="0.25">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row>
    <row r="258" spans="1:26" ht="12.75" customHeight="1" x14ac:dyDescent="0.25">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row>
    <row r="259" spans="1:26" ht="12.75" customHeight="1" x14ac:dyDescent="0.25">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row>
    <row r="260" spans="1:26" ht="12.75" customHeight="1" x14ac:dyDescent="0.25">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row>
    <row r="261" spans="1:26" ht="12.75" customHeight="1" x14ac:dyDescent="0.25">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row>
    <row r="262" spans="1:26" ht="12.75" customHeight="1" x14ac:dyDescent="0.25">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row>
    <row r="263" spans="1:26" ht="12.75" customHeight="1" x14ac:dyDescent="0.25">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row>
    <row r="264" spans="1:26" ht="12.75" customHeight="1" x14ac:dyDescent="0.25">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row>
    <row r="265" spans="1:26" ht="12.75" customHeight="1" x14ac:dyDescent="0.25">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row>
    <row r="266" spans="1:26" ht="12.75" customHeight="1" x14ac:dyDescent="0.25">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row>
    <row r="267" spans="1:26" ht="12.75" customHeight="1" x14ac:dyDescent="0.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row>
    <row r="268" spans="1:26" ht="12.75" customHeight="1" x14ac:dyDescent="0.25">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row>
    <row r="269" spans="1:26" ht="12.75" customHeight="1" x14ac:dyDescent="0.25">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row>
    <row r="270" spans="1:26" ht="12.75" customHeight="1" x14ac:dyDescent="0.25">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row>
    <row r="271" spans="1:26" ht="12.75" customHeight="1" x14ac:dyDescent="0.25">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row>
    <row r="272" spans="1:26" ht="12.75" customHeight="1" x14ac:dyDescent="0.25">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row>
    <row r="273" spans="1:26" ht="12.75" customHeight="1" x14ac:dyDescent="0.25">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row>
    <row r="274" spans="1:26" ht="12.75" customHeight="1" x14ac:dyDescent="0.25">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row>
    <row r="275" spans="1:26" ht="12.75" customHeight="1" x14ac:dyDescent="0.25">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row>
    <row r="276" spans="1:26" ht="12.75" customHeight="1" x14ac:dyDescent="0.25">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row>
    <row r="277" spans="1:26" ht="12.75" customHeight="1" x14ac:dyDescent="0.25">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row>
    <row r="278" spans="1:26" ht="12.75" customHeight="1" x14ac:dyDescent="0.25">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row>
    <row r="279" spans="1:26" ht="12.75" customHeight="1" x14ac:dyDescent="0.25">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row>
    <row r="280" spans="1:26" ht="12.75" customHeight="1" x14ac:dyDescent="0.25">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row>
    <row r="281" spans="1:26" ht="12.75" customHeight="1" x14ac:dyDescent="0.25">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row>
    <row r="282" spans="1:26" ht="12.75" customHeight="1" x14ac:dyDescent="0.25">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row>
    <row r="283" spans="1:26" ht="12.75" customHeight="1" x14ac:dyDescent="0.25">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row>
    <row r="284" spans="1:26" ht="12.75" customHeight="1" x14ac:dyDescent="0.25">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row>
    <row r="285" spans="1:26" ht="12.75" customHeight="1" x14ac:dyDescent="0.25">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row>
    <row r="286" spans="1:26" ht="12.75" customHeight="1" x14ac:dyDescent="0.25">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row>
    <row r="287" spans="1:26" ht="12.75" customHeight="1" x14ac:dyDescent="0.25">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row>
    <row r="288" spans="1:26" ht="12.75" customHeight="1" x14ac:dyDescent="0.25">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row>
    <row r="289" spans="1:26" ht="12.75" customHeight="1" x14ac:dyDescent="0.25">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row>
    <row r="290" spans="1:26" ht="12.75" customHeight="1" x14ac:dyDescent="0.25">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row>
    <row r="291" spans="1:26" ht="12.75" customHeight="1" x14ac:dyDescent="0.25">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row>
    <row r="292" spans="1:26" ht="12.75" customHeight="1" x14ac:dyDescent="0.25">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row>
    <row r="293" spans="1:26" ht="12.75" customHeight="1" x14ac:dyDescent="0.25">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row>
    <row r="294" spans="1:26" ht="12.75" customHeight="1" x14ac:dyDescent="0.25">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row>
    <row r="295" spans="1:26" ht="12.75" customHeight="1" x14ac:dyDescent="0.25">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row>
    <row r="296" spans="1:26" ht="12.75" customHeight="1" x14ac:dyDescent="0.2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row>
    <row r="297" spans="1:26" ht="12.75" customHeight="1" x14ac:dyDescent="0.2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row>
    <row r="298" spans="1:26" ht="12.75" customHeight="1" x14ac:dyDescent="0.2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row>
    <row r="299" spans="1:26" ht="12.75" customHeight="1" x14ac:dyDescent="0.2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row>
    <row r="300" spans="1:26" ht="12.75" customHeight="1" x14ac:dyDescent="0.25">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row>
    <row r="301" spans="1:26" ht="12.75" customHeight="1" x14ac:dyDescent="0.25">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row>
    <row r="302" spans="1:26" ht="12.75" customHeight="1" x14ac:dyDescent="0.25">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row>
    <row r="303" spans="1:26" ht="12.75" customHeight="1" x14ac:dyDescent="0.25">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row>
    <row r="304" spans="1:26" ht="12.75" customHeight="1" x14ac:dyDescent="0.25">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row>
    <row r="305" spans="1:26" ht="12.75" customHeight="1" x14ac:dyDescent="0.25">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row>
    <row r="306" spans="1:26" ht="12.75" customHeight="1" x14ac:dyDescent="0.25">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row>
    <row r="307" spans="1:26" ht="12.75" customHeight="1" x14ac:dyDescent="0.25">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row>
    <row r="308" spans="1:26" ht="12.75" customHeight="1" x14ac:dyDescent="0.25">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row>
    <row r="309" spans="1:26" ht="12.75" customHeight="1" x14ac:dyDescent="0.25">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row>
    <row r="310" spans="1:26" ht="12.75" customHeight="1" x14ac:dyDescent="0.25">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row>
    <row r="311" spans="1:26" ht="12.75" customHeight="1" x14ac:dyDescent="0.25">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row>
    <row r="312" spans="1:26" ht="12.75" customHeight="1" x14ac:dyDescent="0.25">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row>
    <row r="313" spans="1:26" ht="12.75" customHeight="1" x14ac:dyDescent="0.25">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row>
    <row r="314" spans="1:26" ht="12.75" customHeight="1" x14ac:dyDescent="0.25">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row>
    <row r="315" spans="1:26" ht="12.75" customHeight="1" x14ac:dyDescent="0.25">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row>
    <row r="316" spans="1:26" ht="12.75" customHeight="1" x14ac:dyDescent="0.25">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row>
    <row r="317" spans="1:26" ht="12.75" customHeight="1" x14ac:dyDescent="0.25">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row>
    <row r="318" spans="1:26" ht="12.75" customHeight="1" x14ac:dyDescent="0.25">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row>
    <row r="319" spans="1:26" ht="12.75" customHeight="1" x14ac:dyDescent="0.25">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row>
    <row r="320" spans="1:26" ht="12.75" customHeight="1" x14ac:dyDescent="0.25">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row>
    <row r="321" spans="1:26" ht="12.75" customHeight="1" x14ac:dyDescent="0.25">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row>
    <row r="322" spans="1:26" ht="12.75" customHeight="1" x14ac:dyDescent="0.25">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row>
    <row r="323" spans="1:26" ht="12.75" customHeight="1" x14ac:dyDescent="0.25">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row>
    <row r="324" spans="1:26" ht="12.75" customHeight="1" x14ac:dyDescent="0.25">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row>
    <row r="325" spans="1:26" ht="12.75" customHeight="1" x14ac:dyDescent="0.25">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row>
    <row r="326" spans="1:26" ht="12.75" customHeight="1" x14ac:dyDescent="0.25">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row>
    <row r="327" spans="1:26" ht="12.75" customHeight="1" x14ac:dyDescent="0.25">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row>
    <row r="328" spans="1:26" ht="12.75" customHeight="1" x14ac:dyDescent="0.2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row>
    <row r="329" spans="1:26" ht="12.75" customHeight="1" x14ac:dyDescent="0.25">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row>
    <row r="330" spans="1:26" ht="12.75" customHeight="1" x14ac:dyDescent="0.25">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row>
    <row r="331" spans="1:26" ht="12.75" customHeight="1" x14ac:dyDescent="0.25">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row>
    <row r="332" spans="1:26" ht="12.75" customHeight="1" x14ac:dyDescent="0.25">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row>
    <row r="333" spans="1:26" ht="12.75" customHeight="1" x14ac:dyDescent="0.25">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row>
    <row r="334" spans="1:26" ht="12.75" customHeight="1" x14ac:dyDescent="0.25">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row>
    <row r="335" spans="1:26" ht="12.75" customHeight="1" x14ac:dyDescent="0.25">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row>
    <row r="336" spans="1:26" ht="12.75" customHeight="1" x14ac:dyDescent="0.25">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row>
    <row r="337" spans="1:26" ht="12.75" customHeight="1" x14ac:dyDescent="0.25">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row>
    <row r="338" spans="1:26" ht="12.75" customHeight="1" x14ac:dyDescent="0.25">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row>
    <row r="339" spans="1:26" ht="12.75" customHeight="1" x14ac:dyDescent="0.25">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row>
    <row r="340" spans="1:26" ht="12.75" customHeight="1" x14ac:dyDescent="0.25">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row>
    <row r="341" spans="1:26" ht="12.75" customHeight="1" x14ac:dyDescent="0.25">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row>
    <row r="342" spans="1:26" ht="12.75" customHeight="1" x14ac:dyDescent="0.25">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row>
    <row r="343" spans="1:26" ht="12.75" customHeight="1" x14ac:dyDescent="0.25">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row>
    <row r="344" spans="1:26" ht="12.75" customHeight="1" x14ac:dyDescent="0.25">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row>
    <row r="345" spans="1:26" ht="12.75" customHeight="1" x14ac:dyDescent="0.25">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row>
    <row r="346" spans="1:26" ht="12.75" customHeight="1" x14ac:dyDescent="0.25">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row>
    <row r="347" spans="1:26" ht="12.75" customHeight="1" x14ac:dyDescent="0.25">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row>
    <row r="348" spans="1:26" ht="12.75" customHeight="1" x14ac:dyDescent="0.25">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row>
    <row r="349" spans="1:26" ht="12.75" customHeight="1" x14ac:dyDescent="0.25">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row>
    <row r="350" spans="1:26" ht="12.75" customHeight="1" x14ac:dyDescent="0.25">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row>
    <row r="351" spans="1:26" ht="12.75" customHeight="1" x14ac:dyDescent="0.25">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row>
    <row r="352" spans="1:26" ht="12.75" customHeight="1" x14ac:dyDescent="0.25">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row>
    <row r="353" spans="1:26" ht="12.75" customHeight="1" x14ac:dyDescent="0.25">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row>
    <row r="354" spans="1:26" ht="12.75" customHeight="1" x14ac:dyDescent="0.25">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row>
    <row r="355" spans="1:26" ht="12.75" customHeight="1" x14ac:dyDescent="0.25">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row>
    <row r="356" spans="1:26" ht="12.75" customHeight="1" x14ac:dyDescent="0.25">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row>
    <row r="357" spans="1:26" ht="12.75" customHeight="1" x14ac:dyDescent="0.2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row>
    <row r="358" spans="1:26" ht="12.75" customHeight="1" x14ac:dyDescent="0.25">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2.75" customHeight="1" x14ac:dyDescent="0.25">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2.75" customHeight="1" x14ac:dyDescent="0.25">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2.75" customHeight="1" x14ac:dyDescent="0.25">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2.75" customHeight="1" x14ac:dyDescent="0.25">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2.75" customHeight="1" x14ac:dyDescent="0.25">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row>
    <row r="364" spans="1:26" ht="12.75" customHeight="1" x14ac:dyDescent="0.25">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row>
    <row r="365" spans="1:26" ht="12.75" customHeight="1" x14ac:dyDescent="0.25">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row>
    <row r="366" spans="1:26" ht="12.75" customHeight="1" x14ac:dyDescent="0.25">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row>
    <row r="367" spans="1:26" ht="12.75" customHeight="1" x14ac:dyDescent="0.25">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row>
    <row r="368" spans="1:26" ht="12.75" customHeight="1" x14ac:dyDescent="0.25">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row>
    <row r="369" spans="1:26" ht="12.75" customHeight="1" x14ac:dyDescent="0.25">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row>
    <row r="370" spans="1:26" ht="12.75" customHeight="1" x14ac:dyDescent="0.25">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row>
    <row r="371" spans="1:26" ht="12.75" customHeight="1" x14ac:dyDescent="0.25">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row>
    <row r="372" spans="1:26" ht="12.75" customHeight="1" x14ac:dyDescent="0.25">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2.75" customHeight="1" x14ac:dyDescent="0.25">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2.75" customHeight="1" x14ac:dyDescent="0.25">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2.75" customHeight="1" x14ac:dyDescent="0.25">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2.75" customHeight="1" x14ac:dyDescent="0.25">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2.75" customHeight="1" x14ac:dyDescent="0.25">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row>
    <row r="378" spans="1:26" ht="12.75" customHeight="1" x14ac:dyDescent="0.25">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row>
    <row r="379" spans="1:26" ht="12.75" customHeight="1" x14ac:dyDescent="0.25">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row>
    <row r="380" spans="1:26" ht="12.75" customHeight="1" x14ac:dyDescent="0.25">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row>
    <row r="381" spans="1:26" ht="12.75" customHeight="1" x14ac:dyDescent="0.25">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row>
    <row r="382" spans="1:26" ht="12.75" customHeight="1" x14ac:dyDescent="0.25">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row>
    <row r="383" spans="1:26" ht="12.75" customHeight="1" x14ac:dyDescent="0.25">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row>
    <row r="384" spans="1:26" ht="12.75" customHeight="1" x14ac:dyDescent="0.25">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row>
    <row r="385" spans="1:26" ht="12.75" customHeight="1" x14ac:dyDescent="0.25">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row>
    <row r="386" spans="1:26" ht="12.75" customHeight="1" x14ac:dyDescent="0.2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row>
    <row r="387" spans="1:26" ht="12.75" customHeight="1" x14ac:dyDescent="0.25">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row>
    <row r="388" spans="1:26" ht="12.75" customHeight="1" x14ac:dyDescent="0.25">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row>
    <row r="389" spans="1:26" ht="12.75" customHeight="1" x14ac:dyDescent="0.25">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row>
    <row r="390" spans="1:26" ht="12.75" customHeight="1" x14ac:dyDescent="0.25">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row>
    <row r="391" spans="1:26" ht="12.75" customHeight="1" x14ac:dyDescent="0.25">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row>
    <row r="392" spans="1:26" ht="12.75" customHeight="1" x14ac:dyDescent="0.25">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row>
    <row r="393" spans="1:26" ht="12.75" customHeight="1" x14ac:dyDescent="0.25">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row>
    <row r="394" spans="1:26" ht="12.75" customHeight="1" x14ac:dyDescent="0.25">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row>
    <row r="395" spans="1:26" ht="12.75" customHeight="1" x14ac:dyDescent="0.25">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row>
    <row r="396" spans="1:26" ht="12.75" customHeight="1" x14ac:dyDescent="0.25">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row>
    <row r="397" spans="1:26" ht="12.75" customHeight="1" x14ac:dyDescent="0.25">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row>
    <row r="398" spans="1:26" ht="12.75" customHeight="1" x14ac:dyDescent="0.25">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row>
    <row r="399" spans="1:26" ht="12.75" customHeight="1" x14ac:dyDescent="0.25">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row>
    <row r="400" spans="1:26" ht="12.75" customHeight="1" x14ac:dyDescent="0.25">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row>
    <row r="401" spans="1:26" ht="12.75" customHeight="1" x14ac:dyDescent="0.25">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row>
    <row r="402" spans="1:26" ht="12.75" customHeight="1" x14ac:dyDescent="0.2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row>
    <row r="403" spans="1:26" ht="12.75" customHeight="1" x14ac:dyDescent="0.25">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row>
    <row r="404" spans="1:26" ht="12.75" customHeight="1" x14ac:dyDescent="0.25">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row>
    <row r="405" spans="1:26" ht="12.75" customHeight="1" x14ac:dyDescent="0.25">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row>
    <row r="406" spans="1:26" ht="12.75" customHeight="1" x14ac:dyDescent="0.25">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row>
    <row r="407" spans="1:26" ht="12.75" customHeight="1" x14ac:dyDescent="0.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row>
    <row r="408" spans="1:26" ht="12.75" customHeight="1" x14ac:dyDescent="0.25">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row>
    <row r="409" spans="1:26" ht="12.75" customHeight="1" x14ac:dyDescent="0.25">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row>
    <row r="410" spans="1:26" ht="12.75" customHeight="1" x14ac:dyDescent="0.25">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row>
    <row r="411" spans="1:26" ht="12.75" customHeight="1" x14ac:dyDescent="0.25">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row>
    <row r="412" spans="1:26" ht="12.75" customHeight="1" x14ac:dyDescent="0.25">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row>
    <row r="413" spans="1:26" ht="12.75" customHeight="1" x14ac:dyDescent="0.25">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row>
    <row r="414" spans="1:26" ht="12.75" customHeight="1" x14ac:dyDescent="0.25">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row>
    <row r="415" spans="1:26" ht="12.75" customHeight="1" x14ac:dyDescent="0.2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row>
    <row r="416" spans="1:26" ht="12.75" customHeight="1" x14ac:dyDescent="0.25">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row>
    <row r="417" spans="1:26" ht="12.75" customHeight="1" x14ac:dyDescent="0.25">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row>
    <row r="418" spans="1:26" ht="12.75" customHeight="1" x14ac:dyDescent="0.25">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row>
    <row r="419" spans="1:26" ht="12.75" customHeight="1" x14ac:dyDescent="0.25">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row>
    <row r="420" spans="1:26" ht="12.75" customHeight="1" x14ac:dyDescent="0.25">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row>
    <row r="421" spans="1:26" ht="12.75" customHeight="1" x14ac:dyDescent="0.25">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row>
    <row r="422" spans="1:26" ht="12.75" customHeight="1" x14ac:dyDescent="0.25">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row>
    <row r="423" spans="1:26" ht="12.75" customHeight="1" x14ac:dyDescent="0.25">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row>
    <row r="424" spans="1:26" ht="12.75" customHeight="1" x14ac:dyDescent="0.25">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row>
    <row r="425" spans="1:26" ht="12.75" customHeight="1" x14ac:dyDescent="0.25">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row>
    <row r="426" spans="1:26" ht="12.75" customHeight="1" x14ac:dyDescent="0.25">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row>
    <row r="427" spans="1:26" ht="12.75" customHeight="1" x14ac:dyDescent="0.25">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row>
    <row r="428" spans="1:26" ht="12.75" customHeight="1" x14ac:dyDescent="0.25">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row>
    <row r="429" spans="1:26" ht="12.75" customHeight="1" x14ac:dyDescent="0.25">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row>
    <row r="430" spans="1:26" ht="12.75" customHeight="1" x14ac:dyDescent="0.25">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row>
    <row r="431" spans="1:26" ht="12.75" customHeight="1" x14ac:dyDescent="0.25">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row>
    <row r="432" spans="1:26" ht="12.75" customHeight="1" x14ac:dyDescent="0.25">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row>
    <row r="433" spans="1:26" ht="12.75" customHeight="1" x14ac:dyDescent="0.25">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row>
    <row r="434" spans="1:26" ht="12.75" customHeight="1" x14ac:dyDescent="0.25">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row>
    <row r="435" spans="1:26" ht="12.75" customHeight="1" x14ac:dyDescent="0.25">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row>
    <row r="436" spans="1:26" ht="12.75" customHeight="1" x14ac:dyDescent="0.25">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row>
    <row r="437" spans="1:26" ht="12.75" customHeight="1" x14ac:dyDescent="0.25">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row>
    <row r="438" spans="1:26" ht="12.75" customHeight="1" x14ac:dyDescent="0.25">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row>
    <row r="439" spans="1:26" ht="12.75" customHeight="1" x14ac:dyDescent="0.25">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row>
    <row r="440" spans="1:26" ht="12.75" customHeight="1" x14ac:dyDescent="0.25">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row>
    <row r="441" spans="1:26" ht="12.75" customHeight="1" x14ac:dyDescent="0.25">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row>
    <row r="442" spans="1:26" ht="12.75" customHeight="1" x14ac:dyDescent="0.25">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row>
    <row r="443" spans="1:26" ht="12.75" customHeight="1" x14ac:dyDescent="0.25">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row>
    <row r="444" spans="1:26" ht="12.75" customHeight="1" x14ac:dyDescent="0.2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row>
    <row r="445" spans="1:26" ht="12.75" customHeight="1" x14ac:dyDescent="0.25">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row>
    <row r="446" spans="1:26" ht="12.75" customHeight="1" x14ac:dyDescent="0.25">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row>
    <row r="447" spans="1:26" ht="12.75" customHeight="1" x14ac:dyDescent="0.25">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row>
    <row r="448" spans="1:26" ht="12.75" customHeight="1" x14ac:dyDescent="0.25">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row>
    <row r="449" spans="1:26" ht="12.75" customHeight="1" x14ac:dyDescent="0.25">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row>
    <row r="450" spans="1:26" ht="12.75" customHeight="1" x14ac:dyDescent="0.25">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row>
    <row r="451" spans="1:26" ht="12.75" customHeight="1" x14ac:dyDescent="0.25">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row>
    <row r="452" spans="1:26" ht="12.75" customHeight="1" x14ac:dyDescent="0.25">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row>
    <row r="453" spans="1:26" ht="12.75" customHeight="1" x14ac:dyDescent="0.25">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row>
    <row r="454" spans="1:26" ht="12.75" customHeight="1" x14ac:dyDescent="0.25">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row>
    <row r="455" spans="1:26" ht="12.75" customHeight="1" x14ac:dyDescent="0.25">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row>
    <row r="456" spans="1:26" ht="12.75" customHeight="1" x14ac:dyDescent="0.25">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row>
    <row r="457" spans="1:26" ht="12.75" customHeight="1" x14ac:dyDescent="0.25">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row>
    <row r="458" spans="1:26" ht="12.75" customHeight="1" x14ac:dyDescent="0.25">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row>
    <row r="459" spans="1:26" ht="12.75" customHeight="1" x14ac:dyDescent="0.25">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row>
    <row r="460" spans="1:26" ht="12.75" customHeight="1" x14ac:dyDescent="0.25">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row>
    <row r="461" spans="1:26" ht="12.75" customHeight="1" x14ac:dyDescent="0.25">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row>
    <row r="462" spans="1:26" ht="12.75" customHeight="1" x14ac:dyDescent="0.25">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row>
    <row r="463" spans="1:26" ht="12.75" customHeight="1" x14ac:dyDescent="0.25">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row>
    <row r="464" spans="1:26" ht="12.75" customHeight="1" x14ac:dyDescent="0.25">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row>
    <row r="465" spans="1:26" ht="12.75" customHeight="1" x14ac:dyDescent="0.25">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row>
    <row r="466" spans="1:26" ht="12.75" customHeight="1" x14ac:dyDescent="0.25">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row>
    <row r="467" spans="1:26" ht="12.75" customHeight="1" x14ac:dyDescent="0.25">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row>
    <row r="468" spans="1:26" ht="12.75" customHeight="1" x14ac:dyDescent="0.25">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row>
    <row r="469" spans="1:26" ht="12.75" customHeight="1" x14ac:dyDescent="0.25">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row>
    <row r="470" spans="1:26" ht="12.75" customHeight="1" x14ac:dyDescent="0.25">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row>
    <row r="471" spans="1:26" ht="12.75" customHeight="1" x14ac:dyDescent="0.25">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row>
    <row r="472" spans="1:26" ht="12.75" customHeight="1" x14ac:dyDescent="0.25">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row>
    <row r="473" spans="1:26" ht="12.75" customHeight="1" x14ac:dyDescent="0.25">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row>
    <row r="474" spans="1:26" ht="12.75" customHeight="1" x14ac:dyDescent="0.25">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row>
    <row r="475" spans="1:26" ht="12.75" customHeight="1" x14ac:dyDescent="0.25">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row>
    <row r="476" spans="1:26" ht="12.75" customHeight="1" x14ac:dyDescent="0.25">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row>
    <row r="477" spans="1:26" ht="12.75" customHeight="1" x14ac:dyDescent="0.25">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row>
    <row r="478" spans="1:26" ht="12.75" customHeight="1" x14ac:dyDescent="0.25">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row>
    <row r="479" spans="1:26" ht="12.75" customHeight="1" x14ac:dyDescent="0.25">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row>
    <row r="480" spans="1:26" ht="12.75" customHeight="1" x14ac:dyDescent="0.25">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row>
    <row r="481" spans="1:26" ht="12.75" customHeight="1" x14ac:dyDescent="0.25">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row>
    <row r="482" spans="1:26" ht="12.75" customHeight="1" x14ac:dyDescent="0.25">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row>
    <row r="483" spans="1:26" ht="12.75" customHeight="1" x14ac:dyDescent="0.25">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row>
    <row r="484" spans="1:26" ht="12.75" customHeight="1" x14ac:dyDescent="0.25">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row>
    <row r="485" spans="1:26" ht="12.75" customHeight="1" x14ac:dyDescent="0.25">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row>
    <row r="486" spans="1:26" ht="12.75" customHeight="1" x14ac:dyDescent="0.25">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row>
    <row r="487" spans="1:26" ht="12.75" customHeight="1" x14ac:dyDescent="0.25">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row>
    <row r="488" spans="1:26" ht="12.75" customHeight="1" x14ac:dyDescent="0.25">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row>
    <row r="489" spans="1:26" ht="12.75" customHeight="1" x14ac:dyDescent="0.25">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row>
    <row r="490" spans="1:26" ht="12.75" customHeight="1" x14ac:dyDescent="0.25">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row>
    <row r="491" spans="1:26" ht="12.75" customHeight="1" x14ac:dyDescent="0.25">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row>
    <row r="492" spans="1:26" ht="12.75" customHeight="1" x14ac:dyDescent="0.25">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row>
    <row r="493" spans="1:26" ht="12.75" customHeight="1" x14ac:dyDescent="0.25">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row>
    <row r="494" spans="1:26" ht="12.75" customHeight="1" x14ac:dyDescent="0.25">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row>
    <row r="495" spans="1:26" ht="12.75" customHeight="1" x14ac:dyDescent="0.25">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row>
    <row r="496" spans="1:26" ht="12.75" customHeight="1" x14ac:dyDescent="0.25">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row>
    <row r="497" spans="1:26" ht="12.75" customHeight="1" x14ac:dyDescent="0.25">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row>
    <row r="498" spans="1:26" ht="12.75" customHeight="1" x14ac:dyDescent="0.25">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row>
    <row r="499" spans="1:26" ht="12.75" customHeight="1" x14ac:dyDescent="0.25">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row>
    <row r="500" spans="1:26" ht="12.75" customHeight="1" x14ac:dyDescent="0.25">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row>
    <row r="501" spans="1:26" ht="12.75" customHeight="1" x14ac:dyDescent="0.25">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row>
    <row r="502" spans="1:26" ht="12.75" customHeight="1" x14ac:dyDescent="0.25">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row>
    <row r="503" spans="1:26" ht="12.75" customHeight="1" x14ac:dyDescent="0.25">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row>
    <row r="504" spans="1:26" ht="12.75" customHeight="1" x14ac:dyDescent="0.25">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row>
    <row r="505" spans="1:26" ht="12.75" customHeight="1" x14ac:dyDescent="0.25">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row>
    <row r="506" spans="1:26" ht="12.75" customHeight="1" x14ac:dyDescent="0.25">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row>
    <row r="507" spans="1:26" ht="12.75" customHeight="1" x14ac:dyDescent="0.25">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row>
    <row r="508" spans="1:26" ht="12.75" customHeight="1" x14ac:dyDescent="0.25">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row>
    <row r="509" spans="1:26" ht="12.75" customHeight="1" x14ac:dyDescent="0.25">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row>
    <row r="510" spans="1:26" ht="12.75" customHeight="1" x14ac:dyDescent="0.25">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row>
    <row r="511" spans="1:26" ht="12.75" customHeight="1" x14ac:dyDescent="0.25">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row>
    <row r="512" spans="1:26" ht="12.75" customHeight="1" x14ac:dyDescent="0.25">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row>
    <row r="513" spans="1:26" ht="12.75" customHeight="1" x14ac:dyDescent="0.25">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row>
    <row r="514" spans="1:26" ht="12.75" customHeight="1" x14ac:dyDescent="0.25">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row>
    <row r="515" spans="1:26" ht="12.75" customHeight="1" x14ac:dyDescent="0.25">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row>
    <row r="516" spans="1:26" ht="12.75" customHeight="1" x14ac:dyDescent="0.25">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row>
    <row r="517" spans="1:26" ht="12.75" customHeight="1" x14ac:dyDescent="0.2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row>
    <row r="518" spans="1:26" ht="12.75" customHeight="1" x14ac:dyDescent="0.25">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row>
    <row r="519" spans="1:26" ht="12.75" customHeight="1" x14ac:dyDescent="0.25">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row>
    <row r="520" spans="1:26" ht="12.75" customHeight="1" x14ac:dyDescent="0.25">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row>
    <row r="521" spans="1:26" ht="12.75" customHeight="1" x14ac:dyDescent="0.25">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row>
    <row r="522" spans="1:26" ht="12.75" customHeight="1" x14ac:dyDescent="0.25">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row>
    <row r="523" spans="1:26" ht="12.75" customHeight="1" x14ac:dyDescent="0.25">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row>
    <row r="524" spans="1:26" ht="12.75" customHeight="1" x14ac:dyDescent="0.25">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row>
    <row r="525" spans="1:26" ht="12.75" customHeight="1" x14ac:dyDescent="0.25">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row>
    <row r="526" spans="1:26" ht="12.75" customHeight="1" x14ac:dyDescent="0.25">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row>
    <row r="527" spans="1:26" ht="12.75" customHeight="1" x14ac:dyDescent="0.25">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row>
    <row r="528" spans="1:26" ht="12.75" customHeight="1" x14ac:dyDescent="0.25">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row>
    <row r="529" spans="1:26" ht="12.75" customHeight="1" x14ac:dyDescent="0.25">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row>
    <row r="530" spans="1:26" ht="12.75" customHeight="1" x14ac:dyDescent="0.25">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row>
    <row r="531" spans="1:26" ht="12.75" customHeight="1" x14ac:dyDescent="0.25">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row>
    <row r="532" spans="1:26" ht="12.75" customHeight="1" x14ac:dyDescent="0.25">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row>
    <row r="533" spans="1:26" ht="12.75" customHeight="1" x14ac:dyDescent="0.25">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row>
    <row r="534" spans="1:26" ht="12.75" customHeight="1" x14ac:dyDescent="0.25">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row>
    <row r="535" spans="1:26" ht="12.75" customHeight="1" x14ac:dyDescent="0.25">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row>
    <row r="536" spans="1:26" ht="12.75" customHeight="1" x14ac:dyDescent="0.25">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row>
    <row r="537" spans="1:26" ht="12.75" customHeight="1" x14ac:dyDescent="0.25">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row>
    <row r="538" spans="1:26" ht="12.75" customHeight="1" x14ac:dyDescent="0.25">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row>
    <row r="539" spans="1:26" ht="12.75" customHeight="1" x14ac:dyDescent="0.25">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row>
    <row r="540" spans="1:26" ht="12.75" customHeight="1" x14ac:dyDescent="0.25">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row>
    <row r="541" spans="1:26" ht="12.75" customHeight="1" x14ac:dyDescent="0.25">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row>
    <row r="542" spans="1:26" ht="12.75" customHeight="1" x14ac:dyDescent="0.25">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row>
    <row r="543" spans="1:26" ht="12.75" customHeight="1" x14ac:dyDescent="0.25">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row>
    <row r="544" spans="1:26" ht="12.75" customHeight="1" x14ac:dyDescent="0.25">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row>
    <row r="545" spans="1:26" ht="12.75" customHeight="1" x14ac:dyDescent="0.25">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row>
    <row r="546" spans="1:26" ht="12.75" customHeight="1" x14ac:dyDescent="0.25">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row>
    <row r="547" spans="1:26" ht="12.75" customHeight="1" x14ac:dyDescent="0.25">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row>
    <row r="548" spans="1:26" ht="12.75" customHeight="1" x14ac:dyDescent="0.25">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row>
    <row r="549" spans="1:26" ht="12.75" customHeight="1" x14ac:dyDescent="0.25">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row>
    <row r="550" spans="1:26" ht="12.75" customHeight="1" x14ac:dyDescent="0.25">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row>
    <row r="551" spans="1:26" ht="12.75" customHeight="1" x14ac:dyDescent="0.25">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row>
    <row r="552" spans="1:26" ht="12.75" customHeight="1" x14ac:dyDescent="0.25">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row>
    <row r="553" spans="1:26" ht="12.75" customHeight="1" x14ac:dyDescent="0.25">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row>
    <row r="554" spans="1:26" ht="12.75" customHeight="1" x14ac:dyDescent="0.25">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row>
    <row r="555" spans="1:26" ht="12.75" customHeight="1" x14ac:dyDescent="0.25">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row>
    <row r="556" spans="1:26" ht="12.75" customHeight="1" x14ac:dyDescent="0.25">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row>
    <row r="557" spans="1:26" ht="12.75" customHeight="1" x14ac:dyDescent="0.25">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row>
    <row r="558" spans="1:26" ht="12.75" customHeight="1" x14ac:dyDescent="0.25">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row>
    <row r="559" spans="1:26" ht="12.75" customHeight="1" x14ac:dyDescent="0.25">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row>
    <row r="560" spans="1:26" ht="12.75" customHeight="1" x14ac:dyDescent="0.25">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row>
    <row r="561" spans="1:26" ht="12.75" customHeight="1" x14ac:dyDescent="0.25">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row>
    <row r="562" spans="1:26" ht="12.75" customHeight="1" x14ac:dyDescent="0.25">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row>
    <row r="563" spans="1:26" ht="12.75" customHeight="1" x14ac:dyDescent="0.25">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row>
    <row r="564" spans="1:26" ht="12.75" customHeight="1" x14ac:dyDescent="0.25">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row>
    <row r="565" spans="1:26" ht="12.75" customHeight="1" x14ac:dyDescent="0.25">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row>
    <row r="566" spans="1:26" ht="12.75" customHeight="1" x14ac:dyDescent="0.25">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row>
    <row r="567" spans="1:26" ht="12.75" customHeight="1" x14ac:dyDescent="0.25">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row>
    <row r="568" spans="1:26" ht="12.75" customHeight="1" x14ac:dyDescent="0.25">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row>
    <row r="569" spans="1:26" ht="12.75" customHeight="1" x14ac:dyDescent="0.25">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row>
    <row r="570" spans="1:26" ht="12.75" customHeight="1" x14ac:dyDescent="0.25">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row>
    <row r="571" spans="1:26" ht="12.75" customHeight="1" x14ac:dyDescent="0.25">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row>
    <row r="572" spans="1:26" ht="12.75" customHeight="1" x14ac:dyDescent="0.25">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row>
    <row r="573" spans="1:26" ht="12.75" customHeight="1" x14ac:dyDescent="0.25">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row>
    <row r="574" spans="1:26" ht="12.75" customHeight="1" x14ac:dyDescent="0.25">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row>
    <row r="575" spans="1:26" ht="12.75" customHeight="1" x14ac:dyDescent="0.25">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row>
    <row r="576" spans="1:26" ht="12.75" customHeight="1" x14ac:dyDescent="0.25">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row>
    <row r="577" spans="1:26" ht="12.75" customHeight="1" x14ac:dyDescent="0.25">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row>
    <row r="578" spans="1:26" ht="12.75" customHeight="1" x14ac:dyDescent="0.25">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row>
    <row r="579" spans="1:26" ht="12.75" customHeight="1" x14ac:dyDescent="0.25">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row>
    <row r="580" spans="1:26" ht="12.75" customHeight="1" x14ac:dyDescent="0.25">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row>
    <row r="581" spans="1:26" ht="12.75" customHeight="1" x14ac:dyDescent="0.25">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row>
    <row r="582" spans="1:26" ht="12.75" customHeight="1" x14ac:dyDescent="0.25">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row>
    <row r="583" spans="1:26" ht="12.75" customHeight="1" x14ac:dyDescent="0.25">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row>
    <row r="584" spans="1:26" ht="12.75" customHeight="1" x14ac:dyDescent="0.25">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row>
    <row r="585" spans="1:26" ht="12.75" customHeight="1" x14ac:dyDescent="0.25">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row>
    <row r="586" spans="1:26" ht="12.75" customHeight="1" x14ac:dyDescent="0.25">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row>
    <row r="587" spans="1:26" ht="12.75" customHeight="1" x14ac:dyDescent="0.25">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row>
    <row r="588" spans="1:26" ht="12.75" customHeight="1" x14ac:dyDescent="0.25">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row>
    <row r="589" spans="1:26" ht="12.75" customHeight="1" x14ac:dyDescent="0.25">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row>
    <row r="590" spans="1:26" ht="12.75" customHeight="1" x14ac:dyDescent="0.25">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row>
    <row r="591" spans="1:26" ht="12.75" customHeight="1" x14ac:dyDescent="0.25">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row>
    <row r="592" spans="1:26" ht="12.75" customHeight="1" x14ac:dyDescent="0.25">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row>
    <row r="593" spans="1:26" ht="12.75" customHeight="1" x14ac:dyDescent="0.25">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row>
    <row r="594" spans="1:26" ht="12.75" customHeight="1" x14ac:dyDescent="0.25">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row>
    <row r="595" spans="1:26" ht="12.75" customHeight="1" x14ac:dyDescent="0.25">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row>
    <row r="596" spans="1:26" ht="12.75" customHeight="1" x14ac:dyDescent="0.25">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row>
    <row r="597" spans="1:26" ht="12.75" customHeight="1" x14ac:dyDescent="0.25">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row>
    <row r="598" spans="1:26" ht="12.75" customHeight="1" x14ac:dyDescent="0.25">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row>
    <row r="599" spans="1:26" ht="12.75" customHeight="1" x14ac:dyDescent="0.25">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row>
    <row r="600" spans="1:26" ht="12.75" customHeight="1" x14ac:dyDescent="0.25">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row>
    <row r="601" spans="1:26" ht="12.75" customHeight="1" x14ac:dyDescent="0.25">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row>
    <row r="602" spans="1:26" ht="12.75" customHeight="1" x14ac:dyDescent="0.25">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row>
    <row r="603" spans="1:26" ht="12.75" customHeight="1" x14ac:dyDescent="0.25">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row>
    <row r="604" spans="1:26" ht="12.75" customHeight="1" x14ac:dyDescent="0.25">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row>
    <row r="605" spans="1:26" ht="12.75" customHeight="1" x14ac:dyDescent="0.25">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row>
    <row r="606" spans="1:26" ht="12.75" customHeight="1" x14ac:dyDescent="0.25">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row>
    <row r="607" spans="1:26" ht="12.75" customHeight="1" x14ac:dyDescent="0.25">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row>
    <row r="608" spans="1:26" ht="12.75" customHeight="1" x14ac:dyDescent="0.25">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row>
    <row r="609" spans="1:26" ht="12.75" customHeight="1" x14ac:dyDescent="0.25">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row>
    <row r="610" spans="1:26" ht="12.75" customHeight="1" x14ac:dyDescent="0.25">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row>
    <row r="611" spans="1:26" ht="12.75" customHeight="1" x14ac:dyDescent="0.25">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row>
    <row r="612" spans="1:26" ht="12.75" customHeight="1" x14ac:dyDescent="0.25">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row>
    <row r="613" spans="1:26" ht="12.75" customHeight="1" x14ac:dyDescent="0.25">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row>
    <row r="614" spans="1:26" ht="12.75" customHeight="1" x14ac:dyDescent="0.25">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row>
    <row r="615" spans="1:26" ht="12.75" customHeight="1" x14ac:dyDescent="0.25">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row>
    <row r="616" spans="1:26" ht="12.75" customHeight="1" x14ac:dyDescent="0.25">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row>
    <row r="617" spans="1:26" ht="12.75" customHeight="1" x14ac:dyDescent="0.25">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row>
    <row r="618" spans="1:26" ht="12.75" customHeight="1" x14ac:dyDescent="0.25">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row>
    <row r="619" spans="1:26" ht="12.75" customHeight="1" x14ac:dyDescent="0.25">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row>
    <row r="620" spans="1:26" ht="12.75" customHeight="1" x14ac:dyDescent="0.25">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row>
    <row r="621" spans="1:26" ht="12.75" customHeight="1" x14ac:dyDescent="0.25">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row>
    <row r="622" spans="1:26" ht="12.75" customHeight="1" x14ac:dyDescent="0.25">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row>
    <row r="623" spans="1:26" ht="12.75" customHeight="1" x14ac:dyDescent="0.25">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row>
    <row r="624" spans="1:26" ht="12.75" customHeight="1" x14ac:dyDescent="0.25">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row>
    <row r="625" spans="1:26" ht="12.75" customHeight="1" x14ac:dyDescent="0.25">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row>
    <row r="626" spans="1:26" ht="12.75" customHeight="1" x14ac:dyDescent="0.25">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row>
    <row r="627" spans="1:26" ht="12.75" customHeight="1" x14ac:dyDescent="0.25">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row>
    <row r="628" spans="1:26" ht="12.75" customHeight="1" x14ac:dyDescent="0.25">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row>
    <row r="629" spans="1:26" ht="12.75" customHeight="1" x14ac:dyDescent="0.25">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row>
    <row r="630" spans="1:26" ht="12.75" customHeight="1" x14ac:dyDescent="0.25">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row>
    <row r="631" spans="1:26" ht="12.75" customHeight="1" x14ac:dyDescent="0.25">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row>
    <row r="632" spans="1:26" ht="12.75" customHeight="1" x14ac:dyDescent="0.25">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row>
    <row r="633" spans="1:26" ht="12.75" customHeight="1" x14ac:dyDescent="0.25">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row>
    <row r="634" spans="1:26" ht="12.75" customHeight="1" x14ac:dyDescent="0.25">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row>
    <row r="635" spans="1:26" ht="12.75" customHeight="1" x14ac:dyDescent="0.25">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row>
    <row r="636" spans="1:26" ht="12.75" customHeight="1" x14ac:dyDescent="0.25">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row>
    <row r="637" spans="1:26" ht="12.75" customHeight="1" x14ac:dyDescent="0.25">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row>
    <row r="638" spans="1:26" ht="12.75" customHeight="1" x14ac:dyDescent="0.25">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row>
    <row r="639" spans="1:26" ht="12.75" customHeight="1" x14ac:dyDescent="0.25">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row>
    <row r="640" spans="1:26" ht="12.75" customHeight="1" x14ac:dyDescent="0.25">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row>
    <row r="641" spans="1:26" ht="12.75" customHeight="1" x14ac:dyDescent="0.25">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row>
    <row r="642" spans="1:26" ht="12.75" customHeight="1" x14ac:dyDescent="0.25">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row>
    <row r="643" spans="1:26" ht="12.75" customHeight="1" x14ac:dyDescent="0.25">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row>
    <row r="644" spans="1:26" ht="12.75" customHeight="1" x14ac:dyDescent="0.25">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row>
    <row r="645" spans="1:26" ht="12.75" customHeight="1" x14ac:dyDescent="0.25">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row>
    <row r="646" spans="1:26" ht="12.75" customHeight="1" x14ac:dyDescent="0.25">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row>
    <row r="647" spans="1:26" ht="12.75" customHeight="1" x14ac:dyDescent="0.25">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row>
    <row r="648" spans="1:26" ht="12.75" customHeight="1" x14ac:dyDescent="0.25">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row>
    <row r="649" spans="1:26" ht="12.75" customHeight="1" x14ac:dyDescent="0.25">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row>
    <row r="650" spans="1:26" ht="12.75" customHeight="1" x14ac:dyDescent="0.25">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row>
    <row r="651" spans="1:26" ht="12.75" customHeight="1" x14ac:dyDescent="0.25">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row>
    <row r="652" spans="1:26" ht="12.75" customHeight="1" x14ac:dyDescent="0.25">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row>
    <row r="653" spans="1:26" ht="12.75" customHeight="1" x14ac:dyDescent="0.25">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row>
    <row r="654" spans="1:26" ht="12.75" customHeight="1" x14ac:dyDescent="0.25">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row>
    <row r="655" spans="1:26" ht="12.75" customHeight="1" x14ac:dyDescent="0.25">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row>
    <row r="656" spans="1:26" ht="12.75" customHeight="1" x14ac:dyDescent="0.25">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row>
    <row r="657" spans="1:26" ht="12.75" customHeight="1" x14ac:dyDescent="0.25">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row>
    <row r="658" spans="1:26" ht="12.75" customHeight="1" x14ac:dyDescent="0.25">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row>
    <row r="659" spans="1:26" ht="12.75" customHeight="1" x14ac:dyDescent="0.25">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row>
    <row r="660" spans="1:26" ht="12.75" customHeight="1" x14ac:dyDescent="0.25">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row>
    <row r="661" spans="1:26" ht="12.75" customHeight="1" x14ac:dyDescent="0.25">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row>
    <row r="662" spans="1:26" ht="12.75" customHeight="1" x14ac:dyDescent="0.25">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row>
    <row r="663" spans="1:26" ht="12.75" customHeight="1" x14ac:dyDescent="0.25">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row>
    <row r="664" spans="1:26" ht="12.75" customHeight="1" x14ac:dyDescent="0.25">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row>
    <row r="665" spans="1:26" ht="12.75" customHeight="1" x14ac:dyDescent="0.25">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row>
    <row r="666" spans="1:26" ht="12.75" customHeight="1" x14ac:dyDescent="0.25">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row>
    <row r="667" spans="1:26" ht="12.75" customHeight="1" x14ac:dyDescent="0.25">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row>
    <row r="668" spans="1:26" ht="12.75" customHeight="1" x14ac:dyDescent="0.25">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row>
    <row r="669" spans="1:26" ht="12.75" customHeight="1" x14ac:dyDescent="0.25">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row>
    <row r="670" spans="1:26" ht="12.75" customHeight="1" x14ac:dyDescent="0.25">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row>
    <row r="671" spans="1:26" ht="12.75" customHeight="1" x14ac:dyDescent="0.25">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row>
    <row r="672" spans="1:26" ht="12.75" customHeight="1" x14ac:dyDescent="0.25">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row>
    <row r="673" spans="1:26" ht="12.75" customHeight="1" x14ac:dyDescent="0.25">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row>
    <row r="674" spans="1:26" ht="12.75" customHeight="1" x14ac:dyDescent="0.25">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row>
    <row r="675" spans="1:26" ht="12.75" customHeight="1" x14ac:dyDescent="0.25">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row>
    <row r="676" spans="1:26" ht="12.75" customHeight="1" x14ac:dyDescent="0.25">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row>
    <row r="677" spans="1:26" ht="12.75" customHeight="1" x14ac:dyDescent="0.25">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row>
    <row r="678" spans="1:26" ht="12.75" customHeight="1" x14ac:dyDescent="0.25">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row>
    <row r="679" spans="1:26" ht="12.75" customHeight="1" x14ac:dyDescent="0.25">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row>
    <row r="680" spans="1:26" ht="12.75" customHeight="1" x14ac:dyDescent="0.25">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row>
    <row r="681" spans="1:26" ht="12.75" customHeight="1" x14ac:dyDescent="0.25">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row>
    <row r="682" spans="1:26" ht="12.75" customHeight="1" x14ac:dyDescent="0.25">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row>
    <row r="683" spans="1:26" ht="12.75" customHeight="1" x14ac:dyDescent="0.25">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row>
    <row r="684" spans="1:26" ht="12.75" customHeight="1" x14ac:dyDescent="0.25">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row>
    <row r="685" spans="1:26" ht="12.75" customHeight="1" x14ac:dyDescent="0.25">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row>
    <row r="686" spans="1:26" ht="12.75" customHeight="1" x14ac:dyDescent="0.25">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row>
    <row r="687" spans="1:26" ht="12.75" customHeight="1" x14ac:dyDescent="0.25">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row>
    <row r="688" spans="1:26" ht="12.75" customHeight="1" x14ac:dyDescent="0.25">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row>
    <row r="689" spans="1:26" ht="12.75" customHeight="1" x14ac:dyDescent="0.25">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row>
    <row r="690" spans="1:26" ht="12.75" customHeight="1" x14ac:dyDescent="0.25">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row>
    <row r="691" spans="1:26" ht="12.75" customHeight="1" x14ac:dyDescent="0.25">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row>
    <row r="692" spans="1:26" ht="12.75" customHeight="1" x14ac:dyDescent="0.25">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row>
    <row r="693" spans="1:26" ht="12.75" customHeight="1" x14ac:dyDescent="0.25">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row>
    <row r="694" spans="1:26" ht="12.75" customHeight="1" x14ac:dyDescent="0.25">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row>
    <row r="695" spans="1:26" ht="12.75" customHeight="1" x14ac:dyDescent="0.25">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row>
    <row r="696" spans="1:26" ht="12.75" customHeight="1" x14ac:dyDescent="0.25">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row>
    <row r="697" spans="1:26" ht="12.75" customHeight="1" x14ac:dyDescent="0.25">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row>
    <row r="698" spans="1:26" ht="12.75" customHeight="1" x14ac:dyDescent="0.25">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row>
    <row r="699" spans="1:26" ht="12.75" customHeight="1" x14ac:dyDescent="0.25">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row>
    <row r="700" spans="1:26" ht="12.75" customHeight="1" x14ac:dyDescent="0.25">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row>
    <row r="701" spans="1:26" ht="12.75" customHeight="1" x14ac:dyDescent="0.25">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row>
    <row r="702" spans="1:26" ht="12.75" customHeight="1" x14ac:dyDescent="0.25">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row>
    <row r="703" spans="1:26" ht="12.75" customHeight="1" x14ac:dyDescent="0.25">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row>
    <row r="704" spans="1:26" ht="12.75" customHeight="1" x14ac:dyDescent="0.25">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row>
    <row r="705" spans="1:26" ht="12.75" customHeight="1" x14ac:dyDescent="0.25">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row>
    <row r="706" spans="1:26" ht="12.75" customHeight="1" x14ac:dyDescent="0.25">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row>
    <row r="707" spans="1:26" ht="12.75" customHeight="1" x14ac:dyDescent="0.25">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row>
    <row r="708" spans="1:26" ht="12.75" customHeight="1" x14ac:dyDescent="0.25">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row>
    <row r="709" spans="1:26" ht="12.75" customHeight="1" x14ac:dyDescent="0.25">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row>
    <row r="710" spans="1:26" ht="12.75" customHeight="1" x14ac:dyDescent="0.25">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row>
    <row r="711" spans="1:26" ht="12.75" customHeight="1" x14ac:dyDescent="0.25">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row>
    <row r="712" spans="1:26" ht="12.75" customHeight="1" x14ac:dyDescent="0.25">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row>
    <row r="713" spans="1:26" ht="12.75" customHeight="1" x14ac:dyDescent="0.25">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row>
    <row r="714" spans="1:26" ht="12.75" customHeight="1" x14ac:dyDescent="0.25">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row>
    <row r="715" spans="1:26" ht="12.75" customHeight="1" x14ac:dyDescent="0.25">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row>
    <row r="716" spans="1:26" ht="12.75" customHeight="1" x14ac:dyDescent="0.25">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row>
    <row r="717" spans="1:26" ht="12.75" customHeight="1" x14ac:dyDescent="0.25">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row>
    <row r="718" spans="1:26" ht="12.75" customHeight="1" x14ac:dyDescent="0.25">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row>
    <row r="719" spans="1:26" ht="12.75" customHeight="1" x14ac:dyDescent="0.25">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row>
    <row r="720" spans="1:26" ht="12.75" customHeight="1" x14ac:dyDescent="0.25">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row>
    <row r="721" spans="1:26" ht="12.75" customHeight="1" x14ac:dyDescent="0.25">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row>
    <row r="722" spans="1:26" ht="12.75" customHeight="1" x14ac:dyDescent="0.25">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row>
    <row r="723" spans="1:26" ht="12.75" customHeight="1" x14ac:dyDescent="0.25">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row>
    <row r="724" spans="1:26" ht="12.75" customHeight="1" x14ac:dyDescent="0.25">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row>
    <row r="725" spans="1:26" ht="12.75" customHeight="1" x14ac:dyDescent="0.25">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row>
    <row r="726" spans="1:26" ht="12.75" customHeight="1" x14ac:dyDescent="0.25">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row>
    <row r="727" spans="1:26" ht="12.75" customHeight="1" x14ac:dyDescent="0.25">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row>
    <row r="728" spans="1:26" ht="12.75" customHeight="1" x14ac:dyDescent="0.25">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row>
    <row r="729" spans="1:26" ht="12.75" customHeight="1" x14ac:dyDescent="0.25">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row>
    <row r="730" spans="1:26" ht="12.75" customHeight="1" x14ac:dyDescent="0.25">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row>
    <row r="731" spans="1:26" ht="12.75" customHeight="1" x14ac:dyDescent="0.25">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row>
    <row r="732" spans="1:26" ht="12.75" customHeight="1" x14ac:dyDescent="0.25">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row>
    <row r="733" spans="1:26" ht="12.75" customHeight="1" x14ac:dyDescent="0.25">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row>
    <row r="734" spans="1:26" ht="12.75" customHeight="1" x14ac:dyDescent="0.25">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row>
    <row r="735" spans="1:26" ht="12.75" customHeight="1" x14ac:dyDescent="0.25">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row>
    <row r="736" spans="1:26" ht="12.75" customHeight="1" x14ac:dyDescent="0.25">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row>
    <row r="737" spans="1:26" ht="12.75" customHeight="1" x14ac:dyDescent="0.25">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row>
    <row r="738" spans="1:26" ht="12.75" customHeight="1" x14ac:dyDescent="0.25">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row>
    <row r="739" spans="1:26" ht="12.75" customHeight="1" x14ac:dyDescent="0.25">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row>
    <row r="740" spans="1:26" ht="12.75" customHeight="1" x14ac:dyDescent="0.25">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row>
    <row r="741" spans="1:26" ht="12.75" customHeight="1" x14ac:dyDescent="0.25">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row>
    <row r="742" spans="1:26" ht="12.75" customHeight="1" x14ac:dyDescent="0.25">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row>
    <row r="743" spans="1:26" ht="12.75" customHeight="1" x14ac:dyDescent="0.25">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row>
    <row r="744" spans="1:26" ht="12.75" customHeight="1" x14ac:dyDescent="0.25">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row>
    <row r="745" spans="1:26" ht="12.75" customHeight="1" x14ac:dyDescent="0.25">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row>
    <row r="746" spans="1:26" ht="12.75" customHeight="1" x14ac:dyDescent="0.25">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row>
    <row r="747" spans="1:26" ht="12.75" customHeight="1" x14ac:dyDescent="0.25">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row>
    <row r="748" spans="1:26" ht="12.75" customHeight="1" x14ac:dyDescent="0.25">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row>
    <row r="749" spans="1:26" ht="12.75" customHeight="1" x14ac:dyDescent="0.25">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row>
    <row r="750" spans="1:26" ht="12.75" customHeight="1" x14ac:dyDescent="0.25">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row>
    <row r="751" spans="1:26" ht="12.75" customHeight="1" x14ac:dyDescent="0.25">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row>
    <row r="752" spans="1:26" ht="12.75" customHeight="1" x14ac:dyDescent="0.25">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row>
    <row r="753" spans="1:26" ht="12.75" customHeight="1" x14ac:dyDescent="0.25">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row>
    <row r="754" spans="1:26" ht="12.75" customHeight="1" x14ac:dyDescent="0.25">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row>
    <row r="755" spans="1:26" ht="12.75" customHeight="1" x14ac:dyDescent="0.25">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row>
    <row r="756" spans="1:26" ht="12.75" customHeight="1" x14ac:dyDescent="0.25">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row>
    <row r="757" spans="1:26" ht="12.75" customHeight="1" x14ac:dyDescent="0.25">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row>
    <row r="758" spans="1:26" ht="12.75" customHeight="1" x14ac:dyDescent="0.25">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row>
    <row r="759" spans="1:26" ht="12.75" customHeight="1" x14ac:dyDescent="0.25">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row>
    <row r="760" spans="1:26" ht="12.75" customHeight="1" x14ac:dyDescent="0.25">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row>
    <row r="761" spans="1:26" ht="12.75" customHeight="1" x14ac:dyDescent="0.25">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row>
    <row r="762" spans="1:26" ht="12.75" customHeight="1" x14ac:dyDescent="0.25">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row>
    <row r="763" spans="1:26" ht="12.75" customHeight="1" x14ac:dyDescent="0.25">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row>
    <row r="764" spans="1:26" ht="12.75" customHeight="1" x14ac:dyDescent="0.25">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row>
    <row r="765" spans="1:26" ht="12.75" customHeight="1" x14ac:dyDescent="0.25">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row>
    <row r="766" spans="1:26" ht="12.75" customHeight="1" x14ac:dyDescent="0.25">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row>
    <row r="767" spans="1:26" ht="12.75" customHeight="1" x14ac:dyDescent="0.25">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row>
    <row r="768" spans="1:26" ht="12.75" customHeight="1" x14ac:dyDescent="0.25">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row>
    <row r="769" spans="1:26" ht="12.75" customHeight="1" x14ac:dyDescent="0.25">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row>
    <row r="770" spans="1:26" ht="12.75" customHeight="1" x14ac:dyDescent="0.25">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row>
    <row r="771" spans="1:26" ht="12.75" customHeight="1" x14ac:dyDescent="0.25">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row>
    <row r="772" spans="1:26" ht="12.75" customHeight="1" x14ac:dyDescent="0.25">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row>
    <row r="773" spans="1:26" ht="12.75" customHeight="1" x14ac:dyDescent="0.25">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row>
    <row r="774" spans="1:26" ht="12.75" customHeight="1" x14ac:dyDescent="0.25">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row>
    <row r="775" spans="1:26" ht="12.75" customHeight="1" x14ac:dyDescent="0.25">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row>
    <row r="776" spans="1:26" ht="12.75" customHeight="1" x14ac:dyDescent="0.25">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row>
    <row r="777" spans="1:26" ht="12.75" customHeight="1" x14ac:dyDescent="0.25">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row>
    <row r="778" spans="1:26" ht="12.75" customHeight="1" x14ac:dyDescent="0.25">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row>
    <row r="779" spans="1:26" ht="12.75" customHeight="1" x14ac:dyDescent="0.25">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row>
    <row r="780" spans="1:26" ht="12.75" customHeight="1" x14ac:dyDescent="0.25">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row>
    <row r="781" spans="1:26" ht="12.75" customHeight="1" x14ac:dyDescent="0.25">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row>
    <row r="782" spans="1:26" ht="12.75" customHeight="1" x14ac:dyDescent="0.25">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row>
    <row r="783" spans="1:26" ht="12.75" customHeight="1" x14ac:dyDescent="0.25">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row>
    <row r="784" spans="1:26" ht="12.75" customHeight="1" x14ac:dyDescent="0.25">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row>
    <row r="785" spans="1:26" ht="12.75" customHeight="1" x14ac:dyDescent="0.25">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row>
    <row r="786" spans="1:26" ht="12.75" customHeight="1" x14ac:dyDescent="0.25">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row>
    <row r="787" spans="1:26" ht="12.75" customHeight="1" x14ac:dyDescent="0.25">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row>
    <row r="788" spans="1:26" ht="12.75" customHeight="1" x14ac:dyDescent="0.25">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row>
    <row r="789" spans="1:26" ht="12.75" customHeight="1" x14ac:dyDescent="0.25">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row>
    <row r="790" spans="1:26" ht="12.75" customHeight="1" x14ac:dyDescent="0.25">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row>
    <row r="791" spans="1:26" ht="12.75" customHeight="1" x14ac:dyDescent="0.25">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row>
    <row r="792" spans="1:26" ht="12.75" customHeight="1" x14ac:dyDescent="0.25">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row>
    <row r="793" spans="1:26" ht="12.75" customHeight="1" x14ac:dyDescent="0.25">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row>
    <row r="794" spans="1:26" ht="12.75" customHeight="1" x14ac:dyDescent="0.25">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row>
    <row r="795" spans="1:26" ht="12.75" customHeight="1" x14ac:dyDescent="0.25">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row>
    <row r="796" spans="1:26" ht="12.75" customHeight="1" x14ac:dyDescent="0.25">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row>
    <row r="797" spans="1:26" ht="12.75" customHeight="1" x14ac:dyDescent="0.25">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row>
    <row r="798" spans="1:26" ht="12.75" customHeight="1" x14ac:dyDescent="0.25">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row>
    <row r="799" spans="1:26" ht="12.75" customHeight="1" x14ac:dyDescent="0.25">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row>
    <row r="800" spans="1:26" ht="12.75" customHeight="1" x14ac:dyDescent="0.25">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row>
    <row r="801" spans="1:26" ht="12.75" customHeight="1" x14ac:dyDescent="0.25">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row>
    <row r="802" spans="1:26" ht="12.75" customHeight="1" x14ac:dyDescent="0.25">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row>
    <row r="803" spans="1:26" ht="12.75" customHeight="1" x14ac:dyDescent="0.25">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row>
    <row r="804" spans="1:26" ht="12.75" customHeight="1" x14ac:dyDescent="0.25">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row>
    <row r="805" spans="1:26" ht="12.75" customHeight="1" x14ac:dyDescent="0.25">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row>
    <row r="806" spans="1:26" ht="12.75" customHeight="1" x14ac:dyDescent="0.25">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row>
    <row r="807" spans="1:26" ht="12.75" customHeight="1" x14ac:dyDescent="0.25">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row>
    <row r="808" spans="1:26" ht="12.75" customHeight="1" x14ac:dyDescent="0.25">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row>
    <row r="809" spans="1:26" ht="12.75" customHeight="1" x14ac:dyDescent="0.25">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row>
    <row r="810" spans="1:26" ht="12.75" customHeight="1" x14ac:dyDescent="0.25">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row>
    <row r="811" spans="1:26" ht="12.75" customHeight="1" x14ac:dyDescent="0.25">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row>
    <row r="812" spans="1:26" ht="12.75" customHeight="1" x14ac:dyDescent="0.25">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row>
    <row r="813" spans="1:26" ht="12.75" customHeight="1" x14ac:dyDescent="0.25">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row>
    <row r="814" spans="1:26" ht="12.75" customHeight="1" x14ac:dyDescent="0.25">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row>
    <row r="815" spans="1:26" ht="12.75" customHeight="1" x14ac:dyDescent="0.25">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row>
    <row r="816" spans="1:26" ht="12.75" customHeight="1" x14ac:dyDescent="0.25">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row>
    <row r="817" spans="1:26" ht="12.75" customHeight="1" x14ac:dyDescent="0.25">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row>
    <row r="818" spans="1:26" ht="12.75" customHeight="1" x14ac:dyDescent="0.25">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row>
    <row r="819" spans="1:26" ht="12.75" customHeight="1" x14ac:dyDescent="0.25">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row>
    <row r="820" spans="1:26" ht="12.75" customHeight="1" x14ac:dyDescent="0.25">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row>
    <row r="821" spans="1:26" ht="12.75" customHeight="1" x14ac:dyDescent="0.25">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row>
    <row r="822" spans="1:26" ht="12.75" customHeight="1" x14ac:dyDescent="0.25">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row>
    <row r="823" spans="1:26" ht="12.75" customHeight="1" x14ac:dyDescent="0.25">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row>
    <row r="824" spans="1:26" ht="12.75" customHeight="1" x14ac:dyDescent="0.25">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row>
    <row r="825" spans="1:26" ht="12.75" customHeight="1" x14ac:dyDescent="0.25">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row>
    <row r="826" spans="1:26" ht="12.75" customHeight="1" x14ac:dyDescent="0.25">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row>
    <row r="827" spans="1:26" ht="12.75" customHeight="1" x14ac:dyDescent="0.25">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row>
    <row r="828" spans="1:26" ht="12.75" customHeight="1" x14ac:dyDescent="0.25">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row>
    <row r="829" spans="1:26" ht="12.75" customHeight="1" x14ac:dyDescent="0.25">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row>
    <row r="830" spans="1:26" ht="12.75" customHeight="1" x14ac:dyDescent="0.25">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row>
    <row r="831" spans="1:26" ht="12.75" customHeight="1" x14ac:dyDescent="0.25">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row>
    <row r="832" spans="1:26" ht="12.75" customHeight="1" x14ac:dyDescent="0.25">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row>
    <row r="833" spans="1:26" ht="12.75" customHeight="1" x14ac:dyDescent="0.25">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row>
    <row r="834" spans="1:26" ht="12.75" customHeight="1" x14ac:dyDescent="0.25">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row>
    <row r="835" spans="1:26" ht="12.75" customHeight="1" x14ac:dyDescent="0.25">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row>
    <row r="836" spans="1:26" ht="12.75" customHeight="1" x14ac:dyDescent="0.25">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row>
    <row r="837" spans="1:26" ht="12.75" customHeight="1" x14ac:dyDescent="0.25">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row>
    <row r="838" spans="1:26" ht="12.75" customHeight="1" x14ac:dyDescent="0.25">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row>
    <row r="839" spans="1:26" ht="12.75" customHeight="1" x14ac:dyDescent="0.25">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row>
    <row r="840" spans="1:26" ht="12.75" customHeight="1" x14ac:dyDescent="0.25">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row>
    <row r="841" spans="1:26" ht="12.75" customHeight="1" x14ac:dyDescent="0.25">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row>
    <row r="842" spans="1:26" ht="12.75" customHeight="1" x14ac:dyDescent="0.25">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row>
    <row r="843" spans="1:26" ht="12.75" customHeight="1" x14ac:dyDescent="0.25">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row>
    <row r="844" spans="1:26" ht="12.75" customHeight="1" x14ac:dyDescent="0.25">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row>
    <row r="845" spans="1:26" ht="12.75" customHeight="1" x14ac:dyDescent="0.25">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row>
    <row r="846" spans="1:26" ht="12.75" customHeight="1" x14ac:dyDescent="0.25">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row>
    <row r="847" spans="1:26" ht="12.75" customHeight="1" x14ac:dyDescent="0.25">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row>
    <row r="848" spans="1:26" ht="12.75" customHeight="1" x14ac:dyDescent="0.25">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row>
    <row r="849" spans="1:26" ht="12.75" customHeight="1" x14ac:dyDescent="0.25">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row>
    <row r="850" spans="1:26" ht="12.75" customHeight="1" x14ac:dyDescent="0.25">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row>
    <row r="851" spans="1:26" ht="12.75" customHeight="1" x14ac:dyDescent="0.25">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row>
    <row r="852" spans="1:26" ht="12.75" customHeight="1" x14ac:dyDescent="0.25">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row>
    <row r="853" spans="1:26" ht="12.75" customHeight="1" x14ac:dyDescent="0.25">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row>
    <row r="854" spans="1:26" ht="12.75" customHeight="1" x14ac:dyDescent="0.25">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row>
    <row r="855" spans="1:26" ht="12.75" customHeight="1" x14ac:dyDescent="0.25">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row>
    <row r="856" spans="1:26" ht="12.75" customHeight="1" x14ac:dyDescent="0.25">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row>
    <row r="857" spans="1:26" ht="12.75" customHeight="1" x14ac:dyDescent="0.25">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row>
    <row r="858" spans="1:26" ht="12.75" customHeight="1" x14ac:dyDescent="0.25">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row>
    <row r="859" spans="1:26" ht="12.75" customHeight="1" x14ac:dyDescent="0.25">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row>
    <row r="860" spans="1:26" ht="12.75" customHeight="1" x14ac:dyDescent="0.25">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row>
    <row r="861" spans="1:26" ht="12.75" customHeight="1" x14ac:dyDescent="0.25">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row>
    <row r="862" spans="1:26" ht="12.75" customHeight="1" x14ac:dyDescent="0.25">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row>
    <row r="863" spans="1:26" ht="12.75" customHeight="1" x14ac:dyDescent="0.25">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row>
    <row r="864" spans="1:26" ht="12.75" customHeight="1" x14ac:dyDescent="0.25">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row>
    <row r="865" spans="1:26" ht="12.75" customHeight="1" x14ac:dyDescent="0.25">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row>
    <row r="866" spans="1:26" ht="12.75" customHeight="1" x14ac:dyDescent="0.25">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row>
    <row r="867" spans="1:26" ht="12.75" customHeight="1" x14ac:dyDescent="0.25">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row>
    <row r="868" spans="1:26" ht="12.75" customHeight="1" x14ac:dyDescent="0.25">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row>
    <row r="869" spans="1:26" ht="12.75" customHeight="1" x14ac:dyDescent="0.25">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row>
    <row r="870" spans="1:26" ht="12.75" customHeight="1" x14ac:dyDescent="0.25">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row>
    <row r="871" spans="1:26" ht="12.75" customHeight="1" x14ac:dyDescent="0.25">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row>
    <row r="872" spans="1:26" ht="12.75" customHeight="1" x14ac:dyDescent="0.25">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row>
    <row r="873" spans="1:26" ht="12.75" customHeight="1" x14ac:dyDescent="0.25">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row>
    <row r="874" spans="1:26" ht="12.75" customHeight="1" x14ac:dyDescent="0.25">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row>
    <row r="875" spans="1:26" ht="12.75" customHeight="1" x14ac:dyDescent="0.25">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row>
    <row r="876" spans="1:26" ht="12.75" customHeight="1" x14ac:dyDescent="0.25">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row>
    <row r="877" spans="1:26" ht="12.75" customHeight="1" x14ac:dyDescent="0.25">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row>
    <row r="878" spans="1:26" ht="12.75" customHeight="1" x14ac:dyDescent="0.25">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row>
    <row r="879" spans="1:26" ht="12.75" customHeight="1" x14ac:dyDescent="0.25">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row>
    <row r="880" spans="1:26" ht="12.75" customHeight="1" x14ac:dyDescent="0.25">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row>
    <row r="881" spans="1:26" ht="12.75" customHeight="1" x14ac:dyDescent="0.25">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row>
    <row r="882" spans="1:26" ht="12.75" customHeight="1" x14ac:dyDescent="0.25">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row>
    <row r="883" spans="1:26" ht="12.75" customHeight="1" x14ac:dyDescent="0.25">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row>
    <row r="884" spans="1:26" ht="12.75" customHeight="1" x14ac:dyDescent="0.25">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row>
    <row r="885" spans="1:26" ht="12.75" customHeight="1" x14ac:dyDescent="0.25">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row>
    <row r="886" spans="1:26" ht="12.75" customHeight="1" x14ac:dyDescent="0.25">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row>
    <row r="887" spans="1:26" ht="12.75" customHeight="1" x14ac:dyDescent="0.25">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row>
    <row r="888" spans="1:26" ht="12.75" customHeight="1" x14ac:dyDescent="0.25">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row>
    <row r="889" spans="1:26" ht="12.75" customHeight="1" x14ac:dyDescent="0.25">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row>
    <row r="890" spans="1:26" ht="12.75" customHeight="1" x14ac:dyDescent="0.25">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row>
    <row r="891" spans="1:26" ht="12.75" customHeight="1" x14ac:dyDescent="0.25">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row>
    <row r="892" spans="1:26" ht="12.75" customHeight="1" x14ac:dyDescent="0.25">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row>
    <row r="893" spans="1:26" ht="12.75" customHeight="1" x14ac:dyDescent="0.25">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row>
    <row r="894" spans="1:26" ht="12.75" customHeight="1" x14ac:dyDescent="0.25">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row>
    <row r="895" spans="1:26" ht="12.75" customHeight="1" x14ac:dyDescent="0.25">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row>
    <row r="896" spans="1:26" ht="12.75" customHeight="1" x14ac:dyDescent="0.25">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row>
    <row r="897" spans="1:26" ht="12.75" customHeight="1" x14ac:dyDescent="0.25">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row>
    <row r="898" spans="1:26" ht="12.75" customHeight="1" x14ac:dyDescent="0.25">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row>
    <row r="899" spans="1:26" ht="12.75" customHeight="1" x14ac:dyDescent="0.25">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row>
    <row r="900" spans="1:26" ht="12.75" customHeight="1" x14ac:dyDescent="0.25">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row>
    <row r="901" spans="1:26" ht="12.75" customHeight="1" x14ac:dyDescent="0.25">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row>
    <row r="902" spans="1:26" ht="12.75" customHeight="1" x14ac:dyDescent="0.25">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row>
    <row r="903" spans="1:26" ht="12.75" customHeight="1" x14ac:dyDescent="0.25">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row>
    <row r="904" spans="1:26" ht="12.75" customHeight="1" x14ac:dyDescent="0.25">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row>
    <row r="905" spans="1:26" ht="12.75" customHeight="1" x14ac:dyDescent="0.25">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row>
    <row r="906" spans="1:26" ht="12.75" customHeight="1" x14ac:dyDescent="0.25">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row>
    <row r="907" spans="1:26" ht="12.75" customHeight="1" x14ac:dyDescent="0.25">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row>
    <row r="908" spans="1:26" ht="12.75" customHeight="1" x14ac:dyDescent="0.25">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row>
    <row r="909" spans="1:26" ht="12.75" customHeight="1" x14ac:dyDescent="0.25">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row>
    <row r="910" spans="1:26" ht="12.75" customHeight="1" x14ac:dyDescent="0.25">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row>
    <row r="911" spans="1:26" ht="12.75" customHeight="1" x14ac:dyDescent="0.25">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row>
    <row r="912" spans="1:26" ht="12.75" customHeight="1" x14ac:dyDescent="0.25">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row>
    <row r="913" spans="1:26" ht="12.75" customHeight="1" x14ac:dyDescent="0.25">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row>
    <row r="914" spans="1:26" ht="12.75" customHeight="1" x14ac:dyDescent="0.25">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row>
    <row r="915" spans="1:26" ht="12.75" customHeight="1" x14ac:dyDescent="0.25">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row>
    <row r="916" spans="1:26" ht="12.75" customHeight="1" x14ac:dyDescent="0.25">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row>
    <row r="917" spans="1:26" ht="12.75" customHeight="1" x14ac:dyDescent="0.25">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row>
    <row r="918" spans="1:26" ht="12.75" customHeight="1" x14ac:dyDescent="0.25">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row>
    <row r="919" spans="1:26" ht="12.75" customHeight="1" x14ac:dyDescent="0.25">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row>
    <row r="920" spans="1:26" ht="12.75" customHeight="1" x14ac:dyDescent="0.25">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row>
    <row r="921" spans="1:26" ht="12.75" customHeight="1" x14ac:dyDescent="0.25">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row>
    <row r="922" spans="1:26" ht="12.75" customHeight="1" x14ac:dyDescent="0.25">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row>
    <row r="923" spans="1:26" ht="12.75" customHeight="1" x14ac:dyDescent="0.25">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row>
    <row r="924" spans="1:26" ht="12.75" customHeight="1" x14ac:dyDescent="0.25">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row>
    <row r="925" spans="1:26" ht="12.75" customHeight="1" x14ac:dyDescent="0.25">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row>
    <row r="926" spans="1:26" ht="12.75" customHeight="1" x14ac:dyDescent="0.25">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row>
    <row r="927" spans="1:26" ht="12.75" customHeight="1" x14ac:dyDescent="0.25">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row>
    <row r="928" spans="1:26" ht="12.75" customHeight="1" x14ac:dyDescent="0.25">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row>
    <row r="929" spans="1:26" ht="12.75" customHeight="1" x14ac:dyDescent="0.25">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row>
    <row r="930" spans="1:26" ht="12.75" customHeight="1" x14ac:dyDescent="0.25">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row>
    <row r="931" spans="1:26" ht="12.75" customHeight="1" x14ac:dyDescent="0.25">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row>
    <row r="932" spans="1:26" ht="12.75" customHeight="1" x14ac:dyDescent="0.25">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row>
    <row r="933" spans="1:26" ht="12.75" customHeight="1" x14ac:dyDescent="0.25">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row>
    <row r="934" spans="1:26" ht="12.75" customHeight="1" x14ac:dyDescent="0.25">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row>
    <row r="935" spans="1:26" ht="12.75" customHeight="1" x14ac:dyDescent="0.25">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row>
    <row r="936" spans="1:26" ht="12.75" customHeight="1" x14ac:dyDescent="0.25">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row>
    <row r="937" spans="1:26" ht="12.75" customHeight="1" x14ac:dyDescent="0.25">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row>
    <row r="938" spans="1:26" ht="12.75" customHeight="1" x14ac:dyDescent="0.25">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row>
    <row r="939" spans="1:26" ht="12.75" customHeight="1" x14ac:dyDescent="0.25">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row>
    <row r="940" spans="1:26" ht="12.75" customHeight="1" x14ac:dyDescent="0.25">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row>
    <row r="941" spans="1:26" ht="12.75" customHeight="1" x14ac:dyDescent="0.25">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row>
    <row r="942" spans="1:26" ht="12.75" customHeight="1" x14ac:dyDescent="0.25">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row>
    <row r="943" spans="1:26" ht="12.75" customHeight="1" x14ac:dyDescent="0.25">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row>
    <row r="944" spans="1:26" ht="12.75" customHeight="1" x14ac:dyDescent="0.25">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row>
    <row r="945" spans="1:26" ht="12.75" customHeight="1" x14ac:dyDescent="0.25">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row>
    <row r="946" spans="1:26" ht="12.75" customHeight="1" x14ac:dyDescent="0.25">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row>
    <row r="947" spans="1:26" ht="12.75" customHeight="1" x14ac:dyDescent="0.25">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row>
    <row r="948" spans="1:26" ht="12.75" customHeight="1" x14ac:dyDescent="0.25">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row>
    <row r="949" spans="1:26" ht="12.75" customHeight="1" x14ac:dyDescent="0.25">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row>
    <row r="950" spans="1:26" ht="12.75" customHeight="1" x14ac:dyDescent="0.25">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row>
    <row r="951" spans="1:26" ht="12.75" customHeight="1" x14ac:dyDescent="0.25">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row>
    <row r="952" spans="1:26" ht="12.75" customHeight="1" x14ac:dyDescent="0.25">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row>
    <row r="953" spans="1:26" ht="12.75" customHeight="1" x14ac:dyDescent="0.25">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row>
    <row r="954" spans="1:26" ht="12.75" customHeight="1" x14ac:dyDescent="0.25">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row>
    <row r="955" spans="1:26" ht="12.75" customHeight="1" x14ac:dyDescent="0.25">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row>
    <row r="956" spans="1:26" ht="12.75" customHeight="1" x14ac:dyDescent="0.25">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row>
    <row r="957" spans="1:26" ht="12.75" customHeight="1" x14ac:dyDescent="0.25">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row>
    <row r="958" spans="1:26" ht="12.75" customHeight="1" x14ac:dyDescent="0.25">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row>
    <row r="959" spans="1:26" ht="12.75" customHeight="1" x14ac:dyDescent="0.25">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row>
    <row r="960" spans="1:26" ht="12.75" customHeight="1" x14ac:dyDescent="0.25">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row>
    <row r="961" spans="1:26" ht="12.75" customHeight="1" x14ac:dyDescent="0.25">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row>
    <row r="962" spans="1:26" ht="12.75" customHeight="1" x14ac:dyDescent="0.25">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row>
    <row r="963" spans="1:26" ht="12.75" customHeight="1" x14ac:dyDescent="0.25">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row>
    <row r="964" spans="1:26" ht="12.75" customHeight="1" x14ac:dyDescent="0.25">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row>
    <row r="965" spans="1:26" ht="12.75" customHeight="1" x14ac:dyDescent="0.25">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row>
    <row r="966" spans="1:26" ht="12.75" customHeight="1" x14ac:dyDescent="0.25">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row>
    <row r="967" spans="1:26" ht="12.75" customHeight="1" x14ac:dyDescent="0.25">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row>
    <row r="968" spans="1:26" ht="12.75" customHeight="1" x14ac:dyDescent="0.25">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row>
    <row r="969" spans="1:26" ht="12.75" customHeight="1" x14ac:dyDescent="0.25">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row>
    <row r="970" spans="1:26" ht="12.75" customHeight="1" x14ac:dyDescent="0.25">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row>
    <row r="971" spans="1:26" ht="12.75" customHeight="1" x14ac:dyDescent="0.25">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row>
    <row r="972" spans="1:26" ht="12.75" customHeight="1" x14ac:dyDescent="0.25">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row>
    <row r="973" spans="1:26" ht="12.75" customHeight="1" x14ac:dyDescent="0.25">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row>
    <row r="974" spans="1:26" ht="12.75" customHeight="1" x14ac:dyDescent="0.25">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row>
    <row r="975" spans="1:26" ht="12.75" customHeight="1" x14ac:dyDescent="0.25">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row>
    <row r="976" spans="1:26" ht="12.75" customHeight="1" x14ac:dyDescent="0.25">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row>
    <row r="977" spans="1:26" ht="12.75" customHeight="1" x14ac:dyDescent="0.25">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row>
    <row r="978" spans="1:26" ht="12.75" customHeight="1" x14ac:dyDescent="0.25">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row>
    <row r="979" spans="1:26" ht="12.75" customHeight="1" x14ac:dyDescent="0.25">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row>
    <row r="980" spans="1:26" ht="12.75" customHeight="1" x14ac:dyDescent="0.25">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row>
    <row r="981" spans="1:26" ht="12.75" customHeight="1" x14ac:dyDescent="0.25">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row>
    <row r="982" spans="1:26" ht="12.75" customHeight="1" x14ac:dyDescent="0.25">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row>
    <row r="983" spans="1:26" ht="12.75" customHeight="1" x14ac:dyDescent="0.25">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row>
    <row r="984" spans="1:26" ht="12.75" customHeight="1" x14ac:dyDescent="0.25">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row>
    <row r="985" spans="1:26" ht="12.75" customHeight="1" x14ac:dyDescent="0.25">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row>
    <row r="986" spans="1:26" ht="12.75" customHeight="1" x14ac:dyDescent="0.25">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row>
    <row r="987" spans="1:26" ht="12.75" customHeight="1" x14ac:dyDescent="0.25">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row>
    <row r="988" spans="1:26" ht="12.75" customHeight="1" x14ac:dyDescent="0.25">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row>
    <row r="989" spans="1:26" ht="12.75" customHeight="1" x14ac:dyDescent="0.25">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row>
    <row r="990" spans="1:26" ht="12.75" customHeight="1" x14ac:dyDescent="0.25">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row>
    <row r="991" spans="1:26" ht="12.75" customHeight="1" x14ac:dyDescent="0.25">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row>
    <row r="992" spans="1:26" ht="12.75" customHeight="1" x14ac:dyDescent="0.25">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row>
    <row r="993" spans="1:26" ht="12.75" customHeight="1" x14ac:dyDescent="0.25">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row>
    <row r="994" spans="1:26" ht="12.75" customHeight="1" x14ac:dyDescent="0.25">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row>
    <row r="995" spans="1:26" ht="12.75" customHeight="1" x14ac:dyDescent="0.25">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row>
    <row r="996" spans="1:26" ht="12.75" customHeight="1" x14ac:dyDescent="0.25">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row>
    <row r="997" spans="1:26" ht="12.75" customHeight="1" x14ac:dyDescent="0.25">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row>
    <row r="998" spans="1:26" ht="12.75" customHeight="1" x14ac:dyDescent="0.25">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row>
    <row r="999" spans="1:26" ht="12.75" customHeight="1" x14ac:dyDescent="0.25">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row>
    <row r="1000" spans="1:26" ht="12.75" customHeight="1" x14ac:dyDescent="0.25">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row>
    <row r="1001" spans="1:26" ht="12.75" customHeight="1" x14ac:dyDescent="0.25">
      <c r="A1001" s="39"/>
      <c r="B1001" s="39"/>
      <c r="C1001" s="39"/>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row>
  </sheetData>
  <mergeCells count="142">
    <mergeCell ref="A1:B4"/>
    <mergeCell ref="C1:D2"/>
    <mergeCell ref="C3:D4"/>
    <mergeCell ref="A5:B5"/>
    <mergeCell ref="C5:E5"/>
    <mergeCell ref="A6:B6"/>
    <mergeCell ref="C6:E6"/>
    <mergeCell ref="A7:B7"/>
    <mergeCell ref="C7:E7"/>
    <mergeCell ref="A8:B8"/>
    <mergeCell ref="C8:E8"/>
    <mergeCell ref="D9:E9"/>
    <mergeCell ref="A10:A15"/>
    <mergeCell ref="B10:B15"/>
    <mergeCell ref="D10:E10"/>
    <mergeCell ref="D11:E11"/>
    <mergeCell ref="D12:E12"/>
    <mergeCell ref="D13:E13"/>
    <mergeCell ref="D14:E14"/>
    <mergeCell ref="D15:E15"/>
    <mergeCell ref="A16:A23"/>
    <mergeCell ref="B16:B23"/>
    <mergeCell ref="D16:E16"/>
    <mergeCell ref="D17:E17"/>
    <mergeCell ref="D18:E18"/>
    <mergeCell ref="D19:E19"/>
    <mergeCell ref="D20:E20"/>
    <mergeCell ref="D21:E21"/>
    <mergeCell ref="D22:E22"/>
    <mergeCell ref="D23:E23"/>
    <mergeCell ref="A24:A31"/>
    <mergeCell ref="B24:B31"/>
    <mergeCell ref="D24:E24"/>
    <mergeCell ref="D25:E25"/>
    <mergeCell ref="D26:E26"/>
    <mergeCell ref="D27:E27"/>
    <mergeCell ref="D28:E28"/>
    <mergeCell ref="D29:E29"/>
    <mergeCell ref="D30:E30"/>
    <mergeCell ref="D31:E31"/>
    <mergeCell ref="A32:A38"/>
    <mergeCell ref="B32:B38"/>
    <mergeCell ref="D32:E32"/>
    <mergeCell ref="D33:E33"/>
    <mergeCell ref="D34:E34"/>
    <mergeCell ref="D35:E35"/>
    <mergeCell ref="D36:E36"/>
    <mergeCell ref="D37:E37"/>
    <mergeCell ref="D38:E38"/>
    <mergeCell ref="A39:A46"/>
    <mergeCell ref="B39:B46"/>
    <mergeCell ref="D39:E39"/>
    <mergeCell ref="D40:E40"/>
    <mergeCell ref="D41:E41"/>
    <mergeCell ref="D42:E42"/>
    <mergeCell ref="D43:E43"/>
    <mergeCell ref="D44:E44"/>
    <mergeCell ref="D45:E45"/>
    <mergeCell ref="D46:E46"/>
    <mergeCell ref="A47:A53"/>
    <mergeCell ref="B47:B53"/>
    <mergeCell ref="D47:E47"/>
    <mergeCell ref="D48:E48"/>
    <mergeCell ref="D49:E49"/>
    <mergeCell ref="D50:E50"/>
    <mergeCell ref="D51:E51"/>
    <mergeCell ref="D53:E53"/>
    <mergeCell ref="A62:A67"/>
    <mergeCell ref="B62:B67"/>
    <mergeCell ref="D62:E62"/>
    <mergeCell ref="D63:E63"/>
    <mergeCell ref="D64:E64"/>
    <mergeCell ref="D65:E65"/>
    <mergeCell ref="D66:E66"/>
    <mergeCell ref="D67:E67"/>
    <mergeCell ref="D54:E54"/>
    <mergeCell ref="A55:A61"/>
    <mergeCell ref="B55:B61"/>
    <mergeCell ref="D55:E55"/>
    <mergeCell ref="D56:E56"/>
    <mergeCell ref="D57:E57"/>
    <mergeCell ref="D58:E58"/>
    <mergeCell ref="D59:E59"/>
    <mergeCell ref="D60:E60"/>
    <mergeCell ref="D61:E61"/>
    <mergeCell ref="A68:A75"/>
    <mergeCell ref="B68:B75"/>
    <mergeCell ref="D68:E68"/>
    <mergeCell ref="D69:E69"/>
    <mergeCell ref="D70:E70"/>
    <mergeCell ref="D71:E71"/>
    <mergeCell ref="D72:E72"/>
    <mergeCell ref="D73:E73"/>
    <mergeCell ref="D74:E74"/>
    <mergeCell ref="D75:E75"/>
    <mergeCell ref="D84:E84"/>
    <mergeCell ref="D85:E85"/>
    <mergeCell ref="A86:A94"/>
    <mergeCell ref="B86:B94"/>
    <mergeCell ref="D86:E86"/>
    <mergeCell ref="D87:E87"/>
    <mergeCell ref="D88:E88"/>
    <mergeCell ref="D89:E89"/>
    <mergeCell ref="D90:E90"/>
    <mergeCell ref="D91:E91"/>
    <mergeCell ref="A76:A85"/>
    <mergeCell ref="B76:B85"/>
    <mergeCell ref="D76:E76"/>
    <mergeCell ref="D77:E77"/>
    <mergeCell ref="D78:E78"/>
    <mergeCell ref="D79:E79"/>
    <mergeCell ref="D80:E80"/>
    <mergeCell ref="D81:E81"/>
    <mergeCell ref="D82:E82"/>
    <mergeCell ref="D83:E83"/>
    <mergeCell ref="D92:E92"/>
    <mergeCell ref="D93:E93"/>
    <mergeCell ref="D94:E94"/>
    <mergeCell ref="A95:A100"/>
    <mergeCell ref="B95:B100"/>
    <mergeCell ref="D95:E95"/>
    <mergeCell ref="D96:E96"/>
    <mergeCell ref="D97:E97"/>
    <mergeCell ref="D98:E98"/>
    <mergeCell ref="D99:E99"/>
    <mergeCell ref="A108:A113"/>
    <mergeCell ref="B108:B113"/>
    <mergeCell ref="D108:E108"/>
    <mergeCell ref="D109:E109"/>
    <mergeCell ref="D110:E110"/>
    <mergeCell ref="D111:E111"/>
    <mergeCell ref="D112:E112"/>
    <mergeCell ref="D113:E113"/>
    <mergeCell ref="D100:E100"/>
    <mergeCell ref="A101:A107"/>
    <mergeCell ref="B101:B107"/>
    <mergeCell ref="D101:E101"/>
    <mergeCell ref="D102:E102"/>
    <mergeCell ref="D103:E103"/>
    <mergeCell ref="D104:E104"/>
    <mergeCell ref="D105:E105"/>
    <mergeCell ref="D107:E107"/>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C8" sqref="C8:D8"/>
    </sheetView>
  </sheetViews>
  <sheetFormatPr baseColWidth="10" defaultColWidth="14.42578125" defaultRowHeight="15" customHeight="1" x14ac:dyDescent="0.25"/>
  <cols>
    <col min="1" max="1" width="17.42578125" style="40" customWidth="1"/>
    <col min="2" max="2" width="24.28515625" style="40" customWidth="1"/>
    <col min="3" max="3" width="68.5703125" style="40" customWidth="1"/>
    <col min="4" max="4" width="59.5703125" style="40" customWidth="1"/>
    <col min="5" max="5" width="45.85546875" style="40" customWidth="1"/>
    <col min="6" max="6" width="19.28515625" style="40" customWidth="1"/>
    <col min="7" max="7" width="21" style="40" customWidth="1"/>
    <col min="8" max="8" width="21.42578125" style="40" customWidth="1"/>
    <col min="9" max="9" width="25.85546875" style="40" customWidth="1"/>
    <col min="10" max="10" width="19.7109375" style="40" customWidth="1"/>
    <col min="11" max="26" width="10.7109375" style="40" customWidth="1"/>
    <col min="27" max="16384" width="14.42578125" style="40"/>
  </cols>
  <sheetData>
    <row r="1" spans="1:4" x14ac:dyDescent="0.25">
      <c r="A1" s="93"/>
      <c r="B1" s="94"/>
      <c r="C1" s="109" t="s">
        <v>90</v>
      </c>
      <c r="D1" s="38" t="s">
        <v>91</v>
      </c>
    </row>
    <row r="2" spans="1:4" x14ac:dyDescent="0.25">
      <c r="A2" s="95"/>
      <c r="B2" s="96"/>
      <c r="C2" s="76"/>
      <c r="D2" s="41" t="s">
        <v>396</v>
      </c>
    </row>
    <row r="3" spans="1:4" x14ac:dyDescent="0.25">
      <c r="A3" s="95"/>
      <c r="B3" s="96"/>
      <c r="C3" s="110" t="s">
        <v>92</v>
      </c>
      <c r="D3" s="42" t="s">
        <v>394</v>
      </c>
    </row>
    <row r="4" spans="1:4" ht="21" customHeight="1" x14ac:dyDescent="0.25">
      <c r="A4" s="97"/>
      <c r="B4" s="98"/>
      <c r="C4" s="76"/>
      <c r="D4" s="42" t="s">
        <v>393</v>
      </c>
    </row>
    <row r="5" spans="1:4" ht="39" customHeight="1" x14ac:dyDescent="0.25">
      <c r="A5" s="111" t="s">
        <v>93</v>
      </c>
      <c r="B5" s="90"/>
      <c r="C5" s="106" t="s">
        <v>94</v>
      </c>
      <c r="D5" s="90"/>
    </row>
    <row r="6" spans="1:4" ht="24" customHeight="1" x14ac:dyDescent="0.25">
      <c r="A6" s="105" t="s">
        <v>95</v>
      </c>
      <c r="B6" s="90"/>
      <c r="C6" s="106" t="s">
        <v>299</v>
      </c>
      <c r="D6" s="90"/>
    </row>
    <row r="7" spans="1:4" ht="57.75" customHeight="1" x14ac:dyDescent="0.25">
      <c r="A7" s="105" t="s">
        <v>96</v>
      </c>
      <c r="B7" s="90"/>
      <c r="C7" s="106" t="s">
        <v>323</v>
      </c>
      <c r="D7" s="90"/>
    </row>
    <row r="8" spans="1:4" ht="24.75" customHeight="1" x14ac:dyDescent="0.25">
      <c r="A8" s="105" t="s">
        <v>97</v>
      </c>
      <c r="B8" s="90"/>
      <c r="C8" s="107">
        <v>44719</v>
      </c>
      <c r="D8" s="90"/>
    </row>
    <row r="10" spans="1:4" ht="25.5" customHeight="1" x14ac:dyDescent="0.25">
      <c r="A10" s="49" t="s">
        <v>98</v>
      </c>
      <c r="B10" s="49" t="s">
        <v>99</v>
      </c>
      <c r="C10" s="49" t="s">
        <v>93</v>
      </c>
      <c r="D10" s="49" t="s">
        <v>262</v>
      </c>
    </row>
    <row r="11" spans="1:4" ht="44.25" customHeight="1" x14ac:dyDescent="0.25">
      <c r="A11" s="50">
        <v>1</v>
      </c>
      <c r="B11" s="51" t="s">
        <v>107</v>
      </c>
      <c r="C11" s="52" t="s">
        <v>108</v>
      </c>
      <c r="D11" s="52"/>
    </row>
    <row r="12" spans="1:4" ht="105.75" customHeight="1" x14ac:dyDescent="0.25">
      <c r="A12" s="50">
        <v>2</v>
      </c>
      <c r="B12" s="51" t="s">
        <v>109</v>
      </c>
      <c r="C12" s="52" t="s">
        <v>110</v>
      </c>
      <c r="D12" s="52"/>
    </row>
    <row r="13" spans="1:4" ht="36" customHeight="1" x14ac:dyDescent="0.25">
      <c r="A13" s="50">
        <v>3</v>
      </c>
      <c r="B13" s="51" t="s">
        <v>111</v>
      </c>
      <c r="C13" s="52" t="s">
        <v>112</v>
      </c>
      <c r="D13" s="52"/>
    </row>
    <row r="14" spans="1:4" ht="36" customHeight="1" x14ac:dyDescent="0.25">
      <c r="A14" s="50">
        <v>4</v>
      </c>
      <c r="B14" s="51" t="s">
        <v>113</v>
      </c>
      <c r="C14" s="52" t="s">
        <v>114</v>
      </c>
      <c r="D14" s="52"/>
    </row>
    <row r="15" spans="1:4" ht="36" customHeight="1" x14ac:dyDescent="0.25">
      <c r="A15" s="50">
        <v>5</v>
      </c>
      <c r="B15" s="51" t="s">
        <v>115</v>
      </c>
      <c r="C15" s="52" t="s">
        <v>116</v>
      </c>
      <c r="D15" s="52"/>
    </row>
    <row r="16" spans="1:4" ht="36" customHeight="1" x14ac:dyDescent="0.25">
      <c r="A16" s="53">
        <v>6</v>
      </c>
      <c r="B16" s="51" t="s">
        <v>117</v>
      </c>
      <c r="C16" s="52" t="s">
        <v>118</v>
      </c>
      <c r="D16" s="52"/>
    </row>
    <row r="17" spans="1:26" ht="45" customHeight="1" x14ac:dyDescent="0.25">
      <c r="A17" s="49" t="s">
        <v>263</v>
      </c>
      <c r="B17" s="49" t="s">
        <v>264</v>
      </c>
      <c r="C17" s="49" t="s">
        <v>93</v>
      </c>
      <c r="D17" s="49" t="s">
        <v>265</v>
      </c>
      <c r="E17" s="49" t="s">
        <v>266</v>
      </c>
      <c r="F17" s="49" t="s">
        <v>267</v>
      </c>
      <c r="G17" s="49" t="s">
        <v>268</v>
      </c>
      <c r="H17" s="49" t="s">
        <v>269</v>
      </c>
      <c r="I17" s="49" t="s">
        <v>270</v>
      </c>
      <c r="J17" s="49" t="s">
        <v>271</v>
      </c>
      <c r="K17" s="49" t="s">
        <v>272</v>
      </c>
    </row>
    <row r="18" spans="1:26" ht="50.25" customHeight="1" x14ac:dyDescent="0.25">
      <c r="A18" s="54" t="s">
        <v>273</v>
      </c>
      <c r="B18" s="54" t="s">
        <v>274</v>
      </c>
      <c r="C18" s="54" t="s">
        <v>275</v>
      </c>
      <c r="D18" s="54" t="s">
        <v>276</v>
      </c>
      <c r="E18" s="54" t="s">
        <v>282</v>
      </c>
      <c r="F18" s="54" t="s">
        <v>278</v>
      </c>
      <c r="G18" s="54" t="s">
        <v>279</v>
      </c>
      <c r="H18" s="54" t="s">
        <v>51</v>
      </c>
      <c r="I18" s="54" t="s">
        <v>51</v>
      </c>
      <c r="J18" s="54" t="s">
        <v>51</v>
      </c>
      <c r="K18" s="54" t="s">
        <v>51</v>
      </c>
      <c r="L18" s="55"/>
      <c r="M18" s="55"/>
      <c r="N18" s="55"/>
      <c r="O18" s="55"/>
      <c r="P18" s="55"/>
      <c r="Q18" s="55"/>
      <c r="R18" s="55"/>
      <c r="S18" s="55"/>
      <c r="T18" s="55"/>
      <c r="U18" s="55"/>
      <c r="V18" s="55"/>
      <c r="W18" s="55"/>
      <c r="X18" s="55"/>
      <c r="Y18" s="55"/>
      <c r="Z18" s="55"/>
    </row>
    <row r="19" spans="1:26" ht="42.75" customHeight="1" x14ac:dyDescent="0.25">
      <c r="A19" s="54"/>
      <c r="B19" s="54"/>
      <c r="C19" s="54"/>
      <c r="D19" s="54"/>
      <c r="E19" s="54" t="s">
        <v>283</v>
      </c>
      <c r="F19" s="54"/>
      <c r="G19" s="54"/>
      <c r="H19" s="54"/>
      <c r="I19" s="54"/>
      <c r="J19" s="54"/>
      <c r="K19" s="54"/>
      <c r="L19" s="55"/>
      <c r="M19" s="55"/>
      <c r="N19" s="55"/>
      <c r="O19" s="55"/>
      <c r="P19" s="55"/>
      <c r="Q19" s="55"/>
      <c r="R19" s="55"/>
      <c r="S19" s="55"/>
      <c r="T19" s="55"/>
      <c r="U19" s="55"/>
      <c r="V19" s="55"/>
      <c r="W19" s="55"/>
      <c r="X19" s="55"/>
      <c r="Y19" s="55"/>
      <c r="Z19" s="55"/>
    </row>
    <row r="20" spans="1:26" ht="42.75" customHeight="1" x14ac:dyDescent="0.25">
      <c r="A20" s="54"/>
      <c r="B20" s="54"/>
      <c r="C20" s="54"/>
      <c r="D20" s="54"/>
      <c r="E20" s="54" t="s">
        <v>283</v>
      </c>
      <c r="F20" s="54"/>
      <c r="G20" s="54"/>
      <c r="H20" s="54"/>
      <c r="I20" s="54"/>
      <c r="J20" s="54"/>
      <c r="K20" s="54"/>
    </row>
    <row r="21" spans="1:26" ht="42.75" customHeight="1" x14ac:dyDescent="0.25">
      <c r="A21" s="54"/>
      <c r="B21" s="54"/>
      <c r="C21" s="54"/>
      <c r="D21" s="54"/>
      <c r="E21" s="54" t="s">
        <v>283</v>
      </c>
      <c r="F21" s="54"/>
      <c r="G21" s="54"/>
      <c r="H21" s="54"/>
      <c r="I21" s="54"/>
      <c r="J21" s="54"/>
      <c r="K21" s="54"/>
    </row>
    <row r="22" spans="1:26" ht="42.75" customHeight="1" x14ac:dyDescent="0.25">
      <c r="A22" s="54"/>
      <c r="B22" s="54"/>
      <c r="C22" s="54"/>
      <c r="D22" s="54"/>
      <c r="E22" s="54" t="s">
        <v>283</v>
      </c>
      <c r="F22" s="54"/>
      <c r="G22" s="54"/>
      <c r="H22" s="54"/>
      <c r="I22" s="54"/>
      <c r="J22" s="54"/>
      <c r="K22" s="54"/>
    </row>
    <row r="23" spans="1:26" ht="42.75" customHeight="1" x14ac:dyDescent="0.25">
      <c r="A23" s="54"/>
      <c r="B23" s="54"/>
      <c r="C23" s="54"/>
      <c r="D23" s="54"/>
      <c r="E23" s="54" t="s">
        <v>283</v>
      </c>
      <c r="F23" s="54"/>
      <c r="G23" s="54"/>
      <c r="H23" s="54"/>
      <c r="I23" s="54"/>
      <c r="J23" s="54"/>
      <c r="K23" s="54"/>
    </row>
    <row r="24" spans="1:26" ht="42.75" customHeight="1" x14ac:dyDescent="0.25">
      <c r="A24" s="54"/>
      <c r="B24" s="54"/>
      <c r="C24" s="54"/>
      <c r="D24" s="54"/>
      <c r="E24" s="54" t="s">
        <v>283</v>
      </c>
      <c r="F24" s="54"/>
      <c r="G24" s="54"/>
      <c r="H24" s="54"/>
      <c r="I24" s="54"/>
      <c r="J24" s="54"/>
      <c r="K24" s="54"/>
    </row>
    <row r="25" spans="1:26" ht="26.25" customHeight="1" x14ac:dyDescent="0.25">
      <c r="A25" s="56" t="s">
        <v>98</v>
      </c>
      <c r="B25" s="56" t="s">
        <v>99</v>
      </c>
      <c r="C25" s="108" t="s">
        <v>119</v>
      </c>
      <c r="D25" s="90"/>
    </row>
    <row r="26" spans="1:26" ht="87" customHeight="1" x14ac:dyDescent="0.25">
      <c r="A26" s="50">
        <v>1</v>
      </c>
      <c r="B26" s="44" t="s">
        <v>120</v>
      </c>
      <c r="C26" s="104" t="s">
        <v>121</v>
      </c>
      <c r="D26" s="90"/>
    </row>
    <row r="27" spans="1:26" ht="45" customHeight="1" x14ac:dyDescent="0.25">
      <c r="A27" s="50">
        <v>2</v>
      </c>
      <c r="B27" s="44" t="s">
        <v>122</v>
      </c>
      <c r="C27" s="104" t="s">
        <v>123</v>
      </c>
      <c r="D27" s="90"/>
    </row>
    <row r="28" spans="1:26" ht="45" customHeight="1" x14ac:dyDescent="0.25">
      <c r="A28" s="50">
        <v>3</v>
      </c>
      <c r="B28" s="44" t="s">
        <v>124</v>
      </c>
      <c r="C28" s="104" t="s">
        <v>125</v>
      </c>
      <c r="D28" s="90"/>
    </row>
    <row r="29" spans="1:26" ht="45" customHeight="1" x14ac:dyDescent="0.25">
      <c r="A29" s="50">
        <v>4</v>
      </c>
      <c r="B29" s="51" t="s">
        <v>126</v>
      </c>
      <c r="C29" s="104" t="s">
        <v>127</v>
      </c>
      <c r="D29" s="90"/>
    </row>
    <row r="30" spans="1:26" ht="45" customHeight="1" x14ac:dyDescent="0.25">
      <c r="A30" s="50">
        <v>5</v>
      </c>
      <c r="B30" s="44" t="s">
        <v>128</v>
      </c>
      <c r="C30" s="104" t="s">
        <v>129</v>
      </c>
      <c r="D30" s="90"/>
    </row>
    <row r="31" spans="1:26" ht="15.75" customHeight="1" x14ac:dyDescent="0.25"/>
    <row r="32" spans="1:26"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A6:B6"/>
    <mergeCell ref="C6:D6"/>
    <mergeCell ref="A1:B4"/>
    <mergeCell ref="C1:C2"/>
    <mergeCell ref="C3:C4"/>
    <mergeCell ref="A5:B5"/>
    <mergeCell ref="C5:D5"/>
    <mergeCell ref="C27:D27"/>
    <mergeCell ref="C28:D28"/>
    <mergeCell ref="C29:D29"/>
    <mergeCell ref="C30:D30"/>
    <mergeCell ref="A7:B7"/>
    <mergeCell ref="C7:D7"/>
    <mergeCell ref="A8:B8"/>
    <mergeCell ref="C8:D8"/>
    <mergeCell ref="C25:D25"/>
    <mergeCell ref="C26:D26"/>
  </mergeCells>
  <dataValidations count="2">
    <dataValidation type="list" allowBlank="1" showErrorMessage="1" sqref="G18:G24">
      <formula1>#REF!</formula1>
    </dataValidation>
    <dataValidation type="list" allowBlank="1" showErrorMessage="1" sqref="E18:F24 H18:K24">
      <formula1>#REF!</formula1>
    </dataValidation>
  </dataValidations>
  <pageMargins left="0.7" right="0.7" top="0.75" bottom="0.75" header="0" footer="0"/>
  <pageSetup paperSize="9"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36"/>
  <sheetViews>
    <sheetView tabSelected="1" zoomScale="69" zoomScaleNormal="69" workbookViewId="0">
      <selection activeCell="C5" sqref="C5:AI5"/>
    </sheetView>
  </sheetViews>
  <sheetFormatPr baseColWidth="10" defaultRowHeight="15" x14ac:dyDescent="0.25"/>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style="7"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47.28515625" customWidth="1"/>
    <col min="30" max="31" width="16.28515625" customWidth="1"/>
    <col min="32" max="32" width="18.28515625" customWidth="1"/>
    <col min="33" max="33" width="14.85546875" customWidth="1"/>
    <col min="34" max="34" width="21.28515625" customWidth="1"/>
    <col min="35" max="35" width="13.85546875" customWidth="1"/>
  </cols>
  <sheetData>
    <row r="1" spans="1:35" ht="15" customHeight="1" x14ac:dyDescent="0.25">
      <c r="A1" s="134"/>
      <c r="B1" s="135"/>
      <c r="C1" s="163" t="s">
        <v>90</v>
      </c>
      <c r="D1" s="164"/>
      <c r="E1" s="164"/>
      <c r="F1" s="164"/>
      <c r="G1" s="164"/>
      <c r="H1" s="164"/>
      <c r="I1" s="164"/>
      <c r="J1" s="164"/>
      <c r="K1" s="164"/>
      <c r="L1" s="164"/>
      <c r="M1" s="164"/>
      <c r="N1" s="164"/>
      <c r="O1" s="164"/>
      <c r="P1" s="164"/>
      <c r="Q1" s="164"/>
      <c r="R1" s="164"/>
      <c r="S1" s="164"/>
      <c r="T1" s="164"/>
      <c r="U1" s="164"/>
      <c r="V1" s="164"/>
      <c r="W1" s="164"/>
      <c r="X1" s="164"/>
      <c r="Y1" s="164"/>
      <c r="Z1" s="164"/>
      <c r="AA1" s="164"/>
      <c r="AB1" s="164"/>
      <c r="AC1" s="164"/>
      <c r="AD1" s="164"/>
      <c r="AE1" s="164"/>
      <c r="AF1" s="164"/>
      <c r="AG1" s="164"/>
      <c r="AH1" s="200" t="s">
        <v>91</v>
      </c>
      <c r="AI1" s="201"/>
    </row>
    <row r="2" spans="1:35" ht="15" customHeight="1" x14ac:dyDescent="0.25">
      <c r="A2" s="136"/>
      <c r="B2" s="137"/>
      <c r="C2" s="165"/>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202" t="s">
        <v>395</v>
      </c>
      <c r="AI2" s="203"/>
    </row>
    <row r="3" spans="1:35" ht="15" customHeight="1" x14ac:dyDescent="0.25">
      <c r="A3" s="136"/>
      <c r="B3" s="137"/>
      <c r="C3" s="167" t="s">
        <v>294</v>
      </c>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204" t="s">
        <v>394</v>
      </c>
      <c r="AI3" s="205"/>
    </row>
    <row r="4" spans="1:35" ht="15.75" customHeight="1" thickBot="1" x14ac:dyDescent="0.3">
      <c r="A4" s="136"/>
      <c r="B4" s="137"/>
      <c r="C4" s="167"/>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206" t="s">
        <v>393</v>
      </c>
      <c r="AI4" s="207"/>
    </row>
    <row r="5" spans="1:35" ht="28.5" customHeight="1" thickBot="1" x14ac:dyDescent="0.3">
      <c r="A5" s="138" t="s">
        <v>93</v>
      </c>
      <c r="B5" s="139"/>
      <c r="C5" s="140" t="s">
        <v>94</v>
      </c>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98"/>
      <c r="AI5" s="199"/>
    </row>
    <row r="6" spans="1:35" ht="15.75" customHeight="1" thickBot="1" x14ac:dyDescent="0.3">
      <c r="A6" s="155" t="s">
        <v>95</v>
      </c>
      <c r="B6" s="156"/>
      <c r="C6" s="146" t="s">
        <v>299</v>
      </c>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8"/>
    </row>
    <row r="7" spans="1:35" ht="65.25" customHeight="1" thickBot="1" x14ac:dyDescent="0.3">
      <c r="A7" s="157" t="s">
        <v>96</v>
      </c>
      <c r="B7" s="158"/>
      <c r="C7" s="149" t="s">
        <v>379</v>
      </c>
      <c r="D7" s="150"/>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150"/>
      <c r="AH7" s="150"/>
      <c r="AI7" s="151"/>
    </row>
    <row r="8" spans="1:35" ht="15.75" customHeight="1" thickBot="1" x14ac:dyDescent="0.3">
      <c r="A8" s="144" t="s">
        <v>97</v>
      </c>
      <c r="B8" s="145"/>
      <c r="C8" s="152">
        <v>44719</v>
      </c>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54"/>
    </row>
    <row r="9" spans="1:35" s="12" customFormat="1" ht="25.5" customHeight="1" x14ac:dyDescent="0.25">
      <c r="A9" s="175" t="s">
        <v>63</v>
      </c>
      <c r="B9" s="175"/>
      <c r="C9" s="176"/>
      <c r="D9" s="176"/>
      <c r="E9" s="176"/>
      <c r="F9" s="176"/>
      <c r="G9" s="176"/>
      <c r="H9" s="178" t="s">
        <v>64</v>
      </c>
      <c r="I9" s="178"/>
      <c r="J9" s="178"/>
      <c r="K9" s="178"/>
      <c r="L9" s="178"/>
      <c r="M9" s="178"/>
      <c r="N9" s="178"/>
      <c r="O9" s="178"/>
      <c r="P9" s="178"/>
      <c r="Q9" s="178"/>
      <c r="R9" s="178"/>
      <c r="S9" s="178"/>
      <c r="T9" s="178"/>
      <c r="U9" s="178"/>
      <c r="V9" s="178"/>
      <c r="W9" s="178"/>
      <c r="X9" s="178"/>
      <c r="Y9" s="178"/>
      <c r="Z9" s="178"/>
      <c r="AA9" s="178"/>
      <c r="AB9" s="169" t="s">
        <v>89</v>
      </c>
      <c r="AC9" s="170"/>
      <c r="AD9" s="170"/>
      <c r="AE9" s="170"/>
      <c r="AF9" s="170"/>
      <c r="AG9" s="170"/>
      <c r="AH9" s="170"/>
      <c r="AI9" s="171"/>
    </row>
    <row r="10" spans="1:35" s="13" customFormat="1" ht="46.5" customHeight="1" x14ac:dyDescent="0.25">
      <c r="A10" s="24" t="s">
        <v>67</v>
      </c>
      <c r="B10" s="184" t="s">
        <v>7</v>
      </c>
      <c r="C10" s="185"/>
      <c r="D10" s="185"/>
      <c r="E10" s="185"/>
      <c r="F10" s="14" t="s">
        <v>66</v>
      </c>
      <c r="G10" s="183"/>
      <c r="H10" s="177" t="s">
        <v>252</v>
      </c>
      <c r="I10" s="177"/>
      <c r="J10" s="177"/>
      <c r="K10" s="177"/>
      <c r="L10" s="177"/>
      <c r="M10" s="177" t="s">
        <v>65</v>
      </c>
      <c r="N10" s="177"/>
      <c r="O10" s="177"/>
      <c r="P10" s="177"/>
      <c r="Q10" s="177"/>
      <c r="R10" s="177"/>
      <c r="S10" s="177"/>
      <c r="T10" s="177"/>
      <c r="U10" s="177"/>
      <c r="V10" s="177"/>
      <c r="W10" s="177"/>
      <c r="X10" s="177"/>
      <c r="Y10" s="177"/>
      <c r="Z10" s="177"/>
      <c r="AA10" s="177"/>
      <c r="AB10" s="172"/>
      <c r="AC10" s="173"/>
      <c r="AD10" s="173"/>
      <c r="AE10" s="173"/>
      <c r="AF10" s="173"/>
      <c r="AG10" s="173"/>
      <c r="AH10" s="173"/>
      <c r="AI10" s="174"/>
    </row>
    <row r="11" spans="1:35" s="13" customFormat="1" ht="37.5" x14ac:dyDescent="0.25">
      <c r="A11" s="25" t="s">
        <v>0</v>
      </c>
      <c r="B11" s="25" t="s">
        <v>1</v>
      </c>
      <c r="C11" s="25" t="s">
        <v>9</v>
      </c>
      <c r="D11" s="25" t="s">
        <v>8</v>
      </c>
      <c r="E11" s="25" t="s">
        <v>295</v>
      </c>
      <c r="F11" s="14" t="s">
        <v>42</v>
      </c>
      <c r="G11" s="183"/>
      <c r="H11" s="15" t="s">
        <v>6</v>
      </c>
      <c r="I11" s="142" t="s">
        <v>5</v>
      </c>
      <c r="J11" s="143"/>
      <c r="K11" s="142" t="s">
        <v>4</v>
      </c>
      <c r="L11" s="143"/>
      <c r="M11" s="15" t="s">
        <v>3</v>
      </c>
      <c r="N11" s="15" t="s">
        <v>10</v>
      </c>
      <c r="O11" s="15" t="s">
        <v>11</v>
      </c>
      <c r="P11" s="15" t="s">
        <v>12</v>
      </c>
      <c r="Q11" s="15" t="s">
        <v>13</v>
      </c>
      <c r="R11" s="15" t="s">
        <v>14</v>
      </c>
      <c r="S11" s="15" t="s">
        <v>15</v>
      </c>
      <c r="T11" s="15" t="s">
        <v>6</v>
      </c>
      <c r="U11" s="15" t="s">
        <v>76</v>
      </c>
      <c r="V11" s="20" t="s">
        <v>260</v>
      </c>
      <c r="W11" s="142" t="s">
        <v>16</v>
      </c>
      <c r="X11" s="143"/>
      <c r="Y11" s="142" t="s">
        <v>83</v>
      </c>
      <c r="Z11" s="143"/>
      <c r="AA11" s="15" t="s">
        <v>17</v>
      </c>
      <c r="AB11" s="16" t="s">
        <v>18</v>
      </c>
      <c r="AC11" s="16" t="s">
        <v>19</v>
      </c>
      <c r="AD11" s="16" t="s">
        <v>20</v>
      </c>
      <c r="AE11" s="16" t="s">
        <v>2</v>
      </c>
      <c r="AF11" s="16" t="s">
        <v>21</v>
      </c>
      <c r="AG11" s="16" t="s">
        <v>22</v>
      </c>
      <c r="AH11" s="16" t="s">
        <v>259</v>
      </c>
      <c r="AI11" s="16" t="s">
        <v>261</v>
      </c>
    </row>
    <row r="12" spans="1:35" s="4" customFormat="1" ht="158.25" customHeight="1" x14ac:dyDescent="0.25">
      <c r="A12" s="122" t="s">
        <v>299</v>
      </c>
      <c r="B12" s="179" t="s">
        <v>131</v>
      </c>
      <c r="C12" s="179" t="s">
        <v>338</v>
      </c>
      <c r="D12" s="179" t="s">
        <v>339</v>
      </c>
      <c r="E12" s="181" t="str">
        <f>CONCATENATE(B12," ",C12," ",D12)</f>
        <v>Afectación reputacional por emergencia sanitaria debido a la no recolección de los residuos peligrosos  generados en la UT. debido a que no renovó el contrato con el proveedor asignado.</v>
      </c>
      <c r="F12" s="114" t="s">
        <v>48</v>
      </c>
      <c r="G12" s="112" t="s">
        <v>35</v>
      </c>
      <c r="H12" s="120" t="s">
        <v>324</v>
      </c>
      <c r="I12" s="114" t="s">
        <v>62</v>
      </c>
      <c r="J12" s="114" t="str">
        <f>IF((I12="Muy Bajo"),"20%",IF(I12="Baja","40%",IF(I12="Media","60%",IF(I12="Alta","80%",IF(I12="Muy Alta","100%","0")))))</f>
        <v>20%</v>
      </c>
      <c r="K12" s="114" t="s">
        <v>57</v>
      </c>
      <c r="L12" s="114" t="str">
        <f>IF((K12="Leve"),"20%",IF(K12="Menor","40%",IF(K12="Moderado","60%",IF(K12="Mayor","80%",IF(K12="Catastrófico","100%","0")))))</f>
        <v>20%</v>
      </c>
      <c r="M12" s="126" t="str">
        <f>IF((J12="100%")*(L12="100%"),"Extremo",IF((J12="100%")*(L12="80%"),"Alto",IF((J12="100%")*(L12="60%"),"Alto",IF((J12="100%")*(L12="40%"),"Alto",IF((J12="100%")*(L12="20%"),"Alto",IF((J12="80%")*(L12="100%"),"Extremo",IF((J12="80%")*(L12="80%"),"Alto",IF((J12="80%")*(L12="60%"),"Alto",IF((J12="80%")*(L12="40%"),"Moderado",IF((J12="80%")*(L12="20%"),"Moderado",IF((J12="60%")*(L12="100%"),"Extremo",IF((J12="60%")*(L12="80%"),"Alto",IF((J12="60%")*(L12="60%"),"Moderado",IF((J12="60%")*(L12="40%"),"Moderado",IF((J12="60%")*(L12="20%"),"Moderado",IF((J12="40%")*(L12="100%"),"Extremo",IF((J12="40%")*(L12="80%"),"Alto",IF((J12="40%")*(L12="60%"),"Moderado",IF((J12="40%")*(L12="40%"),"Moderado",IF((J12="40%")*(L12="20%"),"Bajo",IF((J12="20%")*(L12="100%"),"Extremo",IF((J12="20%")*(L12="80%"),"Alto",IF((J12="20%")*(L12="60%"),"Moderado",IF((J12="20%")*(L12="40%"),"Bajo",IF((J12="20%")*(L12="20%"),"Bajo","0")))))))))))))))))))))))))</f>
        <v>Bajo</v>
      </c>
      <c r="N12" s="186" t="s">
        <v>353</v>
      </c>
      <c r="O12" s="114" t="s">
        <v>68</v>
      </c>
      <c r="P12" s="114" t="s">
        <v>70</v>
      </c>
      <c r="Q12" s="189" t="s">
        <v>74</v>
      </c>
      <c r="R12" s="126">
        <f>IF((P12="Preventivo"),"25%",IF(P12="Detectivo","15%",IF(P12="Correctivo","10%","0")))+IF((Q12="Automático"),"25%",IF(Q12="Manual","15%","0"))</f>
        <v>0.4</v>
      </c>
      <c r="S12" s="114" t="s">
        <v>77</v>
      </c>
      <c r="T12" s="114" t="s">
        <v>79</v>
      </c>
      <c r="U12" s="114" t="s">
        <v>81</v>
      </c>
      <c r="V12" s="126">
        <f>IF(O12="probabilidad",J12-(J12*R12),IF(O12="Impacto",(J12-0),"0"))</f>
        <v>0.12</v>
      </c>
      <c r="W12" s="126">
        <f>V13</f>
        <v>0</v>
      </c>
      <c r="X12" s="114" t="str">
        <f>IF((W12&lt;21%),"Muy Bajo",IF((W12&lt;41%),"Baja",IF((W12&lt;61%),"Media",IF((W12&lt;81%),"Alta",IF((W12&lt;101%),"Muy alta","0")))))</f>
        <v>Muy Bajo</v>
      </c>
      <c r="Y12" s="126">
        <f t="shared" ref="Y12:Y14" si="0">IF(O12="Impacto",L12-(L12*R12),IF(O12="Probabilidad",L12-0,"0"))</f>
        <v>0.2</v>
      </c>
      <c r="Z12" s="114" t="str">
        <f>IF((Y12&lt;21%),"Leve",IF((Y12&lt;41%),"Menor",IF((Y12&lt;61%),"Moderado",IF((Y12&lt;81%),"Mayor",IF((Y12&lt;101%),"Catastrófico","0")))))</f>
        <v>Leve</v>
      </c>
      <c r="AA12" s="126" t="str">
        <f>IF((X12="Muy alta")*(Z12="Catastrófico"),"Extremo",IF((X12="Muy alta")*(Z12="Mayor"),"Alto",IF((X12="Muy alta")*(Z12="Moderado"),"Alto",IF((X12="Muy alta")*(Z12="Menor"),"Alto",IF((X12="Muy alta")*(Z12="Leve"),"Alto",IF((X12="Alta")*(Z12="Catastrófico"),"Extremo",IF((X12="Alta")*(Z12="Mayor"),"Alto",IF((X12="Alta")*(Z12="Moderado"),"Alto",IF((X12="Alta")*(Z12="Menor"),"Moderado",IF((X12="Alta")*(Z12="Leve"),"Moderado",IF((X12="Media")*(Z12="Catastrófico"),"Extremo",IF((X12="Media")*(Z12="Mayor"),"Alto",IF((X12="Media")*(Z12="Moderado"),"Moderado",IF((X12="Media")*(Z12="Menor"),"Moderado",IF((X12="Media")*(Z12="Leve"),"Moderado",IF((X12="Baja")*(Z12="Catastrófico"),"Extremo",IF((X12="Baja")*(Z12="Mayor"),"Alto",IF((X12="Baja")*(Z12="Moderado"),"Moderado",IF((X12="Baja")*(Z12="Menor"),"Moderado",IF((X12="Baja")*(Z12="Leve"),"Bajo",IF((X12="Muy bajo")*(Z12="Catastrófico"),"Extremo",IF((X12="Muy bajo")*(Z12="Mayor"),"Alto",IF((X12="Muy bajo")*(Z12="Moderado"),"Moderado",IF((X12="Muy bajo")*(Z12="Menor"),"Bajo",IF((X12="Muy bajo")*(Z12="Leve"),"Bajo","0")))))))))))))))))))))))))</f>
        <v>Bajo</v>
      </c>
      <c r="AB12" s="114"/>
      <c r="AC12" s="159" t="s">
        <v>331</v>
      </c>
      <c r="AD12" s="161" t="s">
        <v>332</v>
      </c>
      <c r="AE12" s="112" t="s">
        <v>333</v>
      </c>
      <c r="AF12" s="112" t="s">
        <v>334</v>
      </c>
      <c r="AG12" s="114" t="s">
        <v>335</v>
      </c>
      <c r="AH12" s="112" t="s">
        <v>336</v>
      </c>
      <c r="AI12" s="114" t="s">
        <v>337</v>
      </c>
    </row>
    <row r="13" spans="1:35" ht="126" customHeight="1" x14ac:dyDescent="0.25">
      <c r="A13" s="123"/>
      <c r="B13" s="180"/>
      <c r="C13" s="180"/>
      <c r="D13" s="180"/>
      <c r="E13" s="182"/>
      <c r="F13" s="115"/>
      <c r="G13" s="113"/>
      <c r="H13" s="121"/>
      <c r="I13" s="115"/>
      <c r="J13" s="115"/>
      <c r="K13" s="115"/>
      <c r="L13" s="115"/>
      <c r="M13" s="127"/>
      <c r="N13" s="187"/>
      <c r="O13" s="188"/>
      <c r="P13" s="188"/>
      <c r="Q13" s="190"/>
      <c r="R13" s="127"/>
      <c r="S13" s="188"/>
      <c r="T13" s="188"/>
      <c r="U13" s="115"/>
      <c r="V13" s="127"/>
      <c r="W13" s="127"/>
      <c r="X13" s="115"/>
      <c r="Y13" s="127"/>
      <c r="Z13" s="115"/>
      <c r="AA13" s="127"/>
      <c r="AB13" s="115"/>
      <c r="AC13" s="160"/>
      <c r="AD13" s="162"/>
      <c r="AE13" s="113"/>
      <c r="AF13" s="113"/>
      <c r="AG13" s="115"/>
      <c r="AH13" s="113"/>
      <c r="AI13" s="115"/>
    </row>
    <row r="14" spans="1:35" ht="90.75" customHeight="1" x14ac:dyDescent="0.25">
      <c r="A14" s="122" t="s">
        <v>299</v>
      </c>
      <c r="B14" s="112" t="s">
        <v>287</v>
      </c>
      <c r="C14" s="112" t="s">
        <v>340</v>
      </c>
      <c r="D14" s="112" t="s">
        <v>341</v>
      </c>
      <c r="E14" s="132" t="str">
        <f>CONCATENATE(B14," ",C14," ",D14)</f>
        <v xml:space="preserve">Afectación económica y reputacional por derrame de químicos peligrosos debido a mala manipulación o almacenamiento. </v>
      </c>
      <c r="F14" s="114" t="s">
        <v>45</v>
      </c>
      <c r="G14" s="112" t="s">
        <v>40</v>
      </c>
      <c r="H14" s="112" t="s">
        <v>325</v>
      </c>
      <c r="I14" s="114" t="s">
        <v>51</v>
      </c>
      <c r="J14" s="114" t="str">
        <f t="shared" ref="J14" si="1">IF((I14="Muy Bajo"),"20%",IF(I14="Baja","40%",IF(I14="Media","60%",IF(I14="Alta","80%",IF(I14="Muy Alta","100%","0")))))</f>
        <v>80%</v>
      </c>
      <c r="K14" s="114" t="s">
        <v>60</v>
      </c>
      <c r="L14" s="114" t="str">
        <f t="shared" ref="L14" si="2">IF((K14="Leve"),"20%",IF(K14="Menor","40%",IF(K14="Moderado","60%",IF(K14="Mayor","80%",IF(K14="Catastrófico","100%","0")))))</f>
        <v>80%</v>
      </c>
      <c r="M14" s="126" t="str">
        <f t="shared" ref="M14" si="3">IF((J14="100%")*(L14="100%"),"Extremo",IF((J14="100%")*(L14="80%"),"Alto",IF((J14="100%")*(L14="60%"),"Alto",IF((J14="100%")*(L14="40%"),"Alto",IF((J14="100%")*(L14="20%"),"Alto",IF((J14="80%")*(L14="100%"),"Extremo",IF((J14="80%")*(L14="80%"),"Alto",IF((J14="80%")*(L14="60%"),"Alto",IF((J14="80%")*(L14="40%"),"Moderado",IF((J14="80%")*(L14="20%"),"Moderado",IF((J14="60%")*(L14="100%"),"Extremo",IF((J14="60%")*(L14="80%"),"Alto",IF((J14="60%")*(L14="60%"),"Moderado",IF((J14="60%")*(L14="40%"),"Moderado",IF((J14="60%")*(L14="20%"),"Moderado",IF((J14="40%")*(L14="100%"),"Extremo",IF((J14="40%")*(L14="80%"),"Alto",IF((J14="40%")*(L14="60%"),"Moderado",IF((J14="40%")*(L14="40%"),"Moderado",IF((J14="40%")*(L14="20%"),"Bajo",IF((J14="20%")*(L14="100%"),"Extremo",IF((J14="20%")*(L14="80%"),"Alto",IF((J14="20%")*(L14="60%"),"Moderado",IF((J14="20%")*(L14="40%"),"Bajo",IF((J14="20%")*(L14="20%"),"Bajo","0")))))))))))))))))))))))))</f>
        <v>Alto</v>
      </c>
      <c r="N14" s="57" t="s">
        <v>354</v>
      </c>
      <c r="O14" s="58" t="s">
        <v>68</v>
      </c>
      <c r="P14" s="58" t="s">
        <v>70</v>
      </c>
      <c r="Q14" s="58" t="s">
        <v>74</v>
      </c>
      <c r="R14" s="31">
        <f t="shared" ref="R14:R27" si="4">IF((P14="Preventivo"),"25%",IF(P14="Detectivo","15%",IF(P14="Correctivo","10%","0")))+IF((Q14="Automático"),"25%",IF(Q14="Manual","15%","0"))</f>
        <v>0.4</v>
      </c>
      <c r="S14" s="58" t="s">
        <v>78</v>
      </c>
      <c r="T14" s="58" t="s">
        <v>80</v>
      </c>
      <c r="U14" s="30"/>
      <c r="V14" s="31">
        <f t="shared" ref="V14" si="5">IF(O14="probabilidad",J14-(J14*R14),IF(O14="Impacto",(J14-0),"0"))</f>
        <v>0.48</v>
      </c>
      <c r="W14" s="126">
        <f t="shared" ref="W14" si="6">V15</f>
        <v>0.48</v>
      </c>
      <c r="X14" s="114" t="str">
        <f t="shared" ref="X14" si="7">IF((W14&lt;21%),"Muy Bajo",IF((W14&lt;41%),"Baja",IF((W14&lt;61%),"Media",IF((W14&lt;81%),"Alta",IF((W14&lt;101%),"Muy alta","0")))))</f>
        <v>Media</v>
      </c>
      <c r="Y14" s="126">
        <f t="shared" si="0"/>
        <v>0.8</v>
      </c>
      <c r="Z14" s="114" t="str">
        <f t="shared" ref="Z14" si="8">IF((Y14&lt;21%),"Leve",IF((Y14&lt;41%),"Menor",IF((Y14&lt;61%),"Moderado",IF((Y14&lt;81%),"Mayor",IF((Y14&lt;101%),"Catastrófico","0")))))</f>
        <v>Mayor</v>
      </c>
      <c r="AA14" s="126" t="str">
        <f t="shared" ref="AA14" si="9">IF((X14="Muy alta")*(Z14="Catastrófico"),"Extremo",IF((X14="Muy alta")*(Z14="Mayor"),"Alto",IF((X14="Muy alta")*(Z14="Moderado"),"Alto",IF((X14="Muy alta")*(Z14="Menor"),"Alto",IF((X14="Muy alta")*(Z14="Leve"),"Alto",IF((X14="Alta")*(Z14="Catastrófico"),"Extremo",IF((X14="Alta")*(Z14="Mayor"),"Alto",IF((X14="Alta")*(Z14="Moderado"),"Alto",IF((X14="Alta")*(Z14="Menor"),"Moderado",IF((X14="Alta")*(Z14="Leve"),"Moderado",IF((X14="Media")*(Z14="Catastrófico"),"Extremo",IF((X14="Media")*(Z14="Mayor"),"Alto",IF((X14="Media")*(Z14="Moderado"),"Moderado",IF((X14="Media")*(Z14="Menor"),"Moderado",IF((X14="Media")*(Z14="Leve"),"Moderado",IF((X14="Baja")*(Z14="Catastrófico"),"Extremo",IF((X14="Baja")*(Z14="Mayor"),"Alto",IF((X14="Baja")*(Z14="Moderado"),"Moderado",IF((X14="Baja")*(Z14="Menor"),"Moderado",IF((X14="Baja")*(Z14="Leve"),"Bajo",IF((X14="Muy bajo")*(Z14="Catastrófico"),"Extremo",IF((X14="Muy bajo")*(Z14="Mayor"),"Alto",IF((X14="Muy bajo")*(Z14="Moderado"),"Moderado",IF((X14="Muy bajo")*(Z14="Menor"),"Bajo",IF((X14="Muy bajo")*(Z14="Leve"),"Bajo","0")))))))))))))))))))))))))</f>
        <v>Alto</v>
      </c>
      <c r="AB14" s="114" t="s">
        <v>86</v>
      </c>
      <c r="AC14" s="118" t="s">
        <v>355</v>
      </c>
      <c r="AD14" s="116" t="s">
        <v>332</v>
      </c>
      <c r="AE14" s="112" t="s">
        <v>333</v>
      </c>
      <c r="AF14" s="112" t="s">
        <v>334</v>
      </c>
      <c r="AG14" s="114" t="s">
        <v>335</v>
      </c>
      <c r="AH14" s="112" t="s">
        <v>336</v>
      </c>
      <c r="AI14" s="114" t="s">
        <v>337</v>
      </c>
    </row>
    <row r="15" spans="1:35" ht="90.75" customHeight="1" x14ac:dyDescent="0.25">
      <c r="A15" s="123"/>
      <c r="B15" s="113"/>
      <c r="C15" s="113"/>
      <c r="D15" s="115"/>
      <c r="E15" s="133"/>
      <c r="F15" s="115"/>
      <c r="G15" s="113"/>
      <c r="H15" s="113"/>
      <c r="I15" s="115"/>
      <c r="J15" s="115"/>
      <c r="K15" s="115"/>
      <c r="L15" s="115"/>
      <c r="M15" s="127"/>
      <c r="N15" s="32"/>
      <c r="O15" s="30"/>
      <c r="P15" s="30"/>
      <c r="Q15" s="36"/>
      <c r="R15" s="31">
        <f t="shared" si="4"/>
        <v>0</v>
      </c>
      <c r="S15" s="30"/>
      <c r="T15" s="30"/>
      <c r="U15" s="30"/>
      <c r="V15" s="33">
        <f t="shared" ref="V15" si="10">V14-(V14*R15)</f>
        <v>0.48</v>
      </c>
      <c r="W15" s="127"/>
      <c r="X15" s="115"/>
      <c r="Y15" s="127"/>
      <c r="Z15" s="115"/>
      <c r="AA15" s="127"/>
      <c r="AB15" s="115"/>
      <c r="AC15" s="119"/>
      <c r="AD15" s="117"/>
      <c r="AE15" s="113"/>
      <c r="AF15" s="113"/>
      <c r="AG15" s="115"/>
      <c r="AH15" s="113"/>
      <c r="AI15" s="115"/>
    </row>
    <row r="16" spans="1:35" s="37" customFormat="1" ht="129" customHeight="1" x14ac:dyDescent="0.25">
      <c r="A16" s="122" t="s">
        <v>299</v>
      </c>
      <c r="B16" s="112" t="s">
        <v>287</v>
      </c>
      <c r="C16" s="112" t="s">
        <v>342</v>
      </c>
      <c r="D16" s="112" t="s">
        <v>343</v>
      </c>
      <c r="E16" s="122" t="str">
        <f t="shared" ref="E16" si="11">CONCATENATE(B16," ",C16," ",D16)</f>
        <v>Afectación económica y reputacional por caida de arboles y/o ramas  debido afectaciones por enfermedad, por inclemencia del tiempo, o por falta de mantenimiento</v>
      </c>
      <c r="F16" s="114" t="s">
        <v>45</v>
      </c>
      <c r="G16" s="112" t="s">
        <v>35</v>
      </c>
      <c r="H16" s="112" t="s">
        <v>327</v>
      </c>
      <c r="I16" s="114" t="s">
        <v>50</v>
      </c>
      <c r="J16" s="114" t="str">
        <f t="shared" ref="J16" si="12">IF((I16="Muy Bajo"),"20%",IF(I16="Baja","40%",IF(I16="Media","60%",IF(I16="Alta","80%",IF(I16="Muy Alta","100%","0")))))</f>
        <v>60%</v>
      </c>
      <c r="K16" s="114" t="s">
        <v>59</v>
      </c>
      <c r="L16" s="114" t="str">
        <f t="shared" ref="L16" si="13">IF((K16="Leve"),"20%",IF(K16="Menor","40%",IF(K16="Moderado","60%",IF(K16="Mayor","80%",IF(K16="Catastrófico","100%","0")))))</f>
        <v>60%</v>
      </c>
      <c r="M16" s="126" t="str">
        <f t="shared" ref="M16" si="14">IF((J16="100%")*(L16="100%"),"Extremo",IF((J16="100%")*(L16="80%"),"Alto",IF((J16="100%")*(L16="60%"),"Alto",IF((J16="100%")*(L16="40%"),"Alto",IF((J16="100%")*(L16="20%"),"Alto",IF((J16="80%")*(L16="100%"),"Extremo",IF((J16="80%")*(L16="80%"),"Alto",IF((J16="80%")*(L16="60%"),"Alto",IF((J16="80%")*(L16="40%"),"Moderado",IF((J16="80%")*(L16="20%"),"Moderado",IF((J16="60%")*(L16="100%"),"Extremo",IF((J16="60%")*(L16="80%"),"Alto",IF((J16="60%")*(L16="60%"),"Moderado",IF((J16="60%")*(L16="40%"),"Moderado",IF((J16="60%")*(L16="20%"),"Moderado",IF((J16="40%")*(L16="100%"),"Extremo",IF((J16="40%")*(L16="80%"),"Alto",IF((J16="40%")*(L16="60%"),"Moderado",IF((J16="40%")*(L16="40%"),"Moderado",IF((J16="40%")*(L16="20%"),"Bajo",IF((J16="20%")*(L16="100%"),"Extremo",IF((J16="20%")*(L16="80%"),"Alto",IF((J16="20%")*(L16="60%"),"Moderado",IF((J16="20%")*(L16="40%"),"Bajo",IF((J16="20%")*(L16="20%"),"Bajo","0")))))))))))))))))))))))))</f>
        <v>Moderado</v>
      </c>
      <c r="N16" s="59" t="s">
        <v>356</v>
      </c>
      <c r="O16" s="60" t="s">
        <v>1</v>
      </c>
      <c r="P16" s="60" t="s">
        <v>70</v>
      </c>
      <c r="Q16" s="60" t="s">
        <v>74</v>
      </c>
      <c r="R16" s="31">
        <f t="shared" si="4"/>
        <v>0.4</v>
      </c>
      <c r="S16" s="61" t="s">
        <v>78</v>
      </c>
      <c r="T16" s="60" t="s">
        <v>79</v>
      </c>
      <c r="U16" s="60" t="s">
        <v>82</v>
      </c>
      <c r="V16" s="31">
        <f t="shared" ref="V16" si="15">IF(O16="probabilidad",J16-(J16*R16),IF(O16="Impacto",(J16-0),"0"))</f>
        <v>0.6</v>
      </c>
      <c r="W16" s="126">
        <f t="shared" ref="W16" si="16">V17</f>
        <v>0.6</v>
      </c>
      <c r="X16" s="114" t="str">
        <f t="shared" ref="X16" si="17">IF((W16&lt;21%),"Muy Bajo",IF((W16&lt;41%),"Baja",IF((W16&lt;61%),"Media",IF((W16&lt;81%),"Alta",IF((W16&lt;101%),"Muy alta","0")))))</f>
        <v>Media</v>
      </c>
      <c r="Y16" s="126">
        <f t="shared" ref="Y16" si="18">IF(O16="Impacto",L16-(L16*R16),IF(O16="Probabilidad",L16-0,"0"))</f>
        <v>0.36</v>
      </c>
      <c r="Z16" s="114" t="str">
        <f t="shared" ref="Z16" si="19">IF((Y16&lt;21%),"Leve",IF((Y16&lt;41%),"Menor",IF((Y16&lt;61%),"Moderado",IF((Y16&lt;81%),"Mayor",IF((Y16&lt;101%),"Catastrófico","0")))))</f>
        <v>Menor</v>
      </c>
      <c r="AA16" s="126" t="str">
        <f t="shared" ref="AA16" si="20">IF((X16="Muy alta")*(Z16="Catastrófico"),"Extremo",IF((X16="Muy alta")*(Z16="Mayor"),"Alto",IF((X16="Muy alta")*(Z16="Moderado"),"Alto",IF((X16="Muy alta")*(Z16="Menor"),"Alto",IF((X16="Muy alta")*(Z16="Leve"),"Alto",IF((X16="Alta")*(Z16="Catastrófico"),"Extremo",IF((X16="Alta")*(Z16="Mayor"),"Alto",IF((X16="Alta")*(Z16="Moderado"),"Alto",IF((X16="Alta")*(Z16="Menor"),"Moderado",IF((X16="Alta")*(Z16="Leve"),"Moderado",IF((X16="Media")*(Z16="Catastrófico"),"Extremo",IF((X16="Media")*(Z16="Mayor"),"Alto",IF((X16="Media")*(Z16="Moderado"),"Moderado",IF((X16="Media")*(Z16="Menor"),"Moderado",IF((X16="Media")*(Z16="Leve"),"Moderado",IF((X16="Baja")*(Z16="Catastrófico"),"Extremo",IF((X16="Baja")*(Z16="Mayor"),"Alto",IF((X16="Baja")*(Z16="Moderado"),"Moderado",IF((X16="Baja")*(Z16="Menor"),"Moderado",IF((X16="Baja")*(Z16="Leve"),"Bajo",IF((X16="Muy bajo")*(Z16="Catastrófico"),"Extremo",IF((X16="Muy bajo")*(Z16="Mayor"),"Alto",IF((X16="Muy bajo")*(Z16="Moderado"),"Moderado",IF((X16="Muy bajo")*(Z16="Menor"),"Bajo",IF((X16="Muy bajo")*(Z16="Leve"),"Bajo","0")))))))))))))))))))))))))</f>
        <v>Moderado</v>
      </c>
      <c r="AB16" s="114" t="s">
        <v>84</v>
      </c>
      <c r="AC16" s="62" t="s">
        <v>357</v>
      </c>
      <c r="AD16" s="116" t="s">
        <v>332</v>
      </c>
      <c r="AE16" s="112" t="s">
        <v>333</v>
      </c>
      <c r="AF16" s="112" t="s">
        <v>334</v>
      </c>
      <c r="AG16" s="114" t="s">
        <v>335</v>
      </c>
      <c r="AH16" s="112" t="s">
        <v>336</v>
      </c>
      <c r="AI16" s="114" t="s">
        <v>337</v>
      </c>
    </row>
    <row r="17" spans="1:35" ht="54" customHeight="1" x14ac:dyDescent="0.25">
      <c r="A17" s="123"/>
      <c r="B17" s="113"/>
      <c r="C17" s="113"/>
      <c r="D17" s="115"/>
      <c r="E17" s="123"/>
      <c r="F17" s="115"/>
      <c r="G17" s="113"/>
      <c r="H17" s="113"/>
      <c r="I17" s="115"/>
      <c r="J17" s="115"/>
      <c r="K17" s="115"/>
      <c r="L17" s="115"/>
      <c r="M17" s="127"/>
      <c r="N17" s="32"/>
      <c r="O17" s="30"/>
      <c r="P17" s="30"/>
      <c r="Q17" s="36"/>
      <c r="R17" s="31">
        <f t="shared" si="4"/>
        <v>0</v>
      </c>
      <c r="S17" s="30"/>
      <c r="T17" s="30"/>
      <c r="U17" s="30"/>
      <c r="V17" s="33">
        <f t="shared" ref="V17" si="21">V16-(V16*R17)</f>
        <v>0.6</v>
      </c>
      <c r="W17" s="127"/>
      <c r="X17" s="115"/>
      <c r="Y17" s="127"/>
      <c r="Z17" s="115"/>
      <c r="AA17" s="127"/>
      <c r="AB17" s="115"/>
      <c r="AC17" s="57"/>
      <c r="AD17" s="117"/>
      <c r="AE17" s="113"/>
      <c r="AF17" s="113"/>
      <c r="AG17" s="115"/>
      <c r="AH17" s="113"/>
      <c r="AI17" s="115"/>
    </row>
    <row r="18" spans="1:35" ht="145.5" customHeight="1" x14ac:dyDescent="0.25">
      <c r="A18" s="122" t="s">
        <v>299</v>
      </c>
      <c r="B18" s="112" t="s">
        <v>287</v>
      </c>
      <c r="C18" s="112" t="s">
        <v>344</v>
      </c>
      <c r="D18" s="112" t="s">
        <v>345</v>
      </c>
      <c r="E18" s="122" t="str">
        <f t="shared" ref="E18" si="22">CONCATENATE(B18," ",C18," ",D18)</f>
        <v xml:space="preserve">Afectación económica y reputacional por contaminación del aire debido a exceso de material particulado </v>
      </c>
      <c r="F18" s="114" t="s">
        <v>48</v>
      </c>
      <c r="G18" s="112" t="s">
        <v>35</v>
      </c>
      <c r="H18" s="112" t="s">
        <v>326</v>
      </c>
      <c r="I18" s="114" t="s">
        <v>50</v>
      </c>
      <c r="J18" s="114" t="str">
        <f t="shared" ref="J18" si="23">IF((I18="Muy Bajo"),"20%",IF(I18="Baja","40%",IF(I18="Media","60%",IF(I18="Alta","80%",IF(I18="Muy Alta","100%","0")))))</f>
        <v>60%</v>
      </c>
      <c r="K18" s="114" t="s">
        <v>59</v>
      </c>
      <c r="L18" s="114" t="str">
        <f t="shared" ref="L18" si="24">IF((K18="Leve"),"20%",IF(K18="Menor","40%",IF(K18="Moderado","60%",IF(K18="Mayor","80%",IF(K18="Catastrófico","100%","0")))))</f>
        <v>60%</v>
      </c>
      <c r="M18" s="126" t="str">
        <f t="shared" ref="M18" si="25">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Moderado</v>
      </c>
      <c r="N18" s="63" t="s">
        <v>358</v>
      </c>
      <c r="O18" s="64" t="s">
        <v>1</v>
      </c>
      <c r="P18" s="64" t="s">
        <v>70</v>
      </c>
      <c r="Q18" s="64" t="s">
        <v>74</v>
      </c>
      <c r="R18" s="65">
        <f t="shared" si="4"/>
        <v>0.4</v>
      </c>
      <c r="S18" s="64" t="s">
        <v>78</v>
      </c>
      <c r="T18" s="64" t="s">
        <v>79</v>
      </c>
      <c r="U18" s="64" t="s">
        <v>82</v>
      </c>
      <c r="V18" s="31">
        <f t="shared" ref="V18" si="26">IF(O18="probabilidad",J18-(J18*R18),IF(O18="Impacto",(J18-0),"0"))</f>
        <v>0.6</v>
      </c>
      <c r="W18" s="126">
        <f t="shared" ref="W18" si="27">V19</f>
        <v>0.6</v>
      </c>
      <c r="X18" s="114" t="str">
        <f>IF((W18&lt;21%),"Muy Bajo",IF((W18&lt;41%),"Baja",IF((W18&lt;61%),"Media",IF((W18&lt;81%),"Alta",IF((W18&lt;101%),"Muy alta","0")))))</f>
        <v>Media</v>
      </c>
      <c r="Y18" s="126">
        <f t="shared" ref="Y18" si="28">IF(O18="Impacto",L18-(L18*R18),IF(O18="Probabilidad",L18-0,"0"))</f>
        <v>0.36</v>
      </c>
      <c r="Z18" s="114" t="str">
        <f t="shared" ref="Z18" si="29">IF((Y18&lt;21%),"Leve",IF((Y18&lt;41%),"Menor",IF((Y18&lt;61%),"Moderado",IF((Y18&lt;81%),"Mayor",IF((Y18&lt;101%),"Catastrófico","0")))))</f>
        <v>Menor</v>
      </c>
      <c r="AA18" s="126" t="str">
        <f t="shared" ref="AA18" si="30">IF((X18="Muy alta")*(Z18="Catastrófico"),"Extremo",IF((X18="Muy alta")*(Z18="Mayor"),"Alto",IF((X18="Muy alta")*(Z18="Moderado"),"Alto",IF((X18="Muy alta")*(Z18="Menor"),"Alto",IF((X18="Muy alta")*(Z18="Leve"),"Alto",IF((X18="Alta")*(Z18="Catastrófico"),"Extremo",IF((X18="Alta")*(Z18="Mayor"),"Alto",IF((X18="Alta")*(Z18="Moderado"),"Alto",IF((X18="Alta")*(Z18="Menor"),"Moderado",IF((X18="Alta")*(Z18="Leve"),"Moderado",IF((X18="Media")*(Z18="Catastrófico"),"Extremo",IF((X18="Media")*(Z18="Mayor"),"Alto",IF((X18="Media")*(Z18="Moderado"),"Moderado",IF((X18="Media")*(Z18="Menor"),"Moderado",IF((X18="Media")*(Z18="Leve"),"Moderado",IF((X18="Baja")*(Z18="Catastrófico"),"Extremo",IF((X18="Baja")*(Z18="Mayor"),"Alto",IF((X18="Baja")*(Z18="Moderado"),"Moderado",IF((X18="Baja")*(Z18="Menor"),"Moderado",IF((X18="Baja")*(Z18="Leve"),"Bajo",IF((X18="Muy bajo")*(Z18="Catastrófico"),"Extremo",IF((X18="Muy bajo")*(Z18="Mayor"),"Alto",IF((X18="Muy bajo")*(Z18="Moderado"),"Moderado",IF((X18="Muy bajo")*(Z18="Menor"),"Bajo",IF((X18="Muy bajo")*(Z18="Leve"),"Bajo","0")))))))))))))))))))))))))</f>
        <v>Moderado</v>
      </c>
      <c r="AB18" s="114" t="s">
        <v>85</v>
      </c>
      <c r="AC18" s="73" t="s">
        <v>359</v>
      </c>
      <c r="AD18" s="116" t="s">
        <v>332</v>
      </c>
      <c r="AE18" s="112" t="s">
        <v>333</v>
      </c>
      <c r="AF18" s="112" t="s">
        <v>334</v>
      </c>
      <c r="AG18" s="114" t="s">
        <v>335</v>
      </c>
      <c r="AH18" s="112" t="s">
        <v>336</v>
      </c>
      <c r="AI18" s="114" t="s">
        <v>337</v>
      </c>
    </row>
    <row r="19" spans="1:35" ht="59.25" customHeight="1" x14ac:dyDescent="0.25">
      <c r="A19" s="123"/>
      <c r="B19" s="113"/>
      <c r="C19" s="113"/>
      <c r="D19" s="115"/>
      <c r="E19" s="123"/>
      <c r="F19" s="115"/>
      <c r="G19" s="113"/>
      <c r="H19" s="113"/>
      <c r="I19" s="115"/>
      <c r="J19" s="115"/>
      <c r="K19" s="115"/>
      <c r="L19" s="115"/>
      <c r="M19" s="127"/>
      <c r="N19" s="32"/>
      <c r="O19" s="30"/>
      <c r="P19" s="30"/>
      <c r="Q19" s="36"/>
      <c r="R19" s="31">
        <f t="shared" si="4"/>
        <v>0</v>
      </c>
      <c r="S19" s="30"/>
      <c r="T19" s="30"/>
      <c r="U19" s="30"/>
      <c r="V19" s="33">
        <f t="shared" ref="V19" si="31">V18-(V18*R19)</f>
        <v>0.6</v>
      </c>
      <c r="W19" s="127"/>
      <c r="X19" s="115"/>
      <c r="Y19" s="127"/>
      <c r="Z19" s="115"/>
      <c r="AA19" s="127"/>
      <c r="AB19" s="115"/>
      <c r="AC19" s="57"/>
      <c r="AD19" s="117"/>
      <c r="AE19" s="113"/>
      <c r="AF19" s="113"/>
      <c r="AG19" s="115"/>
      <c r="AH19" s="113"/>
      <c r="AI19" s="115"/>
    </row>
    <row r="20" spans="1:35" ht="31.5" customHeight="1" x14ac:dyDescent="0.25">
      <c r="A20" s="122" t="s">
        <v>299</v>
      </c>
      <c r="B20" s="124" t="s">
        <v>287</v>
      </c>
      <c r="C20" s="112" t="s">
        <v>346</v>
      </c>
      <c r="D20" s="112" t="s">
        <v>347</v>
      </c>
      <c r="E20" s="122" t="str">
        <f t="shared" ref="E20" si="32">CONCATENATE(B20," ",C20," ",D20)</f>
        <v>Afectación económica y reputacional por ingreso de animales: zarigüellas, muciélagos a las oficinas o salones  debido a fallas en la infraestructura que crea un habitat ideal para estas especies</v>
      </c>
      <c r="F20" s="114" t="s">
        <v>47</v>
      </c>
      <c r="G20" s="112" t="s">
        <v>35</v>
      </c>
      <c r="H20" s="112" t="s">
        <v>326</v>
      </c>
      <c r="I20" s="114" t="s">
        <v>50</v>
      </c>
      <c r="J20" s="114" t="str">
        <f t="shared" ref="J20" si="33">IF((I20="Muy Bajo"),"20%",IF(I20="Baja","40%",IF(I20="Media","60%",IF(I20="Alta","80%",IF(I20="Muy Alta","100%","0")))))</f>
        <v>60%</v>
      </c>
      <c r="K20" s="114" t="s">
        <v>59</v>
      </c>
      <c r="L20" s="114" t="str">
        <f t="shared" ref="L20" si="34">IF((K20="Leve"),"20%",IF(K20="Menor","40%",IF(K20="Moderado","60%",IF(K20="Mayor","80%",IF(K20="Catastrófico","100%","0")))))</f>
        <v>60%</v>
      </c>
      <c r="M20" s="126" t="str">
        <f t="shared" ref="M20" si="35">IF((J20="100%")*(L20="100%"),"Extremo",IF((J20="100%")*(L20="80%"),"Alto",IF((J20="100%")*(L20="60%"),"Alto",IF((J20="100%")*(L20="40%"),"Alto",IF((J20="100%")*(L20="20%"),"Alto",IF((J20="80%")*(L20="100%"),"Extremo",IF((J20="80%")*(L20="80%"),"Alto",IF((J20="80%")*(L20="60%"),"Alto",IF((J20="80%")*(L20="40%"),"Moderado",IF((J20="80%")*(L20="20%"),"Moderado",IF((J20="60%")*(L20="100%"),"Extremo",IF((J20="60%")*(L20="80%"),"Alto",IF((J20="60%")*(L20="60%"),"Moderado",IF((J20="60%")*(L20="40%"),"Moderado",IF((J20="60%")*(L20="20%"),"Moderado",IF((J20="40%")*(L20="100%"),"Extremo",IF((J20="40%")*(L20="80%"),"Alto",IF((J20="40%")*(L20="60%"),"Moderado",IF((J20="40%")*(L20="40%"),"Moderado",IF((J20="40%")*(L20="20%"),"Bajo",IF((J20="20%")*(L20="100%"),"Extremo",IF((J20="20%")*(L20="80%"),"Alto",IF((J20="20%")*(L20="60%"),"Moderado",IF((J20="20%")*(L20="40%"),"Bajo",IF((J20="20%")*(L20="20%"),"Bajo","0")))))))))))))))))))))))))</f>
        <v>Moderado</v>
      </c>
      <c r="N20" s="63" t="s">
        <v>360</v>
      </c>
      <c r="O20" s="64" t="s">
        <v>1</v>
      </c>
      <c r="P20" s="64" t="s">
        <v>72</v>
      </c>
      <c r="Q20" s="64" t="s">
        <v>74</v>
      </c>
      <c r="R20" s="31">
        <f t="shared" si="4"/>
        <v>0.25</v>
      </c>
      <c r="S20" s="64" t="s">
        <v>78</v>
      </c>
      <c r="T20" s="64" t="s">
        <v>80</v>
      </c>
      <c r="U20" s="64" t="s">
        <v>82</v>
      </c>
      <c r="V20" s="33">
        <f t="shared" ref="V20:V21" si="36">V19-(V19*R20)</f>
        <v>0.44999999999999996</v>
      </c>
      <c r="W20" s="126">
        <f t="shared" ref="W20" si="37">V21</f>
        <v>0.33749999999999997</v>
      </c>
      <c r="X20" s="114" t="str">
        <f>IF((W20&lt;21%),"Muy Bajo",IF((W20&lt;41%),"Baja",IF((W20&lt;61%),"Media",IF((W20&lt;81%),"Alta",IF((W20&lt;101%),"Muy alta","0")))))</f>
        <v>Baja</v>
      </c>
      <c r="Y20" s="126">
        <f t="shared" ref="Y20" si="38">IF(O20="Impacto",L20-(L20*R20),IF(O20="Probabilidad",L20-0,"0"))</f>
        <v>0.44999999999999996</v>
      </c>
      <c r="Z20" s="114" t="s">
        <v>59</v>
      </c>
      <c r="AA20" s="126" t="str">
        <f t="shared" ref="AA20" si="39">IF((X20="Muy alta")*(Z20="Catastrófico"),"Extremo",IF((X20="Muy alta")*(Z20="Mayor"),"Alto",IF((X20="Muy alta")*(Z20="Moderado"),"Alto",IF((X20="Muy alta")*(Z20="Menor"),"Alto",IF((X20="Muy alta")*(Z20="Leve"),"Alto",IF((X20="Alta")*(Z20="Catastrófico"),"Extremo",IF((X20="Alta")*(Z20="Mayor"),"Alto",IF((X20="Alta")*(Z20="Moderado"),"Alto",IF((X20="Alta")*(Z20="Menor"),"Moderado",IF((X20="Alta")*(Z20="Leve"),"Moderado",IF((X20="Media")*(Z20="Catastrófico"),"Extremo",IF((X20="Media")*(Z20="Mayor"),"Alto",IF((X20="Media")*(Z20="Moderado"),"Moderado",IF((X20="Media")*(Z20="Menor"),"Moderado",IF((X20="Media")*(Z20="Leve"),"Moderado",IF((X20="Baja")*(Z20="Catastrófico"),"Extremo",IF((X20="Baja")*(Z20="Mayor"),"Alto",IF((X20="Baja")*(Z20="Moderado"),"Moderado",IF((X20="Baja")*(Z20="Menor"),"Moderado",IF((X20="Baja")*(Z20="Leve"),"Bajo",IF((X20="Muy bajo")*(Z20="Catastrófico"),"Extremo",IF((X20="Muy bajo")*(Z20="Mayor"),"Alto",IF((X20="Muy bajo")*(Z20="Moderado"),"Moderado",IF((X20="Muy bajo")*(Z20="Menor"),"Bajo",IF((X20="Muy bajo")*(Z20="Leve"),"Bajo","0")))))))))))))))))))))))))</f>
        <v>Moderado</v>
      </c>
      <c r="AB20" s="114" t="s">
        <v>88</v>
      </c>
      <c r="AC20" s="191" t="s">
        <v>362</v>
      </c>
      <c r="AD20" s="116" t="s">
        <v>332</v>
      </c>
      <c r="AE20" s="112" t="s">
        <v>333</v>
      </c>
      <c r="AF20" s="112" t="s">
        <v>334</v>
      </c>
      <c r="AG20" s="114" t="s">
        <v>335</v>
      </c>
      <c r="AH20" s="112" t="s">
        <v>336</v>
      </c>
      <c r="AI20" s="114" t="s">
        <v>337</v>
      </c>
    </row>
    <row r="21" spans="1:35" ht="80.25" customHeight="1" x14ac:dyDescent="0.3">
      <c r="A21" s="123"/>
      <c r="B21" s="125"/>
      <c r="C21" s="115"/>
      <c r="D21" s="113"/>
      <c r="E21" s="123"/>
      <c r="F21" s="115"/>
      <c r="G21" s="113"/>
      <c r="H21" s="113"/>
      <c r="I21" s="115"/>
      <c r="J21" s="115"/>
      <c r="K21" s="115"/>
      <c r="L21" s="115"/>
      <c r="M21" s="127"/>
      <c r="N21" s="66" t="s">
        <v>361</v>
      </c>
      <c r="O21" s="64" t="s">
        <v>1</v>
      </c>
      <c r="P21" s="64" t="s">
        <v>72</v>
      </c>
      <c r="Q21" s="64" t="s">
        <v>74</v>
      </c>
      <c r="R21" s="31">
        <f t="shared" si="4"/>
        <v>0.25</v>
      </c>
      <c r="S21" s="64" t="s">
        <v>78</v>
      </c>
      <c r="T21" s="64" t="s">
        <v>80</v>
      </c>
      <c r="U21" s="64" t="s">
        <v>82</v>
      </c>
      <c r="V21" s="33">
        <f t="shared" si="36"/>
        <v>0.33749999999999997</v>
      </c>
      <c r="W21" s="127"/>
      <c r="X21" s="115"/>
      <c r="Y21" s="127"/>
      <c r="Z21" s="115"/>
      <c r="AA21" s="127"/>
      <c r="AB21" s="115"/>
      <c r="AC21" s="192"/>
      <c r="AD21" s="117"/>
      <c r="AE21" s="113"/>
      <c r="AF21" s="113"/>
      <c r="AG21" s="115"/>
      <c r="AH21" s="113"/>
      <c r="AI21" s="115"/>
    </row>
    <row r="22" spans="1:35" s="68" customFormat="1" ht="69.75" customHeight="1" x14ac:dyDescent="0.25">
      <c r="A22" s="122" t="s">
        <v>299</v>
      </c>
      <c r="B22" s="130" t="s">
        <v>287</v>
      </c>
      <c r="C22" s="122" t="s">
        <v>348</v>
      </c>
      <c r="D22" s="122" t="s">
        <v>380</v>
      </c>
      <c r="E22" s="122" t="str">
        <f t="shared" ref="E22" si="40">CONCATENATE(B22," ",C22," ",D22)</f>
        <v>Afectación económica y reputacional por acumulación de pilas, baterias, toners debido a la cantidad de residuos posconsumo que se generan en la Universidad del Tolima</v>
      </c>
      <c r="F22" s="120" t="s">
        <v>45</v>
      </c>
      <c r="G22" s="122" t="s">
        <v>35</v>
      </c>
      <c r="H22" s="122" t="s">
        <v>50</v>
      </c>
      <c r="I22" s="120" t="s">
        <v>50</v>
      </c>
      <c r="J22" s="120" t="str">
        <f t="shared" ref="J22" si="41">IF((I22="Muy Bajo"),"20%",IF(I22="Baja","40%",IF(I22="Media","60%",IF(I22="Alta","80%",IF(I22="Muy Alta","100%","0")))))</f>
        <v>60%</v>
      </c>
      <c r="K22" s="120" t="s">
        <v>58</v>
      </c>
      <c r="L22" s="120" t="str">
        <f t="shared" ref="L22" si="42">IF((K22="Leve"),"20%",IF(K22="Menor","40%",IF(K22="Moderado","60%",IF(K22="Mayor","80%",IF(K22="Catastrófico","100%","0")))))</f>
        <v>40%</v>
      </c>
      <c r="M22" s="128" t="str">
        <f t="shared" ref="M22" si="43">IF((J22="100%")*(L22="100%"),"Extremo",IF((J22="100%")*(L22="80%"),"Alto",IF((J22="100%")*(L22="60%"),"Alto",IF((J22="100%")*(L22="40%"),"Alto",IF((J22="100%")*(L22="20%"),"Alto",IF((J22="80%")*(L22="100%"),"Extremo",IF((J22="80%")*(L22="80%"),"Alto",IF((J22="80%")*(L22="60%"),"Alto",IF((J22="80%")*(L22="40%"),"Moderado",IF((J22="80%")*(L22="20%"),"Moderado",IF((J22="60%")*(L22="100%"),"Extremo",IF((J22="60%")*(L22="80%"),"Alto",IF((J22="60%")*(L22="60%"),"Moderado",IF((J22="60%")*(L22="40%"),"Moderado",IF((J22="60%")*(L22="20%"),"Moderado",IF((J22="40%")*(L22="100%"),"Extremo",IF((J22="40%")*(L22="80%"),"Alto",IF((J22="40%")*(L22="60%"),"Moderado",IF((J22="40%")*(L22="40%"),"Moderado",IF((J22="40%")*(L22="20%"),"Bajo",IF((J22="20%")*(L22="100%"),"Extremo",IF((J22="20%")*(L22="80%"),"Alto",IF((J22="20%")*(L22="60%"),"Moderado",IF((J22="20%")*(L22="40%"),"Bajo",IF((J22="20%")*(L22="20%"),"Bajo","0")))))))))))))))))))))))))</f>
        <v>Moderado</v>
      </c>
      <c r="N22" s="63" t="s">
        <v>363</v>
      </c>
      <c r="O22" s="64" t="s">
        <v>1</v>
      </c>
      <c r="P22" s="64" t="s">
        <v>72</v>
      </c>
      <c r="Q22" s="64" t="s">
        <v>74</v>
      </c>
      <c r="R22" s="65">
        <f t="shared" si="4"/>
        <v>0.25</v>
      </c>
      <c r="S22" s="64" t="s">
        <v>77</v>
      </c>
      <c r="T22" s="64" t="s">
        <v>80</v>
      </c>
      <c r="U22" s="64" t="s">
        <v>81</v>
      </c>
      <c r="V22" s="67">
        <f t="shared" ref="V22:V23" si="44">V21-(V21*R22)</f>
        <v>0.25312499999999999</v>
      </c>
      <c r="W22" s="128">
        <f t="shared" ref="W22" si="45">V23</f>
        <v>0.18984374999999998</v>
      </c>
      <c r="X22" s="120" t="str">
        <f>IF((W22&lt;21%),"Muy Bajo",IF((W22&lt;41%),"Baja",IF((W22&lt;61%),"Media",IF((W22&lt;81%),"Alta",IF((W22&lt;101%),"Muy alta","0")))))</f>
        <v>Muy Bajo</v>
      </c>
      <c r="Y22" s="128">
        <f t="shared" ref="Y22" si="46">IF(O22="Impacto",L22-(L22*R22),IF(O22="Probabilidad",L22-0,"0"))</f>
        <v>0.30000000000000004</v>
      </c>
      <c r="Z22" s="120" t="s">
        <v>59</v>
      </c>
      <c r="AA22" s="128" t="str">
        <f t="shared" ref="AA22" si="47">IF((X22="Muy alta")*(Z22="Catastrófico"),"Extremo",IF((X22="Muy alta")*(Z22="Mayor"),"Alto",IF((X22="Muy alta")*(Z22="Moderado"),"Alto",IF((X22="Muy alta")*(Z22="Menor"),"Alto",IF((X22="Muy alta")*(Z22="Leve"),"Alto",IF((X22="Alta")*(Z22="Catastrófico"),"Extremo",IF((X22="Alta")*(Z22="Mayor"),"Alto",IF((X22="Alta")*(Z22="Moderado"),"Alto",IF((X22="Alta")*(Z22="Menor"),"Moderado",IF((X22="Alta")*(Z22="Leve"),"Moderado",IF((X22="Media")*(Z22="Catastrófico"),"Extremo",IF((X22="Media")*(Z22="Mayor"),"Alto",IF((X22="Media")*(Z22="Moderado"),"Moderado",IF((X22="Media")*(Z22="Menor"),"Moderado",IF((X22="Media")*(Z22="Leve"),"Moderado",IF((X22="Baja")*(Z22="Catastrófico"),"Extremo",IF((X22="Baja")*(Z22="Mayor"),"Alto",IF((X22="Baja")*(Z22="Moderado"),"Moderado",IF((X22="Baja")*(Z22="Menor"),"Moderado",IF((X22="Baja")*(Z22="Leve"),"Bajo",IF((X22="Muy bajo")*(Z22="Catastrófico"),"Extremo",IF((X22="Muy bajo")*(Z22="Mayor"),"Alto",IF((X22="Muy bajo")*(Z22="Moderado"),"Moderado",IF((X22="Muy bajo")*(Z22="Menor"),"Bajo",IF((X22="Muy bajo")*(Z22="Leve"),"Bajo","0")))))))))))))))))))))))))</f>
        <v>Moderado</v>
      </c>
      <c r="AB22" s="120" t="s">
        <v>88</v>
      </c>
      <c r="AC22" s="191" t="s">
        <v>365</v>
      </c>
      <c r="AD22" s="193" t="s">
        <v>332</v>
      </c>
      <c r="AE22" s="122" t="s">
        <v>333</v>
      </c>
      <c r="AF22" s="122" t="s">
        <v>334</v>
      </c>
      <c r="AG22" s="120" t="s">
        <v>335</v>
      </c>
      <c r="AH22" s="122" t="s">
        <v>336</v>
      </c>
      <c r="AI22" s="120" t="s">
        <v>337</v>
      </c>
    </row>
    <row r="23" spans="1:35" s="68" customFormat="1" ht="61.5" customHeight="1" x14ac:dyDescent="0.25">
      <c r="A23" s="123"/>
      <c r="B23" s="131"/>
      <c r="C23" s="121"/>
      <c r="D23" s="123"/>
      <c r="E23" s="123"/>
      <c r="F23" s="121"/>
      <c r="G23" s="123"/>
      <c r="H23" s="123"/>
      <c r="I23" s="121"/>
      <c r="J23" s="121"/>
      <c r="K23" s="121"/>
      <c r="L23" s="121"/>
      <c r="M23" s="129"/>
      <c r="N23" s="63" t="s">
        <v>364</v>
      </c>
      <c r="O23" s="64" t="s">
        <v>1</v>
      </c>
      <c r="P23" s="64" t="s">
        <v>72</v>
      </c>
      <c r="Q23" s="64" t="s">
        <v>74</v>
      </c>
      <c r="R23" s="65">
        <f t="shared" si="4"/>
        <v>0.25</v>
      </c>
      <c r="S23" s="64" t="s">
        <v>77</v>
      </c>
      <c r="T23" s="64" t="s">
        <v>80</v>
      </c>
      <c r="U23" s="64" t="s">
        <v>81</v>
      </c>
      <c r="V23" s="67">
        <f t="shared" si="44"/>
        <v>0.18984374999999998</v>
      </c>
      <c r="W23" s="129"/>
      <c r="X23" s="121"/>
      <c r="Y23" s="129"/>
      <c r="Z23" s="121"/>
      <c r="AA23" s="129"/>
      <c r="AB23" s="121"/>
      <c r="AC23" s="192"/>
      <c r="AD23" s="194"/>
      <c r="AE23" s="123"/>
      <c r="AF23" s="123"/>
      <c r="AG23" s="121"/>
      <c r="AH23" s="123"/>
      <c r="AI23" s="121"/>
    </row>
    <row r="24" spans="1:35" s="68" customFormat="1" ht="31.5" customHeight="1" x14ac:dyDescent="0.25">
      <c r="A24" s="122" t="s">
        <v>299</v>
      </c>
      <c r="B24" s="130" t="s">
        <v>287</v>
      </c>
      <c r="C24" s="122" t="s">
        <v>349</v>
      </c>
      <c r="D24" s="122" t="s">
        <v>350</v>
      </c>
      <c r="E24" s="122" t="str">
        <f t="shared" ref="E24" si="48">CONCATENATE(B24," ",C24," ",D24)</f>
        <v>Afectación económica y reputacional por acumulación de plásticos en el campus debido a la cantidad de residuos que se generan en el campus</v>
      </c>
      <c r="F24" s="120" t="s">
        <v>45</v>
      </c>
      <c r="G24" s="122" t="s">
        <v>35</v>
      </c>
      <c r="H24" s="122" t="s">
        <v>50</v>
      </c>
      <c r="I24" s="120" t="s">
        <v>50</v>
      </c>
      <c r="J24" s="120" t="str">
        <f t="shared" ref="J24" si="49">IF((I24="Muy Bajo"),"20%",IF(I24="Baja","40%",IF(I24="Media","60%",IF(I24="Alta","80%",IF(I24="Muy Alta","100%","0")))))</f>
        <v>60%</v>
      </c>
      <c r="K24" s="120" t="s">
        <v>59</v>
      </c>
      <c r="L24" s="120" t="str">
        <f t="shared" ref="L24" si="50">IF((K24="Leve"),"20%",IF(K24="Menor","40%",IF(K24="Moderado","60%",IF(K24="Mayor","80%",IF(K24="Catastrófico","100%","0")))))</f>
        <v>60%</v>
      </c>
      <c r="M24" s="128" t="str">
        <f t="shared" ref="M24" si="51">IF((J24="100%")*(L24="100%"),"Extremo",IF((J24="100%")*(L24="80%"),"Alto",IF((J24="100%")*(L24="60%"),"Alto",IF((J24="100%")*(L24="40%"),"Alto",IF((J24="100%")*(L24="20%"),"Alto",IF((J24="80%")*(L24="100%"),"Extremo",IF((J24="80%")*(L24="80%"),"Alto",IF((J24="80%")*(L24="60%"),"Alto",IF((J24="80%")*(L24="40%"),"Moderado",IF((J24="80%")*(L24="20%"),"Moderado",IF((J24="60%")*(L24="100%"),"Extremo",IF((J24="60%")*(L24="80%"),"Alto",IF((J24="60%")*(L24="60%"),"Moderado",IF((J24="60%")*(L24="40%"),"Moderado",IF((J24="60%")*(L24="20%"),"Moderado",IF((J24="40%")*(L24="100%"),"Extremo",IF((J24="40%")*(L24="80%"),"Alto",IF((J24="40%")*(L24="60%"),"Moderado",IF((J24="40%")*(L24="40%"),"Moderado",IF((J24="40%")*(L24="20%"),"Bajo",IF((J24="20%")*(L24="100%"),"Extremo",IF((J24="20%")*(L24="80%"),"Alto",IF((J24="20%")*(L24="60%"),"Moderado",IF((J24="20%")*(L24="40%"),"Bajo",IF((J24="20%")*(L24="20%"),"Bajo","0")))))))))))))))))))))))))</f>
        <v>Moderado</v>
      </c>
      <c r="N24" s="63" t="s">
        <v>363</v>
      </c>
      <c r="O24" s="64" t="s">
        <v>1</v>
      </c>
      <c r="P24" s="64" t="s">
        <v>72</v>
      </c>
      <c r="Q24" s="64" t="s">
        <v>74</v>
      </c>
      <c r="R24" s="65">
        <f t="shared" si="4"/>
        <v>0.25</v>
      </c>
      <c r="S24" s="64" t="s">
        <v>78</v>
      </c>
      <c r="T24" s="64" t="s">
        <v>80</v>
      </c>
      <c r="U24" s="64" t="s">
        <v>82</v>
      </c>
      <c r="V24" s="67">
        <f t="shared" ref="V24:V25" si="52">V23-(V23*R24)</f>
        <v>0.14238281249999998</v>
      </c>
      <c r="W24" s="128">
        <f t="shared" ref="W24" si="53">V25</f>
        <v>0.10678710937499999</v>
      </c>
      <c r="X24" s="120" t="str">
        <f>IF((W24&lt;21%),"Muy Bajo",IF((W24&lt;41%),"Baja",IF((W24&lt;61%),"Media",IF((W24&lt;81%),"Alta",IF((W24&lt;101%),"Muy alta","0")))))</f>
        <v>Muy Bajo</v>
      </c>
      <c r="Y24" s="128">
        <f t="shared" ref="Y24" si="54">IF(O24="Impacto",L24-(L24*R24),IF(O24="Probabilidad",L24-0,"0"))</f>
        <v>0.44999999999999996</v>
      </c>
      <c r="Z24" s="120" t="s">
        <v>59</v>
      </c>
      <c r="AA24" s="128" t="str">
        <f t="shared" ref="AA24" si="55">IF((X24="Muy alta")*(Z24="Catastrófico"),"Extremo",IF((X24="Muy alta")*(Z24="Mayor"),"Alto",IF((X24="Muy alta")*(Z24="Moderado"),"Alto",IF((X24="Muy alta")*(Z24="Menor"),"Alto",IF((X24="Muy alta")*(Z24="Leve"),"Alto",IF((X24="Alta")*(Z24="Catastrófico"),"Extremo",IF((X24="Alta")*(Z24="Mayor"),"Alto",IF((X24="Alta")*(Z24="Moderado"),"Alto",IF((X24="Alta")*(Z24="Menor"),"Moderado",IF((X24="Alta")*(Z24="Leve"),"Moderado",IF((X24="Media")*(Z24="Catastrófico"),"Extremo",IF((X24="Media")*(Z24="Mayor"),"Alto",IF((X24="Media")*(Z24="Moderado"),"Moderado",IF((X24="Media")*(Z24="Menor"),"Moderado",IF((X24="Media")*(Z24="Leve"),"Moderado",IF((X24="Baja")*(Z24="Catastrófico"),"Extremo",IF((X24="Baja")*(Z24="Mayor"),"Alto",IF((X24="Baja")*(Z24="Moderado"),"Moderado",IF((X24="Baja")*(Z24="Menor"),"Moderado",IF((X24="Baja")*(Z24="Leve"),"Bajo",IF((X24="Muy bajo")*(Z24="Catastrófico"),"Extremo",IF((X24="Muy bajo")*(Z24="Mayor"),"Alto",IF((X24="Muy bajo")*(Z24="Moderado"),"Moderado",IF((X24="Muy bajo")*(Z24="Menor"),"Bajo",IF((X24="Muy bajo")*(Z24="Leve"),"Bajo","0")))))))))))))))))))))))))</f>
        <v>Moderado</v>
      </c>
      <c r="AB24" s="120" t="s">
        <v>88</v>
      </c>
      <c r="AC24" s="191" t="s">
        <v>365</v>
      </c>
      <c r="AD24" s="193" t="s">
        <v>332</v>
      </c>
      <c r="AE24" s="122" t="s">
        <v>333</v>
      </c>
      <c r="AF24" s="122" t="s">
        <v>334</v>
      </c>
      <c r="AG24" s="120" t="s">
        <v>335</v>
      </c>
      <c r="AH24" s="122" t="s">
        <v>336</v>
      </c>
      <c r="AI24" s="120" t="s">
        <v>337</v>
      </c>
    </row>
    <row r="25" spans="1:35" s="68" customFormat="1" ht="117" customHeight="1" x14ac:dyDescent="0.25">
      <c r="A25" s="123"/>
      <c r="B25" s="131"/>
      <c r="C25" s="121"/>
      <c r="D25" s="123"/>
      <c r="E25" s="123"/>
      <c r="F25" s="121"/>
      <c r="G25" s="123"/>
      <c r="H25" s="123"/>
      <c r="I25" s="121"/>
      <c r="J25" s="121"/>
      <c r="K25" s="121"/>
      <c r="L25" s="121"/>
      <c r="M25" s="129"/>
      <c r="N25" s="63" t="s">
        <v>364</v>
      </c>
      <c r="O25" s="64" t="s">
        <v>1</v>
      </c>
      <c r="P25" s="64" t="s">
        <v>72</v>
      </c>
      <c r="Q25" s="64" t="s">
        <v>74</v>
      </c>
      <c r="R25" s="65">
        <f t="shared" si="4"/>
        <v>0.25</v>
      </c>
      <c r="S25" s="64" t="s">
        <v>78</v>
      </c>
      <c r="T25" s="64" t="s">
        <v>80</v>
      </c>
      <c r="U25" s="64" t="s">
        <v>82</v>
      </c>
      <c r="V25" s="67">
        <f t="shared" si="52"/>
        <v>0.10678710937499999</v>
      </c>
      <c r="W25" s="129"/>
      <c r="X25" s="121"/>
      <c r="Y25" s="129"/>
      <c r="Z25" s="121"/>
      <c r="AA25" s="129"/>
      <c r="AB25" s="121"/>
      <c r="AC25" s="192"/>
      <c r="AD25" s="194"/>
      <c r="AE25" s="123"/>
      <c r="AF25" s="123"/>
      <c r="AG25" s="121"/>
      <c r="AH25" s="123"/>
      <c r="AI25" s="121"/>
    </row>
    <row r="26" spans="1:35" ht="53.25" customHeight="1" x14ac:dyDescent="0.25">
      <c r="A26" s="122" t="s">
        <v>299</v>
      </c>
      <c r="B26" s="124" t="s">
        <v>287</v>
      </c>
      <c r="C26" s="112" t="s">
        <v>351</v>
      </c>
      <c r="D26" s="112" t="s">
        <v>352</v>
      </c>
      <c r="E26" s="122" t="str">
        <f t="shared" ref="E26:E28" si="56">CONCATENATE(B26," ",C26," ",D26)</f>
        <v>Afectación económica y reputacional por mal manejo del agua potable y estado de los vertimientos debido a la falta de  realización de los lavados de los tanques de almacenamiento, de los bebederos y estaciones de llenado, el mantenimiento de las plantas de agua residual y el análisis de laboratorio de los vertimientos generados por la UT</v>
      </c>
      <c r="F26" s="114" t="s">
        <v>44</v>
      </c>
      <c r="G26" s="112" t="s">
        <v>35</v>
      </c>
      <c r="H26" s="112" t="s">
        <v>51</v>
      </c>
      <c r="I26" s="114" t="s">
        <v>51</v>
      </c>
      <c r="J26" s="114" t="str">
        <f t="shared" ref="J26" si="57">IF((I26="Muy Bajo"),"20%",IF(I26="Baja","40%",IF(I26="Media","60%",IF(I26="Alta","80%",IF(I26="Muy Alta","100%","0")))))</f>
        <v>80%</v>
      </c>
      <c r="K26" s="114" t="s">
        <v>60</v>
      </c>
      <c r="L26" s="114" t="str">
        <f t="shared" ref="L26" si="58">IF((K26="Leve"),"20%",IF(K26="Menor","40%",IF(K26="Moderado","60%",IF(K26="Mayor","80%",IF(K26="Catastrófico","100%","0")))))</f>
        <v>80%</v>
      </c>
      <c r="M26" s="126" t="str">
        <f t="shared" ref="M26" si="59">IF((J26="100%")*(L26="100%"),"Extremo",IF((J26="100%")*(L26="80%"),"Alto",IF((J26="100%")*(L26="60%"),"Alto",IF((J26="100%")*(L26="40%"),"Alto",IF((J26="100%")*(L26="20%"),"Alto",IF((J26="80%")*(L26="100%"),"Extremo",IF((J26="80%")*(L26="80%"),"Alto",IF((J26="80%")*(L26="60%"),"Alto",IF((J26="80%")*(L26="40%"),"Moderado",IF((J26="80%")*(L26="20%"),"Moderado",IF((J26="60%")*(L26="100%"),"Extremo",IF((J26="60%")*(L26="80%"),"Alto",IF((J26="60%")*(L26="60%"),"Moderado",IF((J26="60%")*(L26="40%"),"Moderado",IF((J26="60%")*(L26="20%"),"Moderado",IF((J26="40%")*(L26="100%"),"Extremo",IF((J26="40%")*(L26="80%"),"Alto",IF((J26="40%")*(L26="60%"),"Moderado",IF((J26="40%")*(L26="40%"),"Moderado",IF((J26="40%")*(L26="20%"),"Bajo",IF((J26="20%")*(L26="100%"),"Extremo",IF((J26="20%")*(L26="80%"),"Alto",IF((J26="20%")*(L26="60%"),"Moderado",IF((J26="20%")*(L26="40%"),"Bajo",IF((J26="20%")*(L26="20%"),"Bajo","0")))))))))))))))))))))))))</f>
        <v>Alto</v>
      </c>
      <c r="N26" s="63" t="s">
        <v>366</v>
      </c>
      <c r="O26" s="30" t="s">
        <v>1</v>
      </c>
      <c r="P26" s="30" t="s">
        <v>70</v>
      </c>
      <c r="Q26" s="36" t="s">
        <v>74</v>
      </c>
      <c r="R26" s="31">
        <f t="shared" si="4"/>
        <v>0.4</v>
      </c>
      <c r="S26" s="30" t="s">
        <v>78</v>
      </c>
      <c r="T26" s="30" t="s">
        <v>79</v>
      </c>
      <c r="U26" s="30" t="s">
        <v>82</v>
      </c>
      <c r="V26" s="33">
        <f t="shared" ref="V26:V27" si="60">V25-(V25*R26)</f>
        <v>6.4072265624999986E-2</v>
      </c>
      <c r="W26" s="126">
        <f t="shared" ref="W26" si="61">V27</f>
        <v>3.8443359374999986E-2</v>
      </c>
      <c r="X26" s="114" t="str">
        <f>IF((W26&lt;21%),"Muy Bajo",IF((W26&lt;41%),"Baja",IF((W26&lt;61%),"Media",IF((W26&lt;81%),"Alta",IF((W26&lt;101%),"Muy alta","0")))))</f>
        <v>Muy Bajo</v>
      </c>
      <c r="Y26" s="126">
        <f t="shared" ref="Y26" si="62">IF(O26="Impacto",L26-(L26*R26),IF(O26="Probabilidad",L26-0,"0"))</f>
        <v>0.48</v>
      </c>
      <c r="Z26" s="114" t="s">
        <v>59</v>
      </c>
      <c r="AA26" s="126" t="str">
        <f t="shared" ref="AA26" si="63">IF((X26="Muy alta")*(Z26="Catastrófico"),"Extremo",IF((X26="Muy alta")*(Z26="Mayor"),"Alto",IF((X26="Muy alta")*(Z26="Moderado"),"Alto",IF((X26="Muy alta")*(Z26="Menor"),"Alto",IF((X26="Muy alta")*(Z26="Leve"),"Alto",IF((X26="Alta")*(Z26="Catastrófico"),"Extremo",IF((X26="Alta")*(Z26="Mayor"),"Alto",IF((X26="Alta")*(Z26="Moderado"),"Alto",IF((X26="Alta")*(Z26="Menor"),"Moderado",IF((X26="Alta")*(Z26="Leve"),"Moderado",IF((X26="Media")*(Z26="Catastrófico"),"Extremo",IF((X26="Media")*(Z26="Mayor"),"Alto",IF((X26="Media")*(Z26="Moderado"),"Moderado",IF((X26="Media")*(Z26="Menor"),"Moderado",IF((X26="Media")*(Z26="Leve"),"Moderado",IF((X26="Baja")*(Z26="Catastrófico"),"Extremo",IF((X26="Baja")*(Z26="Mayor"),"Alto",IF((X26="Baja")*(Z26="Moderado"),"Moderado",IF((X26="Baja")*(Z26="Menor"),"Moderado",IF((X26="Baja")*(Z26="Leve"),"Bajo",IF((X26="Muy bajo")*(Z26="Catastrófico"),"Extremo",IF((X26="Muy bajo")*(Z26="Mayor"),"Alto",IF((X26="Muy bajo")*(Z26="Moderado"),"Moderado",IF((X26="Muy bajo")*(Z26="Menor"),"Bajo",IF((X26="Muy bajo")*(Z26="Leve"),"Bajo","0")))))))))))))))))))))))))</f>
        <v>Moderado</v>
      </c>
      <c r="AB26" s="114" t="s">
        <v>88</v>
      </c>
      <c r="AC26" s="191" t="s">
        <v>368</v>
      </c>
      <c r="AD26" s="114" t="s">
        <v>369</v>
      </c>
      <c r="AE26" s="122" t="s">
        <v>333</v>
      </c>
      <c r="AF26" s="122" t="s">
        <v>334</v>
      </c>
      <c r="AG26" s="120" t="s">
        <v>335</v>
      </c>
      <c r="AH26" s="122" t="s">
        <v>336</v>
      </c>
      <c r="AI26" s="120" t="s">
        <v>337</v>
      </c>
    </row>
    <row r="27" spans="1:35" ht="126.75" customHeight="1" x14ac:dyDescent="0.25">
      <c r="A27" s="123"/>
      <c r="B27" s="125"/>
      <c r="C27" s="115"/>
      <c r="D27" s="113"/>
      <c r="E27" s="123"/>
      <c r="F27" s="115"/>
      <c r="G27" s="113"/>
      <c r="H27" s="113"/>
      <c r="I27" s="115"/>
      <c r="J27" s="115"/>
      <c r="K27" s="115"/>
      <c r="L27" s="115"/>
      <c r="M27" s="127"/>
      <c r="N27" s="69" t="s">
        <v>367</v>
      </c>
      <c r="O27" s="30" t="s">
        <v>1</v>
      </c>
      <c r="P27" s="30" t="s">
        <v>70</v>
      </c>
      <c r="Q27" s="36" t="s">
        <v>74</v>
      </c>
      <c r="R27" s="31">
        <f t="shared" si="4"/>
        <v>0.4</v>
      </c>
      <c r="S27" s="30" t="s">
        <v>78</v>
      </c>
      <c r="T27" s="30" t="s">
        <v>79</v>
      </c>
      <c r="U27" s="30" t="s">
        <v>82</v>
      </c>
      <c r="V27" s="33">
        <f t="shared" si="60"/>
        <v>3.8443359374999986E-2</v>
      </c>
      <c r="W27" s="127"/>
      <c r="X27" s="115"/>
      <c r="Y27" s="127"/>
      <c r="Z27" s="115"/>
      <c r="AA27" s="127"/>
      <c r="AB27" s="115"/>
      <c r="AC27" s="192"/>
      <c r="AD27" s="115"/>
      <c r="AE27" s="123"/>
      <c r="AF27" s="123"/>
      <c r="AG27" s="121"/>
      <c r="AH27" s="123"/>
      <c r="AI27" s="121"/>
    </row>
    <row r="28" spans="1:35" s="68" customFormat="1" ht="53.25" customHeight="1" x14ac:dyDescent="0.25">
      <c r="A28" s="122" t="s">
        <v>299</v>
      </c>
      <c r="B28" s="130" t="s">
        <v>287</v>
      </c>
      <c r="C28" s="122" t="s">
        <v>370</v>
      </c>
      <c r="D28" s="122" t="s">
        <v>371</v>
      </c>
      <c r="E28" s="122" t="str">
        <f t="shared" si="56"/>
        <v>Afectación económica y reputacional por desestabilización del suelo debido a factores geológicos e hidrogeológicos</v>
      </c>
      <c r="F28" s="120" t="s">
        <v>47</v>
      </c>
      <c r="G28" s="122" t="s">
        <v>38</v>
      </c>
      <c r="H28" s="122" t="s">
        <v>51</v>
      </c>
      <c r="I28" s="120" t="s">
        <v>51</v>
      </c>
      <c r="J28" s="120" t="str">
        <f t="shared" ref="J28" si="64">IF((I28="Muy Bajo"),"20%",IF(I28="Baja","40%",IF(I28="Media","60%",IF(I28="Alta","80%",IF(I28="Muy Alta","100%","0")))))</f>
        <v>80%</v>
      </c>
      <c r="K28" s="120" t="s">
        <v>60</v>
      </c>
      <c r="L28" s="120" t="str">
        <f t="shared" ref="L28" si="65">IF((K28="Leve"),"20%",IF(K28="Menor","40%",IF(K28="Moderado","60%",IF(K28="Mayor","80%",IF(K28="Catastrófico","100%","0")))))</f>
        <v>80%</v>
      </c>
      <c r="M28" s="128" t="str">
        <f t="shared" ref="M28" si="66">IF((J28="100%")*(L28="100%"),"Extremo",IF((J28="100%")*(L28="80%"),"Alto",IF((J28="100%")*(L28="60%"),"Alto",IF((J28="100%")*(L28="40%"),"Alto",IF((J28="100%")*(L28="20%"),"Alto",IF((J28="80%")*(L28="100%"),"Extremo",IF((J28="80%")*(L28="80%"),"Alto",IF((J28="80%")*(L28="60%"),"Alto",IF((J28="80%")*(L28="40%"),"Moderado",IF((J28="80%")*(L28="20%"),"Moderado",IF((J28="60%")*(L28="100%"),"Extremo",IF((J28="60%")*(L28="80%"),"Alto",IF((J28="60%")*(L28="60%"),"Moderado",IF((J28="60%")*(L28="40%"),"Moderado",IF((J28="60%")*(L28="20%"),"Moderado",IF((J28="40%")*(L28="100%"),"Extremo",IF((J28="40%")*(L28="80%"),"Alto",IF((J28="40%")*(L28="60%"),"Moderado",IF((J28="40%")*(L28="40%"),"Moderado",IF((J28="40%")*(L28="20%"),"Bajo",IF((J28="20%")*(L28="100%"),"Extremo",IF((J28="20%")*(L28="80%"),"Alto",IF((J28="20%")*(L28="60%"),"Moderado",IF((J28="20%")*(L28="40%"),"Bajo",IF((J28="20%")*(L28="20%"),"Bajo","0")))))))))))))))))))))))))</f>
        <v>Alto</v>
      </c>
      <c r="N28" s="63" t="s">
        <v>372</v>
      </c>
      <c r="O28" s="70" t="s">
        <v>1</v>
      </c>
      <c r="P28" s="70" t="s">
        <v>70</v>
      </c>
      <c r="Q28" s="71" t="s">
        <v>74</v>
      </c>
      <c r="R28" s="65">
        <f t="shared" ref="R28:R29" si="67">IF((P28="Preventivo"),"25%",IF(P28="Detectivo","15%",IF(P28="Correctivo","10%","0")))+IF((Q28="Automático"),"25%",IF(Q28="Manual","15%","0"))</f>
        <v>0.4</v>
      </c>
      <c r="S28" s="70" t="s">
        <v>78</v>
      </c>
      <c r="T28" s="70" t="s">
        <v>79</v>
      </c>
      <c r="U28" s="70" t="s">
        <v>82</v>
      </c>
      <c r="V28" s="67">
        <f t="shared" ref="V28:V29" si="68">V27-(V27*R28)</f>
        <v>2.3066015624999991E-2</v>
      </c>
      <c r="W28" s="128">
        <f t="shared" ref="W28" si="69">V29</f>
        <v>1.3839609374999994E-2</v>
      </c>
      <c r="X28" s="120" t="str">
        <f>IF((W28&lt;21%),"Muy Bajo",IF((W28&lt;41%),"Baja",IF((W28&lt;61%),"Media",IF((W28&lt;81%),"Alta",IF((W28&lt;101%),"Muy alta","0")))))</f>
        <v>Muy Bajo</v>
      </c>
      <c r="Y28" s="128">
        <f t="shared" ref="Y28" si="70">IF(O28="Impacto",L28-(L28*R28),IF(O28="Probabilidad",L28-0,"0"))</f>
        <v>0.48</v>
      </c>
      <c r="Z28" s="120" t="s">
        <v>59</v>
      </c>
      <c r="AA28" s="128" t="str">
        <f t="shared" ref="AA28" si="71">IF((X28="Muy alta")*(Z28="Catastrófico"),"Extremo",IF((X28="Muy alta")*(Z28="Mayor"),"Alto",IF((X28="Muy alta")*(Z28="Moderado"),"Alto",IF((X28="Muy alta")*(Z28="Menor"),"Alto",IF((X28="Muy alta")*(Z28="Leve"),"Alto",IF((X28="Alta")*(Z28="Catastrófico"),"Extremo",IF((X28="Alta")*(Z28="Mayor"),"Alto",IF((X28="Alta")*(Z28="Moderado"),"Alto",IF((X28="Alta")*(Z28="Menor"),"Moderado",IF((X28="Alta")*(Z28="Leve"),"Moderado",IF((X28="Media")*(Z28="Catastrófico"),"Extremo",IF((X28="Media")*(Z28="Mayor"),"Alto",IF((X28="Media")*(Z28="Moderado"),"Moderado",IF((X28="Media")*(Z28="Menor"),"Moderado",IF((X28="Media")*(Z28="Leve"),"Moderado",IF((X28="Baja")*(Z28="Catastrófico"),"Extremo",IF((X28="Baja")*(Z28="Mayor"),"Alto",IF((X28="Baja")*(Z28="Moderado"),"Moderado",IF((X28="Baja")*(Z28="Menor"),"Moderado",IF((X28="Baja")*(Z28="Leve"),"Bajo",IF((X28="Muy bajo")*(Z28="Catastrófico"),"Extremo",IF((X28="Muy bajo")*(Z28="Mayor"),"Alto",IF((X28="Muy bajo")*(Z28="Moderado"),"Moderado",IF((X28="Muy bajo")*(Z28="Menor"),"Bajo",IF((X28="Muy bajo")*(Z28="Leve"),"Bajo","0")))))))))))))))))))))))))</f>
        <v>Moderado</v>
      </c>
      <c r="AB28" s="120" t="s">
        <v>88</v>
      </c>
      <c r="AC28" s="191" t="s">
        <v>374</v>
      </c>
      <c r="AD28" s="120" t="s">
        <v>369</v>
      </c>
      <c r="AE28" s="122" t="s">
        <v>333</v>
      </c>
      <c r="AF28" s="122" t="s">
        <v>334</v>
      </c>
      <c r="AG28" s="120" t="s">
        <v>335</v>
      </c>
      <c r="AH28" s="122" t="s">
        <v>336</v>
      </c>
      <c r="AI28" s="120" t="s">
        <v>337</v>
      </c>
    </row>
    <row r="29" spans="1:35" s="68" customFormat="1" ht="63" customHeight="1" x14ac:dyDescent="0.25">
      <c r="A29" s="123"/>
      <c r="B29" s="131"/>
      <c r="C29" s="121"/>
      <c r="D29" s="123"/>
      <c r="E29" s="123"/>
      <c r="F29" s="121"/>
      <c r="G29" s="123"/>
      <c r="H29" s="123"/>
      <c r="I29" s="121"/>
      <c r="J29" s="121"/>
      <c r="K29" s="121"/>
      <c r="L29" s="121"/>
      <c r="M29" s="129"/>
      <c r="N29" s="69" t="s">
        <v>373</v>
      </c>
      <c r="O29" s="70" t="s">
        <v>1</v>
      </c>
      <c r="P29" s="70" t="s">
        <v>70</v>
      </c>
      <c r="Q29" s="71" t="s">
        <v>74</v>
      </c>
      <c r="R29" s="65">
        <f t="shared" si="67"/>
        <v>0.4</v>
      </c>
      <c r="S29" s="70" t="s">
        <v>78</v>
      </c>
      <c r="T29" s="70" t="s">
        <v>79</v>
      </c>
      <c r="U29" s="70" t="s">
        <v>82</v>
      </c>
      <c r="V29" s="67">
        <f t="shared" si="68"/>
        <v>1.3839609374999994E-2</v>
      </c>
      <c r="W29" s="129"/>
      <c r="X29" s="121"/>
      <c r="Y29" s="129"/>
      <c r="Z29" s="121"/>
      <c r="AA29" s="129"/>
      <c r="AB29" s="121"/>
      <c r="AC29" s="192"/>
      <c r="AD29" s="121"/>
      <c r="AE29" s="123"/>
      <c r="AF29" s="123"/>
      <c r="AG29" s="121"/>
      <c r="AH29" s="123"/>
      <c r="AI29" s="121"/>
    </row>
    <row r="30" spans="1:35" s="68" customFormat="1" ht="53.25" customHeight="1" x14ac:dyDescent="0.25">
      <c r="A30" s="122" t="s">
        <v>299</v>
      </c>
      <c r="B30" s="130" t="s">
        <v>287</v>
      </c>
      <c r="C30" s="122" t="s">
        <v>375</v>
      </c>
      <c r="D30" s="122" t="s">
        <v>376</v>
      </c>
      <c r="E30" s="122" t="str">
        <f t="shared" ref="E30" si="72">CONCATENATE(B30," ",C30," ",D30)</f>
        <v>Afectación económica y reputacional por gasto excesivo de energía debido a que  no se dejan apagados los computadores y las luces al medio día o en las noches</v>
      </c>
      <c r="F30" s="120" t="s">
        <v>45</v>
      </c>
      <c r="G30" s="122" t="s">
        <v>40</v>
      </c>
      <c r="H30" s="122" t="s">
        <v>51</v>
      </c>
      <c r="I30" s="120" t="s">
        <v>51</v>
      </c>
      <c r="J30" s="120" t="str">
        <f t="shared" ref="J30" si="73">IF((I30="Muy Bajo"),"20%",IF(I30="Baja","40%",IF(I30="Media","60%",IF(I30="Alta","80%",IF(I30="Muy Alta","100%","0")))))</f>
        <v>80%</v>
      </c>
      <c r="K30" s="120" t="s">
        <v>60</v>
      </c>
      <c r="L30" s="120" t="str">
        <f t="shared" ref="L30" si="74">IF((K30="Leve"),"20%",IF(K30="Menor","40%",IF(K30="Moderado","60%",IF(K30="Mayor","80%",IF(K30="Catastrófico","100%","0")))))</f>
        <v>80%</v>
      </c>
      <c r="M30" s="128" t="str">
        <f t="shared" ref="M30" si="75">IF((J30="100%")*(L30="100%"),"Extremo",IF((J30="100%")*(L30="80%"),"Alto",IF((J30="100%")*(L30="60%"),"Alto",IF((J30="100%")*(L30="40%"),"Alto",IF((J30="100%")*(L30="20%"),"Alto",IF((J30="80%")*(L30="100%"),"Extremo",IF((J30="80%")*(L30="80%"),"Alto",IF((J30="80%")*(L30="60%"),"Alto",IF((J30="80%")*(L30="40%"),"Moderado",IF((J30="80%")*(L30="20%"),"Moderado",IF((J30="60%")*(L30="100%"),"Extremo",IF((J30="60%")*(L30="80%"),"Alto",IF((J30="60%")*(L30="60%"),"Moderado",IF((J30="60%")*(L30="40%"),"Moderado",IF((J30="60%")*(L30="20%"),"Moderado",IF((J30="40%")*(L30="100%"),"Extremo",IF((J30="40%")*(L30="80%"),"Alto",IF((J30="40%")*(L30="60%"),"Moderado",IF((J30="40%")*(L30="40%"),"Moderado",IF((J30="40%")*(L30="20%"),"Bajo",IF((J30="20%")*(L30="100%"),"Extremo",IF((J30="20%")*(L30="80%"),"Alto",IF((J30="20%")*(L30="60%"),"Moderado",IF((J30="20%")*(L30="40%"),"Bajo",IF((J30="20%")*(L30="20%"),"Bajo","0")))))))))))))))))))))))))</f>
        <v>Alto</v>
      </c>
      <c r="N30" s="195" t="s">
        <v>377</v>
      </c>
      <c r="O30" s="70" t="s">
        <v>1</v>
      </c>
      <c r="P30" s="70" t="s">
        <v>70</v>
      </c>
      <c r="Q30" s="71" t="s">
        <v>74</v>
      </c>
      <c r="R30" s="65">
        <f t="shared" ref="R30:R31" si="76">IF((P30="Preventivo"),"25%",IF(P30="Detectivo","15%",IF(P30="Correctivo","10%","0")))+IF((Q30="Automático"),"25%",IF(Q30="Manual","15%","0"))</f>
        <v>0.4</v>
      </c>
      <c r="S30" s="70" t="s">
        <v>78</v>
      </c>
      <c r="T30" s="70" t="s">
        <v>79</v>
      </c>
      <c r="U30" s="70" t="s">
        <v>82</v>
      </c>
      <c r="V30" s="67">
        <f t="shared" ref="V30:V31" si="77">V29-(V29*R30)</f>
        <v>8.3037656249999956E-3</v>
      </c>
      <c r="W30" s="128">
        <f t="shared" ref="W30" si="78">V31</f>
        <v>4.9822593749999974E-3</v>
      </c>
      <c r="X30" s="120" t="str">
        <f>IF((W30&lt;21%),"Muy Bajo",IF((W30&lt;41%),"Baja",IF((W30&lt;61%),"Media",IF((W30&lt;81%),"Alta",IF((W30&lt;101%),"Muy alta","0")))))</f>
        <v>Muy Bajo</v>
      </c>
      <c r="Y30" s="128">
        <f t="shared" ref="Y30" si="79">IF(O30="Impacto",L30-(L30*R30),IF(O30="Probabilidad",L30-0,"0"))</f>
        <v>0.48</v>
      </c>
      <c r="Z30" s="120" t="s">
        <v>59</v>
      </c>
      <c r="AA30" s="128" t="str">
        <f t="shared" ref="AA30" si="80">IF((X30="Muy alta")*(Z30="Catastrófico"),"Extremo",IF((X30="Muy alta")*(Z30="Mayor"),"Alto",IF((X30="Muy alta")*(Z30="Moderado"),"Alto",IF((X30="Muy alta")*(Z30="Menor"),"Alto",IF((X30="Muy alta")*(Z30="Leve"),"Alto",IF((X30="Alta")*(Z30="Catastrófico"),"Extremo",IF((X30="Alta")*(Z30="Mayor"),"Alto",IF((X30="Alta")*(Z30="Moderado"),"Alto",IF((X30="Alta")*(Z30="Menor"),"Moderado",IF((X30="Alta")*(Z30="Leve"),"Moderado",IF((X30="Media")*(Z30="Catastrófico"),"Extremo",IF((X30="Media")*(Z30="Mayor"),"Alto",IF((X30="Media")*(Z30="Moderado"),"Moderado",IF((X30="Media")*(Z30="Menor"),"Moderado",IF((X30="Media")*(Z30="Leve"),"Moderado",IF((X30="Baja")*(Z30="Catastrófico"),"Extremo",IF((X30="Baja")*(Z30="Mayor"),"Alto",IF((X30="Baja")*(Z30="Moderado"),"Moderado",IF((X30="Baja")*(Z30="Menor"),"Moderado",IF((X30="Baja")*(Z30="Leve"),"Bajo",IF((X30="Muy bajo")*(Z30="Catastrófico"),"Extremo",IF((X30="Muy bajo")*(Z30="Mayor"),"Alto",IF((X30="Muy bajo")*(Z30="Moderado"),"Moderado",IF((X30="Muy bajo")*(Z30="Menor"),"Bajo",IF((X30="Muy bajo")*(Z30="Leve"),"Bajo","0")))))))))))))))))))))))))</f>
        <v>Moderado</v>
      </c>
      <c r="AB30" s="120" t="s">
        <v>88</v>
      </c>
      <c r="AC30" s="191" t="s">
        <v>378</v>
      </c>
      <c r="AD30" s="122" t="s">
        <v>332</v>
      </c>
      <c r="AE30" s="122" t="s">
        <v>333</v>
      </c>
      <c r="AF30" s="122" t="s">
        <v>334</v>
      </c>
      <c r="AG30" s="120" t="s">
        <v>335</v>
      </c>
      <c r="AH30" s="122" t="s">
        <v>336</v>
      </c>
      <c r="AI30" s="120" t="s">
        <v>337</v>
      </c>
    </row>
    <row r="31" spans="1:35" s="68" customFormat="1" ht="96.75" customHeight="1" x14ac:dyDescent="0.25">
      <c r="A31" s="123"/>
      <c r="B31" s="131"/>
      <c r="C31" s="121"/>
      <c r="D31" s="123"/>
      <c r="E31" s="123"/>
      <c r="F31" s="121"/>
      <c r="G31" s="123"/>
      <c r="H31" s="123"/>
      <c r="I31" s="121"/>
      <c r="J31" s="121"/>
      <c r="K31" s="121"/>
      <c r="L31" s="121"/>
      <c r="M31" s="129"/>
      <c r="N31" s="196"/>
      <c r="O31" s="70" t="s">
        <v>1</v>
      </c>
      <c r="P31" s="70" t="s">
        <v>70</v>
      </c>
      <c r="Q31" s="71" t="s">
        <v>74</v>
      </c>
      <c r="R31" s="65">
        <f t="shared" si="76"/>
        <v>0.4</v>
      </c>
      <c r="S31" s="70" t="s">
        <v>78</v>
      </c>
      <c r="T31" s="70" t="s">
        <v>79</v>
      </c>
      <c r="U31" s="70" t="s">
        <v>82</v>
      </c>
      <c r="V31" s="67">
        <f t="shared" si="77"/>
        <v>4.9822593749999974E-3</v>
      </c>
      <c r="W31" s="129"/>
      <c r="X31" s="121"/>
      <c r="Y31" s="129"/>
      <c r="Z31" s="121"/>
      <c r="AA31" s="129"/>
      <c r="AB31" s="121"/>
      <c r="AC31" s="192"/>
      <c r="AD31" s="123"/>
      <c r="AE31" s="123"/>
      <c r="AF31" s="123"/>
      <c r="AG31" s="121"/>
      <c r="AH31" s="123"/>
      <c r="AI31" s="121"/>
    </row>
    <row r="32" spans="1:35" ht="16.5" x14ac:dyDescent="0.3">
      <c r="A32" s="34"/>
      <c r="B32" s="34"/>
      <c r="C32" s="34"/>
      <c r="D32" s="34"/>
      <c r="E32" s="34"/>
      <c r="F32" s="34"/>
      <c r="G32" s="34"/>
      <c r="H32" s="34"/>
      <c r="I32" s="34"/>
      <c r="J32" s="34"/>
      <c r="K32" s="34"/>
      <c r="L32" s="34"/>
      <c r="M32" s="34"/>
      <c r="N32" s="35"/>
      <c r="O32" s="34"/>
      <c r="P32" s="34"/>
      <c r="Q32" s="34"/>
      <c r="R32" s="34"/>
      <c r="S32" s="34"/>
      <c r="T32" s="34"/>
      <c r="U32" s="34"/>
      <c r="V32" s="34"/>
      <c r="W32" s="34"/>
      <c r="X32" s="34"/>
      <c r="Y32" s="34"/>
      <c r="Z32" s="34"/>
      <c r="AA32" s="34"/>
      <c r="AB32" s="34"/>
      <c r="AC32" s="34"/>
      <c r="AD32" s="34"/>
      <c r="AE32" s="34"/>
      <c r="AF32" s="34"/>
      <c r="AG32" s="34"/>
      <c r="AH32" s="34"/>
      <c r="AI32" s="34"/>
    </row>
    <row r="33" spans="1:35" ht="16.5" x14ac:dyDescent="0.3">
      <c r="A33" s="34"/>
      <c r="B33" s="34"/>
      <c r="C33" s="34"/>
      <c r="D33" s="34"/>
      <c r="E33" s="34"/>
      <c r="F33" s="34"/>
      <c r="G33" s="34"/>
      <c r="H33" s="34"/>
      <c r="I33" s="34"/>
      <c r="J33" s="34"/>
      <c r="K33" s="34"/>
      <c r="L33" s="34"/>
      <c r="M33" s="34"/>
      <c r="N33" s="35"/>
      <c r="O33" s="34"/>
      <c r="P33" s="34"/>
      <c r="Q33" s="34"/>
      <c r="R33" s="34"/>
      <c r="S33" s="34"/>
      <c r="T33" s="34"/>
      <c r="U33" s="34"/>
      <c r="V33" s="34"/>
      <c r="W33" s="34"/>
      <c r="X33" s="34"/>
      <c r="Y33" s="34"/>
      <c r="Z33" s="34"/>
      <c r="AA33" s="34"/>
      <c r="AB33" s="34"/>
      <c r="AC33" s="34"/>
      <c r="AD33" s="34"/>
      <c r="AE33" s="34"/>
      <c r="AF33" s="34"/>
      <c r="AG33" s="34"/>
      <c r="AH33" s="34"/>
      <c r="AI33" s="34"/>
    </row>
    <row r="34" spans="1:35" ht="16.5" x14ac:dyDescent="0.3">
      <c r="A34" s="34"/>
      <c r="B34" s="34"/>
      <c r="C34" s="34"/>
      <c r="D34" s="34"/>
      <c r="E34" s="34"/>
      <c r="F34" s="34"/>
      <c r="G34" s="34"/>
      <c r="H34" s="34"/>
      <c r="I34" s="34"/>
      <c r="J34" s="34"/>
      <c r="K34" s="34"/>
      <c r="L34" s="34"/>
      <c r="M34" s="34"/>
      <c r="N34" s="35"/>
      <c r="O34" s="34"/>
      <c r="P34" s="34"/>
      <c r="Q34" s="34"/>
      <c r="R34" s="34"/>
      <c r="S34" s="34"/>
      <c r="T34" s="34"/>
      <c r="U34" s="34"/>
      <c r="V34" s="34"/>
      <c r="W34" s="34"/>
      <c r="X34" s="34"/>
      <c r="Y34" s="34"/>
      <c r="Z34" s="34"/>
      <c r="AA34" s="34"/>
      <c r="AB34" s="34"/>
      <c r="AC34" s="34"/>
      <c r="AD34" s="34"/>
      <c r="AE34" s="34"/>
      <c r="AF34" s="34"/>
      <c r="AG34" s="34"/>
      <c r="AH34" s="34"/>
      <c r="AI34" s="34"/>
    </row>
    <row r="35" spans="1:35" ht="16.5" x14ac:dyDescent="0.3">
      <c r="A35" s="34"/>
      <c r="B35" s="34"/>
      <c r="C35" s="34"/>
      <c r="D35" s="34"/>
      <c r="E35" s="34"/>
      <c r="F35" s="34"/>
      <c r="G35" s="34"/>
      <c r="H35" s="34"/>
      <c r="I35" s="34"/>
      <c r="J35" s="34"/>
      <c r="K35" s="34"/>
      <c r="L35" s="34"/>
      <c r="M35" s="34"/>
      <c r="N35" s="35"/>
      <c r="O35" s="34"/>
      <c r="P35" s="34"/>
      <c r="Q35" s="34"/>
      <c r="R35" s="34"/>
      <c r="S35" s="34"/>
      <c r="T35" s="34"/>
      <c r="U35" s="34"/>
      <c r="V35" s="34"/>
      <c r="W35" s="34"/>
      <c r="X35" s="34"/>
      <c r="Y35" s="34"/>
      <c r="Z35" s="34"/>
      <c r="AA35" s="34"/>
      <c r="AB35" s="34"/>
      <c r="AC35" s="34"/>
      <c r="AD35" s="34"/>
      <c r="AE35" s="34"/>
      <c r="AF35" s="34"/>
      <c r="AG35" s="34"/>
      <c r="AH35" s="34"/>
      <c r="AI35" s="34"/>
    </row>
    <row r="36" spans="1:35" ht="16.5" x14ac:dyDescent="0.3">
      <c r="A36" s="34"/>
      <c r="B36" s="34"/>
      <c r="C36" s="34"/>
      <c r="D36" s="34"/>
      <c r="E36" s="34"/>
      <c r="F36" s="34"/>
      <c r="G36" s="34"/>
      <c r="H36" s="34"/>
      <c r="I36" s="34"/>
      <c r="J36" s="34"/>
      <c r="K36" s="34"/>
      <c r="L36" s="34"/>
      <c r="M36" s="34"/>
      <c r="N36" s="35"/>
      <c r="O36" s="34"/>
      <c r="P36" s="34"/>
      <c r="Q36" s="34"/>
      <c r="R36" s="34"/>
      <c r="S36" s="34"/>
      <c r="T36" s="34"/>
      <c r="U36" s="34"/>
      <c r="V36" s="34"/>
      <c r="W36" s="34"/>
      <c r="X36" s="34"/>
      <c r="Y36" s="34"/>
      <c r="Z36" s="34"/>
      <c r="AA36" s="34"/>
      <c r="AB36" s="34"/>
      <c r="AC36" s="34"/>
      <c r="AD36" s="34"/>
      <c r="AE36" s="34"/>
      <c r="AF36" s="34"/>
      <c r="AG36" s="34"/>
      <c r="AH36" s="34"/>
      <c r="AI36" s="34"/>
    </row>
  </sheetData>
  <mergeCells count="294">
    <mergeCell ref="AG30:AG31"/>
    <mergeCell ref="AH30:AH31"/>
    <mergeCell ref="AE30:AE31"/>
    <mergeCell ref="AF30:AF31"/>
    <mergeCell ref="Z28:Z29"/>
    <mergeCell ref="AA28:AA29"/>
    <mergeCell ref="AB28:AB29"/>
    <mergeCell ref="AC28:AC29"/>
    <mergeCell ref="AD28:AD29"/>
    <mergeCell ref="AE28:AE29"/>
    <mergeCell ref="AF28:AF29"/>
    <mergeCell ref="AG28:AG29"/>
    <mergeCell ref="AH28:AH29"/>
    <mergeCell ref="AI30:AI31"/>
    <mergeCell ref="N30:N31"/>
    <mergeCell ref="AI28:AI29"/>
    <mergeCell ref="A30:A31"/>
    <mergeCell ref="B30:B31"/>
    <mergeCell ref="C30:C31"/>
    <mergeCell ref="D30:D31"/>
    <mergeCell ref="E30:E31"/>
    <mergeCell ref="F30:F31"/>
    <mergeCell ref="G30:G31"/>
    <mergeCell ref="H30:H31"/>
    <mergeCell ref="I30:I31"/>
    <mergeCell ref="J30:J31"/>
    <mergeCell ref="K30:K31"/>
    <mergeCell ref="L30:L31"/>
    <mergeCell ref="M30:M31"/>
    <mergeCell ref="W30:W31"/>
    <mergeCell ref="X30:X31"/>
    <mergeCell ref="Y30:Y31"/>
    <mergeCell ref="Z30:Z31"/>
    <mergeCell ref="AA30:AA31"/>
    <mergeCell ref="AB30:AB31"/>
    <mergeCell ref="AC30:AC31"/>
    <mergeCell ref="AD30:AD31"/>
    <mergeCell ref="AI22:AI23"/>
    <mergeCell ref="AC24:AC25"/>
    <mergeCell ref="AD24:AD25"/>
    <mergeCell ref="AE24:AE25"/>
    <mergeCell ref="AF24:AF25"/>
    <mergeCell ref="AG24:AG25"/>
    <mergeCell ref="AH24:AH25"/>
    <mergeCell ref="AI24:AI25"/>
    <mergeCell ref="AG26:AG27"/>
    <mergeCell ref="AH26:AH27"/>
    <mergeCell ref="AC22:AC23"/>
    <mergeCell ref="AD22:AD23"/>
    <mergeCell ref="AE22:AE23"/>
    <mergeCell ref="AF22:AF23"/>
    <mergeCell ref="AG22:AG23"/>
    <mergeCell ref="AH22:AH23"/>
    <mergeCell ref="AC26:AC27"/>
    <mergeCell ref="A28:A29"/>
    <mergeCell ref="B28:B29"/>
    <mergeCell ref="C28:C29"/>
    <mergeCell ref="D28:D29"/>
    <mergeCell ref="E28:E29"/>
    <mergeCell ref="F28:F29"/>
    <mergeCell ref="G28:G29"/>
    <mergeCell ref="H28:H29"/>
    <mergeCell ref="I28:I29"/>
    <mergeCell ref="J28:J29"/>
    <mergeCell ref="K28:K29"/>
    <mergeCell ref="L28:L29"/>
    <mergeCell ref="M28:M29"/>
    <mergeCell ref="W28:W29"/>
    <mergeCell ref="X28:X29"/>
    <mergeCell ref="Y28:Y29"/>
    <mergeCell ref="AD18:AD19"/>
    <mergeCell ref="AE18:AE19"/>
    <mergeCell ref="J18:J19"/>
    <mergeCell ref="K18:K19"/>
    <mergeCell ref="L18:L19"/>
    <mergeCell ref="M18:M19"/>
    <mergeCell ref="W18:W19"/>
    <mergeCell ref="X18:X19"/>
    <mergeCell ref="Y18:Y19"/>
    <mergeCell ref="Z18:Z19"/>
    <mergeCell ref="AA18:AA19"/>
    <mergeCell ref="AB18:AB19"/>
    <mergeCell ref="AB20:AB21"/>
    <mergeCell ref="J20:J21"/>
    <mergeCell ref="K20:K21"/>
    <mergeCell ref="L20:L21"/>
    <mergeCell ref="M20:M21"/>
    <mergeCell ref="AC20:AC21"/>
    <mergeCell ref="AD20:AD21"/>
    <mergeCell ref="AE20:AE21"/>
    <mergeCell ref="AF20:AF21"/>
    <mergeCell ref="AG20:AG21"/>
    <mergeCell ref="AH20:AH21"/>
    <mergeCell ref="AI20:AI21"/>
    <mergeCell ref="A18:A19"/>
    <mergeCell ref="B18:B19"/>
    <mergeCell ref="C18:C19"/>
    <mergeCell ref="D18:D19"/>
    <mergeCell ref="E18:E19"/>
    <mergeCell ref="F18:F19"/>
    <mergeCell ref="G18:G19"/>
    <mergeCell ref="H18:H19"/>
    <mergeCell ref="I18:I19"/>
    <mergeCell ref="I20:I21"/>
    <mergeCell ref="W20:W21"/>
    <mergeCell ref="X20:X21"/>
    <mergeCell ref="Y20:Y21"/>
    <mergeCell ref="Z20:Z21"/>
    <mergeCell ref="AA20:AA21"/>
    <mergeCell ref="AF18:AF19"/>
    <mergeCell ref="AG18:AG19"/>
    <mergeCell ref="AI18:AI19"/>
    <mergeCell ref="P12:P13"/>
    <mergeCell ref="Q12:Q13"/>
    <mergeCell ref="R12:R13"/>
    <mergeCell ref="S12:S13"/>
    <mergeCell ref="T12:T13"/>
    <mergeCell ref="U12:U13"/>
    <mergeCell ref="V12:V13"/>
    <mergeCell ref="AH18:AH19"/>
    <mergeCell ref="AF12:AF13"/>
    <mergeCell ref="AB16:AB17"/>
    <mergeCell ref="AA16:AA17"/>
    <mergeCell ref="AF16:AF17"/>
    <mergeCell ref="AG16:AG17"/>
    <mergeCell ref="AD16:AD17"/>
    <mergeCell ref="AE16:AE17"/>
    <mergeCell ref="A14:A15"/>
    <mergeCell ref="B14:B15"/>
    <mergeCell ref="H14:H15"/>
    <mergeCell ref="I14:I15"/>
    <mergeCell ref="C14:C15"/>
    <mergeCell ref="J14:J15"/>
    <mergeCell ref="A16:A17"/>
    <mergeCell ref="B16:B17"/>
    <mergeCell ref="C16:C17"/>
    <mergeCell ref="D16:D17"/>
    <mergeCell ref="E16:E17"/>
    <mergeCell ref="F16:F17"/>
    <mergeCell ref="AE14:AE15"/>
    <mergeCell ref="AF14:AF15"/>
    <mergeCell ref="AG14:AG15"/>
    <mergeCell ref="AA14:AA15"/>
    <mergeCell ref="AB14:AB15"/>
    <mergeCell ref="AH16:AH17"/>
    <mergeCell ref="AI16:AI17"/>
    <mergeCell ref="AB9:AI10"/>
    <mergeCell ref="A9:G9"/>
    <mergeCell ref="H10:L10"/>
    <mergeCell ref="M10:AA10"/>
    <mergeCell ref="H9:AA9"/>
    <mergeCell ref="A12:A13"/>
    <mergeCell ref="B12:B13"/>
    <mergeCell ref="C12:C13"/>
    <mergeCell ref="D12:D13"/>
    <mergeCell ref="E12:E13"/>
    <mergeCell ref="F12:F13"/>
    <mergeCell ref="G12:G13"/>
    <mergeCell ref="H12:H13"/>
    <mergeCell ref="J12:J13"/>
    <mergeCell ref="I12:I13"/>
    <mergeCell ref="G10:G11"/>
    <mergeCell ref="B10:E10"/>
    <mergeCell ref="AH12:AH13"/>
    <mergeCell ref="AI12:AI13"/>
    <mergeCell ref="K11:L11"/>
    <mergeCell ref="Y11:Z11"/>
    <mergeCell ref="AH1:AI1"/>
    <mergeCell ref="AH2:AI2"/>
    <mergeCell ref="AH3:AI3"/>
    <mergeCell ref="AH4:AI4"/>
    <mergeCell ref="C1:AG2"/>
    <mergeCell ref="C3:AG4"/>
    <mergeCell ref="N12:N13"/>
    <mergeCell ref="O12:O13"/>
    <mergeCell ref="A1:B4"/>
    <mergeCell ref="A5:B5"/>
    <mergeCell ref="C5:AI5"/>
    <mergeCell ref="W11:X11"/>
    <mergeCell ref="X12:X13"/>
    <mergeCell ref="Y12:Y13"/>
    <mergeCell ref="L12:L13"/>
    <mergeCell ref="A8:B8"/>
    <mergeCell ref="C6:AI6"/>
    <mergeCell ref="C7:AI7"/>
    <mergeCell ref="C8:AI8"/>
    <mergeCell ref="A6:B6"/>
    <mergeCell ref="A7:B7"/>
    <mergeCell ref="AG12:AG13"/>
    <mergeCell ref="AA12:AA13"/>
    <mergeCell ref="AB12:AB13"/>
    <mergeCell ref="AC12:AC13"/>
    <mergeCell ref="AD12:AD13"/>
    <mergeCell ref="AE12:AE13"/>
    <mergeCell ref="K12:K13"/>
    <mergeCell ref="M12:M13"/>
    <mergeCell ref="W12:W13"/>
    <mergeCell ref="Z12:Z13"/>
    <mergeCell ref="I11:J11"/>
    <mergeCell ref="D14:D15"/>
    <mergeCell ref="E14:E15"/>
    <mergeCell ref="F14:F15"/>
    <mergeCell ref="G14:G15"/>
    <mergeCell ref="K14:K15"/>
    <mergeCell ref="K16:K17"/>
    <mergeCell ref="L16:L17"/>
    <mergeCell ref="M16:M17"/>
    <mergeCell ref="W16:W17"/>
    <mergeCell ref="G16:G17"/>
    <mergeCell ref="H16:H17"/>
    <mergeCell ref="I16:I17"/>
    <mergeCell ref="I22:I23"/>
    <mergeCell ref="X16:X17"/>
    <mergeCell ref="Z14:Z15"/>
    <mergeCell ref="J16:J17"/>
    <mergeCell ref="L14:L15"/>
    <mergeCell ref="M14:M15"/>
    <mergeCell ref="W14:W15"/>
    <mergeCell ref="X14:X15"/>
    <mergeCell ref="Y14:Y15"/>
    <mergeCell ref="Y16:Y17"/>
    <mergeCell ref="Z16:Z17"/>
    <mergeCell ref="A20:A21"/>
    <mergeCell ref="B20:B21"/>
    <mergeCell ref="C20:C21"/>
    <mergeCell ref="D20:D21"/>
    <mergeCell ref="E20:E21"/>
    <mergeCell ref="F20:F21"/>
    <mergeCell ref="G20:G21"/>
    <mergeCell ref="H20:H21"/>
    <mergeCell ref="A22:A23"/>
    <mergeCell ref="B22:B23"/>
    <mergeCell ref="C22:C23"/>
    <mergeCell ref="D22:D23"/>
    <mergeCell ref="E22:E23"/>
    <mergeCell ref="F22:F23"/>
    <mergeCell ref="G22:G23"/>
    <mergeCell ref="H22:H23"/>
    <mergeCell ref="A24:A25"/>
    <mergeCell ref="B24:B25"/>
    <mergeCell ref="C24:C25"/>
    <mergeCell ref="D24:D25"/>
    <mergeCell ref="E24:E25"/>
    <mergeCell ref="F24:F25"/>
    <mergeCell ref="G24:G25"/>
    <mergeCell ref="H24:H25"/>
    <mergeCell ref="I24:I25"/>
    <mergeCell ref="AB22:AB23"/>
    <mergeCell ref="AD26:AD27"/>
    <mergeCell ref="AE26:AE27"/>
    <mergeCell ref="AF26:AF27"/>
    <mergeCell ref="Z24:Z25"/>
    <mergeCell ref="AA24:AA25"/>
    <mergeCell ref="AB24:AB25"/>
    <mergeCell ref="J24:J25"/>
    <mergeCell ref="K24:K25"/>
    <mergeCell ref="L24:L25"/>
    <mergeCell ref="M24:M25"/>
    <mergeCell ref="W24:W25"/>
    <mergeCell ref="X24:X25"/>
    <mergeCell ref="Y24:Y25"/>
    <mergeCell ref="J22:J23"/>
    <mergeCell ref="K22:K23"/>
    <mergeCell ref="L22:L23"/>
    <mergeCell ref="M22:M23"/>
    <mergeCell ref="W22:W23"/>
    <mergeCell ref="X22:X23"/>
    <mergeCell ref="Y22:Y23"/>
    <mergeCell ref="Z22:Z23"/>
    <mergeCell ref="AA22:AA23"/>
    <mergeCell ref="AH14:AH15"/>
    <mergeCell ref="AI14:AI15"/>
    <mergeCell ref="AD14:AD15"/>
    <mergeCell ref="AC14:AC15"/>
    <mergeCell ref="AI26:AI27"/>
    <mergeCell ref="A26:A27"/>
    <mergeCell ref="B26:B27"/>
    <mergeCell ref="C26:C27"/>
    <mergeCell ref="D26:D27"/>
    <mergeCell ref="E26:E27"/>
    <mergeCell ref="F26:F27"/>
    <mergeCell ref="G26:G27"/>
    <mergeCell ref="H26:H27"/>
    <mergeCell ref="I26:I27"/>
    <mergeCell ref="J26:J27"/>
    <mergeCell ref="K26:K27"/>
    <mergeCell ref="L26:L27"/>
    <mergeCell ref="M26:M27"/>
    <mergeCell ref="W26:W27"/>
    <mergeCell ref="X26:X27"/>
    <mergeCell ref="Y26:Y27"/>
    <mergeCell ref="Z26:Z27"/>
    <mergeCell ref="AA26:AA27"/>
    <mergeCell ref="AB26:AB27"/>
  </mergeCells>
  <conditionalFormatting sqref="I12 I14 I18 I20 I16 X16">
    <cfRule type="containsText" dxfId="167" priority="202" operator="containsText" text="Muy Bajo">
      <formula>NOT(ISERROR(SEARCH("Muy Bajo",I12)))</formula>
    </cfRule>
    <cfRule type="containsText" dxfId="166" priority="203" operator="containsText" text="Baja">
      <formula>NOT(ISERROR(SEARCH("Baja",I12)))</formula>
    </cfRule>
    <cfRule type="containsText" dxfId="165" priority="204" operator="containsText" text="Muy alta">
      <formula>NOT(ISERROR(SEARCH("Muy alta",I12)))</formula>
    </cfRule>
    <cfRule type="containsText" dxfId="164" priority="205" operator="containsText" text="Alta">
      <formula>NOT(ISERROR(SEARCH("Alta",I12)))</formula>
    </cfRule>
    <cfRule type="containsText" dxfId="163" priority="206" operator="containsText" text="Media">
      <formula>NOT(ISERROR(SEARCH("Media",I12)))</formula>
    </cfRule>
  </conditionalFormatting>
  <conditionalFormatting sqref="K12 K14 K18 K20 K16 Z16">
    <cfRule type="containsText" dxfId="162" priority="197" operator="containsText" text="Catastrófico">
      <formula>NOT(ISERROR(SEARCH("Catastrófico",K12)))</formula>
    </cfRule>
    <cfRule type="containsText" dxfId="161" priority="198" operator="containsText" text="Mayor">
      <formula>NOT(ISERROR(SEARCH("Mayor",K12)))</formula>
    </cfRule>
    <cfRule type="containsText" dxfId="160" priority="199" operator="containsText" text="Moderado">
      <formula>NOT(ISERROR(SEARCH("Moderado",K12)))</formula>
    </cfRule>
    <cfRule type="containsText" dxfId="159" priority="200" operator="containsText" text="Menor">
      <formula>NOT(ISERROR(SEARCH("Menor",K12)))</formula>
    </cfRule>
    <cfRule type="containsText" dxfId="158" priority="201" operator="containsText" text="Leve">
      <formula>NOT(ISERROR(SEARCH("Leve",K12)))</formula>
    </cfRule>
  </conditionalFormatting>
  <conditionalFormatting sqref="M12 M14 M18 M20 M16 AA16">
    <cfRule type="containsText" dxfId="157" priority="193" operator="containsText" text="Bajo">
      <formula>NOT(ISERROR(SEARCH("Bajo",M12)))</formula>
    </cfRule>
    <cfRule type="containsText" dxfId="156" priority="194" operator="containsText" text="Moderado">
      <formula>NOT(ISERROR(SEARCH("Moderado",M12)))</formula>
    </cfRule>
    <cfRule type="containsText" dxfId="155" priority="195" operator="containsText" text="Alto">
      <formula>NOT(ISERROR(SEARCH("Alto",M12)))</formula>
    </cfRule>
    <cfRule type="containsText" dxfId="154" priority="196" operator="containsText" text="Extremo">
      <formula>NOT(ISERROR(SEARCH("Extremo",M12)))</formula>
    </cfRule>
  </conditionalFormatting>
  <conditionalFormatting sqref="X12 X14 X18 X20">
    <cfRule type="containsText" dxfId="153" priority="187" operator="containsText" text="Muy Bajo">
      <formula>NOT(ISERROR(SEARCH("Muy Bajo",X12)))</formula>
    </cfRule>
    <cfRule type="containsText" dxfId="152" priority="188" operator="containsText" text="Baja">
      <formula>NOT(ISERROR(SEARCH("Baja",X12)))</formula>
    </cfRule>
    <cfRule type="containsText" dxfId="151" priority="189" operator="containsText" text="Muy alta">
      <formula>NOT(ISERROR(SEARCH("Muy alta",X12)))</formula>
    </cfRule>
    <cfRule type="containsText" dxfId="150" priority="190" operator="containsText" text="Alta">
      <formula>NOT(ISERROR(SEARCH("Alta",X12)))</formula>
    </cfRule>
    <cfRule type="containsText" dxfId="149" priority="191" operator="containsText" text="Media">
      <formula>NOT(ISERROR(SEARCH("Media",X12)))</formula>
    </cfRule>
  </conditionalFormatting>
  <conditionalFormatting sqref="Z12 Z14 Z18 Z20">
    <cfRule type="containsText" dxfId="148" priority="173" operator="containsText" text="Catastrófico">
      <formula>NOT(ISERROR(SEARCH("Catastrófico",Z12)))</formula>
    </cfRule>
    <cfRule type="containsText" dxfId="147" priority="174" operator="containsText" text="Mayor">
      <formula>NOT(ISERROR(SEARCH("Mayor",Z12)))</formula>
    </cfRule>
    <cfRule type="containsText" dxfId="146" priority="175" operator="containsText" text="Moderado">
      <formula>NOT(ISERROR(SEARCH("Moderado",Z12)))</formula>
    </cfRule>
    <cfRule type="containsText" dxfId="145" priority="176" operator="containsText" text="Menor">
      <formula>NOT(ISERROR(SEARCH("Menor",Z12)))</formula>
    </cfRule>
    <cfRule type="containsText" dxfId="144" priority="177" operator="containsText" text="Leve">
      <formula>NOT(ISERROR(SEARCH("Leve",Z12)))</formula>
    </cfRule>
  </conditionalFormatting>
  <conditionalFormatting sqref="AA12 AA14 AA18 AA20">
    <cfRule type="containsText" dxfId="143" priority="169" operator="containsText" text="Bajo">
      <formula>NOT(ISERROR(SEARCH("Bajo",AA12)))</formula>
    </cfRule>
    <cfRule type="containsText" dxfId="142" priority="170" operator="containsText" text="Moderado">
      <formula>NOT(ISERROR(SEARCH("Moderado",AA12)))</formula>
    </cfRule>
    <cfRule type="containsText" dxfId="141" priority="171" operator="containsText" text="Alto">
      <formula>NOT(ISERROR(SEARCH("Alto",AA12)))</formula>
    </cfRule>
    <cfRule type="containsText" dxfId="140" priority="172" operator="containsText" text="Extremo">
      <formula>NOT(ISERROR(SEARCH("Extremo",AA12)))</formula>
    </cfRule>
  </conditionalFormatting>
  <conditionalFormatting sqref="I22">
    <cfRule type="containsText" dxfId="139" priority="164" operator="containsText" text="Muy Bajo">
      <formula>NOT(ISERROR(SEARCH("Muy Bajo",I22)))</formula>
    </cfRule>
    <cfRule type="containsText" dxfId="138" priority="165" operator="containsText" text="Baja">
      <formula>NOT(ISERROR(SEARCH("Baja",I22)))</formula>
    </cfRule>
    <cfRule type="containsText" dxfId="137" priority="166" operator="containsText" text="Muy alta">
      <formula>NOT(ISERROR(SEARCH("Muy alta",I22)))</formula>
    </cfRule>
    <cfRule type="containsText" dxfId="136" priority="167" operator="containsText" text="Alta">
      <formula>NOT(ISERROR(SEARCH("Alta",I22)))</formula>
    </cfRule>
    <cfRule type="containsText" dxfId="135" priority="168" operator="containsText" text="Media">
      <formula>NOT(ISERROR(SEARCH("Media",I22)))</formula>
    </cfRule>
  </conditionalFormatting>
  <conditionalFormatting sqref="K22">
    <cfRule type="containsText" dxfId="134" priority="159" operator="containsText" text="Catastrófico">
      <formula>NOT(ISERROR(SEARCH("Catastrófico",K22)))</formula>
    </cfRule>
    <cfRule type="containsText" dxfId="133" priority="160" operator="containsText" text="Mayor">
      <formula>NOT(ISERROR(SEARCH("Mayor",K22)))</formula>
    </cfRule>
    <cfRule type="containsText" dxfId="132" priority="161" operator="containsText" text="Moderado">
      <formula>NOT(ISERROR(SEARCH("Moderado",K22)))</formula>
    </cfRule>
    <cfRule type="containsText" dxfId="131" priority="162" operator="containsText" text="Menor">
      <formula>NOT(ISERROR(SEARCH("Menor",K22)))</formula>
    </cfRule>
    <cfRule type="containsText" dxfId="130" priority="163" operator="containsText" text="Leve">
      <formula>NOT(ISERROR(SEARCH("Leve",K22)))</formula>
    </cfRule>
  </conditionalFormatting>
  <conditionalFormatting sqref="M22">
    <cfRule type="containsText" dxfId="129" priority="155" operator="containsText" text="Bajo">
      <formula>NOT(ISERROR(SEARCH("Bajo",M22)))</formula>
    </cfRule>
    <cfRule type="containsText" dxfId="128" priority="156" operator="containsText" text="Moderado">
      <formula>NOT(ISERROR(SEARCH("Moderado",M22)))</formula>
    </cfRule>
    <cfRule type="containsText" dxfId="127" priority="157" operator="containsText" text="Alto">
      <formula>NOT(ISERROR(SEARCH("Alto",M22)))</formula>
    </cfRule>
    <cfRule type="containsText" dxfId="126" priority="158" operator="containsText" text="Extremo">
      <formula>NOT(ISERROR(SEARCH("Extremo",M22)))</formula>
    </cfRule>
  </conditionalFormatting>
  <conditionalFormatting sqref="X22">
    <cfRule type="containsText" dxfId="125" priority="150" operator="containsText" text="Muy Bajo">
      <formula>NOT(ISERROR(SEARCH("Muy Bajo",X22)))</formula>
    </cfRule>
    <cfRule type="containsText" dxfId="124" priority="151" operator="containsText" text="Baja">
      <formula>NOT(ISERROR(SEARCH("Baja",X22)))</formula>
    </cfRule>
    <cfRule type="containsText" dxfId="123" priority="152" operator="containsText" text="Muy alta">
      <formula>NOT(ISERROR(SEARCH("Muy alta",X22)))</formula>
    </cfRule>
    <cfRule type="containsText" dxfId="122" priority="153" operator="containsText" text="Alta">
      <formula>NOT(ISERROR(SEARCH("Alta",X22)))</formula>
    </cfRule>
    <cfRule type="containsText" dxfId="121" priority="154" operator="containsText" text="Media">
      <formula>NOT(ISERROR(SEARCH("Media",X22)))</formula>
    </cfRule>
  </conditionalFormatting>
  <conditionalFormatting sqref="Z22">
    <cfRule type="containsText" dxfId="120" priority="145" operator="containsText" text="Catastrófico">
      <formula>NOT(ISERROR(SEARCH("Catastrófico",Z22)))</formula>
    </cfRule>
    <cfRule type="containsText" dxfId="119" priority="146" operator="containsText" text="Mayor">
      <formula>NOT(ISERROR(SEARCH("Mayor",Z22)))</formula>
    </cfRule>
    <cfRule type="containsText" dxfId="118" priority="147" operator="containsText" text="Moderado">
      <formula>NOT(ISERROR(SEARCH("Moderado",Z22)))</formula>
    </cfRule>
    <cfRule type="containsText" dxfId="117" priority="148" operator="containsText" text="Menor">
      <formula>NOT(ISERROR(SEARCH("Menor",Z22)))</formula>
    </cfRule>
    <cfRule type="containsText" dxfId="116" priority="149" operator="containsText" text="Leve">
      <formula>NOT(ISERROR(SEARCH("Leve",Z22)))</formula>
    </cfRule>
  </conditionalFormatting>
  <conditionalFormatting sqref="AA22">
    <cfRule type="containsText" dxfId="115" priority="141" operator="containsText" text="Bajo">
      <formula>NOT(ISERROR(SEARCH("Bajo",AA22)))</formula>
    </cfRule>
    <cfRule type="containsText" dxfId="114" priority="142" operator="containsText" text="Moderado">
      <formula>NOT(ISERROR(SEARCH("Moderado",AA22)))</formula>
    </cfRule>
    <cfRule type="containsText" dxfId="113" priority="143" operator="containsText" text="Alto">
      <formula>NOT(ISERROR(SEARCH("Alto",AA22)))</formula>
    </cfRule>
    <cfRule type="containsText" dxfId="112" priority="144" operator="containsText" text="Extremo">
      <formula>NOT(ISERROR(SEARCH("Extremo",AA22)))</formula>
    </cfRule>
  </conditionalFormatting>
  <conditionalFormatting sqref="I24">
    <cfRule type="containsText" dxfId="111" priority="136" operator="containsText" text="Muy Bajo">
      <formula>NOT(ISERROR(SEARCH("Muy Bajo",I24)))</formula>
    </cfRule>
    <cfRule type="containsText" dxfId="110" priority="137" operator="containsText" text="Baja">
      <formula>NOT(ISERROR(SEARCH("Baja",I24)))</formula>
    </cfRule>
    <cfRule type="containsText" dxfId="109" priority="138" operator="containsText" text="Muy alta">
      <formula>NOT(ISERROR(SEARCH("Muy alta",I24)))</formula>
    </cfRule>
    <cfRule type="containsText" dxfId="108" priority="139" operator="containsText" text="Alta">
      <formula>NOT(ISERROR(SEARCH("Alta",I24)))</formula>
    </cfRule>
    <cfRule type="containsText" dxfId="107" priority="140" operator="containsText" text="Media">
      <formula>NOT(ISERROR(SEARCH("Media",I24)))</formula>
    </cfRule>
  </conditionalFormatting>
  <conditionalFormatting sqref="K24">
    <cfRule type="containsText" dxfId="106" priority="131" operator="containsText" text="Catastrófico">
      <formula>NOT(ISERROR(SEARCH("Catastrófico",K24)))</formula>
    </cfRule>
    <cfRule type="containsText" dxfId="105" priority="132" operator="containsText" text="Mayor">
      <formula>NOT(ISERROR(SEARCH("Mayor",K24)))</formula>
    </cfRule>
    <cfRule type="containsText" dxfId="104" priority="133" operator="containsText" text="Moderado">
      <formula>NOT(ISERROR(SEARCH("Moderado",K24)))</formula>
    </cfRule>
    <cfRule type="containsText" dxfId="103" priority="134" operator="containsText" text="Menor">
      <formula>NOT(ISERROR(SEARCH("Menor",K24)))</formula>
    </cfRule>
    <cfRule type="containsText" dxfId="102" priority="135" operator="containsText" text="Leve">
      <formula>NOT(ISERROR(SEARCH("Leve",K24)))</formula>
    </cfRule>
  </conditionalFormatting>
  <conditionalFormatting sqref="M24">
    <cfRule type="containsText" dxfId="101" priority="127" operator="containsText" text="Bajo">
      <formula>NOT(ISERROR(SEARCH("Bajo",M24)))</formula>
    </cfRule>
    <cfRule type="containsText" dxfId="100" priority="128" operator="containsText" text="Moderado">
      <formula>NOT(ISERROR(SEARCH("Moderado",M24)))</formula>
    </cfRule>
    <cfRule type="containsText" dxfId="99" priority="129" operator="containsText" text="Alto">
      <formula>NOT(ISERROR(SEARCH("Alto",M24)))</formula>
    </cfRule>
    <cfRule type="containsText" dxfId="98" priority="130" operator="containsText" text="Extremo">
      <formula>NOT(ISERROR(SEARCH("Extremo",M24)))</formula>
    </cfRule>
  </conditionalFormatting>
  <conditionalFormatting sqref="X24">
    <cfRule type="containsText" dxfId="97" priority="122" operator="containsText" text="Muy Bajo">
      <formula>NOT(ISERROR(SEARCH("Muy Bajo",X24)))</formula>
    </cfRule>
    <cfRule type="containsText" dxfId="96" priority="123" operator="containsText" text="Baja">
      <formula>NOT(ISERROR(SEARCH("Baja",X24)))</formula>
    </cfRule>
    <cfRule type="containsText" dxfId="95" priority="124" operator="containsText" text="Muy alta">
      <formula>NOT(ISERROR(SEARCH("Muy alta",X24)))</formula>
    </cfRule>
    <cfRule type="containsText" dxfId="94" priority="125" operator="containsText" text="Alta">
      <formula>NOT(ISERROR(SEARCH("Alta",X24)))</formula>
    </cfRule>
    <cfRule type="containsText" dxfId="93" priority="126" operator="containsText" text="Media">
      <formula>NOT(ISERROR(SEARCH("Media",X24)))</formula>
    </cfRule>
  </conditionalFormatting>
  <conditionalFormatting sqref="Z24">
    <cfRule type="containsText" dxfId="92" priority="117" operator="containsText" text="Catastrófico">
      <formula>NOT(ISERROR(SEARCH("Catastrófico",Z24)))</formula>
    </cfRule>
    <cfRule type="containsText" dxfId="91" priority="118" operator="containsText" text="Mayor">
      <formula>NOT(ISERROR(SEARCH("Mayor",Z24)))</formula>
    </cfRule>
    <cfRule type="containsText" dxfId="90" priority="119" operator="containsText" text="Moderado">
      <formula>NOT(ISERROR(SEARCH("Moderado",Z24)))</formula>
    </cfRule>
    <cfRule type="containsText" dxfId="89" priority="120" operator="containsText" text="Menor">
      <formula>NOT(ISERROR(SEARCH("Menor",Z24)))</formula>
    </cfRule>
    <cfRule type="containsText" dxfId="88" priority="121" operator="containsText" text="Leve">
      <formula>NOT(ISERROR(SEARCH("Leve",Z24)))</formula>
    </cfRule>
  </conditionalFormatting>
  <conditionalFormatting sqref="AA24">
    <cfRule type="containsText" dxfId="87" priority="113" operator="containsText" text="Bajo">
      <formula>NOT(ISERROR(SEARCH("Bajo",AA24)))</formula>
    </cfRule>
    <cfRule type="containsText" dxfId="86" priority="114" operator="containsText" text="Moderado">
      <formula>NOT(ISERROR(SEARCH("Moderado",AA24)))</formula>
    </cfRule>
    <cfRule type="containsText" dxfId="85" priority="115" operator="containsText" text="Alto">
      <formula>NOT(ISERROR(SEARCH("Alto",AA24)))</formula>
    </cfRule>
    <cfRule type="containsText" dxfId="84" priority="116" operator="containsText" text="Extremo">
      <formula>NOT(ISERROR(SEARCH("Extremo",AA24)))</formula>
    </cfRule>
  </conditionalFormatting>
  <conditionalFormatting sqref="I26">
    <cfRule type="containsText" dxfId="83" priority="108" operator="containsText" text="Muy Bajo">
      <formula>NOT(ISERROR(SEARCH("Muy Bajo",I26)))</formula>
    </cfRule>
    <cfRule type="containsText" dxfId="82" priority="109" operator="containsText" text="Baja">
      <formula>NOT(ISERROR(SEARCH("Baja",I26)))</formula>
    </cfRule>
    <cfRule type="containsText" dxfId="81" priority="110" operator="containsText" text="Muy alta">
      <formula>NOT(ISERROR(SEARCH("Muy alta",I26)))</formula>
    </cfRule>
    <cfRule type="containsText" dxfId="80" priority="111" operator="containsText" text="Alta">
      <formula>NOT(ISERROR(SEARCH("Alta",I26)))</formula>
    </cfRule>
    <cfRule type="containsText" dxfId="79" priority="112" operator="containsText" text="Media">
      <formula>NOT(ISERROR(SEARCH("Media",I26)))</formula>
    </cfRule>
  </conditionalFormatting>
  <conditionalFormatting sqref="K26">
    <cfRule type="containsText" dxfId="78" priority="103" operator="containsText" text="Catastrófico">
      <formula>NOT(ISERROR(SEARCH("Catastrófico",K26)))</formula>
    </cfRule>
    <cfRule type="containsText" dxfId="77" priority="104" operator="containsText" text="Mayor">
      <formula>NOT(ISERROR(SEARCH("Mayor",K26)))</formula>
    </cfRule>
    <cfRule type="containsText" dxfId="76" priority="105" operator="containsText" text="Moderado">
      <formula>NOT(ISERROR(SEARCH("Moderado",K26)))</formula>
    </cfRule>
    <cfRule type="containsText" dxfId="75" priority="106" operator="containsText" text="Menor">
      <formula>NOT(ISERROR(SEARCH("Menor",K26)))</formula>
    </cfRule>
    <cfRule type="containsText" dxfId="74" priority="107" operator="containsText" text="Leve">
      <formula>NOT(ISERROR(SEARCH("Leve",K26)))</formula>
    </cfRule>
  </conditionalFormatting>
  <conditionalFormatting sqref="M26">
    <cfRule type="containsText" dxfId="73" priority="99" operator="containsText" text="Bajo">
      <formula>NOT(ISERROR(SEARCH("Bajo",M26)))</formula>
    </cfRule>
    <cfRule type="containsText" dxfId="72" priority="100" operator="containsText" text="Moderado">
      <formula>NOT(ISERROR(SEARCH("Moderado",M26)))</formula>
    </cfRule>
    <cfRule type="containsText" dxfId="71" priority="101" operator="containsText" text="Alto">
      <formula>NOT(ISERROR(SEARCH("Alto",M26)))</formula>
    </cfRule>
    <cfRule type="containsText" dxfId="70" priority="102" operator="containsText" text="Extremo">
      <formula>NOT(ISERROR(SEARCH("Extremo",M26)))</formula>
    </cfRule>
  </conditionalFormatting>
  <conditionalFormatting sqref="X26">
    <cfRule type="containsText" dxfId="69" priority="94" operator="containsText" text="Muy Bajo">
      <formula>NOT(ISERROR(SEARCH("Muy Bajo",X26)))</formula>
    </cfRule>
    <cfRule type="containsText" dxfId="68" priority="95" operator="containsText" text="Baja">
      <formula>NOT(ISERROR(SEARCH("Baja",X26)))</formula>
    </cfRule>
    <cfRule type="containsText" dxfId="67" priority="96" operator="containsText" text="Muy alta">
      <formula>NOT(ISERROR(SEARCH("Muy alta",X26)))</formula>
    </cfRule>
    <cfRule type="containsText" dxfId="66" priority="97" operator="containsText" text="Alta">
      <formula>NOT(ISERROR(SEARCH("Alta",X26)))</formula>
    </cfRule>
    <cfRule type="containsText" dxfId="65" priority="98" operator="containsText" text="Media">
      <formula>NOT(ISERROR(SEARCH("Media",X26)))</formula>
    </cfRule>
  </conditionalFormatting>
  <conditionalFormatting sqref="Z26">
    <cfRule type="containsText" dxfId="64" priority="89" operator="containsText" text="Catastrófico">
      <formula>NOT(ISERROR(SEARCH("Catastrófico",Z26)))</formula>
    </cfRule>
    <cfRule type="containsText" dxfId="63" priority="90" operator="containsText" text="Mayor">
      <formula>NOT(ISERROR(SEARCH("Mayor",Z26)))</formula>
    </cfRule>
    <cfRule type="containsText" dxfId="62" priority="91" operator="containsText" text="Moderado">
      <formula>NOT(ISERROR(SEARCH("Moderado",Z26)))</formula>
    </cfRule>
    <cfRule type="containsText" dxfId="61" priority="92" operator="containsText" text="Menor">
      <formula>NOT(ISERROR(SEARCH("Menor",Z26)))</formula>
    </cfRule>
    <cfRule type="containsText" dxfId="60" priority="93" operator="containsText" text="Leve">
      <formula>NOT(ISERROR(SEARCH("Leve",Z26)))</formula>
    </cfRule>
  </conditionalFormatting>
  <conditionalFormatting sqref="AA26">
    <cfRule type="containsText" dxfId="59" priority="85" operator="containsText" text="Bajo">
      <formula>NOT(ISERROR(SEARCH("Bajo",AA26)))</formula>
    </cfRule>
    <cfRule type="containsText" dxfId="58" priority="86" operator="containsText" text="Moderado">
      <formula>NOT(ISERROR(SEARCH("Moderado",AA26)))</formula>
    </cfRule>
    <cfRule type="containsText" dxfId="57" priority="87" operator="containsText" text="Alto">
      <formula>NOT(ISERROR(SEARCH("Alto",AA26)))</formula>
    </cfRule>
    <cfRule type="containsText" dxfId="56" priority="88" operator="containsText" text="Extremo">
      <formula>NOT(ISERROR(SEARCH("Extremo",AA26)))</formula>
    </cfRule>
  </conditionalFormatting>
  <conditionalFormatting sqref="I28">
    <cfRule type="containsText" dxfId="55" priority="52" operator="containsText" text="Muy Bajo">
      <formula>NOT(ISERROR(SEARCH("Muy Bajo",I28)))</formula>
    </cfRule>
    <cfRule type="containsText" dxfId="54" priority="53" operator="containsText" text="Baja">
      <formula>NOT(ISERROR(SEARCH("Baja",I28)))</formula>
    </cfRule>
    <cfRule type="containsText" dxfId="53" priority="54" operator="containsText" text="Muy alta">
      <formula>NOT(ISERROR(SEARCH("Muy alta",I28)))</formula>
    </cfRule>
    <cfRule type="containsText" dxfId="52" priority="55" operator="containsText" text="Alta">
      <formula>NOT(ISERROR(SEARCH("Alta",I28)))</formula>
    </cfRule>
    <cfRule type="containsText" dxfId="51" priority="56" operator="containsText" text="Media">
      <formula>NOT(ISERROR(SEARCH("Media",I28)))</formula>
    </cfRule>
  </conditionalFormatting>
  <conditionalFormatting sqref="K28">
    <cfRule type="containsText" dxfId="50" priority="47" operator="containsText" text="Catastrófico">
      <formula>NOT(ISERROR(SEARCH("Catastrófico",K28)))</formula>
    </cfRule>
    <cfRule type="containsText" dxfId="49" priority="48" operator="containsText" text="Mayor">
      <formula>NOT(ISERROR(SEARCH("Mayor",K28)))</formula>
    </cfRule>
    <cfRule type="containsText" dxfId="48" priority="49" operator="containsText" text="Moderado">
      <formula>NOT(ISERROR(SEARCH("Moderado",K28)))</formula>
    </cfRule>
    <cfRule type="containsText" dxfId="47" priority="50" operator="containsText" text="Menor">
      <formula>NOT(ISERROR(SEARCH("Menor",K28)))</formula>
    </cfRule>
    <cfRule type="containsText" dxfId="46" priority="51" operator="containsText" text="Leve">
      <formula>NOT(ISERROR(SEARCH("Leve",K28)))</formula>
    </cfRule>
  </conditionalFormatting>
  <conditionalFormatting sqref="M28">
    <cfRule type="containsText" dxfId="45" priority="43" operator="containsText" text="Bajo">
      <formula>NOT(ISERROR(SEARCH("Bajo",M28)))</formula>
    </cfRule>
    <cfRule type="containsText" dxfId="44" priority="44" operator="containsText" text="Moderado">
      <formula>NOT(ISERROR(SEARCH("Moderado",M28)))</formula>
    </cfRule>
    <cfRule type="containsText" dxfId="43" priority="45" operator="containsText" text="Alto">
      <formula>NOT(ISERROR(SEARCH("Alto",M28)))</formula>
    </cfRule>
    <cfRule type="containsText" dxfId="42" priority="46" operator="containsText" text="Extremo">
      <formula>NOT(ISERROR(SEARCH("Extremo",M28)))</formula>
    </cfRule>
  </conditionalFormatting>
  <conditionalFormatting sqref="X28">
    <cfRule type="containsText" dxfId="41" priority="38" operator="containsText" text="Muy Bajo">
      <formula>NOT(ISERROR(SEARCH("Muy Bajo",X28)))</formula>
    </cfRule>
    <cfRule type="containsText" dxfId="40" priority="39" operator="containsText" text="Baja">
      <formula>NOT(ISERROR(SEARCH("Baja",X28)))</formula>
    </cfRule>
    <cfRule type="containsText" dxfId="39" priority="40" operator="containsText" text="Muy alta">
      <formula>NOT(ISERROR(SEARCH("Muy alta",X28)))</formula>
    </cfRule>
    <cfRule type="containsText" dxfId="38" priority="41" operator="containsText" text="Alta">
      <formula>NOT(ISERROR(SEARCH("Alta",X28)))</formula>
    </cfRule>
    <cfRule type="containsText" dxfId="37" priority="42" operator="containsText" text="Media">
      <formula>NOT(ISERROR(SEARCH("Media",X28)))</formula>
    </cfRule>
  </conditionalFormatting>
  <conditionalFormatting sqref="Z28">
    <cfRule type="containsText" dxfId="36" priority="33" operator="containsText" text="Catastrófico">
      <formula>NOT(ISERROR(SEARCH("Catastrófico",Z28)))</formula>
    </cfRule>
    <cfRule type="containsText" dxfId="35" priority="34" operator="containsText" text="Mayor">
      <formula>NOT(ISERROR(SEARCH("Mayor",Z28)))</formula>
    </cfRule>
    <cfRule type="containsText" dxfId="34" priority="35" operator="containsText" text="Moderado">
      <formula>NOT(ISERROR(SEARCH("Moderado",Z28)))</formula>
    </cfRule>
    <cfRule type="containsText" dxfId="33" priority="36" operator="containsText" text="Menor">
      <formula>NOT(ISERROR(SEARCH("Menor",Z28)))</formula>
    </cfRule>
    <cfRule type="containsText" dxfId="32" priority="37" operator="containsText" text="Leve">
      <formula>NOT(ISERROR(SEARCH("Leve",Z28)))</formula>
    </cfRule>
  </conditionalFormatting>
  <conditionalFormatting sqref="AA28">
    <cfRule type="containsText" dxfId="31" priority="29" operator="containsText" text="Bajo">
      <formula>NOT(ISERROR(SEARCH("Bajo",AA28)))</formula>
    </cfRule>
    <cfRule type="containsText" dxfId="30" priority="30" operator="containsText" text="Moderado">
      <formula>NOT(ISERROR(SEARCH("Moderado",AA28)))</formula>
    </cfRule>
    <cfRule type="containsText" dxfId="29" priority="31" operator="containsText" text="Alto">
      <formula>NOT(ISERROR(SEARCH("Alto",AA28)))</formula>
    </cfRule>
    <cfRule type="containsText" dxfId="28" priority="32" operator="containsText" text="Extremo">
      <formula>NOT(ISERROR(SEARCH("Extremo",AA28)))</formula>
    </cfRule>
  </conditionalFormatting>
  <conditionalFormatting sqref="I30">
    <cfRule type="containsText" dxfId="27" priority="24" operator="containsText" text="Muy Bajo">
      <formula>NOT(ISERROR(SEARCH("Muy Bajo",I30)))</formula>
    </cfRule>
    <cfRule type="containsText" dxfId="26" priority="25" operator="containsText" text="Baja">
      <formula>NOT(ISERROR(SEARCH("Baja",I30)))</formula>
    </cfRule>
    <cfRule type="containsText" dxfId="25" priority="26" operator="containsText" text="Muy alta">
      <formula>NOT(ISERROR(SEARCH("Muy alta",I30)))</formula>
    </cfRule>
    <cfRule type="containsText" dxfId="24" priority="27" operator="containsText" text="Alta">
      <formula>NOT(ISERROR(SEARCH("Alta",I30)))</formula>
    </cfRule>
    <cfRule type="containsText" dxfId="23" priority="28" operator="containsText" text="Media">
      <formula>NOT(ISERROR(SEARCH("Media",I30)))</formula>
    </cfRule>
  </conditionalFormatting>
  <conditionalFormatting sqref="K30">
    <cfRule type="containsText" dxfId="22" priority="19" operator="containsText" text="Catastrófico">
      <formula>NOT(ISERROR(SEARCH("Catastrófico",K30)))</formula>
    </cfRule>
    <cfRule type="containsText" dxfId="21" priority="20" operator="containsText" text="Mayor">
      <formula>NOT(ISERROR(SEARCH("Mayor",K30)))</formula>
    </cfRule>
    <cfRule type="containsText" dxfId="20" priority="21" operator="containsText" text="Moderado">
      <formula>NOT(ISERROR(SEARCH("Moderado",K30)))</formula>
    </cfRule>
    <cfRule type="containsText" dxfId="19" priority="22" operator="containsText" text="Menor">
      <formula>NOT(ISERROR(SEARCH("Menor",K30)))</formula>
    </cfRule>
    <cfRule type="containsText" dxfId="18" priority="23" operator="containsText" text="Leve">
      <formula>NOT(ISERROR(SEARCH("Leve",K30)))</formula>
    </cfRule>
  </conditionalFormatting>
  <conditionalFormatting sqref="M30">
    <cfRule type="containsText" dxfId="17" priority="15" operator="containsText" text="Bajo">
      <formula>NOT(ISERROR(SEARCH("Bajo",M30)))</formula>
    </cfRule>
    <cfRule type="containsText" dxfId="16" priority="16" operator="containsText" text="Moderado">
      <formula>NOT(ISERROR(SEARCH("Moderado",M30)))</formula>
    </cfRule>
    <cfRule type="containsText" dxfId="15" priority="17" operator="containsText" text="Alto">
      <formula>NOT(ISERROR(SEARCH("Alto",M30)))</formula>
    </cfRule>
    <cfRule type="containsText" dxfId="14" priority="18" operator="containsText" text="Extremo">
      <formula>NOT(ISERROR(SEARCH("Extremo",M30)))</formula>
    </cfRule>
  </conditionalFormatting>
  <conditionalFormatting sqref="X30">
    <cfRule type="containsText" dxfId="13" priority="10" operator="containsText" text="Muy Bajo">
      <formula>NOT(ISERROR(SEARCH("Muy Bajo",X30)))</formula>
    </cfRule>
    <cfRule type="containsText" dxfId="12" priority="11" operator="containsText" text="Baja">
      <formula>NOT(ISERROR(SEARCH("Baja",X30)))</formula>
    </cfRule>
    <cfRule type="containsText" dxfId="11" priority="12" operator="containsText" text="Muy alta">
      <formula>NOT(ISERROR(SEARCH("Muy alta",X30)))</formula>
    </cfRule>
    <cfRule type="containsText" dxfId="10" priority="13" operator="containsText" text="Alta">
      <formula>NOT(ISERROR(SEARCH("Alta",X30)))</formula>
    </cfRule>
    <cfRule type="containsText" dxfId="9" priority="14" operator="containsText" text="Media">
      <formula>NOT(ISERROR(SEARCH("Media",X30)))</formula>
    </cfRule>
  </conditionalFormatting>
  <conditionalFormatting sqref="Z30">
    <cfRule type="containsText" dxfId="8" priority="5" operator="containsText" text="Catastrófico">
      <formula>NOT(ISERROR(SEARCH("Catastrófico",Z30)))</formula>
    </cfRule>
    <cfRule type="containsText" dxfId="7" priority="6" operator="containsText" text="Mayor">
      <formula>NOT(ISERROR(SEARCH("Mayor",Z30)))</formula>
    </cfRule>
    <cfRule type="containsText" dxfId="6" priority="7" operator="containsText" text="Moderado">
      <formula>NOT(ISERROR(SEARCH("Moderado",Z30)))</formula>
    </cfRule>
    <cfRule type="containsText" dxfId="5" priority="8" operator="containsText" text="Menor">
      <formula>NOT(ISERROR(SEARCH("Menor",Z30)))</formula>
    </cfRule>
    <cfRule type="containsText" dxfId="4" priority="9" operator="containsText" text="Leve">
      <formula>NOT(ISERROR(SEARCH("Leve",Z30)))</formula>
    </cfRule>
  </conditionalFormatting>
  <conditionalFormatting sqref="AA30">
    <cfRule type="containsText" dxfId="3" priority="1" operator="containsText" text="Bajo">
      <formula>NOT(ISERROR(SEARCH("Bajo",AA30)))</formula>
    </cfRule>
    <cfRule type="containsText" dxfId="2" priority="2" operator="containsText" text="Moderado">
      <formula>NOT(ISERROR(SEARCH("Moderado",AA30)))</formula>
    </cfRule>
    <cfRule type="containsText" dxfId="1" priority="3" operator="containsText" text="Alto">
      <formula>NOT(ISERROR(SEARCH("Alto",AA30)))</formula>
    </cfRule>
    <cfRule type="containsText" dxfId="0" priority="4" operator="containsText" text="Extremo">
      <formula>NOT(ISERROR(SEARCH("Extremo",AA30)))</formula>
    </cfRule>
  </conditionalFormatting>
  <pageMargins left="0.7" right="0.7" top="0.75" bottom="0.75" header="0.3" footer="0.3"/>
  <pageSetup paperSize="9" orientation="portrait" horizontalDpi="90" verticalDpi="90" r:id="rId1"/>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'FORMULAS (no modificar)'!$B$2:$B$9</xm:f>
          </x14:formula1>
          <xm:sqref>G12 G14 G18 G20 G16 G22 G24 G26 G28 G30</xm:sqref>
        </x14:dataValidation>
        <x14:dataValidation type="list" allowBlank="1" showInputMessage="1" showErrorMessage="1">
          <x14:formula1>
            <xm:f>'FORMULAS (no modificar)'!$C$2:$C$7</xm:f>
          </x14:formula1>
          <xm:sqref>F18 F20 F12 F14 F16 F22 F24 F26 F28 F30</xm:sqref>
        </x14:dataValidation>
        <x14:dataValidation type="list" allowBlank="1" showInputMessage="1" showErrorMessage="1">
          <x14:formula1>
            <xm:f>'FORMULAS (no modificar)'!$P$2:$P$7</xm:f>
          </x14:formula1>
          <xm:sqref>AB12 AB14 AB18 AB20 AB16 AB22 AB24 AB26 AB28 AB30</xm:sqref>
        </x14:dataValidation>
        <x14:dataValidation type="list" allowBlank="1" showInputMessage="1" showErrorMessage="1">
          <x14:formula1>
            <xm:f>'FORMULAS (no modificar)'!$H$2:$H$4</xm:f>
          </x14:formula1>
          <xm:sqref>O26:O31 O15 O17 O19 O12</xm:sqref>
        </x14:dataValidation>
        <x14:dataValidation type="list" allowBlank="1" showInputMessage="1" showErrorMessage="1">
          <x14:formula1>
            <xm:f>'FORMULAS (no modificar)'!$I$2:$I$5</xm:f>
          </x14:formula1>
          <xm:sqref>P26:P31 P15 P17 P19 P12</xm:sqref>
        </x14:dataValidation>
        <x14:dataValidation type="list" allowBlank="1" showInputMessage="1" showErrorMessage="1">
          <x14:formula1>
            <xm:f>'FORMULAS (no modificar)'!$K$2:$K$4</xm:f>
          </x14:formula1>
          <xm:sqref>Q26:Q31 Q15 Q17 Q19 Q12</xm:sqref>
        </x14:dataValidation>
        <x14:dataValidation type="list" allowBlank="1" showInputMessage="1" showErrorMessage="1">
          <x14:formula1>
            <xm:f>'FORMULAS (no modificar)'!$M$2:$M$4</xm:f>
          </x14:formula1>
          <xm:sqref>S26:S31 S15 S17 S19 S12</xm:sqref>
        </x14:dataValidation>
        <x14:dataValidation type="list" allowBlank="1" showInputMessage="1" showErrorMessage="1">
          <x14:formula1>
            <xm:f>'FORMULAS (no modificar)'!$N$2:$N$4</xm:f>
          </x14:formula1>
          <xm:sqref>T26:T31 T15 T17 T19 T12</xm:sqref>
        </x14:dataValidation>
        <x14:dataValidation type="list" allowBlank="1" showInputMessage="1" showErrorMessage="1">
          <x14:formula1>
            <xm:f>'FORMULAS (no modificar)'!$O$2:$O$4</xm:f>
          </x14:formula1>
          <xm:sqref>U26:U31 U17 U19 U12 U14:U15</xm:sqref>
        </x14:dataValidation>
        <x14:dataValidation type="list" allowBlank="1" showInputMessage="1" showErrorMessage="1">
          <x14:formula1>
            <xm:f>'FORMULAS (no modificar)'!$D$2:$D$7</xm:f>
          </x14:formula1>
          <xm:sqref>I12:I31</xm:sqref>
        </x14:dataValidation>
        <x14:dataValidation type="list" allowBlank="1" showInputMessage="1" showErrorMessage="1">
          <x14:formula1>
            <xm:f>'FORMULAS (no modificar)'!$F$2:$F$7</xm:f>
          </x14:formula1>
          <xm:sqref>K12:K31</xm:sqref>
        </x14:dataValidation>
        <x14:dataValidation type="list" allowBlank="1" showInputMessage="1" showErrorMessage="1">
          <x14:formula1>
            <xm:f>'FORMULAS (no modificar)'!$Q$2:$Q$5</xm:f>
          </x14:formula1>
          <xm:sqref>B12:B31</xm:sqref>
        </x14:dataValidation>
        <x14:dataValidation type="list" allowBlank="1" showInputMessage="1" showErrorMessage="1">
          <x14:formula1>
            <xm:f>'FORMULAS (no modificar)'!$A$2:$A$19</xm:f>
          </x14:formula1>
          <xm:sqref>A12:A31</xm:sqref>
        </x14:dataValidation>
        <x14:dataValidation type="list" allowBlank="1" showErrorMessage="1">
          <x14:formula1>
            <xm:f>'D:\DATOS\Documents\2021 SONIA NOV 25\SONIA\SGC-A\UT DOCUMENTOS\MAPA DE RIESGO\[15 MARZO M.R. Gestion Ambiental_.xlsx]FORMULAS'!#REF!</xm:f>
          </x14:formula1>
          <xm:sqref>S14:T14 S16:U16 O14:Q14 O16:Q16 S18:U18 S20:U25 O18:Q18 O20:Q25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16"/>
  <sheetViews>
    <sheetView showGridLines="0" showRowColHeaders="0" topLeftCell="B1" workbookViewId="0">
      <selection activeCell="B42" sqref="B42"/>
    </sheetView>
  </sheetViews>
  <sheetFormatPr baseColWidth="10" defaultRowHeight="15" x14ac:dyDescent="0.25"/>
  <sheetData>
    <row r="4" spans="3:11" ht="21" x14ac:dyDescent="0.35">
      <c r="C4" s="197" t="s">
        <v>288</v>
      </c>
      <c r="D4" s="197"/>
      <c r="E4" s="197"/>
      <c r="F4" s="197"/>
      <c r="G4" s="197"/>
      <c r="H4" s="197"/>
      <c r="I4" s="197"/>
      <c r="J4" s="197"/>
      <c r="K4" s="197"/>
    </row>
    <row r="5" spans="3:11" ht="21" x14ac:dyDescent="0.35">
      <c r="C5" s="23"/>
      <c r="D5" s="23"/>
      <c r="E5" s="23"/>
      <c r="F5" s="23"/>
      <c r="G5" s="23"/>
      <c r="H5" s="23"/>
      <c r="I5" s="23"/>
      <c r="J5" s="23"/>
      <c r="K5" s="23"/>
    </row>
    <row r="6" spans="3:11" ht="21" x14ac:dyDescent="0.35">
      <c r="C6" s="197" t="s">
        <v>7</v>
      </c>
      <c r="D6" s="197"/>
      <c r="E6" s="197"/>
      <c r="F6" s="23"/>
      <c r="G6" s="23"/>
      <c r="H6" s="23"/>
      <c r="I6" s="23"/>
      <c r="J6" s="23"/>
      <c r="K6" s="23"/>
    </row>
    <row r="7" spans="3:11" ht="21" x14ac:dyDescent="0.35">
      <c r="C7" s="23"/>
      <c r="D7" s="23"/>
      <c r="E7" s="23"/>
      <c r="F7" s="23"/>
      <c r="G7" s="23"/>
      <c r="H7" s="23"/>
      <c r="I7" s="23"/>
      <c r="J7" s="23"/>
      <c r="K7" s="23"/>
    </row>
    <row r="8" spans="3:11" ht="21" x14ac:dyDescent="0.35">
      <c r="C8" s="23"/>
      <c r="D8" s="23"/>
      <c r="E8" s="23"/>
      <c r="F8" s="23"/>
      <c r="G8" s="23"/>
      <c r="H8" s="23"/>
      <c r="I8" s="23"/>
      <c r="J8" s="23"/>
      <c r="K8" s="23"/>
    </row>
    <row r="9" spans="3:11" ht="21" x14ac:dyDescent="0.35">
      <c r="C9" s="23"/>
      <c r="D9" s="23"/>
      <c r="E9" s="23"/>
      <c r="F9" s="23"/>
      <c r="G9" s="23"/>
      <c r="H9" s="23"/>
      <c r="I9" s="23"/>
      <c r="J9" s="23"/>
      <c r="K9" s="23"/>
    </row>
    <row r="10" spans="3:11" ht="21" x14ac:dyDescent="0.35">
      <c r="C10" s="23"/>
      <c r="D10" s="23"/>
      <c r="E10" s="23"/>
      <c r="F10" s="23"/>
      <c r="G10" s="23"/>
      <c r="H10" s="23"/>
      <c r="I10" s="23"/>
      <c r="J10" s="23"/>
      <c r="K10" s="23"/>
    </row>
    <row r="11" spans="3:11" ht="21" x14ac:dyDescent="0.35">
      <c r="C11" s="23"/>
      <c r="D11" s="23"/>
      <c r="E11" s="23"/>
      <c r="F11" s="23"/>
      <c r="G11" s="23"/>
      <c r="H11" s="23"/>
      <c r="I11" s="23"/>
      <c r="J11" s="23"/>
      <c r="K11" s="23"/>
    </row>
    <row r="12" spans="3:11" ht="21" x14ac:dyDescent="0.35">
      <c r="C12" s="23"/>
      <c r="D12" s="23"/>
      <c r="E12" s="23"/>
      <c r="F12" s="23"/>
      <c r="G12" s="23"/>
      <c r="H12" s="23"/>
      <c r="I12" s="23"/>
      <c r="J12" s="23"/>
      <c r="K12" s="23"/>
    </row>
    <row r="13" spans="3:11" ht="21" x14ac:dyDescent="0.35">
      <c r="C13" s="23"/>
      <c r="D13" s="23"/>
      <c r="E13" s="23"/>
      <c r="F13" s="23"/>
      <c r="G13" s="23"/>
      <c r="H13" s="23"/>
      <c r="I13" s="23"/>
      <c r="J13" s="23"/>
      <c r="K13" s="23"/>
    </row>
    <row r="14" spans="3:11" ht="21" x14ac:dyDescent="0.35">
      <c r="C14" s="23"/>
      <c r="D14" s="23"/>
      <c r="E14" s="23"/>
      <c r="F14" s="23"/>
      <c r="G14" s="23"/>
      <c r="H14" s="23"/>
      <c r="I14" s="23"/>
      <c r="J14" s="23"/>
      <c r="K14" s="23"/>
    </row>
    <row r="15" spans="3:11" ht="21" x14ac:dyDescent="0.35">
      <c r="C15" s="23"/>
      <c r="D15" s="23"/>
      <c r="E15" s="23"/>
      <c r="F15" s="23"/>
      <c r="G15" s="23"/>
      <c r="H15" s="23"/>
      <c r="I15" s="23"/>
      <c r="J15" s="23"/>
      <c r="K15" s="23"/>
    </row>
    <row r="16" spans="3:11" ht="21" x14ac:dyDescent="0.35">
      <c r="C16" s="23"/>
      <c r="D16" s="23"/>
      <c r="E16" s="23"/>
      <c r="F16" s="23"/>
      <c r="G16" s="23"/>
      <c r="H16" s="23"/>
      <c r="I16" s="23"/>
      <c r="J16" s="23"/>
      <c r="K16" s="23"/>
    </row>
    <row r="17" spans="3:11" ht="21" x14ac:dyDescent="0.35">
      <c r="C17" s="23"/>
      <c r="D17" s="23"/>
      <c r="E17" s="23"/>
      <c r="F17" s="23"/>
      <c r="G17" s="23"/>
      <c r="H17" s="23"/>
      <c r="I17" s="23"/>
      <c r="J17" s="23"/>
      <c r="K17" s="23"/>
    </row>
    <row r="18" spans="3:11" ht="21" x14ac:dyDescent="0.35">
      <c r="C18" s="23"/>
      <c r="D18" s="23"/>
      <c r="E18" s="23"/>
      <c r="F18" s="23"/>
      <c r="G18" s="23"/>
      <c r="H18" s="23"/>
      <c r="I18" s="23"/>
      <c r="J18" s="23"/>
      <c r="K18" s="23"/>
    </row>
    <row r="19" spans="3:11" ht="21" x14ac:dyDescent="0.35">
      <c r="C19" s="23"/>
      <c r="D19" s="23"/>
      <c r="E19" s="23"/>
      <c r="F19" s="23"/>
      <c r="G19" s="23"/>
      <c r="H19" s="23"/>
      <c r="I19" s="23"/>
      <c r="J19" s="23"/>
      <c r="K19" s="23"/>
    </row>
    <row r="20" spans="3:11" ht="21" x14ac:dyDescent="0.35">
      <c r="C20" s="23"/>
      <c r="D20" s="23"/>
      <c r="E20" s="23"/>
      <c r="F20" s="23"/>
      <c r="G20" s="23"/>
      <c r="H20" s="23"/>
      <c r="I20" s="23"/>
      <c r="J20" s="23"/>
      <c r="K20" s="23"/>
    </row>
    <row r="21" spans="3:11" ht="21" x14ac:dyDescent="0.35">
      <c r="C21" s="23"/>
      <c r="D21" s="23"/>
      <c r="E21" s="23"/>
      <c r="F21" s="23"/>
      <c r="G21" s="23"/>
      <c r="H21" s="23"/>
      <c r="I21" s="23"/>
      <c r="J21" s="23"/>
      <c r="K21" s="23"/>
    </row>
    <row r="22" spans="3:11" ht="21" x14ac:dyDescent="0.35">
      <c r="C22" s="23"/>
      <c r="D22" s="23"/>
      <c r="E22" s="23"/>
      <c r="F22" s="23"/>
      <c r="G22" s="23"/>
      <c r="H22" s="23"/>
      <c r="I22" s="23"/>
      <c r="J22" s="23"/>
      <c r="K22" s="23"/>
    </row>
    <row r="23" spans="3:11" ht="21" x14ac:dyDescent="0.35">
      <c r="C23" s="23"/>
      <c r="D23" s="23"/>
      <c r="E23" s="23"/>
      <c r="F23" s="23"/>
      <c r="G23" s="23"/>
      <c r="H23" s="23"/>
      <c r="I23" s="23"/>
      <c r="J23" s="23"/>
      <c r="K23" s="23"/>
    </row>
    <row r="24" spans="3:11" ht="21" x14ac:dyDescent="0.35">
      <c r="C24" s="23"/>
      <c r="D24" s="23"/>
      <c r="E24" s="23"/>
      <c r="F24" s="23"/>
      <c r="G24" s="23"/>
      <c r="H24" s="23"/>
      <c r="I24" s="23"/>
      <c r="J24" s="23"/>
      <c r="K24" s="23"/>
    </row>
    <row r="25" spans="3:11" ht="21" x14ac:dyDescent="0.35">
      <c r="C25" s="23"/>
      <c r="D25" s="23"/>
      <c r="E25" s="23"/>
      <c r="F25" s="23"/>
      <c r="G25" s="23"/>
      <c r="H25" s="23"/>
      <c r="I25" s="23"/>
      <c r="J25" s="23"/>
      <c r="K25" s="23"/>
    </row>
    <row r="26" spans="3:11" ht="21" x14ac:dyDescent="0.35">
      <c r="C26" s="23"/>
      <c r="D26" s="23"/>
      <c r="E26" s="23"/>
      <c r="F26" s="23"/>
      <c r="G26" s="23"/>
      <c r="H26" s="23"/>
      <c r="I26" s="23"/>
      <c r="J26" s="23"/>
      <c r="K26" s="23"/>
    </row>
    <row r="27" spans="3:11" ht="21" x14ac:dyDescent="0.35">
      <c r="C27" s="23"/>
      <c r="D27" s="23"/>
      <c r="E27" s="23"/>
      <c r="F27" s="23"/>
      <c r="G27" s="23"/>
      <c r="H27" s="23"/>
      <c r="I27" s="23"/>
      <c r="J27" s="23"/>
      <c r="K27" s="23"/>
    </row>
    <row r="28" spans="3:11" ht="21" x14ac:dyDescent="0.35">
      <c r="C28" s="23"/>
      <c r="D28" s="23"/>
      <c r="E28" s="23"/>
      <c r="F28" s="23"/>
      <c r="G28" s="23"/>
      <c r="H28" s="23"/>
      <c r="I28" s="23"/>
      <c r="J28" s="23"/>
      <c r="K28" s="23"/>
    </row>
    <row r="29" spans="3:11" ht="21" x14ac:dyDescent="0.35">
      <c r="C29" s="23"/>
      <c r="D29" s="23"/>
      <c r="E29" s="23"/>
      <c r="F29" s="23"/>
      <c r="G29" s="23"/>
      <c r="H29" s="23"/>
      <c r="I29" s="23"/>
      <c r="J29" s="23"/>
      <c r="K29" s="23"/>
    </row>
    <row r="30" spans="3:11" ht="21" x14ac:dyDescent="0.35">
      <c r="C30" s="23"/>
      <c r="D30" s="23"/>
      <c r="E30" s="23"/>
      <c r="F30" s="23"/>
      <c r="G30" s="23"/>
      <c r="H30" s="23"/>
      <c r="I30" s="23"/>
      <c r="J30" s="23"/>
      <c r="K30" s="23"/>
    </row>
    <row r="31" spans="3:11" ht="21" x14ac:dyDescent="0.35">
      <c r="C31" s="23"/>
      <c r="D31" s="23"/>
      <c r="E31" s="23"/>
      <c r="F31" s="23"/>
      <c r="G31" s="23"/>
      <c r="H31" s="23"/>
      <c r="I31" s="23"/>
      <c r="J31" s="23"/>
      <c r="K31" s="23"/>
    </row>
    <row r="32" spans="3:11" ht="21" x14ac:dyDescent="0.35">
      <c r="C32" s="23"/>
      <c r="D32" s="23"/>
      <c r="E32" s="23"/>
      <c r="F32" s="23"/>
      <c r="G32" s="23"/>
      <c r="H32" s="23"/>
      <c r="I32" s="23"/>
      <c r="J32" s="23"/>
      <c r="K32" s="23"/>
    </row>
    <row r="35" spans="2:3" ht="15.75" x14ac:dyDescent="0.25">
      <c r="C35" s="22" t="s">
        <v>289</v>
      </c>
    </row>
    <row r="46" spans="2:3" x14ac:dyDescent="0.25">
      <c r="B46" s="26"/>
    </row>
    <row r="47" spans="2:3" x14ac:dyDescent="0.25">
      <c r="B47" s="26"/>
    </row>
    <row r="48" spans="2:3" x14ac:dyDescent="0.25">
      <c r="B48" s="26"/>
    </row>
    <row r="49" spans="2:3" x14ac:dyDescent="0.25">
      <c r="B49" s="26"/>
    </row>
    <row r="50" spans="2:3" x14ac:dyDescent="0.25">
      <c r="B50" s="27"/>
    </row>
    <row r="51" spans="2:3" x14ac:dyDescent="0.25">
      <c r="B51" s="27"/>
    </row>
    <row r="52" spans="2:3" x14ac:dyDescent="0.25">
      <c r="B52" s="27"/>
    </row>
    <row r="53" spans="2:3" x14ac:dyDescent="0.25">
      <c r="B53" s="27"/>
    </row>
    <row r="63" spans="2:3" ht="15.75" x14ac:dyDescent="0.25">
      <c r="C63" s="22" t="s">
        <v>290</v>
      </c>
    </row>
    <row r="78" spans="12:12" x14ac:dyDescent="0.25">
      <c r="L78" s="26"/>
    </row>
    <row r="79" spans="12:12" x14ac:dyDescent="0.25">
      <c r="L79" s="26"/>
    </row>
    <row r="80" spans="12:12" x14ac:dyDescent="0.25">
      <c r="L80" s="26"/>
    </row>
    <row r="82" spans="3:12" x14ac:dyDescent="0.25">
      <c r="L82" s="27"/>
    </row>
    <row r="83" spans="3:12" x14ac:dyDescent="0.25">
      <c r="L83" s="27"/>
    </row>
    <row r="84" spans="3:12" x14ac:dyDescent="0.25">
      <c r="L84" s="27"/>
    </row>
    <row r="90" spans="3:12" x14ac:dyDescent="0.25">
      <c r="C90" s="21" t="s">
        <v>291</v>
      </c>
    </row>
    <row r="101" spans="2:7" x14ac:dyDescent="0.25">
      <c r="B101" s="27"/>
    </row>
    <row r="102" spans="2:7" x14ac:dyDescent="0.25">
      <c r="B102" s="27"/>
    </row>
    <row r="103" spans="2:7" x14ac:dyDescent="0.25">
      <c r="B103" s="27"/>
    </row>
    <row r="112" spans="2:7" x14ac:dyDescent="0.25">
      <c r="G112" s="27"/>
    </row>
    <row r="113" spans="3:7" x14ac:dyDescent="0.25">
      <c r="G113" s="27"/>
    </row>
    <row r="114" spans="3:7" ht="15.75" x14ac:dyDescent="0.25">
      <c r="C114" s="22" t="s">
        <v>293</v>
      </c>
    </row>
    <row r="139" spans="3:3" ht="15.75" x14ac:dyDescent="0.25">
      <c r="C139" s="22" t="s">
        <v>292</v>
      </c>
    </row>
    <row r="170" spans="11:11" x14ac:dyDescent="0.25">
      <c r="K170" s="28">
        <v>0.4</v>
      </c>
    </row>
    <row r="186" spans="2:2" ht="15.75" x14ac:dyDescent="0.25">
      <c r="B186" s="22" t="s">
        <v>18</v>
      </c>
    </row>
    <row r="187" spans="2:2" ht="15.75" x14ac:dyDescent="0.25">
      <c r="B187" s="22"/>
    </row>
    <row r="188" spans="2:2" ht="15.75" x14ac:dyDescent="0.25">
      <c r="B188" s="22"/>
    </row>
    <row r="189" spans="2:2" ht="15.75" x14ac:dyDescent="0.25">
      <c r="B189" s="22"/>
    </row>
    <row r="190" spans="2:2" ht="15.75" x14ac:dyDescent="0.25">
      <c r="B190" s="22"/>
    </row>
    <row r="191" spans="2:2" ht="15.75" x14ac:dyDescent="0.25">
      <c r="B191" s="22"/>
    </row>
    <row r="192" spans="2:2" ht="15.75" x14ac:dyDescent="0.25">
      <c r="B192" s="22"/>
    </row>
    <row r="193" spans="2:2" ht="15.75" x14ac:dyDescent="0.25">
      <c r="B193" s="22"/>
    </row>
    <row r="194" spans="2:2" ht="15.75" x14ac:dyDescent="0.25">
      <c r="B194" s="22"/>
    </row>
    <row r="195" spans="2:2" ht="15.75" x14ac:dyDescent="0.25">
      <c r="B195" s="22"/>
    </row>
    <row r="196" spans="2:2" ht="15.75" x14ac:dyDescent="0.25">
      <c r="B196" s="22"/>
    </row>
    <row r="197" spans="2:2" ht="15.75" x14ac:dyDescent="0.25">
      <c r="B197" s="22"/>
    </row>
    <row r="198" spans="2:2" ht="15.75" x14ac:dyDescent="0.25">
      <c r="B198" s="22"/>
    </row>
    <row r="199" spans="2:2" ht="15.75" x14ac:dyDescent="0.25">
      <c r="B199" s="22"/>
    </row>
    <row r="200" spans="2:2" ht="15.75" x14ac:dyDescent="0.25">
      <c r="B200" s="22"/>
    </row>
    <row r="201" spans="2:2" ht="15.75" x14ac:dyDescent="0.25">
      <c r="B201" s="22"/>
    </row>
    <row r="202" spans="2:2" ht="15.75" x14ac:dyDescent="0.25">
      <c r="B202" s="22"/>
    </row>
    <row r="203" spans="2:2" ht="15.75" x14ac:dyDescent="0.25">
      <c r="B203" s="22"/>
    </row>
    <row r="204" spans="2:2" ht="15.75" x14ac:dyDescent="0.25">
      <c r="B204" s="22"/>
    </row>
    <row r="205" spans="2:2" ht="15.75" x14ac:dyDescent="0.25">
      <c r="B205" s="22"/>
    </row>
    <row r="206" spans="2:2" ht="15.75" x14ac:dyDescent="0.25">
      <c r="B206" s="22"/>
    </row>
    <row r="207" spans="2:2" ht="15.75" x14ac:dyDescent="0.25">
      <c r="B207" s="22"/>
    </row>
    <row r="208" spans="2:2" ht="15.75" x14ac:dyDescent="0.25">
      <c r="B208" s="22"/>
    </row>
    <row r="209" spans="2:2" ht="15.75" x14ac:dyDescent="0.25">
      <c r="B209" s="22"/>
    </row>
    <row r="210" spans="2:2" ht="15.75" x14ac:dyDescent="0.25">
      <c r="B210" s="22"/>
    </row>
    <row r="211" spans="2:2" ht="15.75" x14ac:dyDescent="0.25">
      <c r="B211" s="22"/>
    </row>
    <row r="212" spans="2:2" ht="15.75" x14ac:dyDescent="0.25">
      <c r="B212" s="22"/>
    </row>
    <row r="213" spans="2:2" ht="15.75" x14ac:dyDescent="0.25">
      <c r="B213" s="22"/>
    </row>
    <row r="214" spans="2:2" ht="15.75" x14ac:dyDescent="0.25">
      <c r="B214" s="22"/>
    </row>
    <row r="215" spans="2:2" ht="15.75" x14ac:dyDescent="0.25">
      <c r="B215" s="22"/>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
  <sheetViews>
    <sheetView workbookViewId="0">
      <selection activeCell="A2" sqref="A2:A18"/>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23</v>
      </c>
      <c r="B1" s="3" t="s">
        <v>34</v>
      </c>
      <c r="C1" s="3" t="s">
        <v>43</v>
      </c>
      <c r="D1" s="5" t="s">
        <v>54</v>
      </c>
      <c r="E1" s="5" t="s">
        <v>53</v>
      </c>
      <c r="F1" s="5" t="s">
        <v>55</v>
      </c>
      <c r="G1" s="5" t="s">
        <v>56</v>
      </c>
      <c r="H1" s="8" t="s">
        <v>11</v>
      </c>
      <c r="I1" s="5" t="s">
        <v>69</v>
      </c>
      <c r="J1" s="5" t="s">
        <v>253</v>
      </c>
      <c r="K1" s="5" t="s">
        <v>13</v>
      </c>
      <c r="L1" s="5" t="s">
        <v>75</v>
      </c>
      <c r="M1" s="5" t="s">
        <v>15</v>
      </c>
      <c r="N1" s="5" t="s">
        <v>6</v>
      </c>
      <c r="O1" s="8" t="s">
        <v>76</v>
      </c>
      <c r="P1" s="5" t="s">
        <v>18</v>
      </c>
      <c r="Q1" s="17" t="s">
        <v>1</v>
      </c>
      <c r="R1" s="17" t="s">
        <v>280</v>
      </c>
      <c r="S1" s="19" t="s">
        <v>267</v>
      </c>
      <c r="T1" s="19" t="s">
        <v>268</v>
      </c>
      <c r="U1" s="17" t="s">
        <v>286</v>
      </c>
    </row>
    <row r="2" spans="1:21" x14ac:dyDescent="0.25">
      <c r="A2" s="2" t="s">
        <v>24</v>
      </c>
      <c r="B2" s="29" t="s">
        <v>35</v>
      </c>
      <c r="C2" s="1" t="s">
        <v>44</v>
      </c>
      <c r="D2" s="1" t="s">
        <v>62</v>
      </c>
      <c r="E2" s="6">
        <v>0.2</v>
      </c>
      <c r="F2" s="1" t="s">
        <v>57</v>
      </c>
      <c r="G2" s="6">
        <v>0.2</v>
      </c>
      <c r="H2" s="9" t="s">
        <v>68</v>
      </c>
      <c r="I2" s="10" t="s">
        <v>70</v>
      </c>
      <c r="J2" s="6">
        <v>0.25</v>
      </c>
      <c r="K2" s="10" t="s">
        <v>73</v>
      </c>
      <c r="L2" s="6">
        <v>0.25</v>
      </c>
      <c r="M2" s="10" t="s">
        <v>77</v>
      </c>
      <c r="N2" s="10" t="s">
        <v>79</v>
      </c>
      <c r="O2" s="11" t="s">
        <v>81</v>
      </c>
      <c r="P2" s="10" t="s">
        <v>84</v>
      </c>
      <c r="Q2" s="18" t="s">
        <v>130</v>
      </c>
      <c r="R2" s="18" t="s">
        <v>277</v>
      </c>
      <c r="S2" s="18" t="s">
        <v>278</v>
      </c>
      <c r="T2" s="18" t="s">
        <v>279</v>
      </c>
      <c r="U2" s="18" t="s">
        <v>51</v>
      </c>
    </row>
    <row r="3" spans="1:21" x14ac:dyDescent="0.25">
      <c r="A3" s="2" t="s">
        <v>315</v>
      </c>
      <c r="B3" s="29" t="s">
        <v>36</v>
      </c>
      <c r="C3" s="1" t="s">
        <v>45</v>
      </c>
      <c r="D3" s="1" t="s">
        <v>49</v>
      </c>
      <c r="E3" s="6">
        <v>0.4</v>
      </c>
      <c r="F3" s="1" t="s">
        <v>58</v>
      </c>
      <c r="G3" s="6">
        <v>0.4</v>
      </c>
      <c r="H3" s="9" t="s">
        <v>1</v>
      </c>
      <c r="I3" s="10" t="s">
        <v>71</v>
      </c>
      <c r="J3" s="6">
        <v>0.15</v>
      </c>
      <c r="K3" s="10" t="s">
        <v>74</v>
      </c>
      <c r="L3" s="6">
        <v>0.15</v>
      </c>
      <c r="M3" s="10" t="s">
        <v>78</v>
      </c>
      <c r="N3" s="10" t="s">
        <v>80</v>
      </c>
      <c r="O3" s="11" t="s">
        <v>82</v>
      </c>
      <c r="P3" s="10" t="s">
        <v>85</v>
      </c>
      <c r="Q3" s="18" t="s">
        <v>131</v>
      </c>
      <c r="R3" s="18" t="s">
        <v>281</v>
      </c>
      <c r="S3" s="18" t="s">
        <v>284</v>
      </c>
      <c r="T3" s="18" t="s">
        <v>285</v>
      </c>
      <c r="U3" s="18" t="s">
        <v>50</v>
      </c>
    </row>
    <row r="4" spans="1:21" x14ac:dyDescent="0.25">
      <c r="A4" s="2" t="s">
        <v>316</v>
      </c>
      <c r="B4" s="29" t="s">
        <v>37</v>
      </c>
      <c r="C4" s="1" t="s">
        <v>46</v>
      </c>
      <c r="D4" s="1" t="s">
        <v>50</v>
      </c>
      <c r="E4" s="6">
        <v>0.6</v>
      </c>
      <c r="F4" s="1" t="s">
        <v>59</v>
      </c>
      <c r="G4" s="6">
        <v>0.6</v>
      </c>
      <c r="I4" s="1" t="s">
        <v>72</v>
      </c>
      <c r="J4" s="6">
        <v>0.1</v>
      </c>
      <c r="M4" s="7"/>
      <c r="N4" s="7"/>
      <c r="O4" s="7"/>
      <c r="P4" s="1" t="s">
        <v>86</v>
      </c>
      <c r="Q4" t="s">
        <v>287</v>
      </c>
      <c r="R4" t="s">
        <v>282</v>
      </c>
      <c r="U4" t="s">
        <v>49</v>
      </c>
    </row>
    <row r="5" spans="1:21" x14ac:dyDescent="0.25">
      <c r="A5" s="2" t="s">
        <v>317</v>
      </c>
      <c r="B5" s="29" t="s">
        <v>38</v>
      </c>
      <c r="C5" s="1" t="s">
        <v>47</v>
      </c>
      <c r="D5" s="1" t="s">
        <v>51</v>
      </c>
      <c r="E5" s="6">
        <v>0.8</v>
      </c>
      <c r="F5" s="1" t="s">
        <v>60</v>
      </c>
      <c r="G5" s="6">
        <v>0.8</v>
      </c>
      <c r="P5" s="1" t="s">
        <v>87</v>
      </c>
      <c r="R5" t="s">
        <v>283</v>
      </c>
    </row>
    <row r="6" spans="1:21" x14ac:dyDescent="0.25">
      <c r="A6" s="2" t="s">
        <v>299</v>
      </c>
      <c r="B6" s="29" t="s">
        <v>39</v>
      </c>
      <c r="C6" s="1" t="s">
        <v>48</v>
      </c>
      <c r="D6" s="1" t="s">
        <v>52</v>
      </c>
      <c r="E6" s="6">
        <v>1</v>
      </c>
      <c r="F6" s="1" t="s">
        <v>61</v>
      </c>
      <c r="G6" s="6">
        <v>1</v>
      </c>
      <c r="P6" s="1" t="s">
        <v>88</v>
      </c>
    </row>
    <row r="7" spans="1:21" x14ac:dyDescent="0.25">
      <c r="A7" s="2" t="s">
        <v>318</v>
      </c>
      <c r="B7" s="29" t="s">
        <v>40</v>
      </c>
    </row>
    <row r="8" spans="1:21" x14ac:dyDescent="0.25">
      <c r="A8" s="2" t="s">
        <v>25</v>
      </c>
      <c r="B8" s="29" t="s">
        <v>41</v>
      </c>
    </row>
    <row r="9" spans="1:21" x14ac:dyDescent="0.25">
      <c r="A9" s="2" t="s">
        <v>26</v>
      </c>
    </row>
    <row r="10" spans="1:21" x14ac:dyDescent="0.25">
      <c r="A10" s="2" t="s">
        <v>27</v>
      </c>
    </row>
    <row r="11" spans="1:21" x14ac:dyDescent="0.25">
      <c r="A11" s="2" t="s">
        <v>28</v>
      </c>
    </row>
    <row r="12" spans="1:21" x14ac:dyDescent="0.25">
      <c r="A12" s="2" t="s">
        <v>29</v>
      </c>
    </row>
    <row r="13" spans="1:21" x14ac:dyDescent="0.25">
      <c r="A13" s="2" t="s">
        <v>30</v>
      </c>
    </row>
    <row r="14" spans="1:21" x14ac:dyDescent="0.25">
      <c r="A14" s="2" t="s">
        <v>31</v>
      </c>
    </row>
    <row r="15" spans="1:21" x14ac:dyDescent="0.25">
      <c r="A15" s="2" t="s">
        <v>319</v>
      </c>
    </row>
    <row r="16" spans="1:21" x14ac:dyDescent="0.25">
      <c r="A16" s="2" t="s">
        <v>32</v>
      </c>
    </row>
    <row r="17" spans="1:1" x14ac:dyDescent="0.25">
      <c r="A17" s="1" t="s">
        <v>33</v>
      </c>
    </row>
    <row r="18" spans="1:1" x14ac:dyDescent="0.25">
      <c r="A18" s="1" t="s">
        <v>320</v>
      </c>
    </row>
    <row r="19" spans="1:1" x14ac:dyDescent="0.25">
      <c r="A19" s="1"/>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MC-P08-F01-Contexto Estratégico</vt:lpstr>
      <vt:lpstr>MC-P08-F02-Contexto del proceso</vt:lpstr>
      <vt:lpstr>MC-P08-F03</vt:lpstr>
      <vt:lpstr>DOCUMENTOS DE APOYO</vt:lpstr>
      <vt:lpstr>FORMULAS (no modificar)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2022-07-21T15:31:13Z</dcterms:modified>
</cp:coreProperties>
</file>