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ATOS\Desktop\Resoluciones Programas Académicos Octubre 2018\"/>
    </mc:Choice>
  </mc:AlternateContent>
  <bookViews>
    <workbookView xWindow="0" yWindow="0" windowWidth="21600" windowHeight="9735" tabRatio="296"/>
  </bookViews>
  <sheets>
    <sheet name="Resoluciones" sheetId="6" r:id="rId1"/>
    <sheet name="Indicador" sheetId="7" r:id="rId2"/>
  </sheets>
  <externalReferences>
    <externalReference r:id="rId3"/>
  </externalReferences>
  <definedNames>
    <definedName name="_xlnm._FilterDatabase" localSheetId="0" hidden="1">Resoluciones!$B$6:$S$82</definedName>
    <definedName name="_xlnm.Print_Area" localSheetId="0">Resoluciones!$A$6:$S$84</definedName>
  </definedNames>
  <calcPr calcId="152511"/>
</workbook>
</file>

<file path=xl/calcChain.xml><?xml version="1.0" encoding="utf-8"?>
<calcChain xmlns="http://schemas.openxmlformats.org/spreadsheetml/2006/main">
  <c r="F81" i="6" l="1"/>
  <c r="M80" i="6"/>
  <c r="N80" i="6" s="1"/>
  <c r="E81" i="6" l="1"/>
  <c r="G81" i="6"/>
  <c r="H81" i="6"/>
  <c r="I81" i="6"/>
  <c r="D81" i="6"/>
  <c r="M54" i="6" l="1"/>
  <c r="N54" i="6" s="1"/>
  <c r="O54" i="6" s="1"/>
  <c r="AC81" i="6" l="1"/>
  <c r="AD81" i="6"/>
  <c r="AB81" i="6"/>
  <c r="R31" i="6" l="1"/>
  <c r="S31" i="6" s="1"/>
  <c r="R53" i="6"/>
  <c r="M31" i="6" l="1"/>
  <c r="N31" i="6" s="1"/>
  <c r="O31" i="6" s="1"/>
  <c r="U61" i="6" l="1"/>
  <c r="U81" i="6" s="1"/>
  <c r="R61" i="6" l="1"/>
  <c r="S61" i="6" s="1"/>
  <c r="M61" i="6"/>
  <c r="N61" i="6" l="1"/>
  <c r="O61" i="6" s="1"/>
  <c r="C84" i="6"/>
  <c r="V11" i="6" l="1"/>
  <c r="Y62" i="6" l="1"/>
  <c r="Y81" i="6" s="1"/>
  <c r="Z7" i="6"/>
  <c r="Z81" i="6" s="1"/>
  <c r="X53" i="6"/>
  <c r="W49" i="6"/>
  <c r="W81" i="6" s="1"/>
  <c r="X35" i="6"/>
  <c r="X22" i="6"/>
  <c r="X17" i="6"/>
  <c r="X16" i="6"/>
  <c r="X81" i="6" s="1"/>
  <c r="V67" i="6" l="1"/>
  <c r="V66" i="6"/>
  <c r="V65" i="6"/>
  <c r="V36" i="6"/>
  <c r="V32" i="6"/>
  <c r="V31" i="6"/>
  <c r="V14" i="6"/>
  <c r="V81" i="6" s="1"/>
  <c r="R66" i="6"/>
  <c r="S66" i="6" s="1"/>
  <c r="R67" i="6"/>
  <c r="S67" i="6" s="1"/>
  <c r="R65" i="6"/>
  <c r="S65" i="6" s="1"/>
  <c r="R49" i="6" l="1"/>
  <c r="S49" i="6" s="1"/>
  <c r="M49" i="6"/>
  <c r="N49" i="6" l="1"/>
  <c r="O49" i="6" s="1"/>
  <c r="R14" i="6"/>
  <c r="S14" i="6" s="1"/>
  <c r="R36" i="6" l="1"/>
  <c r="S36" i="6" s="1"/>
  <c r="R32" i="6"/>
  <c r="S32" i="6" s="1"/>
  <c r="M8" i="6" l="1"/>
  <c r="N8" i="6" l="1"/>
  <c r="O8" i="6" s="1"/>
  <c r="M19" i="6"/>
  <c r="N19" i="6" s="1"/>
  <c r="O19" i="6" s="1"/>
  <c r="M79" i="6" l="1"/>
  <c r="N79" i="6" s="1"/>
  <c r="O80" i="6" s="1"/>
  <c r="M78" i="6"/>
  <c r="N78" i="6" s="1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R62" i="6"/>
  <c r="S62" i="6" s="1"/>
  <c r="M62" i="6"/>
  <c r="M60" i="6"/>
  <c r="M59" i="6"/>
  <c r="M58" i="6"/>
  <c r="M57" i="6"/>
  <c r="M56" i="6"/>
  <c r="M55" i="6"/>
  <c r="S53" i="6"/>
  <c r="M53" i="6"/>
  <c r="M52" i="6"/>
  <c r="M51" i="6"/>
  <c r="M50" i="6"/>
  <c r="M48" i="6"/>
  <c r="M47" i="6"/>
  <c r="R46" i="6"/>
  <c r="S46" i="6" s="1"/>
  <c r="M46" i="6"/>
  <c r="M45" i="6"/>
  <c r="M44" i="6"/>
  <c r="M43" i="6"/>
  <c r="M42" i="6"/>
  <c r="M41" i="6"/>
  <c r="M40" i="6"/>
  <c r="M39" i="6"/>
  <c r="M38" i="6"/>
  <c r="M37" i="6"/>
  <c r="M36" i="6"/>
  <c r="R35" i="6"/>
  <c r="S35" i="6" s="1"/>
  <c r="M35" i="6"/>
  <c r="M34" i="6"/>
  <c r="M33" i="6"/>
  <c r="M32" i="6"/>
  <c r="M30" i="6"/>
  <c r="M29" i="6"/>
  <c r="M28" i="6"/>
  <c r="M27" i="6"/>
  <c r="M26" i="6"/>
  <c r="M25" i="6"/>
  <c r="M24" i="6"/>
  <c r="M23" i="6"/>
  <c r="N23" i="6" s="1"/>
  <c r="R22" i="6"/>
  <c r="S22" i="6" s="1"/>
  <c r="M22" i="6"/>
  <c r="M21" i="6"/>
  <c r="M20" i="6"/>
  <c r="N20" i="6" s="1"/>
  <c r="O20" i="6" s="1"/>
  <c r="M18" i="6"/>
  <c r="R17" i="6"/>
  <c r="S17" i="6" s="1"/>
  <c r="M17" i="6"/>
  <c r="R16" i="6"/>
  <c r="S16" i="6" s="1"/>
  <c r="M16" i="6"/>
  <c r="M15" i="6"/>
  <c r="M14" i="6"/>
  <c r="M13" i="6"/>
  <c r="M12" i="6"/>
  <c r="R11" i="6"/>
  <c r="S11" i="6" s="1"/>
  <c r="M11" i="6"/>
  <c r="M10" i="6"/>
  <c r="M9" i="6"/>
  <c r="R7" i="6"/>
  <c r="S7" i="6" s="1"/>
  <c r="M7" i="6"/>
  <c r="N7" i="6" l="1"/>
  <c r="O7" i="6" s="1"/>
  <c r="N11" i="6"/>
  <c r="O11" i="6" s="1"/>
  <c r="N14" i="6"/>
  <c r="O14" i="6" s="1"/>
  <c r="N17" i="6"/>
  <c r="O17" i="6" s="1"/>
  <c r="N21" i="6"/>
  <c r="O21" i="6" s="1"/>
  <c r="N24" i="6"/>
  <c r="O24" i="6" s="1"/>
  <c r="N28" i="6"/>
  <c r="O28" i="6" s="1"/>
  <c r="N33" i="6"/>
  <c r="O33" i="6" s="1"/>
  <c r="N36" i="6"/>
  <c r="O36" i="6" s="1"/>
  <c r="N40" i="6"/>
  <c r="O40" i="6" s="1"/>
  <c r="N44" i="6"/>
  <c r="O44" i="6" s="1"/>
  <c r="N47" i="6"/>
  <c r="O47" i="6" s="1"/>
  <c r="N52" i="6"/>
  <c r="O52" i="6" s="1"/>
  <c r="N56" i="6"/>
  <c r="O56" i="6" s="1"/>
  <c r="N60" i="6"/>
  <c r="O60" i="6" s="1"/>
  <c r="N64" i="6"/>
  <c r="O64" i="6" s="1"/>
  <c r="N68" i="6"/>
  <c r="O68" i="6" s="1"/>
  <c r="N72" i="6"/>
  <c r="O72" i="6" s="1"/>
  <c r="N76" i="6"/>
  <c r="O76" i="6" s="1"/>
  <c r="N15" i="6"/>
  <c r="O15" i="6" s="1"/>
  <c r="N22" i="6"/>
  <c r="O22" i="6" s="1"/>
  <c r="O25" i="6"/>
  <c r="N25" i="6"/>
  <c r="N29" i="6"/>
  <c r="O29" i="6" s="1"/>
  <c r="N34" i="6"/>
  <c r="O34" i="6" s="1"/>
  <c r="N37" i="6"/>
  <c r="O37" i="6" s="1"/>
  <c r="N41" i="6"/>
  <c r="O41" i="6" s="1"/>
  <c r="N45" i="6"/>
  <c r="O45" i="6" s="1"/>
  <c r="N48" i="6"/>
  <c r="O48" i="6" s="1"/>
  <c r="N53" i="6"/>
  <c r="O53" i="6" s="1"/>
  <c r="N57" i="6"/>
  <c r="O57" i="6" s="1"/>
  <c r="N62" i="6"/>
  <c r="O62" i="6" s="1"/>
  <c r="N65" i="6"/>
  <c r="O65" i="6" s="1"/>
  <c r="N69" i="6"/>
  <c r="O69" i="6" s="1"/>
  <c r="N73" i="6"/>
  <c r="O73" i="6" s="1"/>
  <c r="N77" i="6"/>
  <c r="O77" i="6" s="1"/>
  <c r="N13" i="6"/>
  <c r="O13" i="6" s="1"/>
  <c r="N9" i="6"/>
  <c r="O9" i="6" s="1"/>
  <c r="N12" i="6"/>
  <c r="O12" i="6" s="1"/>
  <c r="N16" i="6"/>
  <c r="O16" i="6" s="1"/>
  <c r="N18" i="6"/>
  <c r="O18" i="6" s="1"/>
  <c r="N26" i="6"/>
  <c r="O26" i="6" s="1"/>
  <c r="N30" i="6"/>
  <c r="O30" i="6" s="1"/>
  <c r="N35" i="6"/>
  <c r="O35" i="6" s="1"/>
  <c r="N38" i="6"/>
  <c r="O38" i="6" s="1"/>
  <c r="N42" i="6"/>
  <c r="O42" i="6" s="1"/>
  <c r="N46" i="6"/>
  <c r="O46" i="6" s="1"/>
  <c r="N50" i="6"/>
  <c r="O50" i="6" s="1"/>
  <c r="N58" i="6"/>
  <c r="O58" i="6" s="1"/>
  <c r="N66" i="6"/>
  <c r="O66" i="6" s="1"/>
  <c r="N70" i="6"/>
  <c r="O70" i="6" s="1"/>
  <c r="N74" i="6"/>
  <c r="O74" i="6" s="1"/>
  <c r="N10" i="6"/>
  <c r="O10" i="6" s="1"/>
  <c r="N27" i="6"/>
  <c r="O27" i="6" s="1"/>
  <c r="N32" i="6"/>
  <c r="O32" i="6" s="1"/>
  <c r="N39" i="6"/>
  <c r="O39" i="6" s="1"/>
  <c r="N43" i="6"/>
  <c r="O43" i="6" s="1"/>
  <c r="N51" i="6"/>
  <c r="O51" i="6" s="1"/>
  <c r="N55" i="6"/>
  <c r="O55" i="6" s="1"/>
  <c r="N59" i="6"/>
  <c r="O59" i="6" s="1"/>
  <c r="N63" i="6"/>
  <c r="O63" i="6" s="1"/>
  <c r="N67" i="6"/>
  <c r="O67" i="6" s="1"/>
  <c r="N71" i="6"/>
  <c r="O71" i="6" s="1"/>
  <c r="N75" i="6"/>
  <c r="O75" i="6" s="1"/>
  <c r="O79" i="6"/>
  <c r="O78" i="6"/>
  <c r="O23" i="6"/>
</calcChain>
</file>

<file path=xl/comments1.xml><?xml version="1.0" encoding="utf-8"?>
<comments xmlns="http://schemas.openxmlformats.org/spreadsheetml/2006/main">
  <authors>
    <author>Erika Prías</author>
  </authors>
  <commentList>
    <comment ref="K18" authorId="0" shapeId="0">
      <text>
        <r>
          <rPr>
            <sz val="9"/>
            <color indexed="81"/>
            <rFont val="Tahoma"/>
            <family val="2"/>
          </rPr>
          <t xml:space="preserve">Denominación anterior:
Maestría en Ciencias Agroalimentarias
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Indique el cargo del funcionario que lidera el proceso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Denominación dada al indicador la cual debe de ser simple y estar relacionado con su forma de cálculo.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Es lo que persigue el Indicador.
Indica el mejoramiento que se busca y el sentido de esa mejora ( maximizar, minimizar, eliminar). 
El Objetivo en consecuencia, permite seleccionar y combinar acciones preventivas y correctivas en una sola dirección.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Fórmula que debe asegurar que su cálculo obtenga información de las
variables que se están tratando de medir, es decir el resultado del indicador.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Descripción cualitativa de la formula del indicador.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Son los valores mínimos y máximos que puede
tomar el indicador.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El valor del indicador que se quiere llegar.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 xml:space="preserve">Defina el periodo de tiempo de la medición.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Defina las acciones a tomar frente a los resultados del indicador.
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Procesos que suministran información o datos al indicador, en este punto sin embargo se hace necesario precisar si provienen de un sistema de información, encuestas, registros históricos físicos de la entidad u otros que existan y den soporte a la información que alimenta el indicador.
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Aspectos que se deben de tener en cuenta según la particularidad del indicador.
</t>
        </r>
      </text>
    </comment>
  </commentList>
</comments>
</file>

<file path=xl/sharedStrings.xml><?xml version="1.0" encoding="utf-8"?>
<sst xmlns="http://schemas.openxmlformats.org/spreadsheetml/2006/main" count="328" uniqueCount="248">
  <si>
    <t>Medicina Veterinaria y Zootecnia</t>
  </si>
  <si>
    <t>Ingeniería Forestal</t>
  </si>
  <si>
    <t>Ingeniería Agronómica</t>
  </si>
  <si>
    <t>Ciencias Económicas y Administrativas</t>
  </si>
  <si>
    <t>Ciencias de la Salud</t>
  </si>
  <si>
    <t>Especialización en Epidemiología</t>
  </si>
  <si>
    <t>Maestría en Ciencias Física</t>
  </si>
  <si>
    <t>Doctorado Ciencias Biomédicas</t>
  </si>
  <si>
    <t>Ciencias de la Educación</t>
  </si>
  <si>
    <t>Maestría en Educación</t>
  </si>
  <si>
    <t>Especialización en Pedagogía</t>
  </si>
  <si>
    <t>Ciencias Humanas y Artes</t>
  </si>
  <si>
    <t>Especialización en Derechos Humanos y Competencias Ciudadanas</t>
  </si>
  <si>
    <t>Maestría en Territorio Conflicto y Cultura</t>
  </si>
  <si>
    <t>Instituto de Educación a Distancia IDEAD</t>
  </si>
  <si>
    <t>PROGRAMA ACADÉMICO</t>
  </si>
  <si>
    <t>UNIDAD ACADÉMICA</t>
  </si>
  <si>
    <t>RESOLUCIÓN</t>
  </si>
  <si>
    <t xml:space="preserve">Ciencias </t>
  </si>
  <si>
    <t>1566 de Febrero 28 de 2011</t>
  </si>
  <si>
    <t>11240 de Diciembre 2 de 2011</t>
  </si>
  <si>
    <t>FECHA REGISTRO</t>
  </si>
  <si>
    <t>VENCIMIENTO REGISTRO</t>
  </si>
  <si>
    <t>ENTREGA DOCUMENTO
OFICINA DE AUTOEVALUACIÓN</t>
  </si>
  <si>
    <t xml:space="preserve">Maestría en Ciencias Pecuarias </t>
  </si>
  <si>
    <t>VENCIMIENTO ACREDITACIÓN</t>
  </si>
  <si>
    <t>FECHA  ACREDITACIÓN</t>
  </si>
  <si>
    <t>8429 de Julio 23 de 2012</t>
  </si>
  <si>
    <t>11064 de 11 de sept de 2012</t>
  </si>
  <si>
    <t>707 de 31 de enero de 2013</t>
  </si>
  <si>
    <t>2431 de 7 marzo de 2013</t>
  </si>
  <si>
    <t>7426 del 14 de junio de 2013</t>
  </si>
  <si>
    <t>Doctorado en Ciencias de la Educación</t>
  </si>
  <si>
    <t>Maestría en Ciencias Biológicas</t>
  </si>
  <si>
    <t xml:space="preserve"> 11261 del 28 agosto de 2013</t>
  </si>
  <si>
    <t>11306 del 16 agosto de 2013</t>
  </si>
  <si>
    <t>Maestría en Didáctica del Inglés</t>
  </si>
  <si>
    <t>12950 de 23 de septiembre de 2013</t>
  </si>
  <si>
    <t xml:space="preserve"> 12961 de 23 de septiembre de 2013</t>
  </si>
  <si>
    <t>15185 del 29 de octubre de 2013</t>
  </si>
  <si>
    <t>1581 de Febrero 7 de 2014</t>
  </si>
  <si>
    <t>Maestría en Desarrollo Rural</t>
  </si>
  <si>
    <t>3898 del 20 de marzo de 2014</t>
  </si>
  <si>
    <t>8665 de 4 de junio de 2014</t>
  </si>
  <si>
    <t>Doctorado en Ciencias Agrarias</t>
  </si>
  <si>
    <t xml:space="preserve">Maestría en Administración </t>
  </si>
  <si>
    <t>11656 del 22 de julio de 2014</t>
  </si>
  <si>
    <t>Maestría en Matemáticas</t>
  </si>
  <si>
    <t>14457 de 04 de septiembre de  2014</t>
  </si>
  <si>
    <t>5529 de 14 abril  de 2014</t>
  </si>
  <si>
    <t>Maestría en Gestión Ambiental y Evaluación del Impacto Ambiental</t>
  </si>
  <si>
    <t>19491 de 14 nov de 2014</t>
  </si>
  <si>
    <t xml:space="preserve"> 05876 de 4 mayo de 2015 </t>
  </si>
  <si>
    <t xml:space="preserve">Maestría en Educación Ambiental </t>
  </si>
  <si>
    <t>Especialización en Finanzas</t>
  </si>
  <si>
    <t>Doctorado Ciencias Biológicas</t>
  </si>
  <si>
    <t>14406 de 7 sep de 2015</t>
  </si>
  <si>
    <t>10659 del 1 de junio de 2016</t>
  </si>
  <si>
    <t>Maestría en Ciencias de la Cultura Física y del Deporte</t>
  </si>
  <si>
    <t>14438 de 07 de septiembre de 2015</t>
  </si>
  <si>
    <t>Maestría en Pedagogía y Mediaciones Tecnológicas</t>
  </si>
  <si>
    <t>10937 de 01 de junio de 2016</t>
  </si>
  <si>
    <t>Medicina Veterinaria y Zootecnia (Ibagué)</t>
  </si>
  <si>
    <t>1305 de Febrero 10 de 2012</t>
  </si>
  <si>
    <t>8390 Julio 4 de 2013</t>
  </si>
  <si>
    <t>05043 abril 20 de 2015</t>
  </si>
  <si>
    <t>13755  2 de sep de 2015</t>
  </si>
  <si>
    <t>13058 de 25 de agosto de 2015</t>
  </si>
  <si>
    <t>13754 de 2 sep 2015</t>
  </si>
  <si>
    <t xml:space="preserve">Tecnología en Gestión de Sistema Logísticos </t>
  </si>
  <si>
    <t>05877 de mayo 4 de 2015</t>
  </si>
  <si>
    <t>Técnico Profesional en Logística de Agronegocios</t>
  </si>
  <si>
    <t>05878 de mayo 4 de 2015</t>
  </si>
  <si>
    <t>06622  de mayo 12 de 2015</t>
  </si>
  <si>
    <t>11262 del 28 agosto de 2013</t>
  </si>
  <si>
    <t>736 de febrero 8 de 2011</t>
  </si>
  <si>
    <t>13756 de 2 sep 2015</t>
  </si>
  <si>
    <t>Tecnologías</t>
  </si>
  <si>
    <t>10438 27 de mayo de 2016</t>
  </si>
  <si>
    <t>155 de Enero 15 de 2013</t>
  </si>
  <si>
    <t>7432 de 05 de julio de 2012</t>
  </si>
  <si>
    <t>Biología</t>
  </si>
  <si>
    <t>14343 de 06 de octubre de 2015</t>
  </si>
  <si>
    <t>14054 del 7 de sept de 2015</t>
  </si>
  <si>
    <t>18442 de 20 de septiembre de 2016</t>
  </si>
  <si>
    <t>21482 de Noviembre 16 de 2016</t>
  </si>
  <si>
    <t>10935  de Junio 01 de 2016</t>
  </si>
  <si>
    <t>Enfermería</t>
  </si>
  <si>
    <t>15080 de 12 de septiembre de 2014</t>
  </si>
  <si>
    <t>Medicina</t>
  </si>
  <si>
    <t xml:space="preserve"> 02793 de Marzo 4 de 2015</t>
  </si>
  <si>
    <t>6694 del 9 de mayo de 2014</t>
  </si>
  <si>
    <t xml:space="preserve">Licenciatura en Educación Artística </t>
  </si>
  <si>
    <t>9942 de agosto 22 de 2012</t>
  </si>
  <si>
    <t>Seguridad y Salud en el Trabajo</t>
  </si>
  <si>
    <t>13319  30 de junio de 2016</t>
  </si>
  <si>
    <t>Administración Financiera</t>
  </si>
  <si>
    <t>17792 del 6 de diciembre de 2013</t>
  </si>
  <si>
    <t xml:space="preserve">Administración Turística y Hotelera </t>
  </si>
  <si>
    <t>803 de Febrero 1 de 2013</t>
  </si>
  <si>
    <t>Tecnología en Gestión de Bases de Datos</t>
  </si>
  <si>
    <t>695 de Enero 31 de 2013</t>
  </si>
  <si>
    <t xml:space="preserve">Tecnología en Regencia de Farmacia </t>
  </si>
  <si>
    <t xml:space="preserve">Tecnología en Protección y Recuperación de Ecosistemas Forestales </t>
  </si>
  <si>
    <t xml:space="preserve"> 12574 de 05 de agosto de 2014</t>
  </si>
  <si>
    <t>Tecnología en Control y Gestión de Procesos Agroindustriales</t>
  </si>
  <si>
    <t>14300 de 07 de septiembre de 2015</t>
  </si>
  <si>
    <t>Maestría en Clínica Médica y Quirúrgica en Pequeños Animales</t>
  </si>
  <si>
    <t>03111 de  Marzo 3 de  2017</t>
  </si>
  <si>
    <t>#</t>
  </si>
  <si>
    <t>INSTRUCTIVO INDICADORES DEL SISTEMA DE GESTIÓN DE CALIDAD</t>
  </si>
  <si>
    <t>Página 1 de 1</t>
  </si>
  <si>
    <t>Código: MC-I04-F01</t>
  </si>
  <si>
    <t xml:space="preserve">FICHA TÉCNICA DEL INDICADOR </t>
  </si>
  <si>
    <t>Versión: 06</t>
  </si>
  <si>
    <t>Fecha Actualización:
 28-02-2017</t>
  </si>
  <si>
    <t>PROCESO</t>
  </si>
  <si>
    <t>Formación</t>
  </si>
  <si>
    <t xml:space="preserve">CLASE  DE  PROCESO </t>
  </si>
  <si>
    <t>Misional</t>
  </si>
  <si>
    <t>LÍDER DEL PROCESO</t>
  </si>
  <si>
    <t>Secretario Académico - Vicerrectoría Académica</t>
  </si>
  <si>
    <t xml:space="preserve">NOMBRE DEL INDICADOR </t>
  </si>
  <si>
    <t>PORCENTAJE ACREDITACIÓN DE PROGRAMAS</t>
  </si>
  <si>
    <t>TIPO</t>
  </si>
  <si>
    <t>Efectividad</t>
  </si>
  <si>
    <t>OBJETIVO DEL INDICADOR</t>
  </si>
  <si>
    <t>Medir el porcentaje de programas con resoluciones de acreditación de alta calidad.</t>
  </si>
  <si>
    <t>FORMA DE CÁLCULO DEL INDICADOR</t>
  </si>
  <si>
    <t>(Número de programas acreditados/Número de programas acreditables de la institución) * 100%</t>
  </si>
  <si>
    <t>INTERPRETACIÓN DEL INDICADOR</t>
  </si>
  <si>
    <t>Proporción de programas que poseen resoluciones de alta calidad.</t>
  </si>
  <si>
    <t>RANGO DE GESTIÓN</t>
  </si>
  <si>
    <t>25% - 50%</t>
  </si>
  <si>
    <t>META</t>
  </si>
  <si>
    <t>FRECUENCIA DE MEDICIÓN</t>
  </si>
  <si>
    <t>Anual</t>
  </si>
  <si>
    <t>DECISIONES SOBRE SU RESULTADO</t>
  </si>
  <si>
    <t>1. Resultado  mayor al 25%: Implementación de estrategías.
2. Resultado entre  25% hasta 50%: Se cumple</t>
  </si>
  <si>
    <t xml:space="preserve">FUENTE DE LA INFORMACIÓN </t>
  </si>
  <si>
    <t>Vicerrectoría Académica - Autoevaluación y Acreditación</t>
  </si>
  <si>
    <t>CONSIDERACIONES ADICIONALES</t>
  </si>
  <si>
    <t>El punto de partida del indicador obedece a criterios del MEN, por tal motivo el umbral será ajustado a los lineamientos del MEN.</t>
  </si>
  <si>
    <t>ELABORÓ</t>
  </si>
  <si>
    <t>APROBÓ</t>
  </si>
  <si>
    <t>Comité Operativo de Calidad</t>
  </si>
  <si>
    <t>Líder del Proceso</t>
  </si>
  <si>
    <t>FORMA DE CÁLCULO DEL INDICADOR:</t>
  </si>
  <si>
    <t>PROCEDIMIENTO PARA RENOVAR Y MODIFICAR EL REGISTRO CALIFICADO DE PROGRAMAS ACADÉMICOS</t>
  </si>
  <si>
    <t>CONSOLIDADO DE PROGRAMAS ACADÉMICOS Y SUS PLANES DE ESTUDIO MODALIDAD PRESENCIAL Y DISTANCIA</t>
  </si>
  <si>
    <t>Código: FO-P07-F02</t>
  </si>
  <si>
    <t>Versión: 04</t>
  </si>
  <si>
    <t>Fecha Aprobación:27-01-2017</t>
  </si>
  <si>
    <t>Derecho</t>
  </si>
  <si>
    <t>09538 del 11 de mayo de 2017</t>
  </si>
  <si>
    <t>Especialización en Gestión Ambiental y Evaluación de Impacto Ambiental</t>
  </si>
  <si>
    <t>Maestría en Planificación y Manejo Ambiental de Cuencas Hidrográficas</t>
  </si>
  <si>
    <t>Doctorado en Planificación y Manejo Ambiental de Cuencas Hidrográficas</t>
  </si>
  <si>
    <t xml:space="preserve">Ingeniería Agronómica </t>
  </si>
  <si>
    <t xml:space="preserve">Ingeniería Agroindustrial </t>
  </si>
  <si>
    <t>Técnico Profesional en Manejo y Conservación de Productos Agroindustriales</t>
  </si>
  <si>
    <t>Administración de Empresas</t>
  </si>
  <si>
    <t>Especialización en Gerencia del Talento Humano y Desarrollo Organizacional</t>
  </si>
  <si>
    <t>Especialización en Dirección de Organizaciones</t>
  </si>
  <si>
    <t>Matemáticas con Énfasis en Estadística</t>
  </si>
  <si>
    <t>Especialización en Enfermería en Cuidado Crítico</t>
  </si>
  <si>
    <t>Licenciatura en Ciencias Naturales y Educación Ambiental</t>
  </si>
  <si>
    <t>Especialización en Gerencia de Proyectos</t>
  </si>
  <si>
    <t>Especialización en Gerencia de Instituciones Educativas</t>
  </si>
  <si>
    <t>10716 de 25 mayo 2017</t>
  </si>
  <si>
    <t>Licenciatura en Matemáticas</t>
  </si>
  <si>
    <t>11719 del 9 de Junio de 2017</t>
  </si>
  <si>
    <t>11423 de 8 junio 2017</t>
  </si>
  <si>
    <t>11730 de 9 junio 2017</t>
  </si>
  <si>
    <t xml:space="preserve">Licenciatura en Literatura y Lengua Castellana </t>
  </si>
  <si>
    <t>11733 del 9 de Junio de 2017</t>
  </si>
  <si>
    <t>ACREDITACIÓN 2017</t>
  </si>
  <si>
    <r>
      <t>Economía</t>
    </r>
    <r>
      <rPr>
        <b/>
        <sz val="11"/>
        <color theme="1"/>
        <rFont val="Calibri"/>
        <family val="2"/>
        <scheme val="minor"/>
      </rPr>
      <t xml:space="preserve"> </t>
    </r>
  </si>
  <si>
    <r>
      <t>Negocios Internacionales</t>
    </r>
    <r>
      <rPr>
        <b/>
        <sz val="11"/>
        <color theme="1"/>
        <rFont val="Calibri"/>
        <family val="2"/>
        <scheme val="minor"/>
      </rPr>
      <t xml:space="preserve"> </t>
    </r>
  </si>
  <si>
    <r>
      <t>Licenciatura en Ciencias Sociales</t>
    </r>
    <r>
      <rPr>
        <b/>
        <sz val="11"/>
        <color theme="1"/>
        <rFont val="Calibri"/>
        <family val="2"/>
        <scheme val="minor"/>
      </rPr>
      <t xml:space="preserve"> </t>
    </r>
  </si>
  <si>
    <r>
      <t>Arquitectura</t>
    </r>
    <r>
      <rPr>
        <b/>
        <sz val="11"/>
        <color theme="1"/>
        <rFont val="Calibri"/>
        <family val="2"/>
        <scheme val="minor"/>
      </rPr>
      <t xml:space="preserve"> </t>
    </r>
  </si>
  <si>
    <r>
      <t>Tecnología en Topografía</t>
    </r>
    <r>
      <rPr>
        <b/>
        <sz val="11"/>
        <color theme="1"/>
        <rFont val="Calibri"/>
        <family val="2"/>
        <scheme val="minor"/>
      </rPr>
      <t xml:space="preserve"> </t>
    </r>
  </si>
  <si>
    <r>
      <t>Tecnología en Dibujo Arquitectónico y de Ingeniería</t>
    </r>
    <r>
      <rPr>
        <b/>
        <sz val="11"/>
        <color theme="1"/>
        <rFont val="Calibri"/>
        <family val="2"/>
        <scheme val="minor"/>
      </rPr>
      <t xml:space="preserve"> </t>
    </r>
  </si>
  <si>
    <r>
      <t>Comunicación Social – Periodismo</t>
    </r>
    <r>
      <rPr>
        <b/>
        <sz val="11"/>
        <color theme="1"/>
        <rFont val="Calibri"/>
        <family val="2"/>
        <scheme val="minor"/>
      </rPr>
      <t xml:space="preserve"> </t>
    </r>
  </si>
  <si>
    <r>
      <t>Sociología</t>
    </r>
    <r>
      <rPr>
        <b/>
        <sz val="11"/>
        <color theme="1"/>
        <rFont val="Calibri"/>
        <family val="2"/>
        <scheme val="minor"/>
      </rPr>
      <t xml:space="preserve"> </t>
    </r>
  </si>
  <si>
    <r>
      <t>Ciencia Política</t>
    </r>
    <r>
      <rPr>
        <b/>
        <sz val="11"/>
        <color theme="1"/>
        <rFont val="Calibri"/>
        <family val="2"/>
        <scheme val="minor"/>
      </rPr>
      <t xml:space="preserve"> </t>
    </r>
  </si>
  <si>
    <r>
      <t>Historia</t>
    </r>
    <r>
      <rPr>
        <b/>
        <sz val="11"/>
        <color theme="1"/>
        <rFont val="Calibri"/>
        <family val="2"/>
        <scheme val="minor"/>
      </rPr>
      <t xml:space="preserve"> </t>
    </r>
  </si>
  <si>
    <r>
      <t>Artes Plásticas y Visuales</t>
    </r>
    <r>
      <rPr>
        <b/>
        <sz val="11"/>
        <color theme="1"/>
        <rFont val="Calibri"/>
        <family val="2"/>
        <scheme val="minor"/>
      </rPr>
      <t xml:space="preserve"> </t>
    </r>
  </si>
  <si>
    <t>21971 del 22 Nov 2016</t>
  </si>
  <si>
    <t>FECHA RADICACIÓN
PLATAFORMA SACES</t>
  </si>
  <si>
    <t>RESOLUCIÓN                                       ACREDITACIÓN</t>
  </si>
  <si>
    <t>FECHA RADICACIÓN
CNA</t>
  </si>
  <si>
    <t>19977 de 8 de septiembre de 2017</t>
  </si>
  <si>
    <t>16780 agosto 25 de 2017</t>
  </si>
  <si>
    <t>20503 de Octubre 04 de 2017</t>
  </si>
  <si>
    <t xml:space="preserve">20513 de 04 octubre de 2017 </t>
  </si>
  <si>
    <t>15484 del 04 de agosto de 2017</t>
  </si>
  <si>
    <t>16122 del 4 de agosto de 2016</t>
  </si>
  <si>
    <t>24303 de 09 de noviembre de 2017</t>
  </si>
  <si>
    <t>ACREDITACIÓN 2016</t>
  </si>
  <si>
    <t>ACREDITACIÓN 2015</t>
  </si>
  <si>
    <t>ACREDITACIÓN 2014</t>
  </si>
  <si>
    <t>ACREDITACIÓN 2013</t>
  </si>
  <si>
    <t>4663 de mayo 07 de 2012</t>
  </si>
  <si>
    <t>096 de enero 03 de 2014</t>
  </si>
  <si>
    <t>05865 de mayo 4 de 2015</t>
  </si>
  <si>
    <t>29157  Diciembre 26 de 2017</t>
  </si>
  <si>
    <t>Número de programas acreditables de la institución</t>
  </si>
  <si>
    <t xml:space="preserve">Programas Acreditados </t>
  </si>
  <si>
    <t>577 de Enero 22 de 2018</t>
  </si>
  <si>
    <t>ACREDITACIÓN 2018</t>
  </si>
  <si>
    <t>Ingeniería de Sistemas</t>
  </si>
  <si>
    <t>01991 de febrero 13 de 2018</t>
  </si>
  <si>
    <t xml:space="preserve">Licenciatura en Educación Infantil </t>
  </si>
  <si>
    <t>3480 de marzo 01 de 2018</t>
  </si>
  <si>
    <t>3268 de febrero 26 de 2018</t>
  </si>
  <si>
    <t>04521 de marzo 21 de 2018</t>
  </si>
  <si>
    <t>4023 de marzo 12 de 2018</t>
  </si>
  <si>
    <t>5131 de marzo 23  de 2018</t>
  </si>
  <si>
    <t>REGISTROS 2018</t>
  </si>
  <si>
    <t>REGISTROS 2017</t>
  </si>
  <si>
    <t>REGISTROS 2016</t>
  </si>
  <si>
    <t>7351 de mayo 5 de 2018</t>
  </si>
  <si>
    <t>Fecha de actualización:</t>
  </si>
  <si>
    <t>7765 de mayo 10 de 2018</t>
  </si>
  <si>
    <t>PP</t>
  </si>
  <si>
    <t>PD</t>
  </si>
  <si>
    <t>ES</t>
  </si>
  <si>
    <t>MA</t>
  </si>
  <si>
    <t>DO</t>
  </si>
  <si>
    <t>X</t>
  </si>
  <si>
    <t>TT</t>
  </si>
  <si>
    <t>8063 de mayo 17 de 2018</t>
  </si>
  <si>
    <t>8970 de junio 05 de 2018</t>
  </si>
  <si>
    <t>8882 de mayo 31 de 2018</t>
  </si>
  <si>
    <t>8884 de mayo 31 de 2018</t>
  </si>
  <si>
    <t>8883 de mayo 31 de 2018</t>
  </si>
  <si>
    <t>Maestría en Ciencia y Tecnología Agroindustrial</t>
  </si>
  <si>
    <t>8971 de junio 5 de 2018</t>
  </si>
  <si>
    <t>9266 de junio 07 de 2018</t>
  </si>
  <si>
    <t>Cumplimiento del 39%</t>
  </si>
  <si>
    <r>
      <t>Licenciatura en Literatura y lengua Castellana</t>
    </r>
    <r>
      <rPr>
        <b/>
        <sz val="11"/>
        <color theme="1"/>
        <rFont val="Calibri"/>
        <family val="2"/>
        <scheme val="minor"/>
      </rPr>
      <t xml:space="preserve"> </t>
    </r>
  </si>
  <si>
    <t>Licenciatura en lenguas extranjeras con énfasis en inglés</t>
  </si>
  <si>
    <t>6634 de mayo 12 de 2015</t>
  </si>
  <si>
    <t>7111 de mayo 20 de 2015</t>
  </si>
  <si>
    <r>
      <t xml:space="preserve">Licenciatura en Educación Física, Recreación y Deportes </t>
    </r>
    <r>
      <rPr>
        <b/>
        <sz val="11"/>
        <color theme="1"/>
        <rFont val="Calibri"/>
        <family val="2"/>
        <scheme val="minor"/>
      </rPr>
      <t xml:space="preserve"> </t>
    </r>
  </si>
  <si>
    <t>Ingeniería en agroecología</t>
  </si>
  <si>
    <t>17426 de 30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</si>
</sst>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8"/>
      <color rgb="FF456A1C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22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wrapText="1"/>
    </xf>
    <xf numFmtId="0" fontId="24" fillId="2" borderId="12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64" fontId="0" fillId="3" borderId="24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4" fontId="20" fillId="3" borderId="24" xfId="0" applyNumberFormat="1" applyFont="1" applyFill="1" applyBorder="1" applyAlignment="1">
      <alignment horizontal="center" vertical="center"/>
    </xf>
    <xf numFmtId="14" fontId="20" fillId="3" borderId="2" xfId="0" applyNumberFormat="1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4" fontId="0" fillId="3" borderId="2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" fontId="0" fillId="3" borderId="12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4" fontId="0" fillId="0" borderId="26" xfId="0" applyNumberFormat="1" applyFont="1" applyFill="1" applyBorder="1" applyAlignment="1">
      <alignment horizontal="center" vertical="center"/>
    </xf>
    <xf numFmtId="14" fontId="28" fillId="3" borderId="2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28" fillId="3" borderId="2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20" fillId="0" borderId="15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14" fontId="20" fillId="0" borderId="25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3" borderId="17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center" wrapText="1"/>
    </xf>
    <xf numFmtId="0" fontId="0" fillId="3" borderId="19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9" fillId="0" borderId="24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14" fontId="18" fillId="0" borderId="10" xfId="2" applyNumberFormat="1" applyFont="1" applyFill="1" applyBorder="1" applyAlignment="1">
      <alignment horizontal="left" vertical="center" wrapText="1"/>
    </xf>
    <xf numFmtId="0" fontId="18" fillId="0" borderId="10" xfId="2" applyFont="1" applyFill="1" applyBorder="1" applyAlignment="1">
      <alignment horizontal="left" vertical="center" wrapText="1"/>
    </xf>
    <xf numFmtId="0" fontId="18" fillId="0" borderId="8" xfId="2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8" fillId="0" borderId="9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justify" vertical="center" wrapText="1"/>
    </xf>
    <xf numFmtId="9" fontId="12" fillId="0" borderId="19" xfId="0" applyNumberFormat="1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LIQ.CAT B-2000CP" xfId="2"/>
  </cellStyles>
  <dxfs count="0"/>
  <tableStyles count="0" defaultTableStyle="TableStyleMedium2" defaultPivotStyle="PivotStyleLight16"/>
  <colors>
    <mruColors>
      <color rgb="FFCCECFF"/>
      <color rgb="FFD0F6FE"/>
      <color rgb="FFCC00CC"/>
      <color rgb="FFCC00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428624</xdr:colOff>
      <xdr:row>0</xdr:row>
      <xdr:rowOff>85724</xdr:rowOff>
    </xdr:from>
    <xdr:to>
      <xdr:col>1</xdr:col>
      <xdr:colOff>1200149</xdr:colOff>
      <xdr:row>3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4" y="85724"/>
          <a:ext cx="771525" cy="752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378476</xdr:colOff>
      <xdr:row>0</xdr:row>
      <xdr:rowOff>152399</xdr:rowOff>
    </xdr:from>
    <xdr:to>
      <xdr:col>1</xdr:col>
      <xdr:colOff>1673658</xdr:colOff>
      <xdr:row>3</xdr:row>
      <xdr:rowOff>142874</xdr:rowOff>
    </xdr:to>
    <xdr:pic>
      <xdr:nvPicPr>
        <xdr:cNvPr id="2" name="Imagen 2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76" y="152399"/>
          <a:ext cx="1295182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NCIO~1\AppData\Local\Temp\I4.%20Acreditaci&#243;n%20de%20Progra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29"/>
  <sheetViews>
    <sheetView tabSelected="1" zoomScaleNormal="100" zoomScaleSheetLayoutView="90" workbookViewId="0">
      <pane xSplit="10" ySplit="6" topLeftCell="K7" activePane="bottomRight" state="frozen"/>
      <selection pane="topRight" activeCell="E1" sqref="E1"/>
      <selection pane="bottomLeft" activeCell="A7" sqref="A7"/>
      <selection pane="bottomRight" activeCell="K76" sqref="K76"/>
    </sheetView>
  </sheetViews>
  <sheetFormatPr baseColWidth="10" defaultRowHeight="15" x14ac:dyDescent="0.25"/>
  <cols>
    <col min="1" max="1" width="1.42578125" style="2" customWidth="1"/>
    <col min="2" max="2" width="25.140625" style="2" customWidth="1"/>
    <col min="3" max="3" width="3.5703125" style="1" customWidth="1"/>
    <col min="4" max="9" width="3.5703125" style="19" hidden="1" customWidth="1"/>
    <col min="10" max="10" width="34.7109375" style="137" customWidth="1"/>
    <col min="11" max="11" width="35.42578125" style="1" customWidth="1"/>
    <col min="12" max="12" width="24.42578125" style="1" customWidth="1"/>
    <col min="13" max="13" width="16.140625" style="1" customWidth="1"/>
    <col min="14" max="14" width="15.42578125" style="1" customWidth="1"/>
    <col min="15" max="15" width="22" style="2" customWidth="1"/>
    <col min="16" max="16" width="27.7109375" style="1" customWidth="1"/>
    <col min="17" max="17" width="15.5703125" style="2" customWidth="1"/>
    <col min="18" max="18" width="18.28515625" style="4" customWidth="1"/>
    <col min="19" max="19" width="16.42578125" style="2" customWidth="1"/>
    <col min="20" max="20" width="11.42578125" style="2"/>
    <col min="21" max="21" width="14.140625" style="19" hidden="1" customWidth="1"/>
    <col min="22" max="22" width="14.42578125" style="2" hidden="1" customWidth="1"/>
    <col min="23" max="23" width="14.5703125" style="2" hidden="1" customWidth="1"/>
    <col min="24" max="26" width="14.7109375" style="2" hidden="1" customWidth="1"/>
    <col min="27" max="27" width="11.42578125" style="2" customWidth="1"/>
    <col min="28" max="30" width="11.42578125" style="2" hidden="1" customWidth="1"/>
    <col min="31" max="16384" width="11.42578125" style="2"/>
  </cols>
  <sheetData>
    <row r="1" spans="1:30" ht="24" thickBot="1" x14ac:dyDescent="0.3">
      <c r="A1" s="18"/>
      <c r="B1" s="161"/>
      <c r="C1" s="168" t="s">
        <v>148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64" t="s">
        <v>111</v>
      </c>
      <c r="S1" s="165"/>
    </row>
    <row r="2" spans="1:30" ht="15.75" thickBot="1" x14ac:dyDescent="0.3">
      <c r="A2" s="18"/>
      <c r="B2" s="162"/>
      <c r="C2" s="172" t="s">
        <v>149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66" t="s">
        <v>150</v>
      </c>
      <c r="S2" s="167"/>
    </row>
    <row r="3" spans="1:30" ht="15.75" thickBot="1" x14ac:dyDescent="0.3">
      <c r="A3" s="18"/>
      <c r="B3" s="16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66" t="s">
        <v>151</v>
      </c>
      <c r="S3" s="167"/>
    </row>
    <row r="4" spans="1:30" s="19" customFormat="1" ht="16.5" thickBot="1" x14ac:dyDescent="0.3">
      <c r="B4" s="16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  <c r="R4" s="170" t="s">
        <v>152</v>
      </c>
      <c r="S4" s="171"/>
    </row>
    <row r="5" spans="1:30" ht="16.5" thickBot="1" x14ac:dyDescent="0.3">
      <c r="A5" s="18"/>
      <c r="B5" s="192" t="s">
        <v>223</v>
      </c>
      <c r="C5" s="193"/>
      <c r="D5" s="109"/>
      <c r="E5" s="109"/>
      <c r="F5" s="109"/>
      <c r="G5" s="109"/>
      <c r="H5" s="109"/>
      <c r="I5" s="109"/>
      <c r="J5" s="178">
        <v>43404</v>
      </c>
      <c r="K5" s="179"/>
      <c r="L5" s="179"/>
      <c r="M5" s="179"/>
      <c r="N5" s="179"/>
      <c r="O5" s="180"/>
      <c r="P5" s="5"/>
      <c r="Q5" s="3"/>
      <c r="R5" s="2"/>
    </row>
    <row r="6" spans="1:30" ht="39.75" thickBot="1" x14ac:dyDescent="0.3">
      <c r="B6" s="144" t="s">
        <v>16</v>
      </c>
      <c r="C6" s="145" t="s">
        <v>109</v>
      </c>
      <c r="D6" s="146" t="s">
        <v>231</v>
      </c>
      <c r="E6" s="146" t="s">
        <v>225</v>
      </c>
      <c r="F6" s="146" t="s">
        <v>226</v>
      </c>
      <c r="G6" s="146" t="s">
        <v>227</v>
      </c>
      <c r="H6" s="146" t="s">
        <v>228</v>
      </c>
      <c r="I6" s="146" t="s">
        <v>229</v>
      </c>
      <c r="J6" s="147" t="s">
        <v>15</v>
      </c>
      <c r="K6" s="144" t="s">
        <v>17</v>
      </c>
      <c r="L6" s="148" t="s">
        <v>21</v>
      </c>
      <c r="M6" s="33" t="s">
        <v>22</v>
      </c>
      <c r="N6" s="149" t="s">
        <v>189</v>
      </c>
      <c r="O6" s="96" t="s">
        <v>23</v>
      </c>
      <c r="P6" s="89" t="s">
        <v>190</v>
      </c>
      <c r="Q6" s="33" t="s">
        <v>26</v>
      </c>
      <c r="R6" s="35" t="s">
        <v>25</v>
      </c>
      <c r="S6" s="100" t="s">
        <v>191</v>
      </c>
      <c r="U6" s="27" t="s">
        <v>210</v>
      </c>
      <c r="V6" s="27" t="s">
        <v>176</v>
      </c>
      <c r="W6" s="27" t="s">
        <v>199</v>
      </c>
      <c r="X6" s="27" t="s">
        <v>200</v>
      </c>
      <c r="Y6" s="27" t="s">
        <v>201</v>
      </c>
      <c r="Z6" s="27" t="s">
        <v>202</v>
      </c>
      <c r="AB6" s="27" t="s">
        <v>219</v>
      </c>
      <c r="AC6" s="27" t="s">
        <v>220</v>
      </c>
      <c r="AD6" s="27" t="s">
        <v>221</v>
      </c>
    </row>
    <row r="7" spans="1:30" s="20" customFormat="1" ht="30.75" thickBot="1" x14ac:dyDescent="0.3">
      <c r="B7" s="184" t="s">
        <v>0</v>
      </c>
      <c r="C7" s="112">
        <v>1</v>
      </c>
      <c r="D7" s="138"/>
      <c r="E7" s="138" t="s">
        <v>230</v>
      </c>
      <c r="F7" s="138"/>
      <c r="G7" s="138"/>
      <c r="H7" s="138"/>
      <c r="I7" s="138"/>
      <c r="J7" s="49" t="s">
        <v>62</v>
      </c>
      <c r="K7" s="39" t="s">
        <v>63</v>
      </c>
      <c r="L7" s="38">
        <v>41459</v>
      </c>
      <c r="M7" s="69">
        <f>DATE(YEAR(L7)+7,MONTH(L7),DAY(L7))</f>
        <v>44016</v>
      </c>
      <c r="N7" s="44">
        <f>DATE(YEAR(M7),MONTH(M7)-12,DAY(M7))</f>
        <v>43650</v>
      </c>
      <c r="O7" s="69">
        <f>DATE(YEAR(N7),MONTH(N7)-2,DAY(N7))</f>
        <v>43589</v>
      </c>
      <c r="P7" s="90" t="s">
        <v>64</v>
      </c>
      <c r="Q7" s="39">
        <v>41459</v>
      </c>
      <c r="R7" s="38">
        <f>DATE(YEAR(Q7)+6,MONTH(Q7),DAY(Q7))</f>
        <v>43650</v>
      </c>
      <c r="S7" s="69">
        <f>DATE(YEAR(R7),MONTH(R7)-6,DAY(R7))</f>
        <v>43469</v>
      </c>
      <c r="Z7" s="69">
        <f>Q7</f>
        <v>41459</v>
      </c>
    </row>
    <row r="8" spans="1:30" s="20" customFormat="1" ht="30" x14ac:dyDescent="0.25">
      <c r="B8" s="190"/>
      <c r="C8" s="113">
        <v>2</v>
      </c>
      <c r="D8" s="128"/>
      <c r="E8" s="128"/>
      <c r="F8" s="128"/>
      <c r="G8" s="128"/>
      <c r="H8" s="128" t="s">
        <v>230</v>
      </c>
      <c r="I8" s="128"/>
      <c r="J8" s="50" t="s">
        <v>107</v>
      </c>
      <c r="K8" s="64" t="s">
        <v>108</v>
      </c>
      <c r="L8" s="77">
        <v>42797</v>
      </c>
      <c r="M8" s="67">
        <f t="shared" ref="M8" si="0">DATE(YEAR(L8)+7,MONTH(L8),DAY(L8))</f>
        <v>45354</v>
      </c>
      <c r="N8" s="80">
        <f>DATE(YEAR(M8),MONTH(M8)-12,DAY(M8))</f>
        <v>44988</v>
      </c>
      <c r="O8" s="67">
        <f t="shared" ref="O8" si="1">DATE(YEAR(N8),MONTH(N8)-2,DAY(N8))</f>
        <v>44929</v>
      </c>
      <c r="P8" s="21"/>
      <c r="Q8" s="29"/>
      <c r="S8" s="29"/>
      <c r="AC8" s="102">
        <v>42797</v>
      </c>
    </row>
    <row r="9" spans="1:30" s="20" customFormat="1" x14ac:dyDescent="0.25">
      <c r="B9" s="190"/>
      <c r="C9" s="114">
        <v>3</v>
      </c>
      <c r="D9" s="128"/>
      <c r="E9" s="128"/>
      <c r="F9" s="128"/>
      <c r="G9" s="128"/>
      <c r="H9" s="128" t="s">
        <v>230</v>
      </c>
      <c r="I9" s="128"/>
      <c r="J9" s="51" t="s">
        <v>24</v>
      </c>
      <c r="K9" s="65" t="s">
        <v>188</v>
      </c>
      <c r="L9" s="78">
        <v>42696</v>
      </c>
      <c r="M9" s="72">
        <f t="shared" ref="M9:M14" si="2">DATE(YEAR(L9)+7,MONTH(L9),DAY(L9))</f>
        <v>45252</v>
      </c>
      <c r="N9" s="80">
        <f t="shared" ref="N9:N10" si="3">DATE(YEAR(M9),MONTH(M9)-12,DAY(M9))</f>
        <v>44887</v>
      </c>
      <c r="O9" s="72">
        <f t="shared" ref="O9:O14" si="4">DATE(YEAR(N9),MONTH(N9)-2,DAY(N9))</f>
        <v>44826</v>
      </c>
      <c r="P9" s="21"/>
      <c r="Q9" s="28"/>
      <c r="R9" s="25"/>
      <c r="S9" s="28"/>
      <c r="AD9" s="102">
        <v>42696</v>
      </c>
    </row>
    <row r="10" spans="1:30" s="20" customFormat="1" ht="15.75" thickBot="1" x14ac:dyDescent="0.3">
      <c r="B10" s="191"/>
      <c r="C10" s="115">
        <v>4</v>
      </c>
      <c r="D10" s="139"/>
      <c r="E10" s="139"/>
      <c r="F10" s="139"/>
      <c r="G10" s="139"/>
      <c r="H10" s="139" t="s">
        <v>230</v>
      </c>
      <c r="I10" s="139"/>
      <c r="J10" s="52" t="s">
        <v>41</v>
      </c>
      <c r="K10" s="66" t="s">
        <v>42</v>
      </c>
      <c r="L10" s="79">
        <v>41718</v>
      </c>
      <c r="M10" s="73">
        <f t="shared" si="2"/>
        <v>44275</v>
      </c>
      <c r="N10" s="81">
        <f t="shared" si="3"/>
        <v>43910</v>
      </c>
      <c r="O10" s="73">
        <f t="shared" si="4"/>
        <v>43850</v>
      </c>
      <c r="P10" s="21"/>
      <c r="Q10" s="28"/>
      <c r="R10" s="25"/>
      <c r="S10" s="28"/>
    </row>
    <row r="11" spans="1:30" s="20" customFormat="1" ht="15.75" thickBot="1" x14ac:dyDescent="0.3">
      <c r="B11" s="181" t="s">
        <v>1</v>
      </c>
      <c r="C11" s="112">
        <v>5</v>
      </c>
      <c r="D11" s="138"/>
      <c r="E11" s="138" t="s">
        <v>230</v>
      </c>
      <c r="F11" s="138"/>
      <c r="G11" s="138"/>
      <c r="H11" s="138"/>
      <c r="I11" s="138"/>
      <c r="J11" s="49" t="s">
        <v>1</v>
      </c>
      <c r="K11" s="39" t="s">
        <v>232</v>
      </c>
      <c r="L11" s="39">
        <v>43095</v>
      </c>
      <c r="M11" s="69">
        <f t="shared" si="2"/>
        <v>45652</v>
      </c>
      <c r="N11" s="44">
        <f>DATE(YEAR(M11),MONTH(M11)-12,DAY(M11))</f>
        <v>45286</v>
      </c>
      <c r="O11" s="69">
        <f t="shared" si="4"/>
        <v>45225</v>
      </c>
      <c r="P11" s="90" t="s">
        <v>206</v>
      </c>
      <c r="Q11" s="39">
        <v>43095</v>
      </c>
      <c r="R11" s="38">
        <f>DATE(YEAR(Q11)+6,MONTH(Q11),DAY(Q11))</f>
        <v>45286</v>
      </c>
      <c r="S11" s="69">
        <f>DATE(YEAR(R11),MONTH(R11)-6,DAY(R11))</f>
        <v>45103</v>
      </c>
      <c r="V11" s="69">
        <f>Q11</f>
        <v>43095</v>
      </c>
      <c r="AC11" s="103">
        <v>42991</v>
      </c>
    </row>
    <row r="12" spans="1:30" s="20" customFormat="1" ht="30.75" thickBot="1" x14ac:dyDescent="0.3">
      <c r="B12" s="182"/>
      <c r="C12" s="116">
        <v>6</v>
      </c>
      <c r="D12" s="129"/>
      <c r="E12" s="129"/>
      <c r="F12" s="129"/>
      <c r="G12" s="129" t="s">
        <v>230</v>
      </c>
      <c r="H12" s="129"/>
      <c r="I12" s="129"/>
      <c r="J12" s="50" t="s">
        <v>155</v>
      </c>
      <c r="K12" s="67" t="s">
        <v>30</v>
      </c>
      <c r="L12" s="80">
        <v>41340</v>
      </c>
      <c r="M12" s="86">
        <f t="shared" si="2"/>
        <v>43897</v>
      </c>
      <c r="N12" s="80">
        <f t="shared" ref="N12:N13" si="5">DATE(YEAR(M12),MONTH(M12)-12,DAY(M12))</f>
        <v>43531</v>
      </c>
      <c r="O12" s="86">
        <f t="shared" si="4"/>
        <v>43472</v>
      </c>
      <c r="P12" s="21"/>
      <c r="Q12" s="29"/>
      <c r="S12" s="29"/>
    </row>
    <row r="13" spans="1:30" s="20" customFormat="1" ht="30.75" thickBot="1" x14ac:dyDescent="0.3">
      <c r="B13" s="182"/>
      <c r="C13" s="117">
        <v>7</v>
      </c>
      <c r="D13" s="129"/>
      <c r="E13" s="129"/>
      <c r="F13" s="129"/>
      <c r="G13" s="129"/>
      <c r="H13" s="129" t="s">
        <v>230</v>
      </c>
      <c r="I13" s="129"/>
      <c r="J13" s="53" t="s">
        <v>50</v>
      </c>
      <c r="K13" s="68" t="s">
        <v>51</v>
      </c>
      <c r="L13" s="62">
        <v>41957</v>
      </c>
      <c r="M13" s="87">
        <f t="shared" si="2"/>
        <v>44514</v>
      </c>
      <c r="N13" s="80">
        <f t="shared" si="5"/>
        <v>44149</v>
      </c>
      <c r="O13" s="87">
        <f t="shared" si="4"/>
        <v>44088</v>
      </c>
      <c r="P13" s="91"/>
      <c r="Q13" s="31"/>
      <c r="R13" s="24"/>
      <c r="S13" s="31"/>
    </row>
    <row r="14" spans="1:30" s="20" customFormat="1" ht="30.75" thickBot="1" x14ac:dyDescent="0.3">
      <c r="B14" s="182"/>
      <c r="C14" s="133">
        <v>8</v>
      </c>
      <c r="D14" s="130"/>
      <c r="E14" s="130"/>
      <c r="F14" s="130"/>
      <c r="G14" s="130"/>
      <c r="H14" s="130" t="s">
        <v>230</v>
      </c>
      <c r="I14" s="130"/>
      <c r="J14" s="49" t="s">
        <v>156</v>
      </c>
      <c r="K14" s="69" t="s">
        <v>238</v>
      </c>
      <c r="L14" s="98">
        <v>42972</v>
      </c>
      <c r="M14" s="69">
        <f t="shared" si="2"/>
        <v>45529</v>
      </c>
      <c r="N14" s="44">
        <f>DATE(YEAR(M14),MONTH(M14)-12,DAY(M14))</f>
        <v>45163</v>
      </c>
      <c r="O14" s="69">
        <f t="shared" si="4"/>
        <v>45102</v>
      </c>
      <c r="P14" s="90" t="s">
        <v>193</v>
      </c>
      <c r="Q14" s="98">
        <v>42972</v>
      </c>
      <c r="R14" s="38">
        <f>DATE(YEAR(Q14)+4,MONTH(Q14),DAY(Q14))</f>
        <v>44433</v>
      </c>
      <c r="S14" s="69">
        <f>DATE(YEAR(R14),MONTH(R14)-6,DAY(R14))</f>
        <v>44252</v>
      </c>
      <c r="V14" s="69">
        <f>Q14</f>
        <v>42972</v>
      </c>
    </row>
    <row r="15" spans="1:30" s="20" customFormat="1" ht="30.75" thickBot="1" x14ac:dyDescent="0.3">
      <c r="B15" s="183"/>
      <c r="C15" s="118">
        <v>9</v>
      </c>
      <c r="D15" s="140"/>
      <c r="E15" s="140"/>
      <c r="F15" s="140"/>
      <c r="G15" s="140"/>
      <c r="H15" s="140"/>
      <c r="I15" s="140" t="s">
        <v>230</v>
      </c>
      <c r="J15" s="54" t="s">
        <v>157</v>
      </c>
      <c r="K15" s="70" t="s">
        <v>217</v>
      </c>
      <c r="L15" s="81">
        <v>43171</v>
      </c>
      <c r="M15" s="70">
        <f t="shared" ref="M15:M18" si="6">DATE(YEAR(L15)+7,MONTH(L15),DAY(L15))</f>
        <v>45728</v>
      </c>
      <c r="N15" s="81">
        <f>DATE(YEAR(M15),MONTH(M15)-12,DAY(M15))</f>
        <v>45363</v>
      </c>
      <c r="O15" s="70">
        <f t="shared" ref="O15:O20" si="7">DATE(YEAR(N15),MONTH(N15)-2,DAY(N15))</f>
        <v>45303</v>
      </c>
      <c r="P15" s="21"/>
      <c r="Q15" s="29"/>
      <c r="S15" s="29"/>
      <c r="AB15" s="104">
        <v>43171</v>
      </c>
    </row>
    <row r="16" spans="1:30" s="20" customFormat="1" ht="15.75" thickBot="1" x14ac:dyDescent="0.3">
      <c r="B16" s="187" t="s">
        <v>2</v>
      </c>
      <c r="C16" s="119">
        <v>10</v>
      </c>
      <c r="D16" s="143"/>
      <c r="E16" s="143" t="s">
        <v>230</v>
      </c>
      <c r="F16" s="143"/>
      <c r="G16" s="143"/>
      <c r="H16" s="143"/>
      <c r="I16" s="143"/>
      <c r="J16" s="49" t="s">
        <v>158</v>
      </c>
      <c r="K16" s="71" t="s">
        <v>195</v>
      </c>
      <c r="L16" s="63">
        <v>43012</v>
      </c>
      <c r="M16" s="69">
        <f t="shared" si="6"/>
        <v>45569</v>
      </c>
      <c r="N16" s="44">
        <f>DATE(YEAR(M16),MONTH(M16)-12,DAY(M16))</f>
        <v>45203</v>
      </c>
      <c r="O16" s="69">
        <f t="shared" si="7"/>
        <v>45142</v>
      </c>
      <c r="P16" s="90" t="s">
        <v>65</v>
      </c>
      <c r="Q16" s="39">
        <v>42144</v>
      </c>
      <c r="R16" s="38">
        <f>DATE(YEAR(Q16)+6,MONTH(Q16),DAY(Q16))</f>
        <v>44336</v>
      </c>
      <c r="S16" s="69">
        <f>DATE(YEAR(R16),MONTH(R16)-6,DAY(R16))</f>
        <v>44155</v>
      </c>
      <c r="X16" s="69">
        <f>Q16</f>
        <v>42144</v>
      </c>
      <c r="AC16" s="105">
        <v>43012</v>
      </c>
    </row>
    <row r="17" spans="2:29" s="20" customFormat="1" ht="15.75" thickBot="1" x14ac:dyDescent="0.3">
      <c r="B17" s="188"/>
      <c r="C17" s="119">
        <v>11</v>
      </c>
      <c r="D17" s="131"/>
      <c r="E17" s="131" t="s">
        <v>230</v>
      </c>
      <c r="F17" s="131"/>
      <c r="G17" s="131"/>
      <c r="H17" s="131"/>
      <c r="I17" s="131"/>
      <c r="J17" s="49" t="s">
        <v>159</v>
      </c>
      <c r="K17" s="71" t="s">
        <v>196</v>
      </c>
      <c r="L17" s="63">
        <v>42249</v>
      </c>
      <c r="M17" s="69">
        <f t="shared" si="6"/>
        <v>44806</v>
      </c>
      <c r="N17" s="44">
        <f>DATE(YEAR(M17),MONTH(M17)-12,DAY(M17))</f>
        <v>44441</v>
      </c>
      <c r="O17" s="69">
        <f t="shared" si="7"/>
        <v>44379</v>
      </c>
      <c r="P17" s="90" t="s">
        <v>66</v>
      </c>
      <c r="Q17" s="39">
        <v>42249</v>
      </c>
      <c r="R17" s="38">
        <f>DATE(YEAR(Q17)+6,MONTH(Q17),DAY(Q17))</f>
        <v>44441</v>
      </c>
      <c r="S17" s="69">
        <f>DATE(YEAR(R17),MONTH(R17)-6,DAY(R17))</f>
        <v>44257</v>
      </c>
      <c r="X17" s="69">
        <f>Q17</f>
        <v>42249</v>
      </c>
    </row>
    <row r="18" spans="2:29" s="20" customFormat="1" ht="30" x14ac:dyDescent="0.25">
      <c r="B18" s="188"/>
      <c r="C18" s="120">
        <v>12</v>
      </c>
      <c r="D18" s="132"/>
      <c r="E18" s="132"/>
      <c r="F18" s="132"/>
      <c r="G18" s="132"/>
      <c r="H18" s="132" t="s">
        <v>230</v>
      </c>
      <c r="I18" s="132"/>
      <c r="J18" s="50" t="s">
        <v>237</v>
      </c>
      <c r="K18" s="67" t="s">
        <v>236</v>
      </c>
      <c r="L18" s="80">
        <v>43251</v>
      </c>
      <c r="M18" s="67">
        <f t="shared" si="6"/>
        <v>45808</v>
      </c>
      <c r="N18" s="80">
        <f t="shared" ref="N18:N20" si="8">DATE(YEAR(M18),MONTH(M18)-12,DAY(M18))</f>
        <v>45443</v>
      </c>
      <c r="O18" s="67">
        <f t="shared" si="7"/>
        <v>45382</v>
      </c>
      <c r="P18" s="21"/>
      <c r="Q18" s="29"/>
      <c r="S18" s="29"/>
    </row>
    <row r="19" spans="2:29" s="20" customFormat="1" ht="30" x14ac:dyDescent="0.25">
      <c r="B19" s="188"/>
      <c r="C19" s="121">
        <v>13</v>
      </c>
      <c r="D19" s="132" t="s">
        <v>230</v>
      </c>
      <c r="E19" s="132"/>
      <c r="F19" s="132"/>
      <c r="G19" s="132"/>
      <c r="H19" s="132"/>
      <c r="I19" s="132"/>
      <c r="J19" s="55" t="s">
        <v>105</v>
      </c>
      <c r="K19" s="72" t="s">
        <v>106</v>
      </c>
      <c r="L19" s="82">
        <v>42254</v>
      </c>
      <c r="M19" s="72">
        <f t="shared" ref="M19" si="9">DATE(YEAR(L19)+7,MONTH(L19),DAY(L19))</f>
        <v>44811</v>
      </c>
      <c r="N19" s="80">
        <f t="shared" si="8"/>
        <v>44446</v>
      </c>
      <c r="O19" s="68">
        <f t="shared" si="7"/>
        <v>44384</v>
      </c>
      <c r="P19" s="21"/>
      <c r="Q19" s="29"/>
      <c r="S19" s="29"/>
    </row>
    <row r="20" spans="2:29" s="20" customFormat="1" ht="45" x14ac:dyDescent="0.25">
      <c r="B20" s="188"/>
      <c r="C20" s="121">
        <v>14</v>
      </c>
      <c r="D20" s="157" t="s">
        <v>230</v>
      </c>
      <c r="E20" s="132"/>
      <c r="F20" s="132"/>
      <c r="G20" s="132"/>
      <c r="H20" s="132"/>
      <c r="I20" s="132"/>
      <c r="J20" s="55" t="s">
        <v>160</v>
      </c>
      <c r="K20" s="72" t="s">
        <v>67</v>
      </c>
      <c r="L20" s="82">
        <v>42241</v>
      </c>
      <c r="M20" s="72">
        <f t="shared" ref="M20:M37" si="10">DATE(YEAR(L20)+7,MONTH(L20),DAY(L20))</f>
        <v>44798</v>
      </c>
      <c r="N20" s="80">
        <f t="shared" si="8"/>
        <v>44433</v>
      </c>
      <c r="O20" s="68">
        <f t="shared" si="7"/>
        <v>44372</v>
      </c>
      <c r="P20" s="21"/>
      <c r="Q20" s="29"/>
      <c r="S20" s="29"/>
    </row>
    <row r="21" spans="2:29" s="20" customFormat="1" ht="15.75" thickBot="1" x14ac:dyDescent="0.3">
      <c r="B21" s="189"/>
      <c r="C21" s="122">
        <v>15</v>
      </c>
      <c r="D21" s="142"/>
      <c r="E21" s="142"/>
      <c r="F21" s="142"/>
      <c r="G21" s="142"/>
      <c r="H21" s="142"/>
      <c r="I21" s="142" t="s">
        <v>230</v>
      </c>
      <c r="J21" s="56" t="s">
        <v>44</v>
      </c>
      <c r="K21" s="73" t="s">
        <v>43</v>
      </c>
      <c r="L21" s="83">
        <v>41794</v>
      </c>
      <c r="M21" s="73">
        <f t="shared" si="10"/>
        <v>44351</v>
      </c>
      <c r="N21" s="81">
        <f>DATE(YEAR(M21),MONTH(M21)-12,DAY(M21))</f>
        <v>43986</v>
      </c>
      <c r="O21" s="73">
        <f>DATE(YEAR(N21),MONTH(N21)-2,DAY(N21))</f>
        <v>43925</v>
      </c>
      <c r="P21" s="21"/>
      <c r="Q21" s="29"/>
      <c r="S21" s="29"/>
    </row>
    <row r="22" spans="2:29" s="20" customFormat="1" ht="15.75" thickBot="1" x14ac:dyDescent="0.3">
      <c r="B22" s="184" t="s">
        <v>3</v>
      </c>
      <c r="C22" s="119">
        <v>16</v>
      </c>
      <c r="D22" s="143"/>
      <c r="E22" s="143" t="s">
        <v>230</v>
      </c>
      <c r="F22" s="143"/>
      <c r="G22" s="143"/>
      <c r="H22" s="143"/>
      <c r="I22" s="143"/>
      <c r="J22" s="49" t="s">
        <v>177</v>
      </c>
      <c r="K22" s="69" t="s">
        <v>192</v>
      </c>
      <c r="L22" s="44">
        <v>42986</v>
      </c>
      <c r="M22" s="69">
        <f t="shared" si="10"/>
        <v>45543</v>
      </c>
      <c r="N22" s="44">
        <f>DATE(YEAR(M22),MONTH(M22)-12,DAY(M22))</f>
        <v>45177</v>
      </c>
      <c r="O22" s="69">
        <f>DATE(YEAR(N22),MONTH(N22)-2,DAY(N22))</f>
        <v>45115</v>
      </c>
      <c r="P22" s="90" t="s">
        <v>68</v>
      </c>
      <c r="Q22" s="39">
        <v>42249</v>
      </c>
      <c r="R22" s="38">
        <f>DATE(YEAR(Q22)+4,MONTH(Q22),DAY(Q22))</f>
        <v>43710</v>
      </c>
      <c r="S22" s="69">
        <f>DATE(YEAR(R22),MONTH(R22)-6,DAY(R22))</f>
        <v>43526</v>
      </c>
      <c r="X22" s="69">
        <f>Q22</f>
        <v>42249</v>
      </c>
      <c r="AC22" s="106">
        <v>42986</v>
      </c>
    </row>
    <row r="23" spans="2:29" s="20" customFormat="1" ht="30" x14ac:dyDescent="0.25">
      <c r="B23" s="185"/>
      <c r="C23" s="120">
        <v>17</v>
      </c>
      <c r="D23" s="132" t="s">
        <v>230</v>
      </c>
      <c r="E23" s="132"/>
      <c r="F23" s="132"/>
      <c r="G23" s="132"/>
      <c r="H23" s="132"/>
      <c r="I23" s="132"/>
      <c r="J23" s="57" t="s">
        <v>69</v>
      </c>
      <c r="K23" s="67" t="s">
        <v>70</v>
      </c>
      <c r="L23" s="80">
        <v>42128</v>
      </c>
      <c r="M23" s="67">
        <f t="shared" si="10"/>
        <v>44685</v>
      </c>
      <c r="N23" s="80">
        <f t="shared" ref="N23:N30" si="11">DATE(YEAR(M23),MONTH(M23)-12,DAY(M23))</f>
        <v>44320</v>
      </c>
      <c r="O23" s="67">
        <f>DATE(YEAR(M23),MONTH(M23)-13,DAY(M23))</f>
        <v>44290</v>
      </c>
      <c r="P23" s="21"/>
      <c r="Q23" s="28"/>
      <c r="R23" s="25"/>
      <c r="S23" s="28"/>
    </row>
    <row r="24" spans="2:29" s="20" customFormat="1" ht="30" x14ac:dyDescent="0.25">
      <c r="B24" s="185"/>
      <c r="C24" s="121">
        <v>18</v>
      </c>
      <c r="D24" s="157" t="s">
        <v>230</v>
      </c>
      <c r="E24" s="132"/>
      <c r="F24" s="132"/>
      <c r="G24" s="132"/>
      <c r="H24" s="132"/>
      <c r="I24" s="132"/>
      <c r="J24" s="55" t="s">
        <v>71</v>
      </c>
      <c r="K24" s="72" t="s">
        <v>72</v>
      </c>
      <c r="L24" s="82">
        <v>42128</v>
      </c>
      <c r="M24" s="72">
        <f t="shared" si="10"/>
        <v>44685</v>
      </c>
      <c r="N24" s="80">
        <f t="shared" si="11"/>
        <v>44320</v>
      </c>
      <c r="O24" s="72">
        <f>DATE(YEAR(N24),MONTH(N24)-2,DAY(N24))</f>
        <v>44259</v>
      </c>
      <c r="P24" s="21"/>
      <c r="Q24" s="29"/>
      <c r="S24" s="29"/>
    </row>
    <row r="25" spans="2:29" s="23" customFormat="1" x14ac:dyDescent="0.25">
      <c r="B25" s="185"/>
      <c r="C25" s="121">
        <v>19</v>
      </c>
      <c r="D25" s="132"/>
      <c r="E25" s="132" t="s">
        <v>230</v>
      </c>
      <c r="F25" s="132"/>
      <c r="G25" s="132"/>
      <c r="H25" s="132"/>
      <c r="I25" s="132"/>
      <c r="J25" s="51" t="s">
        <v>161</v>
      </c>
      <c r="K25" s="72" t="s">
        <v>73</v>
      </c>
      <c r="L25" s="82">
        <v>42136</v>
      </c>
      <c r="M25" s="72">
        <f t="shared" si="10"/>
        <v>44693</v>
      </c>
      <c r="N25" s="80">
        <f t="shared" si="11"/>
        <v>44328</v>
      </c>
      <c r="O25" s="72">
        <f>DATE(YEAR(M25),MONTH(M25)-13,DAY(M25))</f>
        <v>44298</v>
      </c>
      <c r="P25" s="21"/>
      <c r="Q25" s="28"/>
      <c r="R25" s="25"/>
      <c r="S25" s="28"/>
    </row>
    <row r="26" spans="2:29" s="20" customFormat="1" x14ac:dyDescent="0.25">
      <c r="B26" s="185"/>
      <c r="C26" s="121">
        <v>20</v>
      </c>
      <c r="D26" s="132"/>
      <c r="E26" s="132" t="s">
        <v>230</v>
      </c>
      <c r="F26" s="132"/>
      <c r="G26" s="132"/>
      <c r="H26" s="132"/>
      <c r="I26" s="132"/>
      <c r="J26" s="55" t="s">
        <v>178</v>
      </c>
      <c r="K26" s="72" t="s">
        <v>74</v>
      </c>
      <c r="L26" s="82">
        <v>41514</v>
      </c>
      <c r="M26" s="72">
        <f t="shared" si="10"/>
        <v>44071</v>
      </c>
      <c r="N26" s="80">
        <f t="shared" si="11"/>
        <v>43705</v>
      </c>
      <c r="O26" s="72">
        <f t="shared" ref="O26:O37" si="12">DATE(YEAR(N26),MONTH(N26)-2,DAY(N26))</f>
        <v>43644</v>
      </c>
      <c r="P26" s="21"/>
      <c r="Q26" s="29"/>
      <c r="S26" s="29"/>
    </row>
    <row r="27" spans="2:29" s="20" customFormat="1" ht="45" x14ac:dyDescent="0.25">
      <c r="B27" s="185"/>
      <c r="C27" s="121">
        <v>21</v>
      </c>
      <c r="D27" s="132"/>
      <c r="E27" s="132"/>
      <c r="F27" s="132"/>
      <c r="G27" s="132" t="s">
        <v>230</v>
      </c>
      <c r="H27" s="132"/>
      <c r="I27" s="132"/>
      <c r="J27" s="55" t="s">
        <v>162</v>
      </c>
      <c r="K27" s="72" t="s">
        <v>34</v>
      </c>
      <c r="L27" s="82">
        <v>41514</v>
      </c>
      <c r="M27" s="72">
        <f t="shared" si="10"/>
        <v>44071</v>
      </c>
      <c r="N27" s="80">
        <f t="shared" si="11"/>
        <v>43705</v>
      </c>
      <c r="O27" s="72">
        <f t="shared" si="12"/>
        <v>43644</v>
      </c>
      <c r="P27" s="21"/>
      <c r="Q27" s="29"/>
      <c r="S27" s="29"/>
    </row>
    <row r="28" spans="2:29" s="20" customFormat="1" ht="30" x14ac:dyDescent="0.25">
      <c r="B28" s="185"/>
      <c r="C28" s="121">
        <v>22</v>
      </c>
      <c r="D28" s="132"/>
      <c r="E28" s="132"/>
      <c r="F28" s="132"/>
      <c r="G28" s="132" t="s">
        <v>230</v>
      </c>
      <c r="H28" s="132"/>
      <c r="I28" s="132"/>
      <c r="J28" s="55" t="s">
        <v>167</v>
      </c>
      <c r="K28" s="72" t="s">
        <v>38</v>
      </c>
      <c r="L28" s="82">
        <v>41540</v>
      </c>
      <c r="M28" s="72">
        <f t="shared" si="10"/>
        <v>44097</v>
      </c>
      <c r="N28" s="80">
        <f t="shared" si="11"/>
        <v>43731</v>
      </c>
      <c r="O28" s="72">
        <f t="shared" si="12"/>
        <v>43669</v>
      </c>
      <c r="P28" s="21"/>
      <c r="Q28" s="29"/>
      <c r="S28" s="29"/>
    </row>
    <row r="29" spans="2:29" s="20" customFormat="1" ht="30" x14ac:dyDescent="0.25">
      <c r="B29" s="185"/>
      <c r="C29" s="121">
        <v>23</v>
      </c>
      <c r="D29" s="132"/>
      <c r="E29" s="132"/>
      <c r="F29" s="132"/>
      <c r="G29" s="132" t="s">
        <v>230</v>
      </c>
      <c r="H29" s="132"/>
      <c r="I29" s="132"/>
      <c r="J29" s="55" t="s">
        <v>163</v>
      </c>
      <c r="K29" s="72" t="s">
        <v>35</v>
      </c>
      <c r="L29" s="82">
        <v>41502</v>
      </c>
      <c r="M29" s="72">
        <f t="shared" si="10"/>
        <v>44059</v>
      </c>
      <c r="N29" s="80">
        <f t="shared" si="11"/>
        <v>43693</v>
      </c>
      <c r="O29" s="72">
        <f t="shared" si="12"/>
        <v>43632</v>
      </c>
      <c r="P29" s="21"/>
      <c r="Q29" s="29"/>
      <c r="S29" s="29"/>
    </row>
    <row r="30" spans="2:29" s="20" customFormat="1" ht="15.75" thickBot="1" x14ac:dyDescent="0.3">
      <c r="B30" s="186"/>
      <c r="C30" s="122">
        <v>24</v>
      </c>
      <c r="D30" s="142"/>
      <c r="E30" s="142"/>
      <c r="F30" s="142"/>
      <c r="G30" s="142"/>
      <c r="H30" s="142" t="s">
        <v>230</v>
      </c>
      <c r="I30" s="142"/>
      <c r="J30" s="56" t="s">
        <v>45</v>
      </c>
      <c r="K30" s="73" t="s">
        <v>46</v>
      </c>
      <c r="L30" s="83">
        <v>41842</v>
      </c>
      <c r="M30" s="73">
        <f t="shared" si="10"/>
        <v>44399</v>
      </c>
      <c r="N30" s="81">
        <f t="shared" si="11"/>
        <v>44034</v>
      </c>
      <c r="O30" s="73">
        <f t="shared" si="12"/>
        <v>43973</v>
      </c>
      <c r="P30" s="21"/>
      <c r="Q30" s="29"/>
      <c r="S30" s="29"/>
    </row>
    <row r="31" spans="2:29" s="20" customFormat="1" ht="15.75" thickBot="1" x14ac:dyDescent="0.3">
      <c r="B31" s="184" t="s">
        <v>8</v>
      </c>
      <c r="C31" s="119">
        <v>25</v>
      </c>
      <c r="D31" s="143"/>
      <c r="E31" s="143" t="s">
        <v>230</v>
      </c>
      <c r="F31" s="143"/>
      <c r="G31" s="143"/>
      <c r="H31" s="143"/>
      <c r="I31" s="143"/>
      <c r="J31" s="58" t="s">
        <v>170</v>
      </c>
      <c r="K31" s="41" t="s">
        <v>212</v>
      </c>
      <c r="L31" s="40">
        <v>43144</v>
      </c>
      <c r="M31" s="69">
        <f t="shared" si="10"/>
        <v>45701</v>
      </c>
      <c r="N31" s="44">
        <f t="shared" ref="N31:N34" si="13">DATE(YEAR(M31),MONTH(M31)-12,DAY(M31))</f>
        <v>45335</v>
      </c>
      <c r="O31" s="69">
        <f t="shared" si="12"/>
        <v>45273</v>
      </c>
      <c r="P31" s="90" t="s">
        <v>169</v>
      </c>
      <c r="Q31" s="41">
        <v>42880</v>
      </c>
      <c r="R31" s="38">
        <f>DATE(YEAR(Q31)+4,MONTH(Q31),DAY(Q31))</f>
        <v>44341</v>
      </c>
      <c r="S31" s="69">
        <f>DATE(YEAR(R31),MONTH(R31)-6,DAY(R31))</f>
        <v>44160</v>
      </c>
      <c r="V31" s="69">
        <f t="shared" ref="V31:V32" si="14">Q31</f>
        <v>42880</v>
      </c>
      <c r="AB31" s="107">
        <v>43144</v>
      </c>
    </row>
    <row r="32" spans="2:29" s="20" customFormat="1" ht="30.75" thickBot="1" x14ac:dyDescent="0.3">
      <c r="B32" s="185"/>
      <c r="C32" s="119">
        <v>26</v>
      </c>
      <c r="D32" s="131"/>
      <c r="E32" s="131" t="s">
        <v>230</v>
      </c>
      <c r="F32" s="131"/>
      <c r="G32" s="131"/>
      <c r="H32" s="131"/>
      <c r="I32" s="131"/>
      <c r="J32" s="49" t="s">
        <v>242</v>
      </c>
      <c r="K32" s="69" t="s">
        <v>235</v>
      </c>
      <c r="L32" s="44">
        <v>43251</v>
      </c>
      <c r="M32" s="88">
        <f t="shared" si="10"/>
        <v>45808</v>
      </c>
      <c r="N32" s="44">
        <f t="shared" si="13"/>
        <v>45443</v>
      </c>
      <c r="O32" s="88">
        <f t="shared" si="12"/>
        <v>45382</v>
      </c>
      <c r="P32" s="92" t="s">
        <v>172</v>
      </c>
      <c r="Q32" s="43">
        <v>42894</v>
      </c>
      <c r="R32" s="42">
        <f>DATE(YEAR(Q32)+4,MONTH(Q32),DAY(Q32))</f>
        <v>44355</v>
      </c>
      <c r="S32" s="88">
        <f>DATE(YEAR(R32),MONTH(R32)-6,DAY(R32))</f>
        <v>44173</v>
      </c>
      <c r="V32" s="69">
        <f t="shared" si="14"/>
        <v>42894</v>
      </c>
    </row>
    <row r="33" spans="2:30" s="20" customFormat="1" x14ac:dyDescent="0.25">
      <c r="B33" s="185"/>
      <c r="C33" s="120">
        <v>27</v>
      </c>
      <c r="D33" s="132"/>
      <c r="E33" s="132" t="s">
        <v>230</v>
      </c>
      <c r="F33" s="132"/>
      <c r="G33" s="132"/>
      <c r="H33" s="132"/>
      <c r="I33" s="132"/>
      <c r="J33" s="50" t="s">
        <v>179</v>
      </c>
      <c r="K33" s="67" t="s">
        <v>75</v>
      </c>
      <c r="L33" s="80">
        <v>40582</v>
      </c>
      <c r="M33" s="67">
        <f t="shared" si="10"/>
        <v>43139</v>
      </c>
      <c r="N33" s="80">
        <f t="shared" si="13"/>
        <v>42774</v>
      </c>
      <c r="O33" s="67">
        <f t="shared" si="12"/>
        <v>42712</v>
      </c>
      <c r="P33" s="21"/>
      <c r="Q33" s="29"/>
      <c r="S33" s="29"/>
    </row>
    <row r="34" spans="2:30" s="20" customFormat="1" ht="30.75" thickBot="1" x14ac:dyDescent="0.3">
      <c r="B34" s="185"/>
      <c r="C34" s="123">
        <v>28</v>
      </c>
      <c r="D34" s="132"/>
      <c r="E34" s="132" t="s">
        <v>230</v>
      </c>
      <c r="F34" s="132"/>
      <c r="G34" s="132"/>
      <c r="H34" s="132"/>
      <c r="I34" s="132"/>
      <c r="J34" s="53" t="s">
        <v>241</v>
      </c>
      <c r="K34" s="68" t="s">
        <v>222</v>
      </c>
      <c r="L34" s="62">
        <v>43225</v>
      </c>
      <c r="M34" s="68">
        <f t="shared" si="10"/>
        <v>45782</v>
      </c>
      <c r="N34" s="80">
        <f t="shared" si="13"/>
        <v>45417</v>
      </c>
      <c r="O34" s="68">
        <f t="shared" si="12"/>
        <v>45356</v>
      </c>
      <c r="P34" s="21"/>
      <c r="Q34" s="29"/>
      <c r="S34" s="29"/>
    </row>
    <row r="35" spans="2:30" s="20" customFormat="1" ht="23.25" customHeight="1" thickBot="1" x14ac:dyDescent="0.3">
      <c r="B35" s="185"/>
      <c r="C35" s="119">
        <v>29</v>
      </c>
      <c r="D35" s="131"/>
      <c r="E35" s="131" t="s">
        <v>230</v>
      </c>
      <c r="F35" s="131"/>
      <c r="G35" s="131"/>
      <c r="H35" s="131"/>
      <c r="I35" s="131"/>
      <c r="J35" s="49" t="s">
        <v>245</v>
      </c>
      <c r="K35" s="71" t="s">
        <v>234</v>
      </c>
      <c r="L35" s="44">
        <v>43157</v>
      </c>
      <c r="M35" s="69">
        <f t="shared" si="10"/>
        <v>45714</v>
      </c>
      <c r="N35" s="44">
        <f t="shared" ref="N35:N45" si="15">DATE(YEAR(M35),MONTH(M35)-12,DAY(M35))</f>
        <v>45348</v>
      </c>
      <c r="O35" s="69">
        <f t="shared" si="12"/>
        <v>45286</v>
      </c>
      <c r="P35" s="90" t="s">
        <v>76</v>
      </c>
      <c r="Q35" s="39">
        <v>42249</v>
      </c>
      <c r="R35" s="38">
        <f>DATE(YEAR(Q35)+4,MONTH(Q35),DAY(Q35))</f>
        <v>43710</v>
      </c>
      <c r="S35" s="69">
        <f>DATE(YEAR(R35),MONTH(R35)-6,DAY(R35))</f>
        <v>43526</v>
      </c>
      <c r="X35" s="69">
        <f>Q35</f>
        <v>42249</v>
      </c>
      <c r="AB35" s="106">
        <v>43157</v>
      </c>
    </row>
    <row r="36" spans="2:30" s="20" customFormat="1" ht="30.75" thickBot="1" x14ac:dyDescent="0.3">
      <c r="B36" s="185"/>
      <c r="C36" s="119">
        <v>30</v>
      </c>
      <c r="D36" s="131"/>
      <c r="E36" s="131" t="s">
        <v>230</v>
      </c>
      <c r="F36" s="131"/>
      <c r="G36" s="131"/>
      <c r="H36" s="131"/>
      <c r="I36" s="131"/>
      <c r="J36" s="49" t="s">
        <v>166</v>
      </c>
      <c r="K36" s="69" t="s">
        <v>216</v>
      </c>
      <c r="L36" s="44">
        <v>43180</v>
      </c>
      <c r="M36" s="69">
        <f t="shared" si="10"/>
        <v>45737</v>
      </c>
      <c r="N36" s="44">
        <f t="shared" si="15"/>
        <v>45372</v>
      </c>
      <c r="O36" s="69">
        <f t="shared" si="12"/>
        <v>45312</v>
      </c>
      <c r="P36" s="90" t="s">
        <v>173</v>
      </c>
      <c r="Q36" s="39">
        <v>42895</v>
      </c>
      <c r="R36" s="38">
        <f>DATE(YEAR(Q36)+4,MONTH(Q36),DAY(Q36))</f>
        <v>44356</v>
      </c>
      <c r="S36" s="69">
        <f>DATE(YEAR(R36),MONTH(R36)-6,DAY(R36))</f>
        <v>44174</v>
      </c>
      <c r="V36" s="69">
        <f>Q36</f>
        <v>42895</v>
      </c>
      <c r="AB36" s="106">
        <v>43180</v>
      </c>
    </row>
    <row r="37" spans="2:30" s="20" customFormat="1" x14ac:dyDescent="0.25">
      <c r="B37" s="185"/>
      <c r="C37" s="120">
        <v>31</v>
      </c>
      <c r="D37" s="132"/>
      <c r="E37" s="132"/>
      <c r="F37" s="132"/>
      <c r="G37" s="132"/>
      <c r="H37" s="132" t="s">
        <v>230</v>
      </c>
      <c r="I37" s="132"/>
      <c r="J37" s="57" t="s">
        <v>9</v>
      </c>
      <c r="K37" s="67" t="s">
        <v>31</v>
      </c>
      <c r="L37" s="80">
        <v>41439</v>
      </c>
      <c r="M37" s="67">
        <f t="shared" si="10"/>
        <v>43996</v>
      </c>
      <c r="N37" s="80">
        <f t="shared" si="15"/>
        <v>43630</v>
      </c>
      <c r="O37" s="67">
        <f t="shared" si="12"/>
        <v>43569</v>
      </c>
      <c r="P37" s="21"/>
      <c r="Q37" s="29"/>
      <c r="S37" s="29"/>
    </row>
    <row r="38" spans="2:30" s="20" customFormat="1" ht="30" x14ac:dyDescent="0.25">
      <c r="B38" s="185"/>
      <c r="C38" s="121">
        <v>32</v>
      </c>
      <c r="D38" s="132"/>
      <c r="E38" s="132"/>
      <c r="F38" s="132"/>
      <c r="G38" s="132"/>
      <c r="H38" s="132" t="s">
        <v>230</v>
      </c>
      <c r="I38" s="132"/>
      <c r="J38" s="51" t="s">
        <v>58</v>
      </c>
      <c r="K38" s="72" t="s">
        <v>57</v>
      </c>
      <c r="L38" s="82">
        <v>42522</v>
      </c>
      <c r="M38" s="72">
        <f t="shared" ref="M38:M45" si="16">DATE(YEAR(L38)+7,MONTH(L38),DAY(L38))</f>
        <v>45078</v>
      </c>
      <c r="N38" s="80">
        <f t="shared" si="15"/>
        <v>44713</v>
      </c>
      <c r="O38" s="72">
        <f t="shared" ref="O38:O45" si="17">DATE(YEAR(N38),MONTH(N38)-2,DAY(N38))</f>
        <v>44652</v>
      </c>
      <c r="P38" s="21"/>
      <c r="Q38" s="29"/>
      <c r="S38" s="29"/>
      <c r="AD38" s="104">
        <v>42522</v>
      </c>
    </row>
    <row r="39" spans="2:30" s="20" customFormat="1" x14ac:dyDescent="0.25">
      <c r="B39" s="185"/>
      <c r="C39" s="121">
        <v>33</v>
      </c>
      <c r="D39" s="132"/>
      <c r="E39" s="132"/>
      <c r="F39" s="132"/>
      <c r="G39" s="132"/>
      <c r="H39" s="132" t="s">
        <v>230</v>
      </c>
      <c r="I39" s="132"/>
      <c r="J39" s="51" t="s">
        <v>53</v>
      </c>
      <c r="K39" s="72" t="s">
        <v>52</v>
      </c>
      <c r="L39" s="82">
        <v>42128</v>
      </c>
      <c r="M39" s="72">
        <f t="shared" si="16"/>
        <v>44685</v>
      </c>
      <c r="N39" s="80">
        <f t="shared" si="15"/>
        <v>44320</v>
      </c>
      <c r="O39" s="72">
        <f t="shared" si="17"/>
        <v>44259</v>
      </c>
      <c r="P39" s="21"/>
      <c r="Q39" s="29"/>
      <c r="S39" s="29"/>
    </row>
    <row r="40" spans="2:30" s="20" customFormat="1" x14ac:dyDescent="0.25">
      <c r="B40" s="185"/>
      <c r="C40" s="121">
        <v>34</v>
      </c>
      <c r="D40" s="132"/>
      <c r="E40" s="132"/>
      <c r="F40" s="132"/>
      <c r="G40" s="132"/>
      <c r="H40" s="132" t="s">
        <v>230</v>
      </c>
      <c r="I40" s="132"/>
      <c r="J40" s="51" t="s">
        <v>36</v>
      </c>
      <c r="K40" s="72" t="s">
        <v>37</v>
      </c>
      <c r="L40" s="82">
        <v>41540</v>
      </c>
      <c r="M40" s="72">
        <f t="shared" si="16"/>
        <v>44097</v>
      </c>
      <c r="N40" s="80">
        <f t="shared" si="15"/>
        <v>43731</v>
      </c>
      <c r="O40" s="72">
        <f t="shared" si="17"/>
        <v>43669</v>
      </c>
      <c r="P40" s="21"/>
      <c r="Q40" s="29"/>
      <c r="S40" s="29"/>
    </row>
    <row r="41" spans="2:30" s="20" customFormat="1" x14ac:dyDescent="0.25">
      <c r="B41" s="185"/>
      <c r="C41" s="121">
        <v>35</v>
      </c>
      <c r="D41" s="132"/>
      <c r="E41" s="132"/>
      <c r="F41" s="132"/>
      <c r="G41" s="132" t="s">
        <v>230</v>
      </c>
      <c r="H41" s="132"/>
      <c r="I41" s="132"/>
      <c r="J41" s="55" t="s">
        <v>10</v>
      </c>
      <c r="K41" s="72" t="s">
        <v>28</v>
      </c>
      <c r="L41" s="82">
        <v>41163</v>
      </c>
      <c r="M41" s="72">
        <f t="shared" si="16"/>
        <v>43719</v>
      </c>
      <c r="N41" s="80">
        <f t="shared" si="15"/>
        <v>43354</v>
      </c>
      <c r="O41" s="72">
        <f t="shared" si="17"/>
        <v>43292</v>
      </c>
      <c r="P41" s="21"/>
      <c r="Q41" s="29"/>
      <c r="S41" s="29"/>
    </row>
    <row r="42" spans="2:30" s="20" customFormat="1" ht="30.75" thickBot="1" x14ac:dyDescent="0.3">
      <c r="B42" s="186"/>
      <c r="C42" s="122">
        <v>36</v>
      </c>
      <c r="D42" s="142"/>
      <c r="E42" s="142"/>
      <c r="F42" s="142"/>
      <c r="G42" s="142"/>
      <c r="H42" s="142"/>
      <c r="I42" s="142" t="s">
        <v>230</v>
      </c>
      <c r="J42" s="56" t="s">
        <v>32</v>
      </c>
      <c r="K42" s="101" t="s">
        <v>19</v>
      </c>
      <c r="L42" s="83">
        <v>40602</v>
      </c>
      <c r="M42" s="73">
        <f t="shared" si="16"/>
        <v>43159</v>
      </c>
      <c r="N42" s="81">
        <f t="shared" si="15"/>
        <v>42794</v>
      </c>
      <c r="O42" s="73">
        <f t="shared" si="17"/>
        <v>42732</v>
      </c>
      <c r="P42" s="21"/>
      <c r="Q42" s="29"/>
      <c r="S42" s="29"/>
    </row>
    <row r="43" spans="2:30" s="20" customFormat="1" x14ac:dyDescent="0.25">
      <c r="B43" s="187" t="s">
        <v>77</v>
      </c>
      <c r="C43" s="124">
        <v>37</v>
      </c>
      <c r="D43" s="141"/>
      <c r="E43" s="141" t="s">
        <v>230</v>
      </c>
      <c r="F43" s="141"/>
      <c r="G43" s="141"/>
      <c r="H43" s="141"/>
      <c r="I43" s="141"/>
      <c r="J43" s="59" t="s">
        <v>180</v>
      </c>
      <c r="K43" s="74" t="s">
        <v>78</v>
      </c>
      <c r="L43" s="84">
        <v>42517</v>
      </c>
      <c r="M43" s="74">
        <f t="shared" si="16"/>
        <v>45073</v>
      </c>
      <c r="N43" s="84">
        <f t="shared" si="15"/>
        <v>44708</v>
      </c>
      <c r="O43" s="74">
        <f t="shared" si="17"/>
        <v>44647</v>
      </c>
      <c r="P43" s="21"/>
      <c r="Q43" s="29"/>
      <c r="S43" s="29"/>
      <c r="AD43" s="104">
        <v>42517</v>
      </c>
    </row>
    <row r="44" spans="2:30" s="20" customFormat="1" x14ac:dyDescent="0.25">
      <c r="B44" s="188"/>
      <c r="C44" s="121">
        <v>38</v>
      </c>
      <c r="D44" s="132" t="s">
        <v>230</v>
      </c>
      <c r="E44" s="132"/>
      <c r="F44" s="132"/>
      <c r="G44" s="132"/>
      <c r="H44" s="132"/>
      <c r="I44" s="132"/>
      <c r="J44" s="51" t="s">
        <v>181</v>
      </c>
      <c r="K44" s="72" t="s">
        <v>79</v>
      </c>
      <c r="L44" s="82">
        <v>41289</v>
      </c>
      <c r="M44" s="72">
        <f t="shared" si="16"/>
        <v>43845</v>
      </c>
      <c r="N44" s="80">
        <f t="shared" si="15"/>
        <v>43480</v>
      </c>
      <c r="O44" s="72">
        <f t="shared" si="17"/>
        <v>43419</v>
      </c>
      <c r="P44" s="21"/>
      <c r="Q44" s="29"/>
      <c r="S44" s="29"/>
    </row>
    <row r="45" spans="2:30" s="20" customFormat="1" ht="30.75" thickBot="1" x14ac:dyDescent="0.3">
      <c r="B45" s="189"/>
      <c r="C45" s="122">
        <v>39</v>
      </c>
      <c r="D45" s="142" t="s">
        <v>230</v>
      </c>
      <c r="E45" s="142"/>
      <c r="F45" s="142"/>
      <c r="G45" s="142"/>
      <c r="H45" s="142"/>
      <c r="I45" s="142"/>
      <c r="J45" s="56" t="s">
        <v>182</v>
      </c>
      <c r="K45" s="73" t="s">
        <v>80</v>
      </c>
      <c r="L45" s="83">
        <v>41095</v>
      </c>
      <c r="M45" s="73">
        <f t="shared" si="16"/>
        <v>43651</v>
      </c>
      <c r="N45" s="81">
        <f t="shared" si="15"/>
        <v>43286</v>
      </c>
      <c r="O45" s="73">
        <f t="shared" si="17"/>
        <v>43225</v>
      </c>
      <c r="P45" s="21"/>
      <c r="Q45" s="30"/>
      <c r="S45" s="30"/>
    </row>
    <row r="46" spans="2:30" s="20" customFormat="1" ht="15.75" thickBot="1" x14ac:dyDescent="0.3">
      <c r="B46" s="181" t="s">
        <v>18</v>
      </c>
      <c r="C46" s="112">
        <v>40</v>
      </c>
      <c r="D46" s="138"/>
      <c r="E46" s="138" t="s">
        <v>230</v>
      </c>
      <c r="F46" s="138"/>
      <c r="G46" s="138"/>
      <c r="H46" s="138"/>
      <c r="I46" s="138"/>
      <c r="J46" s="49" t="s">
        <v>81</v>
      </c>
      <c r="K46" s="69" t="s">
        <v>233</v>
      </c>
      <c r="L46" s="39">
        <v>43182</v>
      </c>
      <c r="M46" s="69">
        <f t="shared" ref="M46:M76" si="18">DATE(YEAR(L46)+7,MONTH(L46),DAY(L46))</f>
        <v>45739</v>
      </c>
      <c r="N46" s="44">
        <f>DATE(YEAR(M46),MONTH(M46)-12,DAY(M46))</f>
        <v>45374</v>
      </c>
      <c r="O46" s="69">
        <f t="shared" ref="O46:O78" si="19">DATE(YEAR(N46),MONTH(N46)-2,DAY(N46))</f>
        <v>45314</v>
      </c>
      <c r="P46" s="90" t="s">
        <v>218</v>
      </c>
      <c r="Q46" s="39">
        <v>43182</v>
      </c>
      <c r="R46" s="38">
        <f>DATE(YEAR(Q46)+6,MONTH(Q46),DAY(Q46))</f>
        <v>45374</v>
      </c>
      <c r="S46" s="69">
        <f>DATE(YEAR(R46),MONTH(R46)-6,DAY(R46))</f>
        <v>45192</v>
      </c>
      <c r="U46" s="39">
        <v>43182</v>
      </c>
      <c r="AC46" s="106">
        <v>43068</v>
      </c>
    </row>
    <row r="47" spans="2:30" s="20" customFormat="1" x14ac:dyDescent="0.25">
      <c r="B47" s="182"/>
      <c r="C47" s="116">
        <v>41</v>
      </c>
      <c r="D47" s="129"/>
      <c r="E47" s="129"/>
      <c r="F47" s="129"/>
      <c r="G47" s="129"/>
      <c r="H47" s="129" t="s">
        <v>230</v>
      </c>
      <c r="I47" s="129"/>
      <c r="J47" s="50" t="s">
        <v>47</v>
      </c>
      <c r="K47" s="67" t="s">
        <v>48</v>
      </c>
      <c r="L47" s="80">
        <v>41886</v>
      </c>
      <c r="M47" s="67">
        <f t="shared" si="18"/>
        <v>44443</v>
      </c>
      <c r="N47" s="80">
        <f t="shared" ref="N47:N48" si="20">DATE(YEAR(M47),MONTH(M47)-12,DAY(M47))</f>
        <v>44078</v>
      </c>
      <c r="O47" s="67">
        <f t="shared" si="19"/>
        <v>44016</v>
      </c>
      <c r="P47" s="93"/>
      <c r="Q47" s="34"/>
      <c r="R47" s="99"/>
      <c r="S47" s="86"/>
    </row>
    <row r="48" spans="2:30" s="20" customFormat="1" ht="30.75" thickBot="1" x14ac:dyDescent="0.3">
      <c r="B48" s="182"/>
      <c r="C48" s="125">
        <v>42</v>
      </c>
      <c r="D48" s="129"/>
      <c r="E48" s="129" t="s">
        <v>230</v>
      </c>
      <c r="F48" s="129"/>
      <c r="G48" s="129"/>
      <c r="H48" s="129"/>
      <c r="I48" s="129"/>
      <c r="J48" s="55" t="s">
        <v>164</v>
      </c>
      <c r="K48" s="72" t="s">
        <v>29</v>
      </c>
      <c r="L48" s="82">
        <v>41305</v>
      </c>
      <c r="M48" s="68">
        <f t="shared" si="18"/>
        <v>43861</v>
      </c>
      <c r="N48" s="80">
        <f t="shared" si="20"/>
        <v>43496</v>
      </c>
      <c r="O48" s="68">
        <f t="shared" si="19"/>
        <v>43435</v>
      </c>
      <c r="P48" s="21"/>
      <c r="Q48" s="29"/>
      <c r="S48" s="29"/>
    </row>
    <row r="49" spans="2:30" s="20" customFormat="1" ht="15.75" thickBot="1" x14ac:dyDescent="0.3">
      <c r="B49" s="182"/>
      <c r="C49" s="112">
        <v>43</v>
      </c>
      <c r="D49" s="127"/>
      <c r="E49" s="127"/>
      <c r="F49" s="127"/>
      <c r="G49" s="127"/>
      <c r="H49" s="127" t="s">
        <v>230</v>
      </c>
      <c r="I49" s="127"/>
      <c r="J49" s="49" t="s">
        <v>33</v>
      </c>
      <c r="K49" s="69" t="s">
        <v>239</v>
      </c>
      <c r="L49" s="39">
        <v>42586</v>
      </c>
      <c r="M49" s="69">
        <f t="shared" si="18"/>
        <v>45142</v>
      </c>
      <c r="N49" s="44">
        <f>DATE(YEAR(M49),MONTH(M49)-12,DAY(M49))</f>
        <v>44777</v>
      </c>
      <c r="O49" s="69">
        <f t="shared" si="19"/>
        <v>44716</v>
      </c>
      <c r="P49" s="90" t="s">
        <v>197</v>
      </c>
      <c r="Q49" s="39">
        <v>42586</v>
      </c>
      <c r="R49" s="38">
        <f>DATE(YEAR(Q49)+6,MONTH(Q49),DAY(Q49))</f>
        <v>44777</v>
      </c>
      <c r="S49" s="69">
        <f>DATE(YEAR(R49),MONTH(R49)-6,DAY(R49))</f>
        <v>44596</v>
      </c>
      <c r="W49" s="69">
        <f>Q49</f>
        <v>42586</v>
      </c>
    </row>
    <row r="50" spans="2:30" s="20" customFormat="1" x14ac:dyDescent="0.25">
      <c r="B50" s="182"/>
      <c r="C50" s="125">
        <v>44</v>
      </c>
      <c r="D50" s="129"/>
      <c r="E50" s="129"/>
      <c r="F50" s="129"/>
      <c r="G50" s="129"/>
      <c r="H50" s="129" t="s">
        <v>230</v>
      </c>
      <c r="I50" s="129"/>
      <c r="J50" s="55" t="s">
        <v>6</v>
      </c>
      <c r="K50" s="72" t="s">
        <v>59</v>
      </c>
      <c r="L50" s="82">
        <v>42254</v>
      </c>
      <c r="M50" s="67">
        <f t="shared" si="18"/>
        <v>44811</v>
      </c>
      <c r="N50" s="80">
        <f t="shared" ref="N50:N52" si="21">DATE(YEAR(M50),MONTH(M50)-12,DAY(M50))</f>
        <v>44446</v>
      </c>
      <c r="O50" s="67">
        <f t="shared" si="19"/>
        <v>44384</v>
      </c>
      <c r="P50" s="21"/>
      <c r="Q50" s="29"/>
      <c r="S50" s="29"/>
    </row>
    <row r="51" spans="2:30" s="20" customFormat="1" x14ac:dyDescent="0.25">
      <c r="B51" s="182"/>
      <c r="C51" s="125">
        <v>45</v>
      </c>
      <c r="D51" s="129"/>
      <c r="E51" s="129"/>
      <c r="F51" s="129"/>
      <c r="G51" s="129"/>
      <c r="H51" s="129"/>
      <c r="I51" s="129" t="s">
        <v>230</v>
      </c>
      <c r="J51" s="55" t="s">
        <v>55</v>
      </c>
      <c r="K51" s="72" t="s">
        <v>56</v>
      </c>
      <c r="L51" s="82">
        <v>42254</v>
      </c>
      <c r="M51" s="72">
        <f t="shared" si="18"/>
        <v>44811</v>
      </c>
      <c r="N51" s="80">
        <f t="shared" si="21"/>
        <v>44446</v>
      </c>
      <c r="O51" s="72">
        <f t="shared" si="19"/>
        <v>44384</v>
      </c>
      <c r="P51" s="21"/>
      <c r="Q51" s="29"/>
      <c r="S51" s="29"/>
    </row>
    <row r="52" spans="2:30" s="20" customFormat="1" ht="15.75" thickBot="1" x14ac:dyDescent="0.3">
      <c r="B52" s="183"/>
      <c r="C52" s="126">
        <v>46</v>
      </c>
      <c r="D52" s="140"/>
      <c r="E52" s="140"/>
      <c r="F52" s="140"/>
      <c r="G52" s="140"/>
      <c r="H52" s="140"/>
      <c r="I52" s="140" t="s">
        <v>230</v>
      </c>
      <c r="J52" s="56" t="s">
        <v>7</v>
      </c>
      <c r="K52" s="73" t="s">
        <v>82</v>
      </c>
      <c r="L52" s="83">
        <v>42283</v>
      </c>
      <c r="M52" s="73">
        <f t="shared" si="18"/>
        <v>44840</v>
      </c>
      <c r="N52" s="81">
        <f t="shared" si="21"/>
        <v>44475</v>
      </c>
      <c r="O52" s="73">
        <f t="shared" si="19"/>
        <v>44414</v>
      </c>
      <c r="P52" s="21"/>
      <c r="Q52" s="29"/>
      <c r="S52" s="29"/>
    </row>
    <row r="53" spans="2:30" s="20" customFormat="1" ht="15.75" thickBot="1" x14ac:dyDescent="0.3">
      <c r="B53" s="184" t="s">
        <v>11</v>
      </c>
      <c r="C53" s="112">
        <v>47</v>
      </c>
      <c r="D53" s="138"/>
      <c r="E53" s="138" t="s">
        <v>230</v>
      </c>
      <c r="F53" s="138"/>
      <c r="G53" s="138"/>
      <c r="H53" s="138"/>
      <c r="I53" s="138"/>
      <c r="J53" s="49" t="s">
        <v>183</v>
      </c>
      <c r="K53" s="69" t="s">
        <v>224</v>
      </c>
      <c r="L53" s="39">
        <v>42254</v>
      </c>
      <c r="M53" s="69">
        <f t="shared" si="18"/>
        <v>44811</v>
      </c>
      <c r="N53" s="44">
        <f>DATE(YEAR(M53),MONTH(M53)-12,DAY(M53))</f>
        <v>44446</v>
      </c>
      <c r="O53" s="69">
        <f t="shared" si="19"/>
        <v>44384</v>
      </c>
      <c r="P53" s="90" t="s">
        <v>83</v>
      </c>
      <c r="Q53" s="39">
        <v>42254</v>
      </c>
      <c r="R53" s="38">
        <f>DATE(YEAR(Q53)+4,MONTH(Q53),DAY(Q53))</f>
        <v>43715</v>
      </c>
      <c r="S53" s="69">
        <f>DATE(YEAR(R53),MONTH(R53)-6,DAY(R53))</f>
        <v>43531</v>
      </c>
      <c r="X53" s="69">
        <f>Q53</f>
        <v>42254</v>
      </c>
    </row>
    <row r="54" spans="2:30" s="20" customFormat="1" x14ac:dyDescent="0.25">
      <c r="B54" s="185"/>
      <c r="C54" s="113">
        <v>48</v>
      </c>
      <c r="D54" s="128"/>
      <c r="E54" s="128" t="s">
        <v>230</v>
      </c>
      <c r="F54" s="128"/>
      <c r="G54" s="128"/>
      <c r="H54" s="128"/>
      <c r="I54" s="128"/>
      <c r="J54" s="60" t="s">
        <v>153</v>
      </c>
      <c r="K54" s="75" t="s">
        <v>154</v>
      </c>
      <c r="L54" s="85">
        <v>42866</v>
      </c>
      <c r="M54" s="72">
        <f t="shared" si="18"/>
        <v>45423</v>
      </c>
      <c r="N54" s="80">
        <f t="shared" ref="N54:N59" si="22">DATE(YEAR(M54),MONTH(M54)-12,DAY(M54))</f>
        <v>45057</v>
      </c>
      <c r="O54" s="72">
        <f t="shared" si="19"/>
        <v>44996</v>
      </c>
      <c r="P54" s="94"/>
      <c r="Q54" s="32"/>
      <c r="R54" s="26"/>
      <c r="S54" s="32"/>
      <c r="AC54" s="108">
        <v>42866</v>
      </c>
    </row>
    <row r="55" spans="2:30" s="20" customFormat="1" x14ac:dyDescent="0.25">
      <c r="B55" s="185"/>
      <c r="C55" s="114">
        <v>49</v>
      </c>
      <c r="D55" s="128"/>
      <c r="E55" s="128" t="s">
        <v>230</v>
      </c>
      <c r="F55" s="128"/>
      <c r="G55" s="128"/>
      <c r="H55" s="128"/>
      <c r="I55" s="128"/>
      <c r="J55" s="55" t="s">
        <v>184</v>
      </c>
      <c r="K55" s="72" t="s">
        <v>84</v>
      </c>
      <c r="L55" s="82">
        <v>42633</v>
      </c>
      <c r="M55" s="72">
        <f t="shared" si="18"/>
        <v>45189</v>
      </c>
      <c r="N55" s="80">
        <f t="shared" si="22"/>
        <v>44824</v>
      </c>
      <c r="O55" s="72">
        <f t="shared" si="19"/>
        <v>44762</v>
      </c>
      <c r="P55" s="21"/>
      <c r="Q55" s="29"/>
      <c r="S55" s="29"/>
      <c r="AD55" s="104">
        <v>42633</v>
      </c>
    </row>
    <row r="56" spans="2:30" s="20" customFormat="1" x14ac:dyDescent="0.25">
      <c r="B56" s="185"/>
      <c r="C56" s="114">
        <v>50</v>
      </c>
      <c r="D56" s="128"/>
      <c r="E56" s="128" t="s">
        <v>230</v>
      </c>
      <c r="F56" s="128"/>
      <c r="G56" s="128"/>
      <c r="H56" s="128"/>
      <c r="I56" s="128"/>
      <c r="J56" s="55" t="s">
        <v>185</v>
      </c>
      <c r="K56" s="72" t="s">
        <v>194</v>
      </c>
      <c r="L56" s="82">
        <v>43012</v>
      </c>
      <c r="M56" s="72">
        <f t="shared" si="18"/>
        <v>45569</v>
      </c>
      <c r="N56" s="80">
        <f t="shared" si="22"/>
        <v>45203</v>
      </c>
      <c r="O56" s="72">
        <f t="shared" si="19"/>
        <v>45142</v>
      </c>
      <c r="P56" s="21"/>
      <c r="Q56" s="29"/>
      <c r="S56" s="29"/>
      <c r="AC56" s="104">
        <v>43012</v>
      </c>
    </row>
    <row r="57" spans="2:30" s="20" customFormat="1" x14ac:dyDescent="0.25">
      <c r="B57" s="185"/>
      <c r="C57" s="114">
        <v>51</v>
      </c>
      <c r="D57" s="128"/>
      <c r="E57" s="128" t="s">
        <v>230</v>
      </c>
      <c r="F57" s="128"/>
      <c r="G57" s="128"/>
      <c r="H57" s="128"/>
      <c r="I57" s="128"/>
      <c r="J57" s="55" t="s">
        <v>186</v>
      </c>
      <c r="K57" s="72" t="s">
        <v>85</v>
      </c>
      <c r="L57" s="82">
        <v>42690</v>
      </c>
      <c r="M57" s="72">
        <f t="shared" si="18"/>
        <v>45246</v>
      </c>
      <c r="N57" s="80">
        <f t="shared" si="22"/>
        <v>44881</v>
      </c>
      <c r="O57" s="72">
        <f t="shared" si="19"/>
        <v>44820</v>
      </c>
      <c r="P57" s="21"/>
      <c r="Q57" s="29"/>
      <c r="S57" s="29"/>
      <c r="AD57" s="104">
        <v>42690</v>
      </c>
    </row>
    <row r="58" spans="2:30" s="20" customFormat="1" x14ac:dyDescent="0.25">
      <c r="B58" s="185"/>
      <c r="C58" s="114">
        <v>52</v>
      </c>
      <c r="D58" s="128"/>
      <c r="E58" s="128" t="s">
        <v>230</v>
      </c>
      <c r="F58" s="128"/>
      <c r="G58" s="128"/>
      <c r="H58" s="128"/>
      <c r="I58" s="128"/>
      <c r="J58" s="55" t="s">
        <v>187</v>
      </c>
      <c r="K58" s="72" t="s">
        <v>86</v>
      </c>
      <c r="L58" s="82">
        <v>42522</v>
      </c>
      <c r="M58" s="72">
        <f t="shared" si="18"/>
        <v>45078</v>
      </c>
      <c r="N58" s="80">
        <f t="shared" si="22"/>
        <v>44713</v>
      </c>
      <c r="O58" s="72">
        <f t="shared" si="19"/>
        <v>44652</v>
      </c>
      <c r="P58" s="21"/>
      <c r="Q58" s="29"/>
      <c r="S58" s="29"/>
      <c r="AD58" s="104">
        <v>42522</v>
      </c>
    </row>
    <row r="59" spans="2:30" s="20" customFormat="1" ht="45" x14ac:dyDescent="0.25">
      <c r="B59" s="185"/>
      <c r="C59" s="114">
        <v>53</v>
      </c>
      <c r="D59" s="128"/>
      <c r="E59" s="128"/>
      <c r="F59" s="128"/>
      <c r="G59" s="128" t="s">
        <v>230</v>
      </c>
      <c r="H59" s="128"/>
      <c r="I59" s="128"/>
      <c r="J59" s="55" t="s">
        <v>12</v>
      </c>
      <c r="K59" s="72" t="s">
        <v>49</v>
      </c>
      <c r="L59" s="82">
        <v>41743</v>
      </c>
      <c r="M59" s="72">
        <f t="shared" si="18"/>
        <v>44300</v>
      </c>
      <c r="N59" s="80">
        <f t="shared" si="22"/>
        <v>43935</v>
      </c>
      <c r="O59" s="72">
        <f t="shared" si="19"/>
        <v>43875</v>
      </c>
      <c r="P59" s="21"/>
      <c r="Q59" s="29"/>
      <c r="S59" s="29"/>
    </row>
    <row r="60" spans="2:30" s="20" customFormat="1" ht="30.75" thickBot="1" x14ac:dyDescent="0.3">
      <c r="B60" s="186"/>
      <c r="C60" s="115">
        <v>54</v>
      </c>
      <c r="D60" s="139"/>
      <c r="E60" s="139"/>
      <c r="F60" s="139"/>
      <c r="G60" s="139"/>
      <c r="H60" s="139" t="s">
        <v>230</v>
      </c>
      <c r="I60" s="139"/>
      <c r="J60" s="135" t="s">
        <v>13</v>
      </c>
      <c r="K60" s="73" t="s">
        <v>40</v>
      </c>
      <c r="L60" s="83">
        <v>41560</v>
      </c>
      <c r="M60" s="73">
        <f t="shared" si="18"/>
        <v>44117</v>
      </c>
      <c r="N60" s="81">
        <f>DATE(YEAR(M60),MONTH(M60)-12,DAY(M60))</f>
        <v>43751</v>
      </c>
      <c r="O60" s="73">
        <f t="shared" si="19"/>
        <v>43690</v>
      </c>
      <c r="P60" s="21"/>
      <c r="Q60" s="29"/>
      <c r="S60" s="29"/>
    </row>
    <row r="61" spans="2:30" s="20" customFormat="1" ht="15.75" thickBot="1" x14ac:dyDescent="0.3">
      <c r="B61" s="181" t="s">
        <v>4</v>
      </c>
      <c r="C61" s="112">
        <v>55</v>
      </c>
      <c r="D61" s="138"/>
      <c r="E61" s="138" t="s">
        <v>230</v>
      </c>
      <c r="F61" s="138"/>
      <c r="G61" s="138"/>
      <c r="H61" s="138"/>
      <c r="I61" s="138"/>
      <c r="J61" s="49" t="s">
        <v>87</v>
      </c>
      <c r="K61" s="69" t="s">
        <v>88</v>
      </c>
      <c r="L61" s="44">
        <v>41894</v>
      </c>
      <c r="M61" s="69">
        <f t="shared" si="18"/>
        <v>44451</v>
      </c>
      <c r="N61" s="44">
        <f t="shared" ref="N61:N64" si="23">DATE(YEAR(M61),MONTH(M61)-12,DAY(M61))</f>
        <v>44086</v>
      </c>
      <c r="O61" s="69">
        <f t="shared" si="19"/>
        <v>44024</v>
      </c>
      <c r="P61" s="37" t="s">
        <v>209</v>
      </c>
      <c r="Q61" s="39">
        <v>43122</v>
      </c>
      <c r="R61" s="38">
        <f>DATE(YEAR(Q61)+6,MONTH(Q61),DAY(Q61))</f>
        <v>45313</v>
      </c>
      <c r="S61" s="69">
        <f>DATE(YEAR(R61),MONTH(R61)-6,DAY(R61))</f>
        <v>45129</v>
      </c>
      <c r="U61" s="69">
        <f>Q61</f>
        <v>43122</v>
      </c>
    </row>
    <row r="62" spans="2:30" s="20" customFormat="1" ht="15.75" thickBot="1" x14ac:dyDescent="0.3">
      <c r="B62" s="182"/>
      <c r="C62" s="156">
        <v>56</v>
      </c>
      <c r="D62" s="127"/>
      <c r="E62" s="127" t="s">
        <v>230</v>
      </c>
      <c r="F62" s="127"/>
      <c r="G62" s="127"/>
      <c r="H62" s="127"/>
      <c r="I62" s="127"/>
      <c r="J62" s="150" t="s">
        <v>89</v>
      </c>
      <c r="K62" s="151" t="s">
        <v>90</v>
      </c>
      <c r="L62" s="152">
        <v>42067</v>
      </c>
      <c r="M62" s="151">
        <f t="shared" si="18"/>
        <v>44624</v>
      </c>
      <c r="N62" s="152">
        <f t="shared" si="23"/>
        <v>44259</v>
      </c>
      <c r="O62" s="151">
        <f t="shared" si="19"/>
        <v>44200</v>
      </c>
      <c r="P62" s="153" t="s">
        <v>91</v>
      </c>
      <c r="Q62" s="154">
        <v>41768</v>
      </c>
      <c r="R62" s="155">
        <f>DATE(YEAR(Q62)+4,MONTH(Q62),DAY(Q62))</f>
        <v>43229</v>
      </c>
      <c r="S62" s="151">
        <f>DATE(YEAR(R62),MONTH(R62)-6,DAY(R62))</f>
        <v>43048</v>
      </c>
      <c r="Y62" s="69">
        <f>Q62</f>
        <v>41768</v>
      </c>
    </row>
    <row r="63" spans="2:30" s="20" customFormat="1" x14ac:dyDescent="0.25">
      <c r="B63" s="182"/>
      <c r="C63" s="158">
        <v>57</v>
      </c>
      <c r="D63" s="128"/>
      <c r="E63" s="128"/>
      <c r="F63" s="128"/>
      <c r="G63" s="128" t="s">
        <v>230</v>
      </c>
      <c r="H63" s="128"/>
      <c r="I63" s="128"/>
      <c r="J63" s="50" t="s">
        <v>5</v>
      </c>
      <c r="K63" s="67" t="s">
        <v>39</v>
      </c>
      <c r="L63" s="80">
        <v>41576</v>
      </c>
      <c r="M63" s="67">
        <f t="shared" si="18"/>
        <v>44133</v>
      </c>
      <c r="N63" s="80">
        <f t="shared" si="23"/>
        <v>43767</v>
      </c>
      <c r="O63" s="67">
        <f t="shared" si="19"/>
        <v>43706</v>
      </c>
      <c r="P63" s="21"/>
      <c r="Q63" s="29"/>
      <c r="S63" s="29"/>
    </row>
    <row r="64" spans="2:30" s="20" customFormat="1" ht="30.75" thickBot="1" x14ac:dyDescent="0.3">
      <c r="B64" s="183"/>
      <c r="C64" s="115">
        <v>58</v>
      </c>
      <c r="D64" s="139"/>
      <c r="E64" s="139"/>
      <c r="F64" s="139"/>
      <c r="G64" s="139" t="s">
        <v>230</v>
      </c>
      <c r="H64" s="139"/>
      <c r="I64" s="139"/>
      <c r="J64" s="56" t="s">
        <v>165</v>
      </c>
      <c r="K64" s="73" t="s">
        <v>20</v>
      </c>
      <c r="L64" s="83">
        <v>40879</v>
      </c>
      <c r="M64" s="73">
        <f t="shared" si="18"/>
        <v>43436</v>
      </c>
      <c r="N64" s="81">
        <f t="shared" si="23"/>
        <v>43071</v>
      </c>
      <c r="O64" s="73">
        <f t="shared" si="19"/>
        <v>43010</v>
      </c>
      <c r="P64" s="21"/>
      <c r="Q64" s="29"/>
      <c r="S64" s="29"/>
    </row>
    <row r="65" spans="2:30" s="20" customFormat="1" ht="30.75" thickBot="1" x14ac:dyDescent="0.3">
      <c r="B65" s="217" t="s">
        <v>14</v>
      </c>
      <c r="C65" s="112">
        <v>59</v>
      </c>
      <c r="D65" s="138"/>
      <c r="E65" s="138"/>
      <c r="F65" s="138" t="s">
        <v>230</v>
      </c>
      <c r="G65" s="138"/>
      <c r="H65" s="138"/>
      <c r="I65" s="138"/>
      <c r="J65" s="49" t="s">
        <v>213</v>
      </c>
      <c r="K65" s="71" t="s">
        <v>215</v>
      </c>
      <c r="L65" s="44">
        <v>43157</v>
      </c>
      <c r="M65" s="69">
        <f t="shared" si="18"/>
        <v>45714</v>
      </c>
      <c r="N65" s="44">
        <f t="shared" ref="N65:N79" si="24">DATE(YEAR(M65),MONTH(M65)-12,DAY(M65))</f>
        <v>45348</v>
      </c>
      <c r="O65" s="69">
        <f t="shared" si="19"/>
        <v>45286</v>
      </c>
      <c r="P65" s="90" t="s">
        <v>198</v>
      </c>
      <c r="Q65" s="69">
        <v>43048</v>
      </c>
      <c r="R65" s="38">
        <f>DATE(YEAR(Q65)+4,MONTH(Q65),DAY(Q65))</f>
        <v>44509</v>
      </c>
      <c r="S65" s="69">
        <f>DATE(YEAR(R65),MONTH(R65)-6,DAY(R65))</f>
        <v>44325</v>
      </c>
      <c r="V65" s="69">
        <f t="shared" ref="V65:V67" si="25">Q65</f>
        <v>43048</v>
      </c>
      <c r="AB65" s="106">
        <v>43157</v>
      </c>
    </row>
    <row r="66" spans="2:30" s="20" customFormat="1" ht="30.75" thickBot="1" x14ac:dyDescent="0.3">
      <c r="B66" s="218"/>
      <c r="C66" s="112">
        <v>60</v>
      </c>
      <c r="D66" s="127"/>
      <c r="E66" s="127"/>
      <c r="F66" s="127" t="s">
        <v>230</v>
      </c>
      <c r="G66" s="127"/>
      <c r="H66" s="127"/>
      <c r="I66" s="127"/>
      <c r="J66" s="49" t="s">
        <v>166</v>
      </c>
      <c r="K66" s="71" t="s">
        <v>203</v>
      </c>
      <c r="L66" s="44">
        <v>41036</v>
      </c>
      <c r="M66" s="69">
        <f t="shared" si="18"/>
        <v>43592</v>
      </c>
      <c r="N66" s="44">
        <f t="shared" si="24"/>
        <v>43227</v>
      </c>
      <c r="O66" s="69">
        <f t="shared" si="19"/>
        <v>43166</v>
      </c>
      <c r="P66" s="90" t="s">
        <v>171</v>
      </c>
      <c r="Q66" s="69">
        <v>42895</v>
      </c>
      <c r="R66" s="38">
        <f t="shared" ref="R66:R67" si="26">DATE(YEAR(Q66)+4,MONTH(Q66),DAY(Q66))</f>
        <v>44356</v>
      </c>
      <c r="S66" s="69">
        <f t="shared" ref="S66:S67" si="27">DATE(YEAR(R66),MONTH(R66)-6,DAY(R66))</f>
        <v>44174</v>
      </c>
      <c r="V66" s="69">
        <f t="shared" si="25"/>
        <v>42895</v>
      </c>
    </row>
    <row r="67" spans="2:30" s="20" customFormat="1" ht="30.75" thickBot="1" x14ac:dyDescent="0.3">
      <c r="B67" s="218"/>
      <c r="C67" s="112">
        <v>61</v>
      </c>
      <c r="D67" s="127"/>
      <c r="E67" s="127"/>
      <c r="F67" s="127" t="s">
        <v>230</v>
      </c>
      <c r="G67" s="127"/>
      <c r="H67" s="127"/>
      <c r="I67" s="127"/>
      <c r="J67" s="49" t="s">
        <v>174</v>
      </c>
      <c r="K67" s="69" t="s">
        <v>214</v>
      </c>
      <c r="L67" s="44">
        <v>43160</v>
      </c>
      <c r="M67" s="88">
        <f t="shared" si="18"/>
        <v>45717</v>
      </c>
      <c r="N67" s="44">
        <f t="shared" si="24"/>
        <v>45352</v>
      </c>
      <c r="O67" s="88">
        <f t="shared" si="19"/>
        <v>45292</v>
      </c>
      <c r="P67" s="92" t="s">
        <v>175</v>
      </c>
      <c r="Q67" s="88">
        <v>42895</v>
      </c>
      <c r="R67" s="42">
        <f t="shared" si="26"/>
        <v>44356</v>
      </c>
      <c r="S67" s="88">
        <f t="shared" si="27"/>
        <v>44174</v>
      </c>
      <c r="V67" s="69">
        <f t="shared" si="25"/>
        <v>42895</v>
      </c>
      <c r="AB67" s="106">
        <v>43160</v>
      </c>
    </row>
    <row r="68" spans="2:30" s="20" customFormat="1" x14ac:dyDescent="0.25">
      <c r="B68" s="218"/>
      <c r="C68" s="113">
        <v>62</v>
      </c>
      <c r="D68" s="128"/>
      <c r="E68" s="128"/>
      <c r="F68" s="128" t="s">
        <v>230</v>
      </c>
      <c r="G68" s="128"/>
      <c r="H68" s="128"/>
      <c r="I68" s="128"/>
      <c r="J68" s="50" t="s">
        <v>92</v>
      </c>
      <c r="K68" s="67" t="s">
        <v>93</v>
      </c>
      <c r="L68" s="80">
        <v>41143</v>
      </c>
      <c r="M68" s="67">
        <f t="shared" si="18"/>
        <v>43699</v>
      </c>
      <c r="N68" s="80">
        <f t="shared" si="24"/>
        <v>43334</v>
      </c>
      <c r="O68" s="67">
        <f t="shared" si="19"/>
        <v>43273</v>
      </c>
      <c r="P68" s="21"/>
      <c r="Q68" s="29"/>
      <c r="S68" s="29"/>
    </row>
    <row r="69" spans="2:30" s="20" customFormat="1" x14ac:dyDescent="0.25">
      <c r="B69" s="218"/>
      <c r="C69" s="114">
        <v>63</v>
      </c>
      <c r="D69" s="128"/>
      <c r="E69" s="128"/>
      <c r="F69" s="128" t="s">
        <v>230</v>
      </c>
      <c r="G69" s="128"/>
      <c r="H69" s="128"/>
      <c r="I69" s="128"/>
      <c r="J69" s="55" t="s">
        <v>94</v>
      </c>
      <c r="K69" s="72" t="s">
        <v>95</v>
      </c>
      <c r="L69" s="82">
        <v>42551</v>
      </c>
      <c r="M69" s="72">
        <f t="shared" si="18"/>
        <v>45107</v>
      </c>
      <c r="N69" s="80">
        <f t="shared" si="24"/>
        <v>44742</v>
      </c>
      <c r="O69" s="72">
        <f t="shared" si="19"/>
        <v>44681</v>
      </c>
      <c r="P69" s="21"/>
      <c r="Q69" s="29"/>
      <c r="S69" s="29"/>
      <c r="AD69" s="104">
        <v>42551</v>
      </c>
    </row>
    <row r="70" spans="2:30" s="20" customFormat="1" x14ac:dyDescent="0.25">
      <c r="B70" s="218"/>
      <c r="C70" s="114">
        <v>64</v>
      </c>
      <c r="D70" s="128"/>
      <c r="E70" s="128"/>
      <c r="F70" s="128" t="s">
        <v>230</v>
      </c>
      <c r="G70" s="128"/>
      <c r="H70" s="128"/>
      <c r="I70" s="128"/>
      <c r="J70" s="55" t="s">
        <v>96</v>
      </c>
      <c r="K70" s="72" t="s">
        <v>97</v>
      </c>
      <c r="L70" s="82">
        <v>41614</v>
      </c>
      <c r="M70" s="72">
        <f t="shared" si="18"/>
        <v>44171</v>
      </c>
      <c r="N70" s="80">
        <f t="shared" si="24"/>
        <v>43805</v>
      </c>
      <c r="O70" s="72">
        <f t="shared" si="19"/>
        <v>43744</v>
      </c>
      <c r="P70" s="21"/>
      <c r="Q70" s="29"/>
      <c r="S70" s="29"/>
    </row>
    <row r="71" spans="2:30" s="20" customFormat="1" x14ac:dyDescent="0.25">
      <c r="B71" s="218"/>
      <c r="C71" s="114">
        <v>65</v>
      </c>
      <c r="D71" s="128"/>
      <c r="E71" s="128"/>
      <c r="F71" s="128" t="s">
        <v>230</v>
      </c>
      <c r="G71" s="128"/>
      <c r="H71" s="128"/>
      <c r="I71" s="128"/>
      <c r="J71" s="55" t="s">
        <v>98</v>
      </c>
      <c r="K71" s="72" t="s">
        <v>243</v>
      </c>
      <c r="L71" s="82">
        <v>42136</v>
      </c>
      <c r="M71" s="72">
        <f t="shared" si="18"/>
        <v>44693</v>
      </c>
      <c r="N71" s="80">
        <f t="shared" si="24"/>
        <v>44328</v>
      </c>
      <c r="O71" s="72">
        <f t="shared" si="19"/>
        <v>44267</v>
      </c>
      <c r="P71" s="21"/>
      <c r="Q71" s="29"/>
      <c r="S71" s="29"/>
    </row>
    <row r="72" spans="2:30" s="20" customFormat="1" x14ac:dyDescent="0.25">
      <c r="B72" s="218"/>
      <c r="C72" s="114">
        <v>66</v>
      </c>
      <c r="D72" s="128"/>
      <c r="E72" s="128"/>
      <c r="F72" s="128" t="s">
        <v>230</v>
      </c>
      <c r="G72" s="128"/>
      <c r="H72" s="128"/>
      <c r="I72" s="128"/>
      <c r="J72" s="55" t="s">
        <v>211</v>
      </c>
      <c r="K72" s="72" t="s">
        <v>99</v>
      </c>
      <c r="L72" s="82">
        <v>41306</v>
      </c>
      <c r="M72" s="72">
        <f t="shared" si="18"/>
        <v>43862</v>
      </c>
      <c r="N72" s="80">
        <f t="shared" si="24"/>
        <v>43497</v>
      </c>
      <c r="O72" s="72">
        <f t="shared" si="19"/>
        <v>43435</v>
      </c>
      <c r="P72" s="21"/>
      <c r="Q72" s="29"/>
      <c r="S72" s="29"/>
    </row>
    <row r="73" spans="2:30" s="20" customFormat="1" ht="30" x14ac:dyDescent="0.25">
      <c r="B73" s="218"/>
      <c r="C73" s="114">
        <v>67</v>
      </c>
      <c r="D73" s="128" t="s">
        <v>230</v>
      </c>
      <c r="E73" s="128"/>
      <c r="F73" s="128"/>
      <c r="G73" s="128"/>
      <c r="H73" s="128"/>
      <c r="I73" s="128"/>
      <c r="J73" s="55" t="s">
        <v>100</v>
      </c>
      <c r="K73" s="72" t="s">
        <v>101</v>
      </c>
      <c r="L73" s="82">
        <v>41305</v>
      </c>
      <c r="M73" s="72">
        <f t="shared" si="18"/>
        <v>43861</v>
      </c>
      <c r="N73" s="80">
        <f t="shared" si="24"/>
        <v>43496</v>
      </c>
      <c r="O73" s="72">
        <f t="shared" si="19"/>
        <v>43435</v>
      </c>
      <c r="P73" s="21"/>
      <c r="Q73" s="29"/>
      <c r="S73" s="29"/>
    </row>
    <row r="74" spans="2:30" s="20" customFormat="1" x14ac:dyDescent="0.25">
      <c r="B74" s="218"/>
      <c r="C74" s="114">
        <v>68</v>
      </c>
      <c r="D74" s="128" t="s">
        <v>230</v>
      </c>
      <c r="E74" s="128"/>
      <c r="F74" s="128"/>
      <c r="G74" s="128"/>
      <c r="H74" s="128"/>
      <c r="I74" s="128"/>
      <c r="J74" s="55" t="s">
        <v>102</v>
      </c>
      <c r="K74" s="72" t="s">
        <v>244</v>
      </c>
      <c r="L74" s="82">
        <v>42144</v>
      </c>
      <c r="M74" s="72">
        <f t="shared" si="18"/>
        <v>44701</v>
      </c>
      <c r="N74" s="80">
        <f t="shared" si="24"/>
        <v>44336</v>
      </c>
      <c r="O74" s="72">
        <f t="shared" si="19"/>
        <v>44275</v>
      </c>
      <c r="P74" s="21"/>
      <c r="Q74" s="29"/>
      <c r="S74" s="29"/>
    </row>
    <row r="75" spans="2:30" s="20" customFormat="1" ht="45" x14ac:dyDescent="0.25">
      <c r="B75" s="218"/>
      <c r="C75" s="114">
        <v>69</v>
      </c>
      <c r="D75" s="128" t="s">
        <v>230</v>
      </c>
      <c r="E75" s="128"/>
      <c r="F75" s="128"/>
      <c r="G75" s="128"/>
      <c r="H75" s="128"/>
      <c r="I75" s="128"/>
      <c r="J75" s="55" t="s">
        <v>103</v>
      </c>
      <c r="K75" s="72" t="s">
        <v>104</v>
      </c>
      <c r="L75" s="82">
        <v>41856</v>
      </c>
      <c r="M75" s="72">
        <f t="shared" si="18"/>
        <v>44413</v>
      </c>
      <c r="N75" s="80">
        <f t="shared" si="24"/>
        <v>44048</v>
      </c>
      <c r="O75" s="72">
        <f t="shared" si="19"/>
        <v>43987</v>
      </c>
      <c r="P75" s="21"/>
      <c r="Q75" s="29"/>
      <c r="S75" s="29"/>
    </row>
    <row r="76" spans="2:30" s="20" customFormat="1" ht="30" x14ac:dyDescent="0.25">
      <c r="B76" s="218"/>
      <c r="C76" s="114">
        <v>70</v>
      </c>
      <c r="D76" s="128"/>
      <c r="E76" s="128"/>
      <c r="F76" s="128"/>
      <c r="G76" s="128" t="s">
        <v>230</v>
      </c>
      <c r="H76" s="128"/>
      <c r="I76" s="128"/>
      <c r="J76" s="55" t="s">
        <v>167</v>
      </c>
      <c r="K76" s="72" t="s">
        <v>204</v>
      </c>
      <c r="L76" s="82">
        <v>41642</v>
      </c>
      <c r="M76" s="72">
        <f t="shared" si="18"/>
        <v>44199</v>
      </c>
      <c r="N76" s="80">
        <f t="shared" si="24"/>
        <v>43833</v>
      </c>
      <c r="O76" s="72">
        <f t="shared" si="19"/>
        <v>43772</v>
      </c>
      <c r="P76" s="21"/>
      <c r="Q76" s="29"/>
      <c r="S76" s="29"/>
    </row>
    <row r="77" spans="2:30" s="20" customFormat="1" ht="30" x14ac:dyDescent="0.25">
      <c r="B77" s="218"/>
      <c r="C77" s="114">
        <v>71</v>
      </c>
      <c r="D77" s="128"/>
      <c r="E77" s="128"/>
      <c r="F77" s="128"/>
      <c r="G77" s="128" t="s">
        <v>230</v>
      </c>
      <c r="H77" s="128"/>
      <c r="I77" s="128"/>
      <c r="J77" s="55" t="s">
        <v>168</v>
      </c>
      <c r="K77" s="72" t="s">
        <v>205</v>
      </c>
      <c r="L77" s="82">
        <v>42128</v>
      </c>
      <c r="M77" s="72">
        <f>DATE(YEAR(L77)+5,MONTH(L77),DAY(L77))</f>
        <v>43955</v>
      </c>
      <c r="N77" s="80">
        <f t="shared" si="24"/>
        <v>43589</v>
      </c>
      <c r="O77" s="72">
        <f t="shared" si="19"/>
        <v>43528</v>
      </c>
      <c r="P77" s="21"/>
      <c r="Q77" s="29"/>
      <c r="S77" s="29"/>
    </row>
    <row r="78" spans="2:30" s="20" customFormat="1" x14ac:dyDescent="0.25">
      <c r="B78" s="218"/>
      <c r="C78" s="114">
        <v>72</v>
      </c>
      <c r="D78" s="128"/>
      <c r="E78" s="128"/>
      <c r="F78" s="128"/>
      <c r="G78" s="128" t="s">
        <v>230</v>
      </c>
      <c r="H78" s="128"/>
      <c r="I78" s="128"/>
      <c r="J78" s="55" t="s">
        <v>54</v>
      </c>
      <c r="K78" s="72" t="s">
        <v>27</v>
      </c>
      <c r="L78" s="82">
        <v>41113</v>
      </c>
      <c r="M78" s="72">
        <f>DATE(YEAR(L78)+7,MONTH(L78),DAY(L78))</f>
        <v>43669</v>
      </c>
      <c r="N78" s="80">
        <f t="shared" si="24"/>
        <v>43304</v>
      </c>
      <c r="O78" s="72">
        <f t="shared" si="19"/>
        <v>43243</v>
      </c>
      <c r="P78" s="21"/>
      <c r="Q78" s="29"/>
      <c r="S78" s="29"/>
    </row>
    <row r="79" spans="2:30" s="20" customFormat="1" ht="30.75" thickBot="1" x14ac:dyDescent="0.3">
      <c r="B79" s="218"/>
      <c r="C79" s="114">
        <v>73</v>
      </c>
      <c r="D79" s="128"/>
      <c r="E79" s="128"/>
      <c r="F79" s="128"/>
      <c r="G79" s="128"/>
      <c r="H79" s="128" t="s">
        <v>230</v>
      </c>
      <c r="I79" s="128"/>
      <c r="J79" s="55" t="s">
        <v>60</v>
      </c>
      <c r="K79" s="72" t="s">
        <v>61</v>
      </c>
      <c r="L79" s="82">
        <v>42522</v>
      </c>
      <c r="M79" s="72">
        <f>DATE(YEAR(L79)+7,MONTH(L79),DAY(L79))</f>
        <v>45078</v>
      </c>
      <c r="N79" s="80">
        <f t="shared" si="24"/>
        <v>44713</v>
      </c>
      <c r="O79" s="72">
        <f>DATE(YEAR(N78),MONTH(N78)-2,DAY(N78))</f>
        <v>43243</v>
      </c>
      <c r="P79" s="95"/>
      <c r="Q79" s="30"/>
      <c r="R79" s="22"/>
      <c r="S79" s="30"/>
      <c r="AD79" s="104">
        <v>42522</v>
      </c>
    </row>
    <row r="80" spans="2:30" s="20" customFormat="1" ht="15.75" thickBot="1" x14ac:dyDescent="0.3">
      <c r="B80" s="219"/>
      <c r="C80" s="115">
        <v>74</v>
      </c>
      <c r="D80" s="139"/>
      <c r="E80" s="139"/>
      <c r="F80" s="139" t="s">
        <v>230</v>
      </c>
      <c r="G80" s="139"/>
      <c r="H80" s="139"/>
      <c r="I80" s="139"/>
      <c r="J80" s="56" t="s">
        <v>246</v>
      </c>
      <c r="K80" s="73" t="s">
        <v>247</v>
      </c>
      <c r="L80" s="83">
        <v>43403</v>
      </c>
      <c r="M80" s="73">
        <f>DATE(YEAR(L80)+7,MONTH(L80),DAY(L80))</f>
        <v>45960</v>
      </c>
      <c r="N80" s="81">
        <f t="shared" ref="N80" si="28">DATE(YEAR(M80),MONTH(M80)-12,DAY(M80))</f>
        <v>45595</v>
      </c>
      <c r="O80" s="73">
        <f>DATE(YEAR(N79),MONTH(N79)-2,DAY(N79))</f>
        <v>44652</v>
      </c>
      <c r="P80" s="25"/>
      <c r="AD80" s="216"/>
    </row>
    <row r="81" spans="2:30" ht="30.75" thickBot="1" x14ac:dyDescent="0.3">
      <c r="B81" s="97" t="s">
        <v>122</v>
      </c>
      <c r="C81" s="134"/>
      <c r="D81" s="1">
        <f t="shared" ref="D81:I81" si="29">COUNTA(D7:D79)</f>
        <v>9</v>
      </c>
      <c r="E81" s="1">
        <f t="shared" si="29"/>
        <v>24</v>
      </c>
      <c r="F81" s="1">
        <f>COUNTA(F7:F80)</f>
        <v>9</v>
      </c>
      <c r="G81" s="1">
        <f t="shared" si="29"/>
        <v>11</v>
      </c>
      <c r="H81" s="1">
        <f t="shared" si="29"/>
        <v>16</v>
      </c>
      <c r="I81" s="1">
        <f t="shared" si="29"/>
        <v>5</v>
      </c>
      <c r="J81" s="61" t="s">
        <v>123</v>
      </c>
      <c r="K81" s="76"/>
      <c r="L81" s="14"/>
      <c r="M81" s="15"/>
      <c r="N81" s="16"/>
      <c r="O81" s="17"/>
      <c r="P81" s="15"/>
      <c r="Q81" s="15"/>
      <c r="R81" s="15"/>
      <c r="S81" s="17"/>
      <c r="U81" s="1">
        <f t="shared" ref="U81:Z81" si="30">COUNT(U7:U79)</f>
        <v>2</v>
      </c>
      <c r="V81" s="1">
        <f t="shared" si="30"/>
        <v>8</v>
      </c>
      <c r="W81" s="1">
        <f t="shared" si="30"/>
        <v>1</v>
      </c>
      <c r="X81" s="1">
        <f t="shared" si="30"/>
        <v>5</v>
      </c>
      <c r="Y81" s="1">
        <f t="shared" si="30"/>
        <v>1</v>
      </c>
      <c r="Z81" s="1">
        <f t="shared" si="30"/>
        <v>1</v>
      </c>
      <c r="AB81" s="1">
        <f>COUNT(AB7:AB79)</f>
        <v>6</v>
      </c>
      <c r="AC81" s="1">
        <f t="shared" ref="AC81:AD81" si="31">COUNT(AC7:AC79)</f>
        <v>7</v>
      </c>
      <c r="AD81" s="1">
        <f t="shared" si="31"/>
        <v>8</v>
      </c>
    </row>
    <row r="82" spans="2:30" ht="15.75" thickBot="1" x14ac:dyDescent="0.3">
      <c r="B82" s="4"/>
      <c r="C82" s="36">
        <v>17</v>
      </c>
      <c r="D82" s="110"/>
      <c r="E82" s="110"/>
      <c r="F82" s="110"/>
      <c r="G82" s="110"/>
      <c r="H82" s="110"/>
      <c r="I82" s="110"/>
      <c r="J82" s="136" t="s">
        <v>208</v>
      </c>
      <c r="K82" s="48"/>
      <c r="R82" s="2"/>
    </row>
    <row r="83" spans="2:30" ht="15.75" thickBot="1" x14ac:dyDescent="0.3">
      <c r="B83" s="4"/>
      <c r="C83" s="47">
        <v>44</v>
      </c>
      <c r="D83" s="111"/>
      <c r="E83" s="111"/>
      <c r="F83" s="111"/>
      <c r="G83" s="111"/>
      <c r="H83" s="111"/>
      <c r="I83" s="111"/>
      <c r="J83" s="176" t="s">
        <v>207</v>
      </c>
      <c r="K83" s="177"/>
      <c r="R83" s="2"/>
    </row>
    <row r="84" spans="2:30" ht="15.75" thickBot="1" x14ac:dyDescent="0.3">
      <c r="B84" s="46" t="s">
        <v>147</v>
      </c>
      <c r="C84" s="36">
        <f>(C82/C83)*100</f>
        <v>38.636363636363633</v>
      </c>
      <c r="D84" s="110"/>
      <c r="E84" s="110"/>
      <c r="F84" s="110"/>
      <c r="G84" s="110"/>
      <c r="H84" s="110"/>
      <c r="I84" s="110"/>
      <c r="J84" s="159" t="s">
        <v>129</v>
      </c>
      <c r="K84" s="160"/>
      <c r="L84" s="45" t="s">
        <v>240</v>
      </c>
      <c r="R84" s="2"/>
    </row>
    <row r="85" spans="2:30" x14ac:dyDescent="0.25">
      <c r="R85" s="2"/>
    </row>
    <row r="86" spans="2:30" x14ac:dyDescent="0.25">
      <c r="R86" s="2"/>
    </row>
    <row r="87" spans="2:30" x14ac:dyDescent="0.25">
      <c r="R87" s="2"/>
    </row>
    <row r="88" spans="2:30" x14ac:dyDescent="0.25">
      <c r="R88" s="2"/>
    </row>
    <row r="89" spans="2:30" x14ac:dyDescent="0.25">
      <c r="R89" s="2"/>
    </row>
    <row r="90" spans="2:30" x14ac:dyDescent="0.25">
      <c r="R90" s="2"/>
    </row>
    <row r="91" spans="2:30" x14ac:dyDescent="0.25">
      <c r="R91" s="2"/>
    </row>
    <row r="92" spans="2:30" x14ac:dyDescent="0.25">
      <c r="R92" s="2"/>
    </row>
    <row r="93" spans="2:30" x14ac:dyDescent="0.25">
      <c r="R93" s="2"/>
    </row>
    <row r="94" spans="2:30" x14ac:dyDescent="0.25">
      <c r="R94" s="2"/>
    </row>
    <row r="95" spans="2:30" x14ac:dyDescent="0.25">
      <c r="R95" s="2"/>
    </row>
    <row r="96" spans="2:30" x14ac:dyDescent="0.25">
      <c r="R96" s="2"/>
    </row>
    <row r="97" spans="18:18" x14ac:dyDescent="0.25">
      <c r="R97" s="2"/>
    </row>
    <row r="98" spans="18:18" x14ac:dyDescent="0.25">
      <c r="R98" s="2"/>
    </row>
    <row r="99" spans="18:18" x14ac:dyDescent="0.25">
      <c r="R99" s="2"/>
    </row>
    <row r="100" spans="18:18" x14ac:dyDescent="0.25">
      <c r="R100" s="2"/>
    </row>
    <row r="101" spans="18:18" x14ac:dyDescent="0.25">
      <c r="R101" s="2"/>
    </row>
    <row r="102" spans="18:18" x14ac:dyDescent="0.25">
      <c r="R102" s="2"/>
    </row>
    <row r="103" spans="18:18" x14ac:dyDescent="0.25">
      <c r="R103" s="2"/>
    </row>
    <row r="104" spans="18:18" x14ac:dyDescent="0.25">
      <c r="R104" s="2"/>
    </row>
    <row r="105" spans="18:18" x14ac:dyDescent="0.25">
      <c r="R105" s="2"/>
    </row>
    <row r="106" spans="18:18" x14ac:dyDescent="0.25">
      <c r="R106" s="2"/>
    </row>
    <row r="107" spans="18:18" x14ac:dyDescent="0.25">
      <c r="R107" s="2"/>
    </row>
    <row r="108" spans="18:18" x14ac:dyDescent="0.25">
      <c r="R108" s="2"/>
    </row>
    <row r="109" spans="18:18" x14ac:dyDescent="0.25">
      <c r="R109" s="2"/>
    </row>
    <row r="110" spans="18:18" x14ac:dyDescent="0.25">
      <c r="R110" s="2"/>
    </row>
    <row r="111" spans="18:18" x14ac:dyDescent="0.25">
      <c r="R111" s="2"/>
    </row>
    <row r="112" spans="18:18" x14ac:dyDescent="0.25">
      <c r="R112" s="2"/>
    </row>
    <row r="113" spans="18:18" x14ac:dyDescent="0.25">
      <c r="R113" s="2"/>
    </row>
    <row r="114" spans="18:18" x14ac:dyDescent="0.25">
      <c r="R114" s="2"/>
    </row>
    <row r="115" spans="18:18" x14ac:dyDescent="0.25">
      <c r="R115" s="2"/>
    </row>
    <row r="116" spans="18:18" x14ac:dyDescent="0.25">
      <c r="R116" s="2"/>
    </row>
    <row r="117" spans="18:18" x14ac:dyDescent="0.25">
      <c r="R117" s="2"/>
    </row>
    <row r="118" spans="18:18" x14ac:dyDescent="0.25">
      <c r="R118" s="2"/>
    </row>
    <row r="119" spans="18:18" x14ac:dyDescent="0.25">
      <c r="R119" s="2"/>
    </row>
    <row r="120" spans="18:18" x14ac:dyDescent="0.25">
      <c r="R120" s="2"/>
    </row>
    <row r="121" spans="18:18" x14ac:dyDescent="0.25">
      <c r="R121" s="2"/>
    </row>
    <row r="122" spans="18:18" x14ac:dyDescent="0.25">
      <c r="R122" s="2"/>
    </row>
    <row r="123" spans="18:18" x14ac:dyDescent="0.25">
      <c r="R123" s="2"/>
    </row>
    <row r="124" spans="18:18" x14ac:dyDescent="0.25">
      <c r="R124" s="2"/>
    </row>
    <row r="125" spans="18:18" x14ac:dyDescent="0.25">
      <c r="R125" s="2"/>
    </row>
    <row r="126" spans="18:18" x14ac:dyDescent="0.25">
      <c r="R126" s="2"/>
    </row>
    <row r="127" spans="18:18" x14ac:dyDescent="0.25">
      <c r="R127" s="2"/>
    </row>
    <row r="128" spans="18:18" x14ac:dyDescent="0.25">
      <c r="R128" s="2"/>
    </row>
    <row r="129" spans="18:18" x14ac:dyDescent="0.25">
      <c r="R129" s="2"/>
    </row>
    <row r="130" spans="18:18" x14ac:dyDescent="0.25">
      <c r="R130" s="2"/>
    </row>
    <row r="131" spans="18:18" x14ac:dyDescent="0.25">
      <c r="R131" s="2"/>
    </row>
    <row r="132" spans="18:18" x14ac:dyDescent="0.25">
      <c r="R132" s="2"/>
    </row>
    <row r="133" spans="18:18" x14ac:dyDescent="0.25">
      <c r="R133" s="2"/>
    </row>
    <row r="134" spans="18:18" x14ac:dyDescent="0.25">
      <c r="R134" s="2"/>
    </row>
    <row r="135" spans="18:18" x14ac:dyDescent="0.25">
      <c r="R135" s="2"/>
    </row>
    <row r="136" spans="18:18" x14ac:dyDescent="0.25">
      <c r="R136" s="2"/>
    </row>
    <row r="137" spans="18:18" x14ac:dyDescent="0.25">
      <c r="R137" s="2"/>
    </row>
    <row r="138" spans="18:18" x14ac:dyDescent="0.25">
      <c r="R138" s="2"/>
    </row>
    <row r="139" spans="18:18" x14ac:dyDescent="0.25">
      <c r="R139" s="2"/>
    </row>
    <row r="140" spans="18:18" x14ac:dyDescent="0.25">
      <c r="R140" s="2"/>
    </row>
    <row r="141" spans="18:18" x14ac:dyDescent="0.25">
      <c r="R141" s="2"/>
    </row>
    <row r="142" spans="18:18" x14ac:dyDescent="0.25">
      <c r="R142" s="2"/>
    </row>
    <row r="143" spans="18:18" x14ac:dyDescent="0.25">
      <c r="R143" s="2"/>
    </row>
    <row r="144" spans="18:18" x14ac:dyDescent="0.25">
      <c r="R144" s="2"/>
    </row>
    <row r="145" spans="18:18" x14ac:dyDescent="0.25">
      <c r="R145" s="2"/>
    </row>
    <row r="146" spans="18:18" x14ac:dyDescent="0.25">
      <c r="R146" s="2"/>
    </row>
    <row r="147" spans="18:18" x14ac:dyDescent="0.25">
      <c r="R147" s="2"/>
    </row>
    <row r="148" spans="18:18" x14ac:dyDescent="0.25">
      <c r="R148" s="2"/>
    </row>
    <row r="149" spans="18:18" x14ac:dyDescent="0.25">
      <c r="R149" s="2"/>
    </row>
    <row r="150" spans="18:18" x14ac:dyDescent="0.25">
      <c r="R150" s="2"/>
    </row>
    <row r="151" spans="18:18" x14ac:dyDescent="0.25">
      <c r="R151" s="2"/>
    </row>
    <row r="152" spans="18:18" x14ac:dyDescent="0.25">
      <c r="R152" s="2"/>
    </row>
    <row r="153" spans="18:18" x14ac:dyDescent="0.25">
      <c r="R153" s="2"/>
    </row>
    <row r="154" spans="18:18" x14ac:dyDescent="0.25">
      <c r="R154" s="2"/>
    </row>
    <row r="155" spans="18:18" x14ac:dyDescent="0.25">
      <c r="R155" s="2"/>
    </row>
    <row r="156" spans="18:18" x14ac:dyDescent="0.25">
      <c r="R156" s="2"/>
    </row>
    <row r="157" spans="18:18" x14ac:dyDescent="0.25">
      <c r="R157" s="2"/>
    </row>
    <row r="158" spans="18:18" x14ac:dyDescent="0.25">
      <c r="R158" s="2"/>
    </row>
    <row r="159" spans="18:18" x14ac:dyDescent="0.25">
      <c r="R159" s="2"/>
    </row>
    <row r="160" spans="18:18" x14ac:dyDescent="0.25">
      <c r="R160" s="2"/>
    </row>
    <row r="161" spans="18:18" x14ac:dyDescent="0.25">
      <c r="R161" s="2"/>
    </row>
    <row r="162" spans="18:18" x14ac:dyDescent="0.25">
      <c r="R162" s="2"/>
    </row>
    <row r="163" spans="18:18" x14ac:dyDescent="0.25">
      <c r="R163" s="2"/>
    </row>
    <row r="164" spans="18:18" x14ac:dyDescent="0.25">
      <c r="R164" s="2"/>
    </row>
    <row r="165" spans="18:18" x14ac:dyDescent="0.25">
      <c r="R165" s="2"/>
    </row>
    <row r="166" spans="18:18" x14ac:dyDescent="0.25">
      <c r="R166" s="2"/>
    </row>
    <row r="167" spans="18:18" x14ac:dyDescent="0.25">
      <c r="R167" s="2"/>
    </row>
    <row r="168" spans="18:18" x14ac:dyDescent="0.25">
      <c r="R168" s="2"/>
    </row>
    <row r="169" spans="18:18" x14ac:dyDescent="0.25">
      <c r="R169" s="2"/>
    </row>
    <row r="170" spans="18:18" x14ac:dyDescent="0.25">
      <c r="R170" s="2"/>
    </row>
    <row r="171" spans="18:18" x14ac:dyDescent="0.25">
      <c r="R171" s="2"/>
    </row>
    <row r="172" spans="18:18" x14ac:dyDescent="0.25">
      <c r="R172" s="2"/>
    </row>
    <row r="173" spans="18:18" x14ac:dyDescent="0.25">
      <c r="R173" s="2"/>
    </row>
    <row r="174" spans="18:18" x14ac:dyDescent="0.25">
      <c r="R174" s="2"/>
    </row>
    <row r="175" spans="18:18" x14ac:dyDescent="0.25">
      <c r="R175" s="2"/>
    </row>
    <row r="176" spans="18:18" x14ac:dyDescent="0.25">
      <c r="R176" s="2"/>
    </row>
    <row r="177" spans="18:18" x14ac:dyDescent="0.25">
      <c r="R177" s="2"/>
    </row>
    <row r="178" spans="18:18" x14ac:dyDescent="0.25">
      <c r="R178" s="2"/>
    </row>
    <row r="179" spans="18:18" x14ac:dyDescent="0.25">
      <c r="R179" s="2"/>
    </row>
    <row r="180" spans="18:18" x14ac:dyDescent="0.25">
      <c r="R180" s="2"/>
    </row>
    <row r="181" spans="18:18" x14ac:dyDescent="0.25">
      <c r="R181" s="2"/>
    </row>
    <row r="182" spans="18:18" x14ac:dyDescent="0.25">
      <c r="R182" s="2"/>
    </row>
    <row r="183" spans="18:18" x14ac:dyDescent="0.25">
      <c r="R183" s="2"/>
    </row>
    <row r="184" spans="18:18" x14ac:dyDescent="0.25">
      <c r="R184" s="2"/>
    </row>
    <row r="185" spans="18:18" x14ac:dyDescent="0.25">
      <c r="R185" s="2"/>
    </row>
    <row r="186" spans="18:18" x14ac:dyDescent="0.25">
      <c r="R186" s="2"/>
    </row>
    <row r="187" spans="18:18" x14ac:dyDescent="0.25">
      <c r="R187" s="2"/>
    </row>
    <row r="188" spans="18:18" x14ac:dyDescent="0.25">
      <c r="R188" s="2"/>
    </row>
    <row r="189" spans="18:18" x14ac:dyDescent="0.25">
      <c r="R189" s="2"/>
    </row>
    <row r="190" spans="18:18" x14ac:dyDescent="0.25">
      <c r="R190" s="2"/>
    </row>
    <row r="191" spans="18:18" x14ac:dyDescent="0.25">
      <c r="R191" s="2"/>
    </row>
    <row r="192" spans="18:18" x14ac:dyDescent="0.25">
      <c r="R192" s="2"/>
    </row>
    <row r="193" spans="18:18" x14ac:dyDescent="0.25">
      <c r="R193" s="2"/>
    </row>
    <row r="194" spans="18:18" x14ac:dyDescent="0.25">
      <c r="R194" s="2"/>
    </row>
    <row r="195" spans="18:18" x14ac:dyDescent="0.25">
      <c r="R195" s="2"/>
    </row>
    <row r="196" spans="18:18" x14ac:dyDescent="0.25">
      <c r="R196" s="2"/>
    </row>
    <row r="197" spans="18:18" x14ac:dyDescent="0.25">
      <c r="R197" s="2"/>
    </row>
    <row r="198" spans="18:18" x14ac:dyDescent="0.25">
      <c r="R198" s="2"/>
    </row>
    <row r="199" spans="18:18" x14ac:dyDescent="0.25">
      <c r="R199" s="2"/>
    </row>
    <row r="200" spans="18:18" x14ac:dyDescent="0.25">
      <c r="R200" s="2"/>
    </row>
    <row r="201" spans="18:18" x14ac:dyDescent="0.25">
      <c r="R201" s="2"/>
    </row>
    <row r="202" spans="18:18" x14ac:dyDescent="0.25">
      <c r="R202" s="2"/>
    </row>
    <row r="203" spans="18:18" x14ac:dyDescent="0.25">
      <c r="R203" s="2"/>
    </row>
    <row r="204" spans="18:18" x14ac:dyDescent="0.25">
      <c r="R204" s="2"/>
    </row>
    <row r="205" spans="18:18" x14ac:dyDescent="0.25">
      <c r="R205" s="2"/>
    </row>
    <row r="206" spans="18:18" x14ac:dyDescent="0.25">
      <c r="R206" s="2"/>
    </row>
    <row r="207" spans="18:18" x14ac:dyDescent="0.25">
      <c r="R207" s="2"/>
    </row>
    <row r="208" spans="18:18" x14ac:dyDescent="0.25">
      <c r="R208" s="2"/>
    </row>
    <row r="209" spans="18:18" x14ac:dyDescent="0.25">
      <c r="R209" s="2"/>
    </row>
    <row r="210" spans="18:18" x14ac:dyDescent="0.25">
      <c r="R210" s="2"/>
    </row>
    <row r="211" spans="18:18" x14ac:dyDescent="0.25">
      <c r="R211" s="2"/>
    </row>
    <row r="212" spans="18:18" x14ac:dyDescent="0.25">
      <c r="R212" s="2"/>
    </row>
    <row r="213" spans="18:18" x14ac:dyDescent="0.25">
      <c r="R213" s="2"/>
    </row>
    <row r="214" spans="18:18" x14ac:dyDescent="0.25">
      <c r="R214" s="2"/>
    </row>
    <row r="215" spans="18:18" x14ac:dyDescent="0.25">
      <c r="R215" s="2"/>
    </row>
    <row r="216" spans="18:18" x14ac:dyDescent="0.25">
      <c r="R216" s="2"/>
    </row>
    <row r="217" spans="18:18" x14ac:dyDescent="0.25">
      <c r="R217" s="2"/>
    </row>
    <row r="218" spans="18:18" x14ac:dyDescent="0.25">
      <c r="R218" s="2"/>
    </row>
    <row r="219" spans="18:18" x14ac:dyDescent="0.25">
      <c r="R219" s="2"/>
    </row>
    <row r="220" spans="18:18" x14ac:dyDescent="0.25">
      <c r="R220" s="2"/>
    </row>
    <row r="221" spans="18:18" x14ac:dyDescent="0.25">
      <c r="R221" s="2"/>
    </row>
    <row r="222" spans="18:18" x14ac:dyDescent="0.25">
      <c r="R222" s="2"/>
    </row>
    <row r="223" spans="18:18" x14ac:dyDescent="0.25">
      <c r="R223" s="2"/>
    </row>
    <row r="224" spans="18:18" x14ac:dyDescent="0.25">
      <c r="R224" s="2"/>
    </row>
    <row r="225" spans="18:18" x14ac:dyDescent="0.25">
      <c r="R225" s="2"/>
    </row>
    <row r="226" spans="18:18" x14ac:dyDescent="0.25">
      <c r="R226" s="2"/>
    </row>
    <row r="227" spans="18:18" x14ac:dyDescent="0.25">
      <c r="R227" s="2"/>
    </row>
    <row r="228" spans="18:18" x14ac:dyDescent="0.25">
      <c r="R228" s="2"/>
    </row>
    <row r="229" spans="18:18" x14ac:dyDescent="0.25">
      <c r="R229" s="2"/>
    </row>
    <row r="230" spans="18:18" x14ac:dyDescent="0.25">
      <c r="R230" s="2"/>
    </row>
    <row r="231" spans="18:18" x14ac:dyDescent="0.25">
      <c r="R231" s="2"/>
    </row>
    <row r="232" spans="18:18" x14ac:dyDescent="0.25">
      <c r="R232" s="2"/>
    </row>
    <row r="233" spans="18:18" x14ac:dyDescent="0.25">
      <c r="R233" s="2"/>
    </row>
    <row r="234" spans="18:18" x14ac:dyDescent="0.25">
      <c r="R234" s="2"/>
    </row>
    <row r="235" spans="18:18" x14ac:dyDescent="0.25">
      <c r="R235" s="2"/>
    </row>
    <row r="236" spans="18:18" x14ac:dyDescent="0.25">
      <c r="R236" s="2"/>
    </row>
    <row r="237" spans="18:18" x14ac:dyDescent="0.25">
      <c r="R237" s="2"/>
    </row>
    <row r="238" spans="18:18" x14ac:dyDescent="0.25">
      <c r="R238" s="2"/>
    </row>
    <row r="239" spans="18:18" x14ac:dyDescent="0.25">
      <c r="R239" s="2"/>
    </row>
    <row r="240" spans="18:18" x14ac:dyDescent="0.25">
      <c r="R240" s="2"/>
    </row>
    <row r="241" spans="18:18" x14ac:dyDescent="0.25">
      <c r="R241" s="2"/>
    </row>
    <row r="242" spans="18:18" x14ac:dyDescent="0.25">
      <c r="R242" s="2"/>
    </row>
    <row r="243" spans="18:18" x14ac:dyDescent="0.25">
      <c r="R243" s="2"/>
    </row>
    <row r="244" spans="18:18" x14ac:dyDescent="0.25">
      <c r="R244" s="2"/>
    </row>
    <row r="245" spans="18:18" x14ac:dyDescent="0.25">
      <c r="R245" s="2"/>
    </row>
    <row r="246" spans="18:18" x14ac:dyDescent="0.25">
      <c r="R246" s="2"/>
    </row>
    <row r="247" spans="18:18" x14ac:dyDescent="0.25">
      <c r="R247" s="2"/>
    </row>
    <row r="248" spans="18:18" x14ac:dyDescent="0.25">
      <c r="R248" s="2"/>
    </row>
    <row r="249" spans="18:18" x14ac:dyDescent="0.25">
      <c r="R249" s="2"/>
    </row>
    <row r="250" spans="18:18" x14ac:dyDescent="0.25">
      <c r="R250" s="2"/>
    </row>
    <row r="251" spans="18:18" x14ac:dyDescent="0.25">
      <c r="R251" s="2"/>
    </row>
    <row r="252" spans="18:18" x14ac:dyDescent="0.25">
      <c r="R252" s="2"/>
    </row>
    <row r="253" spans="18:18" x14ac:dyDescent="0.25">
      <c r="R253" s="2"/>
    </row>
    <row r="254" spans="18:18" x14ac:dyDescent="0.25">
      <c r="R254" s="2"/>
    </row>
    <row r="255" spans="18:18" x14ac:dyDescent="0.25">
      <c r="R255" s="2"/>
    </row>
    <row r="256" spans="18:18" x14ac:dyDescent="0.25">
      <c r="R256" s="2"/>
    </row>
    <row r="257" spans="18:18" x14ac:dyDescent="0.25">
      <c r="R257" s="2"/>
    </row>
    <row r="258" spans="18:18" x14ac:dyDescent="0.25">
      <c r="R258" s="2"/>
    </row>
    <row r="259" spans="18:18" x14ac:dyDescent="0.25">
      <c r="R259" s="2"/>
    </row>
    <row r="260" spans="18:18" x14ac:dyDescent="0.25">
      <c r="R260" s="2"/>
    </row>
    <row r="261" spans="18:18" x14ac:dyDescent="0.25">
      <c r="R261" s="2"/>
    </row>
    <row r="262" spans="18:18" x14ac:dyDescent="0.25">
      <c r="R262" s="2"/>
    </row>
    <row r="263" spans="18:18" x14ac:dyDescent="0.25">
      <c r="R263" s="2"/>
    </row>
    <row r="264" spans="18:18" x14ac:dyDescent="0.25">
      <c r="R264" s="2"/>
    </row>
    <row r="265" spans="18:18" x14ac:dyDescent="0.25">
      <c r="R265" s="2"/>
    </row>
    <row r="266" spans="18:18" x14ac:dyDescent="0.25">
      <c r="R266" s="2"/>
    </row>
    <row r="267" spans="18:18" x14ac:dyDescent="0.25">
      <c r="R267" s="2"/>
    </row>
    <row r="268" spans="18:18" x14ac:dyDescent="0.25">
      <c r="R268" s="2"/>
    </row>
    <row r="269" spans="18:18" x14ac:dyDescent="0.25">
      <c r="R269" s="2"/>
    </row>
    <row r="270" spans="18:18" x14ac:dyDescent="0.25">
      <c r="R270" s="2"/>
    </row>
    <row r="271" spans="18:18" x14ac:dyDescent="0.25">
      <c r="R271" s="2"/>
    </row>
    <row r="272" spans="18:18" x14ac:dyDescent="0.25">
      <c r="R272" s="2"/>
    </row>
    <row r="273" spans="18:18" x14ac:dyDescent="0.25">
      <c r="R273" s="2"/>
    </row>
    <row r="274" spans="18:18" x14ac:dyDescent="0.25">
      <c r="R274" s="2"/>
    </row>
    <row r="275" spans="18:18" x14ac:dyDescent="0.25">
      <c r="R275" s="2"/>
    </row>
    <row r="276" spans="18:18" x14ac:dyDescent="0.25">
      <c r="R276" s="2"/>
    </row>
    <row r="277" spans="18:18" x14ac:dyDescent="0.25">
      <c r="R277" s="2"/>
    </row>
    <row r="278" spans="18:18" x14ac:dyDescent="0.25">
      <c r="R278" s="2"/>
    </row>
    <row r="279" spans="18:18" x14ac:dyDescent="0.25">
      <c r="R279" s="2"/>
    </row>
    <row r="280" spans="18:18" x14ac:dyDescent="0.25">
      <c r="R280" s="2"/>
    </row>
    <row r="281" spans="18:18" x14ac:dyDescent="0.25">
      <c r="R281" s="2"/>
    </row>
    <row r="282" spans="18:18" x14ac:dyDescent="0.25">
      <c r="R282" s="2"/>
    </row>
    <row r="283" spans="18:18" x14ac:dyDescent="0.25">
      <c r="R283" s="2"/>
    </row>
    <row r="284" spans="18:18" x14ac:dyDescent="0.25">
      <c r="R284" s="2"/>
    </row>
    <row r="285" spans="18:18" x14ac:dyDescent="0.25">
      <c r="R285" s="2"/>
    </row>
    <row r="286" spans="18:18" x14ac:dyDescent="0.25">
      <c r="R286" s="2"/>
    </row>
    <row r="287" spans="18:18" x14ac:dyDescent="0.25">
      <c r="R287" s="2"/>
    </row>
    <row r="288" spans="18:18" x14ac:dyDescent="0.25">
      <c r="R288" s="2"/>
    </row>
    <row r="289" spans="18:18" x14ac:dyDescent="0.25">
      <c r="R289" s="2"/>
    </row>
    <row r="290" spans="18:18" x14ac:dyDescent="0.25">
      <c r="R290" s="2"/>
    </row>
    <row r="291" spans="18:18" x14ac:dyDescent="0.25">
      <c r="R291" s="2"/>
    </row>
    <row r="292" spans="18:18" x14ac:dyDescent="0.25">
      <c r="R292" s="2"/>
    </row>
    <row r="293" spans="18:18" x14ac:dyDescent="0.25">
      <c r="R293" s="2"/>
    </row>
    <row r="294" spans="18:18" x14ac:dyDescent="0.25">
      <c r="R294" s="2"/>
    </row>
    <row r="295" spans="18:18" x14ac:dyDescent="0.25">
      <c r="R295" s="2"/>
    </row>
    <row r="296" spans="18:18" x14ac:dyDescent="0.25">
      <c r="R296" s="2"/>
    </row>
    <row r="297" spans="18:18" x14ac:dyDescent="0.25">
      <c r="R297" s="2"/>
    </row>
    <row r="298" spans="18:18" x14ac:dyDescent="0.25">
      <c r="R298" s="2"/>
    </row>
    <row r="299" spans="18:18" x14ac:dyDescent="0.25">
      <c r="R299" s="2"/>
    </row>
    <row r="300" spans="18:18" x14ac:dyDescent="0.25">
      <c r="R300" s="2"/>
    </row>
    <row r="301" spans="18:18" x14ac:dyDescent="0.25">
      <c r="R301" s="2"/>
    </row>
    <row r="302" spans="18:18" x14ac:dyDescent="0.25">
      <c r="R302" s="2"/>
    </row>
    <row r="303" spans="18:18" x14ac:dyDescent="0.25">
      <c r="R303" s="2"/>
    </row>
    <row r="304" spans="18:18" x14ac:dyDescent="0.25">
      <c r="R304" s="2"/>
    </row>
    <row r="305" spans="18:18" x14ac:dyDescent="0.25">
      <c r="R305" s="2"/>
    </row>
    <row r="306" spans="18:18" x14ac:dyDescent="0.25">
      <c r="R306" s="2"/>
    </row>
    <row r="307" spans="18:18" x14ac:dyDescent="0.25">
      <c r="R307" s="2"/>
    </row>
    <row r="308" spans="18:18" x14ac:dyDescent="0.25">
      <c r="R308" s="2"/>
    </row>
    <row r="309" spans="18:18" x14ac:dyDescent="0.25">
      <c r="R309" s="2"/>
    </row>
    <row r="310" spans="18:18" x14ac:dyDescent="0.25">
      <c r="R310" s="2"/>
    </row>
    <row r="311" spans="18:18" x14ac:dyDescent="0.25">
      <c r="R311" s="2"/>
    </row>
    <row r="312" spans="18:18" x14ac:dyDescent="0.25">
      <c r="R312" s="2"/>
    </row>
    <row r="313" spans="18:18" x14ac:dyDescent="0.25">
      <c r="R313" s="2"/>
    </row>
    <row r="314" spans="18:18" x14ac:dyDescent="0.25">
      <c r="R314" s="2"/>
    </row>
    <row r="315" spans="18:18" x14ac:dyDescent="0.25">
      <c r="R315" s="2"/>
    </row>
    <row r="316" spans="18:18" x14ac:dyDescent="0.25">
      <c r="R316" s="2"/>
    </row>
    <row r="317" spans="18:18" x14ac:dyDescent="0.25">
      <c r="R317" s="2"/>
    </row>
    <row r="318" spans="18:18" x14ac:dyDescent="0.25">
      <c r="R318" s="2"/>
    </row>
    <row r="319" spans="18:18" x14ac:dyDescent="0.25">
      <c r="R319" s="2"/>
    </row>
    <row r="320" spans="18:18" x14ac:dyDescent="0.25">
      <c r="R320" s="2"/>
    </row>
    <row r="321" spans="18:18" x14ac:dyDescent="0.25">
      <c r="R321" s="2"/>
    </row>
    <row r="322" spans="18:18" x14ac:dyDescent="0.25">
      <c r="R322" s="2"/>
    </row>
    <row r="323" spans="18:18" x14ac:dyDescent="0.25">
      <c r="R323" s="2"/>
    </row>
    <row r="324" spans="18:18" x14ac:dyDescent="0.25">
      <c r="R324" s="2"/>
    </row>
    <row r="325" spans="18:18" x14ac:dyDescent="0.25">
      <c r="R325" s="2"/>
    </row>
    <row r="326" spans="18:18" x14ac:dyDescent="0.25">
      <c r="R326" s="2"/>
    </row>
    <row r="327" spans="18:18" x14ac:dyDescent="0.25">
      <c r="R327" s="2"/>
    </row>
    <row r="328" spans="18:18" x14ac:dyDescent="0.25">
      <c r="R328" s="2"/>
    </row>
    <row r="329" spans="18:18" x14ac:dyDescent="0.25">
      <c r="R329" s="2"/>
    </row>
    <row r="330" spans="18:18" x14ac:dyDescent="0.25">
      <c r="R330" s="2"/>
    </row>
    <row r="331" spans="18:18" x14ac:dyDescent="0.25">
      <c r="R331" s="2"/>
    </row>
    <row r="332" spans="18:18" x14ac:dyDescent="0.25">
      <c r="R332" s="2"/>
    </row>
    <row r="333" spans="18:18" x14ac:dyDescent="0.25">
      <c r="R333" s="2"/>
    </row>
    <row r="334" spans="18:18" x14ac:dyDescent="0.25">
      <c r="R334" s="2"/>
    </row>
    <row r="335" spans="18:18" x14ac:dyDescent="0.25">
      <c r="R335" s="2"/>
    </row>
    <row r="336" spans="18:18" x14ac:dyDescent="0.25">
      <c r="R336" s="2"/>
    </row>
    <row r="337" spans="18:18" x14ac:dyDescent="0.25">
      <c r="R337" s="2"/>
    </row>
    <row r="338" spans="18:18" x14ac:dyDescent="0.25">
      <c r="R338" s="2"/>
    </row>
    <row r="339" spans="18:18" x14ac:dyDescent="0.25">
      <c r="R339" s="2"/>
    </row>
    <row r="340" spans="18:18" x14ac:dyDescent="0.25">
      <c r="R340" s="2"/>
    </row>
    <row r="341" spans="18:18" x14ac:dyDescent="0.25">
      <c r="R341" s="2"/>
    </row>
    <row r="342" spans="18:18" x14ac:dyDescent="0.25">
      <c r="R342" s="2"/>
    </row>
    <row r="343" spans="18:18" x14ac:dyDescent="0.25">
      <c r="R343" s="2"/>
    </row>
    <row r="344" spans="18:18" x14ac:dyDescent="0.25">
      <c r="R344" s="2"/>
    </row>
    <row r="345" spans="18:18" x14ac:dyDescent="0.25">
      <c r="R345" s="2"/>
    </row>
    <row r="346" spans="18:18" x14ac:dyDescent="0.25">
      <c r="R346" s="2"/>
    </row>
    <row r="347" spans="18:18" x14ac:dyDescent="0.25">
      <c r="R347" s="2"/>
    </row>
    <row r="348" spans="18:18" x14ac:dyDescent="0.25">
      <c r="R348" s="2"/>
    </row>
    <row r="349" spans="18:18" x14ac:dyDescent="0.25">
      <c r="R349" s="2"/>
    </row>
    <row r="350" spans="18:18" x14ac:dyDescent="0.25">
      <c r="R350" s="2"/>
    </row>
    <row r="351" spans="18:18" x14ac:dyDescent="0.25">
      <c r="R351" s="2"/>
    </row>
    <row r="352" spans="18:18" x14ac:dyDescent="0.25">
      <c r="R352" s="2"/>
    </row>
    <row r="353" spans="18:18" x14ac:dyDescent="0.25">
      <c r="R353" s="2"/>
    </row>
    <row r="354" spans="18:18" x14ac:dyDescent="0.25">
      <c r="R354" s="2"/>
    </row>
    <row r="355" spans="18:18" x14ac:dyDescent="0.25">
      <c r="R355" s="2"/>
    </row>
    <row r="356" spans="18:18" x14ac:dyDescent="0.25">
      <c r="R356" s="2"/>
    </row>
    <row r="357" spans="18:18" x14ac:dyDescent="0.25">
      <c r="R357" s="2"/>
    </row>
    <row r="358" spans="18:18" x14ac:dyDescent="0.25">
      <c r="R358" s="2"/>
    </row>
    <row r="359" spans="18:18" x14ac:dyDescent="0.25">
      <c r="R359" s="2"/>
    </row>
    <row r="360" spans="18:18" x14ac:dyDescent="0.25">
      <c r="R360" s="2"/>
    </row>
    <row r="361" spans="18:18" x14ac:dyDescent="0.25">
      <c r="R361" s="2"/>
    </row>
    <row r="362" spans="18:18" x14ac:dyDescent="0.25">
      <c r="R362" s="2"/>
    </row>
    <row r="363" spans="18:18" x14ac:dyDescent="0.25">
      <c r="R363" s="2"/>
    </row>
    <row r="364" spans="18:18" x14ac:dyDescent="0.25">
      <c r="R364" s="2"/>
    </row>
    <row r="365" spans="18:18" x14ac:dyDescent="0.25">
      <c r="R365" s="2"/>
    </row>
    <row r="366" spans="18:18" x14ac:dyDescent="0.25">
      <c r="R366" s="2"/>
    </row>
    <row r="367" spans="18:18" x14ac:dyDescent="0.25">
      <c r="R367" s="2"/>
    </row>
    <row r="368" spans="18:18" x14ac:dyDescent="0.25">
      <c r="R368" s="2"/>
    </row>
    <row r="369" spans="18:18" x14ac:dyDescent="0.25">
      <c r="R369" s="2"/>
    </row>
    <row r="370" spans="18:18" x14ac:dyDescent="0.25">
      <c r="R370" s="2"/>
    </row>
    <row r="371" spans="18:18" x14ac:dyDescent="0.25">
      <c r="R371" s="2"/>
    </row>
    <row r="372" spans="18:18" x14ac:dyDescent="0.25">
      <c r="R372" s="2"/>
    </row>
    <row r="373" spans="18:18" x14ac:dyDescent="0.25">
      <c r="R373" s="2"/>
    </row>
    <row r="374" spans="18:18" x14ac:dyDescent="0.25">
      <c r="R374" s="2"/>
    </row>
    <row r="375" spans="18:18" x14ac:dyDescent="0.25">
      <c r="R375" s="2"/>
    </row>
    <row r="376" spans="18:18" x14ac:dyDescent="0.25">
      <c r="R376" s="2"/>
    </row>
    <row r="377" spans="18:18" x14ac:dyDescent="0.25">
      <c r="R377" s="2"/>
    </row>
    <row r="378" spans="18:18" x14ac:dyDescent="0.25">
      <c r="R378" s="2"/>
    </row>
    <row r="379" spans="18:18" x14ac:dyDescent="0.25">
      <c r="R379" s="2"/>
    </row>
    <row r="380" spans="18:18" x14ac:dyDescent="0.25">
      <c r="R380" s="2"/>
    </row>
    <row r="381" spans="18:18" x14ac:dyDescent="0.25">
      <c r="R381" s="2"/>
    </row>
    <row r="382" spans="18:18" x14ac:dyDescent="0.25">
      <c r="R382" s="2"/>
    </row>
    <row r="383" spans="18:18" x14ac:dyDescent="0.25">
      <c r="R383" s="2"/>
    </row>
    <row r="384" spans="18:18" x14ac:dyDescent="0.25">
      <c r="R384" s="2"/>
    </row>
    <row r="385" spans="18:18" x14ac:dyDescent="0.25">
      <c r="R385" s="2"/>
    </row>
    <row r="386" spans="18:18" x14ac:dyDescent="0.25">
      <c r="R386" s="2"/>
    </row>
    <row r="387" spans="18:18" x14ac:dyDescent="0.25">
      <c r="R387" s="2"/>
    </row>
    <row r="388" spans="18:18" x14ac:dyDescent="0.25">
      <c r="R388" s="2"/>
    </row>
    <row r="389" spans="18:18" x14ac:dyDescent="0.25">
      <c r="R389" s="2"/>
    </row>
    <row r="390" spans="18:18" x14ac:dyDescent="0.25">
      <c r="R390" s="2"/>
    </row>
    <row r="391" spans="18:18" x14ac:dyDescent="0.25">
      <c r="R391" s="2"/>
    </row>
    <row r="392" spans="18:18" x14ac:dyDescent="0.25">
      <c r="R392" s="2"/>
    </row>
    <row r="393" spans="18:18" x14ac:dyDescent="0.25">
      <c r="R393" s="2"/>
    </row>
    <row r="394" spans="18:18" x14ac:dyDescent="0.25">
      <c r="R394" s="2"/>
    </row>
    <row r="395" spans="18:18" x14ac:dyDescent="0.25">
      <c r="R395" s="2"/>
    </row>
    <row r="396" spans="18:18" x14ac:dyDescent="0.25">
      <c r="R396" s="2"/>
    </row>
    <row r="397" spans="18:18" x14ac:dyDescent="0.25">
      <c r="R397" s="2"/>
    </row>
    <row r="398" spans="18:18" x14ac:dyDescent="0.25">
      <c r="R398" s="2"/>
    </row>
    <row r="399" spans="18:18" x14ac:dyDescent="0.25">
      <c r="R399" s="2"/>
    </row>
    <row r="400" spans="18:18" x14ac:dyDescent="0.25">
      <c r="R400" s="2"/>
    </row>
    <row r="401" spans="18:18" x14ac:dyDescent="0.25">
      <c r="R401" s="2"/>
    </row>
    <row r="402" spans="18:18" x14ac:dyDescent="0.25">
      <c r="R402" s="2"/>
    </row>
    <row r="403" spans="18:18" x14ac:dyDescent="0.25">
      <c r="R403" s="2"/>
    </row>
    <row r="404" spans="18:18" x14ac:dyDescent="0.25">
      <c r="R404" s="2"/>
    </row>
    <row r="405" spans="18:18" x14ac:dyDescent="0.25">
      <c r="R405" s="2"/>
    </row>
    <row r="406" spans="18:18" x14ac:dyDescent="0.25">
      <c r="R406" s="2"/>
    </row>
    <row r="407" spans="18:18" x14ac:dyDescent="0.25">
      <c r="R407" s="2"/>
    </row>
    <row r="408" spans="18:18" x14ac:dyDescent="0.25">
      <c r="R408" s="2"/>
    </row>
    <row r="409" spans="18:18" x14ac:dyDescent="0.25">
      <c r="R409" s="2"/>
    </row>
    <row r="410" spans="18:18" x14ac:dyDescent="0.25">
      <c r="R410" s="2"/>
    </row>
    <row r="411" spans="18:18" x14ac:dyDescent="0.25">
      <c r="R411" s="2"/>
    </row>
    <row r="412" spans="18:18" x14ac:dyDescent="0.25">
      <c r="R412" s="2"/>
    </row>
    <row r="413" spans="18:18" x14ac:dyDescent="0.25">
      <c r="R413" s="2"/>
    </row>
    <row r="414" spans="18:18" x14ac:dyDescent="0.25">
      <c r="R414" s="2"/>
    </row>
    <row r="415" spans="18:18" x14ac:dyDescent="0.25">
      <c r="R415" s="2"/>
    </row>
    <row r="416" spans="18:18" x14ac:dyDescent="0.25">
      <c r="R416" s="2"/>
    </row>
    <row r="417" spans="18:18" x14ac:dyDescent="0.25">
      <c r="R417" s="2"/>
    </row>
    <row r="418" spans="18:18" x14ac:dyDescent="0.25">
      <c r="R418" s="2"/>
    </row>
    <row r="419" spans="18:18" x14ac:dyDescent="0.25">
      <c r="R419" s="2"/>
    </row>
    <row r="420" spans="18:18" x14ac:dyDescent="0.25">
      <c r="R420" s="2"/>
    </row>
    <row r="421" spans="18:18" x14ac:dyDescent="0.25">
      <c r="R421" s="2"/>
    </row>
    <row r="422" spans="18:18" x14ac:dyDescent="0.25">
      <c r="R422" s="2"/>
    </row>
    <row r="423" spans="18:18" x14ac:dyDescent="0.25">
      <c r="R423" s="2"/>
    </row>
    <row r="424" spans="18:18" x14ac:dyDescent="0.25">
      <c r="R424" s="2"/>
    </row>
    <row r="425" spans="18:18" x14ac:dyDescent="0.25">
      <c r="R425" s="2"/>
    </row>
    <row r="426" spans="18:18" x14ac:dyDescent="0.25">
      <c r="R426" s="2"/>
    </row>
    <row r="427" spans="18:18" x14ac:dyDescent="0.25">
      <c r="R427" s="2"/>
    </row>
    <row r="428" spans="18:18" x14ac:dyDescent="0.25">
      <c r="R428" s="2"/>
    </row>
    <row r="429" spans="18:18" x14ac:dyDescent="0.25">
      <c r="R429" s="2"/>
    </row>
    <row r="430" spans="18:18" x14ac:dyDescent="0.25">
      <c r="R430" s="2"/>
    </row>
    <row r="431" spans="18:18" x14ac:dyDescent="0.25">
      <c r="R431" s="2"/>
    </row>
    <row r="432" spans="18:18" x14ac:dyDescent="0.25">
      <c r="R432" s="2"/>
    </row>
    <row r="433" spans="18:18" x14ac:dyDescent="0.25">
      <c r="R433" s="2"/>
    </row>
    <row r="434" spans="18:18" x14ac:dyDescent="0.25">
      <c r="R434" s="2"/>
    </row>
    <row r="435" spans="18:18" x14ac:dyDescent="0.25">
      <c r="R435" s="2"/>
    </row>
    <row r="436" spans="18:18" x14ac:dyDescent="0.25">
      <c r="R436" s="2"/>
    </row>
    <row r="437" spans="18:18" x14ac:dyDescent="0.25">
      <c r="R437" s="2"/>
    </row>
    <row r="438" spans="18:18" x14ac:dyDescent="0.25">
      <c r="R438" s="2"/>
    </row>
    <row r="439" spans="18:18" x14ac:dyDescent="0.25">
      <c r="R439" s="2"/>
    </row>
    <row r="440" spans="18:18" x14ac:dyDescent="0.25">
      <c r="R440" s="2"/>
    </row>
    <row r="441" spans="18:18" x14ac:dyDescent="0.25">
      <c r="R441" s="2"/>
    </row>
    <row r="442" spans="18:18" x14ac:dyDescent="0.25">
      <c r="R442" s="2"/>
    </row>
    <row r="443" spans="18:18" x14ac:dyDescent="0.25">
      <c r="R443" s="2"/>
    </row>
    <row r="444" spans="18:18" x14ac:dyDescent="0.25">
      <c r="R444" s="2"/>
    </row>
    <row r="445" spans="18:18" x14ac:dyDescent="0.25">
      <c r="R445" s="2"/>
    </row>
    <row r="446" spans="18:18" x14ac:dyDescent="0.25">
      <c r="R446" s="2"/>
    </row>
    <row r="447" spans="18:18" x14ac:dyDescent="0.25">
      <c r="R447" s="2"/>
    </row>
    <row r="448" spans="18:18" x14ac:dyDescent="0.25">
      <c r="R448" s="2"/>
    </row>
    <row r="449" spans="18:18" x14ac:dyDescent="0.25">
      <c r="R449" s="2"/>
    </row>
    <row r="450" spans="18:18" x14ac:dyDescent="0.25">
      <c r="R450" s="2"/>
    </row>
    <row r="451" spans="18:18" x14ac:dyDescent="0.25">
      <c r="R451" s="2"/>
    </row>
    <row r="452" spans="18:18" x14ac:dyDescent="0.25">
      <c r="R452" s="2"/>
    </row>
    <row r="453" spans="18:18" x14ac:dyDescent="0.25">
      <c r="R453" s="2"/>
    </row>
    <row r="454" spans="18:18" x14ac:dyDescent="0.25">
      <c r="R454" s="2"/>
    </row>
    <row r="455" spans="18:18" x14ac:dyDescent="0.25">
      <c r="R455" s="2"/>
    </row>
    <row r="456" spans="18:18" x14ac:dyDescent="0.25">
      <c r="R456" s="2"/>
    </row>
    <row r="457" spans="18:18" x14ac:dyDescent="0.25">
      <c r="R457" s="2"/>
    </row>
    <row r="458" spans="18:18" x14ac:dyDescent="0.25">
      <c r="R458" s="2"/>
    </row>
    <row r="459" spans="18:18" x14ac:dyDescent="0.25">
      <c r="R459" s="2"/>
    </row>
    <row r="460" spans="18:18" x14ac:dyDescent="0.25">
      <c r="R460" s="2"/>
    </row>
    <row r="461" spans="18:18" x14ac:dyDescent="0.25">
      <c r="R461" s="2"/>
    </row>
    <row r="462" spans="18:18" x14ac:dyDescent="0.25">
      <c r="R462" s="2"/>
    </row>
    <row r="463" spans="18:18" x14ac:dyDescent="0.25">
      <c r="R463" s="2"/>
    </row>
    <row r="464" spans="18:18" x14ac:dyDescent="0.25">
      <c r="R464" s="2"/>
    </row>
    <row r="465" spans="18:18" x14ac:dyDescent="0.25">
      <c r="R465" s="2"/>
    </row>
    <row r="466" spans="18:18" x14ac:dyDescent="0.25">
      <c r="R466" s="2"/>
    </row>
    <row r="467" spans="18:18" x14ac:dyDescent="0.25">
      <c r="R467" s="2"/>
    </row>
    <row r="468" spans="18:18" x14ac:dyDescent="0.25">
      <c r="R468" s="2"/>
    </row>
    <row r="469" spans="18:18" x14ac:dyDescent="0.25">
      <c r="R469" s="2"/>
    </row>
    <row r="470" spans="18:18" x14ac:dyDescent="0.25">
      <c r="R470" s="2"/>
    </row>
    <row r="471" spans="18:18" x14ac:dyDescent="0.25">
      <c r="R471" s="2"/>
    </row>
    <row r="472" spans="18:18" x14ac:dyDescent="0.25">
      <c r="R472" s="2"/>
    </row>
    <row r="473" spans="18:18" x14ac:dyDescent="0.25">
      <c r="R473" s="2"/>
    </row>
    <row r="474" spans="18:18" x14ac:dyDescent="0.25">
      <c r="R474" s="2"/>
    </row>
    <row r="475" spans="18:18" x14ac:dyDescent="0.25">
      <c r="R475" s="2"/>
    </row>
    <row r="476" spans="18:18" x14ac:dyDescent="0.25">
      <c r="R476" s="2"/>
    </row>
    <row r="477" spans="18:18" x14ac:dyDescent="0.25">
      <c r="R477" s="2"/>
    </row>
    <row r="478" spans="18:18" x14ac:dyDescent="0.25">
      <c r="R478" s="2"/>
    </row>
    <row r="479" spans="18:18" x14ac:dyDescent="0.25">
      <c r="R479" s="2"/>
    </row>
    <row r="480" spans="18:18" x14ac:dyDescent="0.25">
      <c r="R480" s="2"/>
    </row>
    <row r="481" spans="18:18" x14ac:dyDescent="0.25">
      <c r="R481" s="2"/>
    </row>
    <row r="482" spans="18:18" x14ac:dyDescent="0.25">
      <c r="R482" s="2"/>
    </row>
    <row r="483" spans="18:18" x14ac:dyDescent="0.25">
      <c r="R483" s="2"/>
    </row>
    <row r="484" spans="18:18" x14ac:dyDescent="0.25">
      <c r="R484" s="2"/>
    </row>
    <row r="485" spans="18:18" x14ac:dyDescent="0.25">
      <c r="R485" s="2"/>
    </row>
    <row r="486" spans="18:18" x14ac:dyDescent="0.25">
      <c r="R486" s="2"/>
    </row>
    <row r="487" spans="18:18" x14ac:dyDescent="0.25">
      <c r="R487" s="2"/>
    </row>
    <row r="488" spans="18:18" x14ac:dyDescent="0.25">
      <c r="R488" s="2"/>
    </row>
    <row r="489" spans="18:18" x14ac:dyDescent="0.25">
      <c r="R489" s="2"/>
    </row>
    <row r="490" spans="18:18" x14ac:dyDescent="0.25">
      <c r="R490" s="2"/>
    </row>
    <row r="491" spans="18:18" x14ac:dyDescent="0.25">
      <c r="R491" s="2"/>
    </row>
    <row r="492" spans="18:18" x14ac:dyDescent="0.25">
      <c r="R492" s="2"/>
    </row>
    <row r="493" spans="18:18" x14ac:dyDescent="0.25">
      <c r="R493" s="2"/>
    </row>
    <row r="494" spans="18:18" x14ac:dyDescent="0.25">
      <c r="R494" s="2"/>
    </row>
    <row r="495" spans="18:18" x14ac:dyDescent="0.25">
      <c r="R495" s="2"/>
    </row>
    <row r="496" spans="18:18" x14ac:dyDescent="0.25">
      <c r="R496" s="2"/>
    </row>
    <row r="497" spans="18:18" x14ac:dyDescent="0.25">
      <c r="R497" s="2"/>
    </row>
    <row r="498" spans="18:18" x14ac:dyDescent="0.25">
      <c r="R498" s="2"/>
    </row>
    <row r="499" spans="18:18" x14ac:dyDescent="0.25">
      <c r="R499" s="2"/>
    </row>
    <row r="500" spans="18:18" x14ac:dyDescent="0.25">
      <c r="R500" s="2"/>
    </row>
    <row r="501" spans="18:18" x14ac:dyDescent="0.25">
      <c r="R501" s="2"/>
    </row>
    <row r="502" spans="18:18" x14ac:dyDescent="0.25">
      <c r="R502" s="2"/>
    </row>
    <row r="503" spans="18:18" x14ac:dyDescent="0.25">
      <c r="R503" s="2"/>
    </row>
    <row r="504" spans="18:18" x14ac:dyDescent="0.25">
      <c r="R504" s="2"/>
    </row>
    <row r="505" spans="18:18" x14ac:dyDescent="0.25">
      <c r="R505" s="2"/>
    </row>
    <row r="506" spans="18:18" x14ac:dyDescent="0.25">
      <c r="R506" s="2"/>
    </row>
    <row r="507" spans="18:18" x14ac:dyDescent="0.25">
      <c r="R507" s="2"/>
    </row>
    <row r="508" spans="18:18" x14ac:dyDescent="0.25">
      <c r="R508" s="2"/>
    </row>
    <row r="509" spans="18:18" x14ac:dyDescent="0.25">
      <c r="R509" s="2"/>
    </row>
    <row r="510" spans="18:18" x14ac:dyDescent="0.25">
      <c r="R510" s="2"/>
    </row>
    <row r="511" spans="18:18" x14ac:dyDescent="0.25">
      <c r="R511" s="2"/>
    </row>
    <row r="512" spans="18:18" x14ac:dyDescent="0.25">
      <c r="R512" s="2"/>
    </row>
    <row r="513" spans="18:18" x14ac:dyDescent="0.25">
      <c r="R513" s="2"/>
    </row>
    <row r="514" spans="18:18" x14ac:dyDescent="0.25">
      <c r="R514" s="2"/>
    </row>
    <row r="515" spans="18:18" x14ac:dyDescent="0.25">
      <c r="R515" s="2"/>
    </row>
    <row r="516" spans="18:18" x14ac:dyDescent="0.25">
      <c r="R516" s="2"/>
    </row>
    <row r="517" spans="18:18" x14ac:dyDescent="0.25">
      <c r="R517" s="2"/>
    </row>
    <row r="518" spans="18:18" x14ac:dyDescent="0.25">
      <c r="R518" s="2"/>
    </row>
    <row r="519" spans="18:18" x14ac:dyDescent="0.25">
      <c r="R519" s="2"/>
    </row>
    <row r="520" spans="18:18" x14ac:dyDescent="0.25">
      <c r="R520" s="2"/>
    </row>
    <row r="521" spans="18:18" x14ac:dyDescent="0.25">
      <c r="R521" s="2"/>
    </row>
    <row r="522" spans="18:18" x14ac:dyDescent="0.25">
      <c r="R522" s="2"/>
    </row>
    <row r="523" spans="18:18" x14ac:dyDescent="0.25">
      <c r="R523" s="2"/>
    </row>
    <row r="524" spans="18:18" x14ac:dyDescent="0.25">
      <c r="R524" s="2"/>
    </row>
    <row r="525" spans="18:18" x14ac:dyDescent="0.25">
      <c r="R525" s="2"/>
    </row>
    <row r="526" spans="18:18" x14ac:dyDescent="0.25">
      <c r="R526" s="2"/>
    </row>
    <row r="527" spans="18:18" x14ac:dyDescent="0.25">
      <c r="R527" s="2"/>
    </row>
    <row r="528" spans="18:18" x14ac:dyDescent="0.25">
      <c r="R528" s="2"/>
    </row>
    <row r="529" spans="18:18" x14ac:dyDescent="0.25">
      <c r="R529" s="2"/>
    </row>
    <row r="530" spans="18:18" x14ac:dyDescent="0.25">
      <c r="R530" s="2"/>
    </row>
    <row r="531" spans="18:18" x14ac:dyDescent="0.25">
      <c r="R531" s="2"/>
    </row>
    <row r="532" spans="18:18" x14ac:dyDescent="0.25">
      <c r="R532" s="2"/>
    </row>
    <row r="533" spans="18:18" x14ac:dyDescent="0.25">
      <c r="R533" s="2"/>
    </row>
    <row r="534" spans="18:18" x14ac:dyDescent="0.25">
      <c r="R534" s="2"/>
    </row>
    <row r="535" spans="18:18" x14ac:dyDescent="0.25">
      <c r="R535" s="2"/>
    </row>
    <row r="536" spans="18:18" x14ac:dyDescent="0.25">
      <c r="R536" s="2"/>
    </row>
    <row r="537" spans="18:18" x14ac:dyDescent="0.25">
      <c r="R537" s="2"/>
    </row>
    <row r="538" spans="18:18" x14ac:dyDescent="0.25">
      <c r="R538" s="2"/>
    </row>
    <row r="539" spans="18:18" x14ac:dyDescent="0.25">
      <c r="R539" s="2"/>
    </row>
    <row r="540" spans="18:18" x14ac:dyDescent="0.25">
      <c r="R540" s="2"/>
    </row>
    <row r="541" spans="18:18" x14ac:dyDescent="0.25">
      <c r="R541" s="2"/>
    </row>
    <row r="542" spans="18:18" x14ac:dyDescent="0.25">
      <c r="R542" s="2"/>
    </row>
    <row r="543" spans="18:18" x14ac:dyDescent="0.25">
      <c r="R543" s="2"/>
    </row>
    <row r="544" spans="18:18" x14ac:dyDescent="0.25">
      <c r="R544" s="2"/>
    </row>
    <row r="545" spans="18:18" x14ac:dyDescent="0.25">
      <c r="R545" s="2"/>
    </row>
    <row r="546" spans="18:18" x14ac:dyDescent="0.25">
      <c r="R546" s="2"/>
    </row>
    <row r="547" spans="18:18" x14ac:dyDescent="0.25">
      <c r="R547" s="2"/>
    </row>
    <row r="548" spans="18:18" x14ac:dyDescent="0.25">
      <c r="R548" s="2"/>
    </row>
    <row r="549" spans="18:18" x14ac:dyDescent="0.25">
      <c r="R549" s="2"/>
    </row>
    <row r="550" spans="18:18" x14ac:dyDescent="0.25">
      <c r="R550" s="2"/>
    </row>
    <row r="551" spans="18:18" x14ac:dyDescent="0.25">
      <c r="R551" s="2"/>
    </row>
    <row r="552" spans="18:18" x14ac:dyDescent="0.25">
      <c r="R552" s="2"/>
    </row>
    <row r="553" spans="18:18" x14ac:dyDescent="0.25">
      <c r="R553" s="2"/>
    </row>
    <row r="554" spans="18:18" x14ac:dyDescent="0.25">
      <c r="R554" s="2"/>
    </row>
    <row r="555" spans="18:18" x14ac:dyDescent="0.25">
      <c r="R555" s="2"/>
    </row>
    <row r="556" spans="18:18" x14ac:dyDescent="0.25">
      <c r="R556" s="2"/>
    </row>
    <row r="557" spans="18:18" x14ac:dyDescent="0.25">
      <c r="R557" s="2"/>
    </row>
    <row r="558" spans="18:18" x14ac:dyDescent="0.25">
      <c r="R558" s="2"/>
    </row>
    <row r="559" spans="18:18" x14ac:dyDescent="0.25">
      <c r="R559" s="2"/>
    </row>
    <row r="560" spans="18:18" x14ac:dyDescent="0.25">
      <c r="R560" s="2"/>
    </row>
    <row r="561" spans="18:18" x14ac:dyDescent="0.25">
      <c r="R561" s="2"/>
    </row>
    <row r="562" spans="18:18" x14ac:dyDescent="0.25">
      <c r="R562" s="2"/>
    </row>
    <row r="563" spans="18:18" x14ac:dyDescent="0.25">
      <c r="R563" s="2"/>
    </row>
    <row r="564" spans="18:18" x14ac:dyDescent="0.25">
      <c r="R564" s="2"/>
    </row>
    <row r="565" spans="18:18" x14ac:dyDescent="0.25">
      <c r="R565" s="2"/>
    </row>
    <row r="566" spans="18:18" x14ac:dyDescent="0.25">
      <c r="R566" s="2"/>
    </row>
    <row r="567" spans="18:18" x14ac:dyDescent="0.25">
      <c r="R567" s="2"/>
    </row>
    <row r="568" spans="18:18" x14ac:dyDescent="0.25">
      <c r="R568" s="2"/>
    </row>
    <row r="569" spans="18:18" x14ac:dyDescent="0.25">
      <c r="R569" s="2"/>
    </row>
    <row r="570" spans="18:18" x14ac:dyDescent="0.25">
      <c r="R570" s="2"/>
    </row>
    <row r="571" spans="18:18" x14ac:dyDescent="0.25">
      <c r="R571" s="2"/>
    </row>
    <row r="572" spans="18:18" x14ac:dyDescent="0.25">
      <c r="R572" s="2"/>
    </row>
    <row r="573" spans="18:18" x14ac:dyDescent="0.25">
      <c r="R573" s="2"/>
    </row>
    <row r="574" spans="18:18" x14ac:dyDescent="0.25">
      <c r="R574" s="2"/>
    </row>
    <row r="575" spans="18:18" x14ac:dyDescent="0.25">
      <c r="R575" s="2"/>
    </row>
    <row r="576" spans="18:18" x14ac:dyDescent="0.25">
      <c r="R576" s="2"/>
    </row>
    <row r="577" spans="18:18" x14ac:dyDescent="0.25">
      <c r="R577" s="2"/>
    </row>
    <row r="578" spans="18:18" x14ac:dyDescent="0.25">
      <c r="R578" s="2"/>
    </row>
    <row r="579" spans="18:18" x14ac:dyDescent="0.25">
      <c r="R579" s="2"/>
    </row>
    <row r="580" spans="18:18" x14ac:dyDescent="0.25">
      <c r="R580" s="2"/>
    </row>
    <row r="581" spans="18:18" x14ac:dyDescent="0.25">
      <c r="R581" s="2"/>
    </row>
    <row r="582" spans="18:18" x14ac:dyDescent="0.25">
      <c r="R582" s="2"/>
    </row>
    <row r="583" spans="18:18" x14ac:dyDescent="0.25">
      <c r="R583" s="2"/>
    </row>
    <row r="584" spans="18:18" x14ac:dyDescent="0.25">
      <c r="R584" s="2"/>
    </row>
    <row r="585" spans="18:18" x14ac:dyDescent="0.25">
      <c r="R585" s="2"/>
    </row>
    <row r="586" spans="18:18" x14ac:dyDescent="0.25">
      <c r="R586" s="2"/>
    </row>
    <row r="587" spans="18:18" x14ac:dyDescent="0.25">
      <c r="R587" s="2"/>
    </row>
    <row r="588" spans="18:18" x14ac:dyDescent="0.25">
      <c r="R588" s="2"/>
    </row>
    <row r="589" spans="18:18" x14ac:dyDescent="0.25">
      <c r="R589" s="2"/>
    </row>
    <row r="590" spans="18:18" x14ac:dyDescent="0.25">
      <c r="R590" s="2"/>
    </row>
    <row r="591" spans="18:18" x14ac:dyDescent="0.25">
      <c r="R591" s="2"/>
    </row>
    <row r="592" spans="18:18" x14ac:dyDescent="0.25">
      <c r="R592" s="2"/>
    </row>
    <row r="593" spans="18:18" x14ac:dyDescent="0.25">
      <c r="R593" s="2"/>
    </row>
    <row r="594" spans="18:18" x14ac:dyDescent="0.25">
      <c r="R594" s="2"/>
    </row>
    <row r="595" spans="18:18" x14ac:dyDescent="0.25">
      <c r="R595" s="2"/>
    </row>
    <row r="596" spans="18:18" x14ac:dyDescent="0.25">
      <c r="R596" s="2"/>
    </row>
    <row r="597" spans="18:18" x14ac:dyDescent="0.25">
      <c r="R597" s="2"/>
    </row>
    <row r="598" spans="18:18" x14ac:dyDescent="0.25">
      <c r="R598" s="2"/>
    </row>
    <row r="599" spans="18:18" x14ac:dyDescent="0.25">
      <c r="R599" s="2"/>
    </row>
    <row r="600" spans="18:18" x14ac:dyDescent="0.25">
      <c r="R600" s="2"/>
    </row>
    <row r="601" spans="18:18" x14ac:dyDescent="0.25">
      <c r="R601" s="2"/>
    </row>
    <row r="602" spans="18:18" x14ac:dyDescent="0.25">
      <c r="R602" s="2"/>
    </row>
    <row r="603" spans="18:18" x14ac:dyDescent="0.25">
      <c r="R603" s="2"/>
    </row>
    <row r="604" spans="18:18" x14ac:dyDescent="0.25">
      <c r="R604" s="2"/>
    </row>
    <row r="605" spans="18:18" x14ac:dyDescent="0.25">
      <c r="R605" s="2"/>
    </row>
    <row r="606" spans="18:18" x14ac:dyDescent="0.25">
      <c r="R606" s="2"/>
    </row>
    <row r="607" spans="18:18" x14ac:dyDescent="0.25">
      <c r="R607" s="2"/>
    </row>
    <row r="608" spans="18:18" x14ac:dyDescent="0.25">
      <c r="R608" s="2"/>
    </row>
    <row r="609" spans="18:18" x14ac:dyDescent="0.25">
      <c r="R609" s="2"/>
    </row>
    <row r="610" spans="18:18" x14ac:dyDescent="0.25">
      <c r="R610" s="2"/>
    </row>
    <row r="611" spans="18:18" x14ac:dyDescent="0.25">
      <c r="R611" s="2"/>
    </row>
    <row r="612" spans="18:18" x14ac:dyDescent="0.25">
      <c r="R612" s="2"/>
    </row>
    <row r="613" spans="18:18" x14ac:dyDescent="0.25">
      <c r="R613" s="2"/>
    </row>
    <row r="614" spans="18:18" x14ac:dyDescent="0.25">
      <c r="R614" s="2"/>
    </row>
    <row r="615" spans="18:18" x14ac:dyDescent="0.25">
      <c r="R615" s="2"/>
    </row>
    <row r="616" spans="18:18" x14ac:dyDescent="0.25">
      <c r="R616" s="2"/>
    </row>
    <row r="617" spans="18:18" x14ac:dyDescent="0.25">
      <c r="R617" s="2"/>
    </row>
    <row r="618" spans="18:18" x14ac:dyDescent="0.25">
      <c r="R618" s="2"/>
    </row>
    <row r="619" spans="18:18" x14ac:dyDescent="0.25">
      <c r="R619" s="2"/>
    </row>
    <row r="620" spans="18:18" x14ac:dyDescent="0.25">
      <c r="R620" s="2"/>
    </row>
    <row r="621" spans="18:18" x14ac:dyDescent="0.25">
      <c r="R621" s="2"/>
    </row>
    <row r="622" spans="18:18" x14ac:dyDescent="0.25">
      <c r="R622" s="2"/>
    </row>
    <row r="623" spans="18:18" x14ac:dyDescent="0.25">
      <c r="R623" s="2"/>
    </row>
    <row r="624" spans="18:18" x14ac:dyDescent="0.25">
      <c r="R624" s="2"/>
    </row>
    <row r="625" spans="18:18" x14ac:dyDescent="0.25">
      <c r="R625" s="2"/>
    </row>
    <row r="626" spans="18:18" x14ac:dyDescent="0.25">
      <c r="R626" s="2"/>
    </row>
    <row r="627" spans="18:18" x14ac:dyDescent="0.25">
      <c r="R627" s="2"/>
    </row>
    <row r="628" spans="18:18" x14ac:dyDescent="0.25">
      <c r="R628" s="2"/>
    </row>
    <row r="629" spans="18:18" x14ac:dyDescent="0.25">
      <c r="R629" s="2"/>
    </row>
  </sheetData>
  <mergeCells count="21">
    <mergeCell ref="B65:B80"/>
    <mergeCell ref="B22:B30"/>
    <mergeCell ref="B31:B42"/>
    <mergeCell ref="B7:B10"/>
    <mergeCell ref="B11:B15"/>
    <mergeCell ref="B5:C5"/>
    <mergeCell ref="J84:K84"/>
    <mergeCell ref="B1:B4"/>
    <mergeCell ref="R1:S1"/>
    <mergeCell ref="R2:S2"/>
    <mergeCell ref="R3:S3"/>
    <mergeCell ref="C1:Q1"/>
    <mergeCell ref="R4:S4"/>
    <mergeCell ref="C2:Q4"/>
    <mergeCell ref="J83:K83"/>
    <mergeCell ref="J5:O5"/>
    <mergeCell ref="B61:B64"/>
    <mergeCell ref="B43:B45"/>
    <mergeCell ref="B46:B52"/>
    <mergeCell ref="B53:B60"/>
    <mergeCell ref="B16:B21"/>
  </mergeCells>
  <pageMargins left="0.23622047244094491" right="0.23622047244094491" top="0.31496062992125984" bottom="0.74803149606299213" header="0.23622047244094491" footer="0.31496062992125984"/>
  <pageSetup paperSize="5" scale="70" orientation="landscape" r:id="rId1"/>
  <ignoredErrors>
    <ignoredError sqref="M77 O23:O24 O2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9"/>
  <sheetViews>
    <sheetView workbookViewId="0">
      <selection activeCell="D5" sqref="D5"/>
    </sheetView>
  </sheetViews>
  <sheetFormatPr baseColWidth="10" defaultRowHeight="15" x14ac:dyDescent="0.25"/>
  <cols>
    <col min="2" max="2" width="26.7109375" customWidth="1"/>
    <col min="3" max="4" width="35.7109375" customWidth="1"/>
    <col min="5" max="5" width="33" customWidth="1"/>
  </cols>
  <sheetData>
    <row r="1" spans="2:5" ht="27.75" customHeight="1" x14ac:dyDescent="0.25">
      <c r="B1" s="205"/>
      <c r="C1" s="208" t="s">
        <v>110</v>
      </c>
      <c r="D1" s="209"/>
      <c r="E1" s="6" t="s">
        <v>111</v>
      </c>
    </row>
    <row r="2" spans="2:5" ht="27.75" customHeight="1" x14ac:dyDescent="0.25">
      <c r="B2" s="206"/>
      <c r="C2" s="210"/>
      <c r="D2" s="211"/>
      <c r="E2" s="7" t="s">
        <v>112</v>
      </c>
    </row>
    <row r="3" spans="2:5" x14ac:dyDescent="0.25">
      <c r="B3" s="206"/>
      <c r="C3" s="212" t="s">
        <v>113</v>
      </c>
      <c r="D3" s="213"/>
      <c r="E3" s="7" t="s">
        <v>114</v>
      </c>
    </row>
    <row r="4" spans="2:5" ht="30.75" thickBot="1" x14ac:dyDescent="0.3">
      <c r="B4" s="207"/>
      <c r="C4" s="214"/>
      <c r="D4" s="215"/>
      <c r="E4" s="8" t="s">
        <v>115</v>
      </c>
    </row>
    <row r="5" spans="2:5" ht="54" customHeight="1" thickBot="1" x14ac:dyDescent="0.3">
      <c r="B5" s="9" t="s">
        <v>116</v>
      </c>
      <c r="C5" s="10" t="s">
        <v>117</v>
      </c>
      <c r="D5" s="11" t="s">
        <v>118</v>
      </c>
      <c r="E5" s="12" t="s">
        <v>119</v>
      </c>
    </row>
    <row r="6" spans="2:5" ht="15.75" thickBot="1" x14ac:dyDescent="0.3">
      <c r="B6" s="13" t="s">
        <v>120</v>
      </c>
      <c r="C6" s="197" t="s">
        <v>121</v>
      </c>
      <c r="D6" s="198"/>
      <c r="E6" s="199"/>
    </row>
    <row r="7" spans="2:5" ht="30.75" thickBot="1" x14ac:dyDescent="0.3">
      <c r="B7" s="13" t="s">
        <v>122</v>
      </c>
      <c r="C7" s="197" t="s">
        <v>123</v>
      </c>
      <c r="D7" s="198"/>
      <c r="E7" s="199"/>
    </row>
    <row r="8" spans="2:5" ht="15.75" thickBot="1" x14ac:dyDescent="0.3">
      <c r="B8" s="13" t="s">
        <v>124</v>
      </c>
      <c r="C8" s="197" t="s">
        <v>125</v>
      </c>
      <c r="D8" s="198"/>
      <c r="E8" s="199"/>
    </row>
    <row r="9" spans="2:5" ht="30.75" thickBot="1" x14ac:dyDescent="0.3">
      <c r="B9" s="13" t="s">
        <v>126</v>
      </c>
      <c r="C9" s="197" t="s">
        <v>127</v>
      </c>
      <c r="D9" s="198"/>
      <c r="E9" s="199"/>
    </row>
    <row r="10" spans="2:5" ht="30.75" thickBot="1" x14ac:dyDescent="0.3">
      <c r="B10" s="13" t="s">
        <v>128</v>
      </c>
      <c r="C10" s="197" t="s">
        <v>129</v>
      </c>
      <c r="D10" s="198"/>
      <c r="E10" s="199"/>
    </row>
    <row r="11" spans="2:5" ht="30.75" thickBot="1" x14ac:dyDescent="0.3">
      <c r="B11" s="13" t="s">
        <v>130</v>
      </c>
      <c r="C11" s="197" t="s">
        <v>131</v>
      </c>
      <c r="D11" s="198"/>
      <c r="E11" s="199"/>
    </row>
    <row r="12" spans="2:5" ht="15.75" thickBot="1" x14ac:dyDescent="0.3">
      <c r="B12" s="13" t="s">
        <v>132</v>
      </c>
      <c r="C12" s="197" t="s">
        <v>133</v>
      </c>
      <c r="D12" s="198"/>
      <c r="E12" s="199"/>
    </row>
    <row r="13" spans="2:5" ht="15.75" thickBot="1" x14ac:dyDescent="0.3">
      <c r="B13" s="13" t="s">
        <v>134</v>
      </c>
      <c r="C13" s="200">
        <v>0.25</v>
      </c>
      <c r="D13" s="198"/>
      <c r="E13" s="199"/>
    </row>
    <row r="14" spans="2:5" ht="30.75" thickBot="1" x14ac:dyDescent="0.3">
      <c r="B14" s="13" t="s">
        <v>135</v>
      </c>
      <c r="C14" s="197" t="s">
        <v>136</v>
      </c>
      <c r="D14" s="198"/>
      <c r="E14" s="199"/>
    </row>
    <row r="15" spans="2:5" ht="30.75" thickBot="1" x14ac:dyDescent="0.3">
      <c r="B15" s="13" t="s">
        <v>137</v>
      </c>
      <c r="C15" s="197" t="s">
        <v>138</v>
      </c>
      <c r="D15" s="198"/>
      <c r="E15" s="199"/>
    </row>
    <row r="16" spans="2:5" ht="30.75" thickBot="1" x14ac:dyDescent="0.3">
      <c r="B16" s="13" t="s">
        <v>139</v>
      </c>
      <c r="C16" s="197" t="s">
        <v>140</v>
      </c>
      <c r="D16" s="198"/>
      <c r="E16" s="199"/>
    </row>
    <row r="17" spans="2:5" ht="30.75" thickBot="1" x14ac:dyDescent="0.3">
      <c r="B17" s="13" t="s">
        <v>141</v>
      </c>
      <c r="C17" s="197" t="s">
        <v>142</v>
      </c>
      <c r="D17" s="198"/>
      <c r="E17" s="199"/>
    </row>
    <row r="18" spans="2:5" ht="15.75" thickBot="1" x14ac:dyDescent="0.3">
      <c r="B18" s="201" t="s">
        <v>143</v>
      </c>
      <c r="C18" s="202"/>
      <c r="D18" s="203" t="s">
        <v>144</v>
      </c>
      <c r="E18" s="204"/>
    </row>
    <row r="19" spans="2:5" ht="15.75" thickBot="1" x14ac:dyDescent="0.3">
      <c r="B19" s="194" t="s">
        <v>145</v>
      </c>
      <c r="C19" s="195"/>
      <c r="D19" s="194" t="s">
        <v>146</v>
      </c>
      <c r="E19" s="196"/>
    </row>
  </sheetData>
  <mergeCells count="19">
    <mergeCell ref="C8:E8"/>
    <mergeCell ref="B1:B4"/>
    <mergeCell ref="C1:D2"/>
    <mergeCell ref="C3:D4"/>
    <mergeCell ref="C6:E6"/>
    <mergeCell ref="C7:E7"/>
    <mergeCell ref="B19:C19"/>
    <mergeCell ref="D19:E19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B18:C18"/>
    <mergeCell ref="D18:E18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[1]Hoja2!#REF!</xm:f>
          </x14:formula1>
          <xm:sqref>C8:E8</xm:sqref>
        </x14:dataValidation>
        <x14:dataValidation type="list" allowBlank="1" showInputMessage="1" showErrorMessage="1">
          <x14:formula1>
            <xm:f>[1]Hoja2!#REF!</xm:f>
          </x14:formula1>
          <xm:sqref>E5</xm:sqref>
        </x14:dataValidation>
        <x14:dataValidation type="list" allowBlank="1" showInputMessage="1" showErrorMessage="1">
          <x14:formula1>
            <xm:f>[1]Hoja2!#REF!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Resoluciones</vt:lpstr>
      <vt:lpstr>Indicador</vt:lpstr>
      <vt:lpstr>Resoluciones!Área_de_impresión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Erika Prías</cp:lastModifiedBy>
  <cp:lastPrinted>2013-02-26T20:28:33Z</cp:lastPrinted>
  <dcterms:created xsi:type="dcterms:W3CDTF">2012-05-08T19:02:58Z</dcterms:created>
  <dcterms:modified xsi:type="dcterms:W3CDTF">2018-10-31T21:17:57Z</dcterms:modified>
</cp:coreProperties>
</file>