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DATOS\Desktop\"/>
    </mc:Choice>
  </mc:AlternateContent>
  <bookViews>
    <workbookView xWindow="0" yWindow="0" windowWidth="20490" windowHeight="7350" firstSheet="2" activeTab="3"/>
  </bookViews>
  <sheets>
    <sheet name="RESUMEN OTRAS ACTIVIDADES" sheetId="173" state="hidden" r:id="rId1"/>
    <sheet name="INFORMACION" sheetId="356" state="hidden" r:id="rId2"/>
    <sheet name="INSTRUCCIONES" sheetId="180" r:id="rId3"/>
    <sheet name="RESUMEN-DPTO" sheetId="1" r:id="rId4"/>
    <sheet name="P1" sheetId="355" r:id="rId5"/>
    <sheet name="P2" sheetId="439" r:id="rId6"/>
    <sheet name="P3" sheetId="440" r:id="rId7"/>
    <sheet name="P4" sheetId="441" r:id="rId8"/>
    <sheet name="P5" sheetId="442" r:id="rId9"/>
    <sheet name="P6" sheetId="443" r:id="rId10"/>
    <sheet name="P7" sheetId="444" r:id="rId11"/>
    <sheet name="P8" sheetId="445" r:id="rId12"/>
    <sheet name="P9" sheetId="446" r:id="rId13"/>
    <sheet name="P10" sheetId="447" r:id="rId14"/>
    <sheet name="P11" sheetId="448" r:id="rId15"/>
    <sheet name="P12" sheetId="449" r:id="rId16"/>
    <sheet name="P13" sheetId="450" r:id="rId17"/>
    <sheet name="P14" sheetId="451" r:id="rId18"/>
    <sheet name="P15" sheetId="452" r:id="rId19"/>
    <sheet name="P16" sheetId="453" r:id="rId20"/>
    <sheet name="P17" sheetId="454" r:id="rId21"/>
    <sheet name="P18" sheetId="455" r:id="rId22"/>
    <sheet name="P19" sheetId="456" r:id="rId23"/>
    <sheet name="P20" sheetId="457" r:id="rId24"/>
    <sheet name="P21" sheetId="458" r:id="rId25"/>
    <sheet name="P22" sheetId="459" r:id="rId26"/>
    <sheet name="P23" sheetId="460" r:id="rId27"/>
    <sheet name="P24" sheetId="461" r:id="rId28"/>
    <sheet name="P25" sheetId="462" r:id="rId29"/>
    <sheet name="P26" sheetId="463" r:id="rId30"/>
    <sheet name="P27" sheetId="464" r:id="rId31"/>
    <sheet name="P28" sheetId="465" r:id="rId32"/>
    <sheet name="P29" sheetId="466" r:id="rId33"/>
    <sheet name="P30" sheetId="467" r:id="rId34"/>
    <sheet name="P31" sheetId="468" r:id="rId35"/>
    <sheet name="P32" sheetId="469" r:id="rId36"/>
    <sheet name="P33" sheetId="470" r:id="rId37"/>
    <sheet name="P34" sheetId="471" r:id="rId38"/>
    <sheet name="P35" sheetId="472" r:id="rId39"/>
    <sheet name="P36" sheetId="473" r:id="rId40"/>
    <sheet name="P37" sheetId="474" r:id="rId41"/>
    <sheet name="P38" sheetId="475" r:id="rId42"/>
    <sheet name="P39" sheetId="476" r:id="rId43"/>
    <sheet name="P40" sheetId="477" r:id="rId44"/>
  </sheets>
  <definedNames>
    <definedName name="_xlnm.Print_Area" localSheetId="3">'RESUMEN-DPTO'!$A$1:$AV$69</definedName>
  </definedNames>
  <calcPr calcId="162913"/>
</workbook>
</file>

<file path=xl/calcChain.xml><?xml version="1.0" encoding="utf-8"?>
<calcChain xmlns="http://schemas.openxmlformats.org/spreadsheetml/2006/main">
  <c r="S109" i="477" l="1"/>
  <c r="G104" i="477"/>
  <c r="S98" i="477"/>
  <c r="G98" i="477"/>
  <c r="S89" i="477"/>
  <c r="G89" i="477"/>
  <c r="S80" i="477"/>
  <c r="G79" i="477"/>
  <c r="G78" i="477"/>
  <c r="G80" i="477" s="1"/>
  <c r="S74" i="477"/>
  <c r="G74" i="477"/>
  <c r="S65" i="477"/>
  <c r="G65" i="477"/>
  <c r="Q48" i="477"/>
  <c r="P48" i="477"/>
  <c r="S48" i="477" s="1"/>
  <c r="M47" i="477"/>
  <c r="M49" i="477" s="1"/>
  <c r="L47" i="477"/>
  <c r="L49" i="477" s="1"/>
  <c r="K47" i="477"/>
  <c r="K49" i="477" s="1"/>
  <c r="Q45" i="477"/>
  <c r="P45" i="477"/>
  <c r="N45" i="477"/>
  <c r="R45" i="477" s="1"/>
  <c r="Q44" i="477"/>
  <c r="P44" i="477"/>
  <c r="N44" i="477"/>
  <c r="O44" i="477" s="1"/>
  <c r="Q43" i="477"/>
  <c r="P43" i="477"/>
  <c r="N43" i="477"/>
  <c r="R43" i="477" s="1"/>
  <c r="Q42" i="477"/>
  <c r="P42" i="477"/>
  <c r="N42" i="477"/>
  <c r="O42" i="477" s="1"/>
  <c r="Q41" i="477"/>
  <c r="P41" i="477"/>
  <c r="O41" i="477"/>
  <c r="N41" i="477"/>
  <c r="R41" i="477" s="1"/>
  <c r="Q40" i="477"/>
  <c r="P40" i="477"/>
  <c r="N40" i="477"/>
  <c r="O40" i="477" s="1"/>
  <c r="Q39" i="477"/>
  <c r="P39" i="477"/>
  <c r="O39" i="477"/>
  <c r="N39" i="477"/>
  <c r="R39" i="477" s="1"/>
  <c r="S30" i="477"/>
  <c r="M29" i="477"/>
  <c r="M31" i="477" s="1"/>
  <c r="L29" i="477"/>
  <c r="L31" i="477" s="1"/>
  <c r="K29" i="477"/>
  <c r="K31" i="477" s="1"/>
  <c r="Q27" i="477"/>
  <c r="P27" i="477"/>
  <c r="O27" i="477"/>
  <c r="S27" i="477" s="1"/>
  <c r="N27" i="477"/>
  <c r="R27" i="477" s="1"/>
  <c r="Q26" i="477"/>
  <c r="P26" i="477"/>
  <c r="N26" i="477"/>
  <c r="O26" i="477" s="1"/>
  <c r="Q25" i="477"/>
  <c r="P25" i="477"/>
  <c r="N25" i="477"/>
  <c r="Q24" i="477"/>
  <c r="P24" i="477"/>
  <c r="N24" i="477"/>
  <c r="O24" i="477" s="1"/>
  <c r="Q23" i="477"/>
  <c r="P23" i="477"/>
  <c r="N23" i="477"/>
  <c r="R23" i="477" s="1"/>
  <c r="Q22" i="477"/>
  <c r="P22" i="477"/>
  <c r="N22" i="477"/>
  <c r="O22" i="477" s="1"/>
  <c r="Q21" i="477"/>
  <c r="P21" i="477"/>
  <c r="N21" i="477"/>
  <c r="R21" i="477" s="1"/>
  <c r="N5" i="477"/>
  <c r="D5" i="477"/>
  <c r="Q3" i="477"/>
  <c r="S109" i="476"/>
  <c r="G104" i="476"/>
  <c r="S98" i="476"/>
  <c r="G98" i="476"/>
  <c r="S89" i="476"/>
  <c r="G89" i="476"/>
  <c r="S80" i="476"/>
  <c r="G79" i="476"/>
  <c r="G78" i="476"/>
  <c r="G80" i="476" s="1"/>
  <c r="S74" i="476"/>
  <c r="G74" i="476"/>
  <c r="S65" i="476"/>
  <c r="G65" i="476"/>
  <c r="Q48" i="476"/>
  <c r="P48" i="476"/>
  <c r="S48" i="476" s="1"/>
  <c r="M47" i="476"/>
  <c r="M49" i="476" s="1"/>
  <c r="L47" i="476"/>
  <c r="L49" i="476" s="1"/>
  <c r="K47" i="476"/>
  <c r="K49" i="476" s="1"/>
  <c r="Q45" i="476"/>
  <c r="P45" i="476"/>
  <c r="N45" i="476"/>
  <c r="Q44" i="476"/>
  <c r="P44" i="476"/>
  <c r="O44" i="476"/>
  <c r="S44" i="476" s="1"/>
  <c r="N44" i="476"/>
  <c r="R44" i="476" s="1"/>
  <c r="Q43" i="476"/>
  <c r="P43" i="476"/>
  <c r="N43" i="476"/>
  <c r="Q42" i="476"/>
  <c r="P42" i="476"/>
  <c r="N42" i="476"/>
  <c r="O42" i="476" s="1"/>
  <c r="Q41" i="476"/>
  <c r="P41" i="476"/>
  <c r="O41" i="476"/>
  <c r="S41" i="476" s="1"/>
  <c r="N41" i="476"/>
  <c r="R41" i="476" s="1"/>
  <c r="Q40" i="476"/>
  <c r="P40" i="476"/>
  <c r="N40" i="476"/>
  <c r="O40" i="476" s="1"/>
  <c r="Q39" i="476"/>
  <c r="P39" i="476"/>
  <c r="N39" i="476"/>
  <c r="R39" i="476" s="1"/>
  <c r="M31" i="476"/>
  <c r="L31" i="476"/>
  <c r="S30" i="476"/>
  <c r="M29" i="476"/>
  <c r="L29" i="476"/>
  <c r="K29" i="476"/>
  <c r="K31" i="476" s="1"/>
  <c r="Q27" i="476"/>
  <c r="P27" i="476"/>
  <c r="O27" i="476"/>
  <c r="N27" i="476"/>
  <c r="R27" i="476" s="1"/>
  <c r="Q26" i="476"/>
  <c r="P26" i="476"/>
  <c r="N26" i="476"/>
  <c r="O26" i="476" s="1"/>
  <c r="Q25" i="476"/>
  <c r="P25" i="476"/>
  <c r="N25" i="476"/>
  <c r="R25" i="476" s="1"/>
  <c r="R24" i="476"/>
  <c r="Q24" i="476"/>
  <c r="P24" i="476"/>
  <c r="N24" i="476"/>
  <c r="O24" i="476" s="1"/>
  <c r="Q23" i="476"/>
  <c r="P23" i="476"/>
  <c r="N23" i="476"/>
  <c r="R23" i="476" s="1"/>
  <c r="R22" i="476"/>
  <c r="Q22" i="476"/>
  <c r="P22" i="476"/>
  <c r="N22" i="476"/>
  <c r="O22" i="476" s="1"/>
  <c r="Q21" i="476"/>
  <c r="P21" i="476"/>
  <c r="N21" i="476"/>
  <c r="R21" i="476" s="1"/>
  <c r="N5" i="476"/>
  <c r="D5" i="476"/>
  <c r="Q3" i="476"/>
  <c r="S109" i="475"/>
  <c r="G104" i="475"/>
  <c r="S98" i="475"/>
  <c r="G98" i="475"/>
  <c r="S89" i="475"/>
  <c r="G89" i="475"/>
  <c r="S80" i="475"/>
  <c r="G79" i="475"/>
  <c r="G78" i="475"/>
  <c r="S74" i="475"/>
  <c r="G74" i="475"/>
  <c r="S65" i="475"/>
  <c r="G65" i="475"/>
  <c r="Q48" i="475"/>
  <c r="P48" i="475"/>
  <c r="S48" i="475" s="1"/>
  <c r="M47" i="475"/>
  <c r="M49" i="475" s="1"/>
  <c r="L47" i="475"/>
  <c r="L49" i="475" s="1"/>
  <c r="K47" i="475"/>
  <c r="K49" i="475" s="1"/>
  <c r="Q45" i="475"/>
  <c r="P45" i="475"/>
  <c r="N45" i="475"/>
  <c r="Q44" i="475"/>
  <c r="P44" i="475"/>
  <c r="O44" i="475"/>
  <c r="N44" i="475"/>
  <c r="R44" i="475" s="1"/>
  <c r="Q43" i="475"/>
  <c r="P43" i="475"/>
  <c r="N43" i="475"/>
  <c r="Q42" i="475"/>
  <c r="P42" i="475"/>
  <c r="N42" i="475"/>
  <c r="O42" i="475" s="1"/>
  <c r="Q41" i="475"/>
  <c r="P41" i="475"/>
  <c r="O41" i="475"/>
  <c r="S41" i="475" s="1"/>
  <c r="N41" i="475"/>
  <c r="R41" i="475" s="1"/>
  <c r="Q40" i="475"/>
  <c r="P40" i="475"/>
  <c r="N40" i="475"/>
  <c r="O40" i="475" s="1"/>
  <c r="Q39" i="475"/>
  <c r="P39" i="475"/>
  <c r="N39" i="475"/>
  <c r="R39" i="475" s="1"/>
  <c r="M31" i="475"/>
  <c r="S30" i="475"/>
  <c r="M29" i="475"/>
  <c r="L29" i="475"/>
  <c r="L31" i="475" s="1"/>
  <c r="K29" i="475"/>
  <c r="K31" i="475" s="1"/>
  <c r="Q27" i="475"/>
  <c r="P27" i="475"/>
  <c r="N27" i="475"/>
  <c r="R27" i="475" s="1"/>
  <c r="Q26" i="475"/>
  <c r="P26" i="475"/>
  <c r="N26" i="475"/>
  <c r="O26" i="475" s="1"/>
  <c r="Q25" i="475"/>
  <c r="P25" i="475"/>
  <c r="N25" i="475"/>
  <c r="R25" i="475" s="1"/>
  <c r="Q24" i="475"/>
  <c r="P24" i="475"/>
  <c r="N24" i="475"/>
  <c r="Q23" i="475"/>
  <c r="P23" i="475"/>
  <c r="N23" i="475"/>
  <c r="R23" i="475" s="1"/>
  <c r="Q22" i="475"/>
  <c r="P22" i="475"/>
  <c r="N22" i="475"/>
  <c r="O22" i="475" s="1"/>
  <c r="Q21" i="475"/>
  <c r="Q29" i="475" s="1"/>
  <c r="Q31" i="475" s="1"/>
  <c r="P21" i="475"/>
  <c r="N21" i="475"/>
  <c r="R21" i="475" s="1"/>
  <c r="N5" i="475"/>
  <c r="D5" i="475"/>
  <c r="Q3" i="475"/>
  <c r="S109" i="474"/>
  <c r="G104" i="474"/>
  <c r="S98" i="474"/>
  <c r="G98" i="474"/>
  <c r="S89" i="474"/>
  <c r="G89" i="474"/>
  <c r="S80" i="474"/>
  <c r="G79" i="474"/>
  <c r="G78" i="474"/>
  <c r="G80" i="474" s="1"/>
  <c r="S74" i="474"/>
  <c r="G74" i="474"/>
  <c r="S65" i="474"/>
  <c r="G65" i="474"/>
  <c r="S48" i="474"/>
  <c r="Q48" i="474"/>
  <c r="P48" i="474"/>
  <c r="M47" i="474"/>
  <c r="M49" i="474" s="1"/>
  <c r="L47" i="474"/>
  <c r="L49" i="474" s="1"/>
  <c r="K47" i="474"/>
  <c r="K49" i="474" s="1"/>
  <c r="Q45" i="474"/>
  <c r="P45" i="474"/>
  <c r="N45" i="474"/>
  <c r="R45" i="474" s="1"/>
  <c r="Q44" i="474"/>
  <c r="P44" i="474"/>
  <c r="O44" i="474"/>
  <c r="N44" i="474"/>
  <c r="R44" i="474" s="1"/>
  <c r="Q43" i="474"/>
  <c r="P43" i="474"/>
  <c r="N43" i="474"/>
  <c r="R43" i="474" s="1"/>
  <c r="Q42" i="474"/>
  <c r="P42" i="474"/>
  <c r="N42" i="474"/>
  <c r="Q41" i="474"/>
  <c r="P41" i="474"/>
  <c r="O41" i="474"/>
  <c r="S41" i="474" s="1"/>
  <c r="N41" i="474"/>
  <c r="R41" i="474" s="1"/>
  <c r="Q40" i="474"/>
  <c r="P40" i="474"/>
  <c r="N40" i="474"/>
  <c r="O40" i="474" s="1"/>
  <c r="Q39" i="474"/>
  <c r="P39" i="474"/>
  <c r="N39" i="474"/>
  <c r="R39" i="474" s="1"/>
  <c r="S30" i="474"/>
  <c r="M29" i="474"/>
  <c r="M31" i="474" s="1"/>
  <c r="L29" i="474"/>
  <c r="L31" i="474" s="1"/>
  <c r="K29" i="474"/>
  <c r="K31" i="474" s="1"/>
  <c r="Q27" i="474"/>
  <c r="P27" i="474"/>
  <c r="N27" i="474"/>
  <c r="R27" i="474" s="1"/>
  <c r="Q26" i="474"/>
  <c r="P26" i="474"/>
  <c r="N26" i="474"/>
  <c r="O26" i="474" s="1"/>
  <c r="Q25" i="474"/>
  <c r="P25" i="474"/>
  <c r="N25" i="474"/>
  <c r="R25" i="474" s="1"/>
  <c r="R24" i="474"/>
  <c r="Q24" i="474"/>
  <c r="P24" i="474"/>
  <c r="N24" i="474"/>
  <c r="O24" i="474" s="1"/>
  <c r="Q23" i="474"/>
  <c r="P23" i="474"/>
  <c r="N23" i="474"/>
  <c r="R23" i="474" s="1"/>
  <c r="R22" i="474"/>
  <c r="Q22" i="474"/>
  <c r="P22" i="474"/>
  <c r="N22" i="474"/>
  <c r="O22" i="474" s="1"/>
  <c r="Q21" i="474"/>
  <c r="P21" i="474"/>
  <c r="N21" i="474"/>
  <c r="R21" i="474" s="1"/>
  <c r="N5" i="474"/>
  <c r="D5" i="474"/>
  <c r="Q3" i="474"/>
  <c r="S109" i="473"/>
  <c r="G104" i="473"/>
  <c r="S98" i="473"/>
  <c r="G98" i="473"/>
  <c r="S89" i="473"/>
  <c r="G89" i="473"/>
  <c r="S80" i="473"/>
  <c r="G79" i="473"/>
  <c r="G78" i="473"/>
  <c r="G80" i="473" s="1"/>
  <c r="S74" i="473"/>
  <c r="G74" i="473"/>
  <c r="S65" i="473"/>
  <c r="G65" i="473"/>
  <c r="S48" i="473"/>
  <c r="Q48" i="473"/>
  <c r="P48" i="473"/>
  <c r="M47" i="473"/>
  <c r="M49" i="473" s="1"/>
  <c r="L47" i="473"/>
  <c r="L49" i="473" s="1"/>
  <c r="K47" i="473"/>
  <c r="K49" i="473" s="1"/>
  <c r="Q45" i="473"/>
  <c r="P45" i="473"/>
  <c r="O45" i="473"/>
  <c r="N45" i="473"/>
  <c r="R45" i="473" s="1"/>
  <c r="Q44" i="473"/>
  <c r="P44" i="473"/>
  <c r="N44" i="473"/>
  <c r="R44" i="473" s="1"/>
  <c r="Q43" i="473"/>
  <c r="P43" i="473"/>
  <c r="O43" i="473"/>
  <c r="S43" i="473" s="1"/>
  <c r="N43" i="473"/>
  <c r="R43" i="473" s="1"/>
  <c r="Q42" i="473"/>
  <c r="P42" i="473"/>
  <c r="N42" i="473"/>
  <c r="R42" i="473" s="1"/>
  <c r="Q41" i="473"/>
  <c r="P41" i="473"/>
  <c r="O41" i="473"/>
  <c r="S41" i="473" s="1"/>
  <c r="N41" i="473"/>
  <c r="R41" i="473" s="1"/>
  <c r="Q40" i="473"/>
  <c r="P40" i="473"/>
  <c r="N40" i="473"/>
  <c r="O40" i="473" s="1"/>
  <c r="Q39" i="473"/>
  <c r="P39" i="473"/>
  <c r="P47" i="473" s="1"/>
  <c r="P49" i="473" s="1"/>
  <c r="N39" i="473"/>
  <c r="S30" i="473"/>
  <c r="M29" i="473"/>
  <c r="M31" i="473" s="1"/>
  <c r="L29" i="473"/>
  <c r="L31" i="473" s="1"/>
  <c r="K29" i="473"/>
  <c r="K31" i="473" s="1"/>
  <c r="Q27" i="473"/>
  <c r="P27" i="473"/>
  <c r="N27" i="473"/>
  <c r="O27" i="473" s="1"/>
  <c r="Q26" i="473"/>
  <c r="P26" i="473"/>
  <c r="O26" i="473"/>
  <c r="N26" i="473"/>
  <c r="R26" i="473" s="1"/>
  <c r="Q25" i="473"/>
  <c r="P25" i="473"/>
  <c r="N25" i="473"/>
  <c r="O25" i="473" s="1"/>
  <c r="Q24" i="473"/>
  <c r="P24" i="473"/>
  <c r="N24" i="473"/>
  <c r="R24" i="473" s="1"/>
  <c r="Q23" i="473"/>
  <c r="P23" i="473"/>
  <c r="N23" i="473"/>
  <c r="O23" i="473" s="1"/>
  <c r="Q22" i="473"/>
  <c r="P22" i="473"/>
  <c r="N22" i="473"/>
  <c r="R22" i="473" s="1"/>
  <c r="Q21" i="473"/>
  <c r="P21" i="473"/>
  <c r="N21" i="473"/>
  <c r="N5" i="473"/>
  <c r="D5" i="473"/>
  <c r="Q3" i="473"/>
  <c r="S109" i="472"/>
  <c r="G104" i="472"/>
  <c r="S98" i="472"/>
  <c r="G98" i="472"/>
  <c r="S89" i="472"/>
  <c r="G89" i="472"/>
  <c r="S80" i="472"/>
  <c r="G79" i="472"/>
  <c r="G78" i="472"/>
  <c r="S74" i="472"/>
  <c r="G74" i="472"/>
  <c r="S65" i="472"/>
  <c r="G65" i="472"/>
  <c r="Q48" i="472"/>
  <c r="P48" i="472"/>
  <c r="M47" i="472"/>
  <c r="M49" i="472" s="1"/>
  <c r="L47" i="472"/>
  <c r="L49" i="472" s="1"/>
  <c r="K47" i="472"/>
  <c r="K49" i="472" s="1"/>
  <c r="Q45" i="472"/>
  <c r="P45" i="472"/>
  <c r="N45" i="472"/>
  <c r="R45" i="472" s="1"/>
  <c r="Q44" i="472"/>
  <c r="P44" i="472"/>
  <c r="N44" i="472"/>
  <c r="O44" i="472" s="1"/>
  <c r="Q43" i="472"/>
  <c r="P43" i="472"/>
  <c r="N43" i="472"/>
  <c r="R43" i="472" s="1"/>
  <c r="Q42" i="472"/>
  <c r="P42" i="472"/>
  <c r="N42" i="472"/>
  <c r="O42" i="472" s="1"/>
  <c r="Q41" i="472"/>
  <c r="P41" i="472"/>
  <c r="N41" i="472"/>
  <c r="R41" i="472" s="1"/>
  <c r="Q40" i="472"/>
  <c r="P40" i="472"/>
  <c r="N40" i="472"/>
  <c r="O40" i="472" s="1"/>
  <c r="Q39" i="472"/>
  <c r="P39" i="472"/>
  <c r="N39" i="472"/>
  <c r="R39" i="472" s="1"/>
  <c r="S30" i="472"/>
  <c r="M29" i="472"/>
  <c r="M31" i="472" s="1"/>
  <c r="L29" i="472"/>
  <c r="L31" i="472" s="1"/>
  <c r="K29" i="472"/>
  <c r="K31" i="472" s="1"/>
  <c r="Q27" i="472"/>
  <c r="P27" i="472"/>
  <c r="O27" i="472"/>
  <c r="N27" i="472"/>
  <c r="R27" i="472" s="1"/>
  <c r="Q26" i="472"/>
  <c r="P26" i="472"/>
  <c r="N26" i="472"/>
  <c r="O26" i="472" s="1"/>
  <c r="Q25" i="472"/>
  <c r="P25" i="472"/>
  <c r="N25" i="472"/>
  <c r="O25" i="472" s="1"/>
  <c r="Q24" i="472"/>
  <c r="P24" i="472"/>
  <c r="N24" i="472"/>
  <c r="O24" i="472" s="1"/>
  <c r="Q23" i="472"/>
  <c r="P23" i="472"/>
  <c r="N23" i="472"/>
  <c r="O23" i="472" s="1"/>
  <c r="Q22" i="472"/>
  <c r="P22" i="472"/>
  <c r="N22" i="472"/>
  <c r="O22" i="472" s="1"/>
  <c r="Q21" i="472"/>
  <c r="P21" i="472"/>
  <c r="P29" i="472" s="1"/>
  <c r="P31" i="472" s="1"/>
  <c r="N21" i="472"/>
  <c r="N5" i="472"/>
  <c r="D5" i="472"/>
  <c r="Q3" i="472"/>
  <c r="S109" i="471"/>
  <c r="G104" i="471"/>
  <c r="S98" i="471"/>
  <c r="G98" i="471"/>
  <c r="S89" i="471"/>
  <c r="G89" i="471"/>
  <c r="S80" i="471"/>
  <c r="G79" i="471"/>
  <c r="G78" i="471"/>
  <c r="G80" i="471" s="1"/>
  <c r="S74" i="471"/>
  <c r="G74" i="471"/>
  <c r="S65" i="471"/>
  <c r="G65" i="471"/>
  <c r="Q48" i="471"/>
  <c r="P48" i="471"/>
  <c r="M47" i="471"/>
  <c r="M49" i="471" s="1"/>
  <c r="L47" i="471"/>
  <c r="L49" i="471" s="1"/>
  <c r="K47" i="471"/>
  <c r="K49" i="471" s="1"/>
  <c r="Q45" i="471"/>
  <c r="P45" i="471"/>
  <c r="N45" i="471"/>
  <c r="R45" i="471" s="1"/>
  <c r="Q44" i="471"/>
  <c r="P44" i="471"/>
  <c r="N44" i="471"/>
  <c r="O44" i="471" s="1"/>
  <c r="Q43" i="471"/>
  <c r="P43" i="471"/>
  <c r="N43" i="471"/>
  <c r="R43" i="471" s="1"/>
  <c r="Q42" i="471"/>
  <c r="P42" i="471"/>
  <c r="N42" i="471"/>
  <c r="O42" i="471" s="1"/>
  <c r="Q41" i="471"/>
  <c r="P41" i="471"/>
  <c r="N41" i="471"/>
  <c r="R41" i="471" s="1"/>
  <c r="Q40" i="471"/>
  <c r="P40" i="471"/>
  <c r="N40" i="471"/>
  <c r="O40" i="471" s="1"/>
  <c r="Q39" i="471"/>
  <c r="P39" i="471"/>
  <c r="N39" i="471"/>
  <c r="R39" i="471" s="1"/>
  <c r="S30" i="471"/>
  <c r="M29" i="471"/>
  <c r="M31" i="471" s="1"/>
  <c r="L29" i="471"/>
  <c r="L31" i="471" s="1"/>
  <c r="K29" i="471"/>
  <c r="K31" i="471" s="1"/>
  <c r="Q27" i="471"/>
  <c r="P27" i="471"/>
  <c r="N27" i="471"/>
  <c r="O27" i="471" s="1"/>
  <c r="Q26" i="471"/>
  <c r="P26" i="471"/>
  <c r="N26" i="471"/>
  <c r="O26" i="471" s="1"/>
  <c r="Q25" i="471"/>
  <c r="P25" i="471"/>
  <c r="N25" i="471"/>
  <c r="O25" i="471" s="1"/>
  <c r="Q24" i="471"/>
  <c r="P24" i="471"/>
  <c r="N24" i="471"/>
  <c r="O24" i="471" s="1"/>
  <c r="Q23" i="471"/>
  <c r="P23" i="471"/>
  <c r="N23" i="471"/>
  <c r="O23" i="471" s="1"/>
  <c r="Q22" i="471"/>
  <c r="P22" i="471"/>
  <c r="N22" i="471"/>
  <c r="O22" i="471" s="1"/>
  <c r="Q21" i="471"/>
  <c r="P21" i="471"/>
  <c r="N21" i="471"/>
  <c r="N5" i="471"/>
  <c r="D5" i="471"/>
  <c r="Q3" i="471"/>
  <c r="S109" i="470"/>
  <c r="G104" i="470"/>
  <c r="S98" i="470"/>
  <c r="G98" i="470"/>
  <c r="S89" i="470"/>
  <c r="G89" i="470"/>
  <c r="S80" i="470"/>
  <c r="G80" i="470"/>
  <c r="G79" i="470"/>
  <c r="G78" i="470"/>
  <c r="S74" i="470"/>
  <c r="G74" i="470"/>
  <c r="S65" i="470"/>
  <c r="G65" i="470"/>
  <c r="Q48" i="470"/>
  <c r="P48" i="470"/>
  <c r="S48" i="470" s="1"/>
  <c r="M47" i="470"/>
  <c r="M49" i="470" s="1"/>
  <c r="L47" i="470"/>
  <c r="L49" i="470" s="1"/>
  <c r="K47" i="470"/>
  <c r="K49" i="470" s="1"/>
  <c r="Q45" i="470"/>
  <c r="P45" i="470"/>
  <c r="N45" i="470"/>
  <c r="R45" i="470" s="1"/>
  <c r="Q44" i="470"/>
  <c r="P44" i="470"/>
  <c r="N44" i="470"/>
  <c r="O44" i="470" s="1"/>
  <c r="Q43" i="470"/>
  <c r="P43" i="470"/>
  <c r="N43" i="470"/>
  <c r="Q42" i="470"/>
  <c r="P42" i="470"/>
  <c r="N42" i="470"/>
  <c r="R41" i="470"/>
  <c r="Q41" i="470"/>
  <c r="P41" i="470"/>
  <c r="N41" i="470"/>
  <c r="O41" i="470" s="1"/>
  <c r="Q40" i="470"/>
  <c r="P40" i="470"/>
  <c r="N40" i="470"/>
  <c r="O40" i="470" s="1"/>
  <c r="Q39" i="470"/>
  <c r="Q47" i="470" s="1"/>
  <c r="Q49" i="470" s="1"/>
  <c r="P39" i="470"/>
  <c r="N39" i="470"/>
  <c r="S30" i="470"/>
  <c r="M29" i="470"/>
  <c r="M31" i="470" s="1"/>
  <c r="L29" i="470"/>
  <c r="L31" i="470" s="1"/>
  <c r="K29" i="470"/>
  <c r="K31" i="470" s="1"/>
  <c r="Q27" i="470"/>
  <c r="P27" i="470"/>
  <c r="N27" i="470"/>
  <c r="O27" i="470" s="1"/>
  <c r="Q26" i="470"/>
  <c r="P26" i="470"/>
  <c r="N26" i="470"/>
  <c r="R26" i="470" s="1"/>
  <c r="Q25" i="470"/>
  <c r="P25" i="470"/>
  <c r="N25" i="470"/>
  <c r="O25" i="470" s="1"/>
  <c r="Q24" i="470"/>
  <c r="P24" i="470"/>
  <c r="N24" i="470"/>
  <c r="R24" i="470" s="1"/>
  <c r="Q23" i="470"/>
  <c r="Q29" i="470" s="1"/>
  <c r="Q31" i="470" s="1"/>
  <c r="P23" i="470"/>
  <c r="N23" i="470"/>
  <c r="O23" i="470" s="1"/>
  <c r="Q22" i="470"/>
  <c r="P22" i="470"/>
  <c r="N22" i="470"/>
  <c r="R22" i="470" s="1"/>
  <c r="Q21" i="470"/>
  <c r="P21" i="470"/>
  <c r="N21" i="470"/>
  <c r="N5" i="470"/>
  <c r="D5" i="470"/>
  <c r="Q3" i="470"/>
  <c r="S109" i="469"/>
  <c r="G104" i="469"/>
  <c r="S98" i="469"/>
  <c r="G98" i="469"/>
  <c r="S89" i="469"/>
  <c r="G89" i="469"/>
  <c r="S80" i="469"/>
  <c r="G79" i="469"/>
  <c r="G78" i="469"/>
  <c r="G80" i="469" s="1"/>
  <c r="S74" i="469"/>
  <c r="G74" i="469"/>
  <c r="S65" i="469"/>
  <c r="G65" i="469"/>
  <c r="Q48" i="469"/>
  <c r="P48" i="469"/>
  <c r="M47" i="469"/>
  <c r="M49" i="469" s="1"/>
  <c r="L47" i="469"/>
  <c r="L49" i="469" s="1"/>
  <c r="K47" i="469"/>
  <c r="K49" i="469" s="1"/>
  <c r="Q45" i="469"/>
  <c r="P45" i="469"/>
  <c r="N45" i="469"/>
  <c r="O45" i="469" s="1"/>
  <c r="Q44" i="469"/>
  <c r="P44" i="469"/>
  <c r="N44" i="469"/>
  <c r="R44" i="469" s="1"/>
  <c r="Q43" i="469"/>
  <c r="P43" i="469"/>
  <c r="N43" i="469"/>
  <c r="O43" i="469" s="1"/>
  <c r="Q42" i="469"/>
  <c r="P42" i="469"/>
  <c r="O42" i="469"/>
  <c r="N42" i="469"/>
  <c r="R42" i="469" s="1"/>
  <c r="Q41" i="469"/>
  <c r="P41" i="469"/>
  <c r="N41" i="469"/>
  <c r="O41" i="469" s="1"/>
  <c r="Q40" i="469"/>
  <c r="P40" i="469"/>
  <c r="O40" i="469"/>
  <c r="N40" i="469"/>
  <c r="R40" i="469" s="1"/>
  <c r="Q39" i="469"/>
  <c r="P39" i="469"/>
  <c r="N39" i="469"/>
  <c r="S30" i="469"/>
  <c r="M29" i="469"/>
  <c r="M31" i="469" s="1"/>
  <c r="L29" i="469"/>
  <c r="L31" i="469" s="1"/>
  <c r="K29" i="469"/>
  <c r="K31" i="469" s="1"/>
  <c r="Q27" i="469"/>
  <c r="P27" i="469"/>
  <c r="N27" i="469"/>
  <c r="O27" i="469" s="1"/>
  <c r="Q26" i="469"/>
  <c r="P26" i="469"/>
  <c r="N26" i="469"/>
  <c r="R26" i="469" s="1"/>
  <c r="Q25" i="469"/>
  <c r="P25" i="469"/>
  <c r="N25" i="469"/>
  <c r="O25" i="469" s="1"/>
  <c r="Q24" i="469"/>
  <c r="P24" i="469"/>
  <c r="N24" i="469"/>
  <c r="R24" i="469" s="1"/>
  <c r="Q23" i="469"/>
  <c r="P23" i="469"/>
  <c r="N23" i="469"/>
  <c r="O23" i="469" s="1"/>
  <c r="Q22" i="469"/>
  <c r="P22" i="469"/>
  <c r="N22" i="469"/>
  <c r="R22" i="469" s="1"/>
  <c r="Q21" i="469"/>
  <c r="P21" i="469"/>
  <c r="N21" i="469"/>
  <c r="N5" i="469"/>
  <c r="D5" i="469"/>
  <c r="Q3" i="469"/>
  <c r="S109" i="468"/>
  <c r="G104" i="468"/>
  <c r="S98" i="468"/>
  <c r="G98" i="468"/>
  <c r="S89" i="468"/>
  <c r="G89" i="468"/>
  <c r="S80" i="468"/>
  <c r="G79" i="468"/>
  <c r="G78" i="468"/>
  <c r="G80" i="468" s="1"/>
  <c r="S74" i="468"/>
  <c r="G74" i="468"/>
  <c r="S65" i="468"/>
  <c r="G65" i="468"/>
  <c r="Q48" i="468"/>
  <c r="P48" i="468"/>
  <c r="M47" i="468"/>
  <c r="M49" i="468" s="1"/>
  <c r="L47" i="468"/>
  <c r="L49" i="468" s="1"/>
  <c r="K47" i="468"/>
  <c r="K49" i="468" s="1"/>
  <c r="Q45" i="468"/>
  <c r="P45" i="468"/>
  <c r="N45" i="468"/>
  <c r="O45" i="468" s="1"/>
  <c r="Q44" i="468"/>
  <c r="P44" i="468"/>
  <c r="N44" i="468"/>
  <c r="O44" i="468" s="1"/>
  <c r="Q43" i="468"/>
  <c r="P43" i="468"/>
  <c r="N43" i="468"/>
  <c r="O43" i="468" s="1"/>
  <c r="Q42" i="468"/>
  <c r="P42" i="468"/>
  <c r="N42" i="468"/>
  <c r="O42" i="468" s="1"/>
  <c r="Q41" i="468"/>
  <c r="P41" i="468"/>
  <c r="N41" i="468"/>
  <c r="O41" i="468" s="1"/>
  <c r="Q40" i="468"/>
  <c r="P40" i="468"/>
  <c r="N40" i="468"/>
  <c r="O40" i="468" s="1"/>
  <c r="Q39" i="468"/>
  <c r="P39" i="468"/>
  <c r="P47" i="468" s="1"/>
  <c r="P49" i="468" s="1"/>
  <c r="N39" i="468"/>
  <c r="S30" i="468"/>
  <c r="M29" i="468"/>
  <c r="M31" i="468" s="1"/>
  <c r="L29" i="468"/>
  <c r="L31" i="468" s="1"/>
  <c r="K29" i="468"/>
  <c r="K31" i="468" s="1"/>
  <c r="Q27" i="468"/>
  <c r="P27" i="468"/>
  <c r="O27" i="468"/>
  <c r="N27" i="468"/>
  <c r="R27" i="468" s="1"/>
  <c r="Q26" i="468"/>
  <c r="P26" i="468"/>
  <c r="N26" i="468"/>
  <c r="R26" i="468" s="1"/>
  <c r="Q25" i="468"/>
  <c r="P25" i="468"/>
  <c r="N25" i="468"/>
  <c r="O25" i="468" s="1"/>
  <c r="Q24" i="468"/>
  <c r="P24" i="468"/>
  <c r="N24" i="468"/>
  <c r="R24" i="468" s="1"/>
  <c r="Q23" i="468"/>
  <c r="P23" i="468"/>
  <c r="N23" i="468"/>
  <c r="O23" i="468" s="1"/>
  <c r="Q22" i="468"/>
  <c r="P22" i="468"/>
  <c r="N22" i="468"/>
  <c r="R22" i="468" s="1"/>
  <c r="Q21" i="468"/>
  <c r="P21" i="468"/>
  <c r="N21" i="468"/>
  <c r="N5" i="468"/>
  <c r="D5" i="468"/>
  <c r="Q3" i="468"/>
  <c r="S109" i="467"/>
  <c r="G104" i="467"/>
  <c r="S98" i="467"/>
  <c r="G98" i="467"/>
  <c r="S89" i="467"/>
  <c r="G89" i="467"/>
  <c r="S80" i="467"/>
  <c r="G79" i="467"/>
  <c r="G78" i="467"/>
  <c r="G80" i="467" s="1"/>
  <c r="S74" i="467"/>
  <c r="G74" i="467"/>
  <c r="S65" i="467"/>
  <c r="G65" i="467"/>
  <c r="Q48" i="467"/>
  <c r="P48" i="467"/>
  <c r="S48" i="467" s="1"/>
  <c r="M47" i="467"/>
  <c r="M49" i="467" s="1"/>
  <c r="L47" i="467"/>
  <c r="L49" i="467" s="1"/>
  <c r="K47" i="467"/>
  <c r="K49" i="467" s="1"/>
  <c r="Q45" i="467"/>
  <c r="P45" i="467"/>
  <c r="N45" i="467"/>
  <c r="O45" i="467" s="1"/>
  <c r="Q44" i="467"/>
  <c r="P44" i="467"/>
  <c r="N44" i="467"/>
  <c r="O44" i="467" s="1"/>
  <c r="Q43" i="467"/>
  <c r="P43" i="467"/>
  <c r="N43" i="467"/>
  <c r="O43" i="467" s="1"/>
  <c r="Q42" i="467"/>
  <c r="P42" i="467"/>
  <c r="N42" i="467"/>
  <c r="O42" i="467" s="1"/>
  <c r="Q41" i="467"/>
  <c r="P41" i="467"/>
  <c r="N41" i="467"/>
  <c r="O41" i="467" s="1"/>
  <c r="Q40" i="467"/>
  <c r="P40" i="467"/>
  <c r="N40" i="467"/>
  <c r="O40" i="467" s="1"/>
  <c r="Q39" i="467"/>
  <c r="P39" i="467"/>
  <c r="N39" i="467"/>
  <c r="L31" i="467"/>
  <c r="S30" i="467"/>
  <c r="M29" i="467"/>
  <c r="M31" i="467" s="1"/>
  <c r="L29" i="467"/>
  <c r="K29" i="467"/>
  <c r="K31" i="467" s="1"/>
  <c r="Q27" i="467"/>
  <c r="P27" i="467"/>
  <c r="O27" i="467"/>
  <c r="N27" i="467"/>
  <c r="R27" i="467" s="1"/>
  <c r="Q26" i="467"/>
  <c r="P26" i="467"/>
  <c r="N26" i="467"/>
  <c r="R26" i="467" s="1"/>
  <c r="Q25" i="467"/>
  <c r="P25" i="467"/>
  <c r="N25" i="467"/>
  <c r="O25" i="467" s="1"/>
  <c r="Q24" i="467"/>
  <c r="P24" i="467"/>
  <c r="N24" i="467"/>
  <c r="R24" i="467" s="1"/>
  <c r="Q23" i="467"/>
  <c r="P23" i="467"/>
  <c r="N23" i="467"/>
  <c r="O23" i="467" s="1"/>
  <c r="Q22" i="467"/>
  <c r="P22" i="467"/>
  <c r="N22" i="467"/>
  <c r="R22" i="467" s="1"/>
  <c r="Q21" i="467"/>
  <c r="P21" i="467"/>
  <c r="P29" i="467" s="1"/>
  <c r="P31" i="467" s="1"/>
  <c r="N21" i="467"/>
  <c r="N5" i="467"/>
  <c r="D5" i="467"/>
  <c r="Q3" i="467"/>
  <c r="S109" i="466"/>
  <c r="G104" i="466"/>
  <c r="S98" i="466"/>
  <c r="G98" i="466"/>
  <c r="S89" i="466"/>
  <c r="G89" i="466"/>
  <c r="S80" i="466"/>
  <c r="G79" i="466"/>
  <c r="G78" i="466"/>
  <c r="G80" i="466" s="1"/>
  <c r="S74" i="466"/>
  <c r="G74" i="466"/>
  <c r="S65" i="466"/>
  <c r="G65" i="466"/>
  <c r="Q48" i="466"/>
  <c r="P48" i="466"/>
  <c r="M47" i="466"/>
  <c r="M49" i="466" s="1"/>
  <c r="L47" i="466"/>
  <c r="L49" i="466" s="1"/>
  <c r="K47" i="466"/>
  <c r="K49" i="466" s="1"/>
  <c r="Q45" i="466"/>
  <c r="P45" i="466"/>
  <c r="N45" i="466"/>
  <c r="O45" i="466" s="1"/>
  <c r="Q44" i="466"/>
  <c r="P44" i="466"/>
  <c r="N44" i="466"/>
  <c r="O44" i="466" s="1"/>
  <c r="Q43" i="466"/>
  <c r="P43" i="466"/>
  <c r="N43" i="466"/>
  <c r="O43" i="466" s="1"/>
  <c r="Q42" i="466"/>
  <c r="P42" i="466"/>
  <c r="N42" i="466"/>
  <c r="Q41" i="466"/>
  <c r="P41" i="466"/>
  <c r="N41" i="466"/>
  <c r="R40" i="466"/>
  <c r="Q40" i="466"/>
  <c r="P40" i="466"/>
  <c r="N40" i="466"/>
  <c r="O40" i="466" s="1"/>
  <c r="Q39" i="466"/>
  <c r="P39" i="466"/>
  <c r="N39" i="466"/>
  <c r="R39" i="466" s="1"/>
  <c r="M31" i="466"/>
  <c r="S30" i="466"/>
  <c r="M29" i="466"/>
  <c r="L29" i="466"/>
  <c r="L31" i="466" s="1"/>
  <c r="K29" i="466"/>
  <c r="K31" i="466" s="1"/>
  <c r="Q27" i="466"/>
  <c r="P27" i="466"/>
  <c r="N27" i="466"/>
  <c r="R27" i="466" s="1"/>
  <c r="Q26" i="466"/>
  <c r="P26" i="466"/>
  <c r="N26" i="466"/>
  <c r="O26" i="466" s="1"/>
  <c r="Q25" i="466"/>
  <c r="P25" i="466"/>
  <c r="N25" i="466"/>
  <c r="R25" i="466" s="1"/>
  <c r="Q24" i="466"/>
  <c r="P24" i="466"/>
  <c r="N24" i="466"/>
  <c r="O24" i="466" s="1"/>
  <c r="Q23" i="466"/>
  <c r="P23" i="466"/>
  <c r="N23" i="466"/>
  <c r="R23" i="466" s="1"/>
  <c r="Q22" i="466"/>
  <c r="P22" i="466"/>
  <c r="N22" i="466"/>
  <c r="O22" i="466" s="1"/>
  <c r="Q21" i="466"/>
  <c r="P21" i="466"/>
  <c r="N21" i="466"/>
  <c r="R21" i="466" s="1"/>
  <c r="N5" i="466"/>
  <c r="D5" i="466"/>
  <c r="Q3" i="466"/>
  <c r="S109" i="465"/>
  <c r="G104" i="465"/>
  <c r="S98" i="465"/>
  <c r="G98" i="465"/>
  <c r="S89" i="465"/>
  <c r="G89" i="465"/>
  <c r="S80" i="465"/>
  <c r="G79" i="465"/>
  <c r="G78" i="465"/>
  <c r="S74" i="465"/>
  <c r="G74" i="465"/>
  <c r="S65" i="465"/>
  <c r="G65" i="465"/>
  <c r="Q48" i="465"/>
  <c r="P48" i="465"/>
  <c r="S48" i="465" s="1"/>
  <c r="M47" i="465"/>
  <c r="M49" i="465" s="1"/>
  <c r="L47" i="465"/>
  <c r="L49" i="465" s="1"/>
  <c r="K47" i="465"/>
  <c r="K49" i="465" s="1"/>
  <c r="Q45" i="465"/>
  <c r="P45" i="465"/>
  <c r="N45" i="465"/>
  <c r="R45" i="465" s="1"/>
  <c r="Q44" i="465"/>
  <c r="P44" i="465"/>
  <c r="N44" i="465"/>
  <c r="R44" i="465" s="1"/>
  <c r="Q43" i="465"/>
  <c r="P43" i="465"/>
  <c r="N43" i="465"/>
  <c r="O43" i="465" s="1"/>
  <c r="Q42" i="465"/>
  <c r="P42" i="465"/>
  <c r="N42" i="465"/>
  <c r="O42" i="465" s="1"/>
  <c r="Q41" i="465"/>
  <c r="P41" i="465"/>
  <c r="N41" i="465"/>
  <c r="O41" i="465" s="1"/>
  <c r="Q40" i="465"/>
  <c r="P40" i="465"/>
  <c r="N40" i="465"/>
  <c r="O40" i="465" s="1"/>
  <c r="Q39" i="465"/>
  <c r="P39" i="465"/>
  <c r="N39" i="465"/>
  <c r="S30" i="465"/>
  <c r="M29" i="465"/>
  <c r="M31" i="465" s="1"/>
  <c r="L29" i="465"/>
  <c r="L31" i="465" s="1"/>
  <c r="K29" i="465"/>
  <c r="K31" i="465" s="1"/>
  <c r="Q27" i="465"/>
  <c r="P27" i="465"/>
  <c r="N27" i="465"/>
  <c r="R27" i="465" s="1"/>
  <c r="Q26" i="465"/>
  <c r="P26" i="465"/>
  <c r="N26" i="465"/>
  <c r="O26" i="465" s="1"/>
  <c r="Q25" i="465"/>
  <c r="P25" i="465"/>
  <c r="N25" i="465"/>
  <c r="R25" i="465" s="1"/>
  <c r="Q24" i="465"/>
  <c r="P24" i="465"/>
  <c r="N24" i="465"/>
  <c r="O24" i="465" s="1"/>
  <c r="Q23" i="465"/>
  <c r="P23" i="465"/>
  <c r="N23" i="465"/>
  <c r="R23" i="465" s="1"/>
  <c r="Q22" i="465"/>
  <c r="P22" i="465"/>
  <c r="N22" i="465"/>
  <c r="O22" i="465" s="1"/>
  <c r="Q21" i="465"/>
  <c r="P21" i="465"/>
  <c r="N21" i="465"/>
  <c r="R21" i="465" s="1"/>
  <c r="N5" i="465"/>
  <c r="D5" i="465"/>
  <c r="Q3" i="465"/>
  <c r="S109" i="464"/>
  <c r="G104" i="464"/>
  <c r="S98" i="464"/>
  <c r="G98" i="464"/>
  <c r="S89" i="464"/>
  <c r="G89" i="464"/>
  <c r="S80" i="464"/>
  <c r="G79" i="464"/>
  <c r="G78" i="464"/>
  <c r="G80" i="464" s="1"/>
  <c r="S74" i="464"/>
  <c r="G74" i="464"/>
  <c r="S65" i="464"/>
  <c r="G65" i="464"/>
  <c r="Q48" i="464"/>
  <c r="P48" i="464"/>
  <c r="M47" i="464"/>
  <c r="M49" i="464" s="1"/>
  <c r="L47" i="464"/>
  <c r="L49" i="464" s="1"/>
  <c r="K47" i="464"/>
  <c r="K49" i="464" s="1"/>
  <c r="Q45" i="464"/>
  <c r="P45" i="464"/>
  <c r="N45" i="464"/>
  <c r="O45" i="464" s="1"/>
  <c r="Q44" i="464"/>
  <c r="P44" i="464"/>
  <c r="N44" i="464"/>
  <c r="O44" i="464" s="1"/>
  <c r="Q43" i="464"/>
  <c r="P43" i="464"/>
  <c r="N43" i="464"/>
  <c r="O43" i="464" s="1"/>
  <c r="Q42" i="464"/>
  <c r="P42" i="464"/>
  <c r="N42" i="464"/>
  <c r="O42" i="464" s="1"/>
  <c r="Q41" i="464"/>
  <c r="P41" i="464"/>
  <c r="N41" i="464"/>
  <c r="O41" i="464" s="1"/>
  <c r="Q40" i="464"/>
  <c r="P40" i="464"/>
  <c r="N40" i="464"/>
  <c r="O40" i="464" s="1"/>
  <c r="Q39" i="464"/>
  <c r="P39" i="464"/>
  <c r="P47" i="464" s="1"/>
  <c r="P49" i="464" s="1"/>
  <c r="N39" i="464"/>
  <c r="S30" i="464"/>
  <c r="M29" i="464"/>
  <c r="M31" i="464" s="1"/>
  <c r="L29" i="464"/>
  <c r="L31" i="464" s="1"/>
  <c r="K29" i="464"/>
  <c r="K31" i="464" s="1"/>
  <c r="Q27" i="464"/>
  <c r="P27" i="464"/>
  <c r="N27" i="464"/>
  <c r="R27" i="464" s="1"/>
  <c r="Q26" i="464"/>
  <c r="P26" i="464"/>
  <c r="N26" i="464"/>
  <c r="O26" i="464" s="1"/>
  <c r="Q25" i="464"/>
  <c r="P25" i="464"/>
  <c r="N25" i="464"/>
  <c r="R25" i="464" s="1"/>
  <c r="Q24" i="464"/>
  <c r="P24" i="464"/>
  <c r="N24" i="464"/>
  <c r="O24" i="464" s="1"/>
  <c r="Q23" i="464"/>
  <c r="P23" i="464"/>
  <c r="N23" i="464"/>
  <c r="R23" i="464" s="1"/>
  <c r="Q22" i="464"/>
  <c r="P22" i="464"/>
  <c r="N22" i="464"/>
  <c r="O22" i="464" s="1"/>
  <c r="Q21" i="464"/>
  <c r="Q29" i="464" s="1"/>
  <c r="Q31" i="464" s="1"/>
  <c r="P21" i="464"/>
  <c r="N21" i="464"/>
  <c r="R21" i="464" s="1"/>
  <c r="N5" i="464"/>
  <c r="D5" i="464"/>
  <c r="Q3" i="464"/>
  <c r="S109" i="463"/>
  <c r="G104" i="463"/>
  <c r="S98" i="463"/>
  <c r="G98" i="463"/>
  <c r="S89" i="463"/>
  <c r="G89" i="463"/>
  <c r="S80" i="463"/>
  <c r="G79" i="463"/>
  <c r="G78" i="463"/>
  <c r="G80" i="463" s="1"/>
  <c r="S74" i="463"/>
  <c r="G74" i="463"/>
  <c r="S65" i="463"/>
  <c r="G65" i="463"/>
  <c r="Q48" i="463"/>
  <c r="P48" i="463"/>
  <c r="M47" i="463"/>
  <c r="M49" i="463" s="1"/>
  <c r="L47" i="463"/>
  <c r="L49" i="463" s="1"/>
  <c r="K47" i="463"/>
  <c r="K49" i="463" s="1"/>
  <c r="Q45" i="463"/>
  <c r="P45" i="463"/>
  <c r="N45" i="463"/>
  <c r="O45" i="463" s="1"/>
  <c r="Q44" i="463"/>
  <c r="P44" i="463"/>
  <c r="N44" i="463"/>
  <c r="O44" i="463" s="1"/>
  <c r="Q43" i="463"/>
  <c r="P43" i="463"/>
  <c r="N43" i="463"/>
  <c r="O43" i="463" s="1"/>
  <c r="Q42" i="463"/>
  <c r="P42" i="463"/>
  <c r="N42" i="463"/>
  <c r="O42" i="463" s="1"/>
  <c r="Q41" i="463"/>
  <c r="P41" i="463"/>
  <c r="N41" i="463"/>
  <c r="O41" i="463" s="1"/>
  <c r="Q40" i="463"/>
  <c r="P40" i="463"/>
  <c r="N40" i="463"/>
  <c r="O40" i="463" s="1"/>
  <c r="Q39" i="463"/>
  <c r="P39" i="463"/>
  <c r="N39" i="463"/>
  <c r="S30" i="463"/>
  <c r="M29" i="463"/>
  <c r="M31" i="463" s="1"/>
  <c r="L29" i="463"/>
  <c r="L31" i="463" s="1"/>
  <c r="K29" i="463"/>
  <c r="K31" i="463" s="1"/>
  <c r="Q27" i="463"/>
  <c r="P27" i="463"/>
  <c r="O27" i="463"/>
  <c r="N27" i="463"/>
  <c r="R27" i="463" s="1"/>
  <c r="Q26" i="463"/>
  <c r="P26" i="463"/>
  <c r="N26" i="463"/>
  <c r="O26" i="463" s="1"/>
  <c r="Q25" i="463"/>
  <c r="P25" i="463"/>
  <c r="N25" i="463"/>
  <c r="R25" i="463" s="1"/>
  <c r="Q24" i="463"/>
  <c r="P24" i="463"/>
  <c r="N24" i="463"/>
  <c r="O24" i="463" s="1"/>
  <c r="Q23" i="463"/>
  <c r="P23" i="463"/>
  <c r="N23" i="463"/>
  <c r="R23" i="463" s="1"/>
  <c r="Q22" i="463"/>
  <c r="P22" i="463"/>
  <c r="N22" i="463"/>
  <c r="O22" i="463" s="1"/>
  <c r="Q21" i="463"/>
  <c r="P21" i="463"/>
  <c r="N21" i="463"/>
  <c r="R21" i="463" s="1"/>
  <c r="N5" i="463"/>
  <c r="D5" i="463"/>
  <c r="Q3" i="463"/>
  <c r="S109" i="462"/>
  <c r="G104" i="462"/>
  <c r="S98" i="462"/>
  <c r="G98" i="462"/>
  <c r="S89" i="462"/>
  <c r="G89" i="462"/>
  <c r="S80" i="462"/>
  <c r="G79" i="462"/>
  <c r="G78" i="462"/>
  <c r="G80" i="462" s="1"/>
  <c r="S74" i="462"/>
  <c r="G74" i="462"/>
  <c r="S65" i="462"/>
  <c r="G65" i="462"/>
  <c r="Q48" i="462"/>
  <c r="P48" i="462"/>
  <c r="M47" i="462"/>
  <c r="M49" i="462" s="1"/>
  <c r="L47" i="462"/>
  <c r="L49" i="462" s="1"/>
  <c r="K47" i="462"/>
  <c r="K49" i="462" s="1"/>
  <c r="Q45" i="462"/>
  <c r="P45" i="462"/>
  <c r="N45" i="462"/>
  <c r="O45" i="462" s="1"/>
  <c r="Q44" i="462"/>
  <c r="P44" i="462"/>
  <c r="N44" i="462"/>
  <c r="O44" i="462" s="1"/>
  <c r="Q43" i="462"/>
  <c r="P43" i="462"/>
  <c r="N43" i="462"/>
  <c r="O43" i="462" s="1"/>
  <c r="Q42" i="462"/>
  <c r="P42" i="462"/>
  <c r="N42" i="462"/>
  <c r="O42" i="462" s="1"/>
  <c r="Q41" i="462"/>
  <c r="P41" i="462"/>
  <c r="N41" i="462"/>
  <c r="O41" i="462" s="1"/>
  <c r="Q40" i="462"/>
  <c r="P40" i="462"/>
  <c r="N40" i="462"/>
  <c r="Q39" i="462"/>
  <c r="Q47" i="462" s="1"/>
  <c r="Q49" i="462" s="1"/>
  <c r="P39" i="462"/>
  <c r="N39" i="462"/>
  <c r="S30" i="462"/>
  <c r="M29" i="462"/>
  <c r="M31" i="462" s="1"/>
  <c r="L29" i="462"/>
  <c r="L31" i="462" s="1"/>
  <c r="K29" i="462"/>
  <c r="K31" i="462" s="1"/>
  <c r="Q27" i="462"/>
  <c r="P27" i="462"/>
  <c r="N27" i="462"/>
  <c r="R27" i="462" s="1"/>
  <c r="Q26" i="462"/>
  <c r="P26" i="462"/>
  <c r="N26" i="462"/>
  <c r="O26" i="462" s="1"/>
  <c r="Q25" i="462"/>
  <c r="P25" i="462"/>
  <c r="N25" i="462"/>
  <c r="R25" i="462" s="1"/>
  <c r="Q24" i="462"/>
  <c r="P24" i="462"/>
  <c r="N24" i="462"/>
  <c r="O24" i="462" s="1"/>
  <c r="Q23" i="462"/>
  <c r="P23" i="462"/>
  <c r="N23" i="462"/>
  <c r="R23" i="462" s="1"/>
  <c r="Q22" i="462"/>
  <c r="P22" i="462"/>
  <c r="N22" i="462"/>
  <c r="O22" i="462" s="1"/>
  <c r="Q21" i="462"/>
  <c r="P21" i="462"/>
  <c r="N21" i="462"/>
  <c r="R21" i="462" s="1"/>
  <c r="N5" i="462"/>
  <c r="D5" i="462"/>
  <c r="Q3" i="462"/>
  <c r="S109" i="461"/>
  <c r="G104" i="461"/>
  <c r="S98" i="461"/>
  <c r="G98" i="461"/>
  <c r="S89" i="461"/>
  <c r="G89" i="461"/>
  <c r="S80" i="461"/>
  <c r="G79" i="461"/>
  <c r="G78" i="461"/>
  <c r="S74" i="461"/>
  <c r="G74" i="461"/>
  <c r="S65" i="461"/>
  <c r="G65" i="461"/>
  <c r="Q48" i="461"/>
  <c r="P48" i="461"/>
  <c r="S48" i="461" s="1"/>
  <c r="M47" i="461"/>
  <c r="M49" i="461" s="1"/>
  <c r="L47" i="461"/>
  <c r="L49" i="461" s="1"/>
  <c r="K47" i="461"/>
  <c r="K49" i="461" s="1"/>
  <c r="Q45" i="461"/>
  <c r="P45" i="461"/>
  <c r="N45" i="461"/>
  <c r="R45" i="461" s="1"/>
  <c r="Q44" i="461"/>
  <c r="P44" i="461"/>
  <c r="N44" i="461"/>
  <c r="O44" i="461" s="1"/>
  <c r="Q43" i="461"/>
  <c r="P43" i="461"/>
  <c r="O43" i="461"/>
  <c r="N43" i="461"/>
  <c r="R43" i="461" s="1"/>
  <c r="Q42" i="461"/>
  <c r="P42" i="461"/>
  <c r="N42" i="461"/>
  <c r="O42" i="461" s="1"/>
  <c r="Q41" i="461"/>
  <c r="P41" i="461"/>
  <c r="N41" i="461"/>
  <c r="O41" i="461" s="1"/>
  <c r="Q40" i="461"/>
  <c r="P40" i="461"/>
  <c r="N40" i="461"/>
  <c r="O40" i="461" s="1"/>
  <c r="Q39" i="461"/>
  <c r="P39" i="461"/>
  <c r="N39" i="461"/>
  <c r="N47" i="461" s="1"/>
  <c r="N49" i="461" s="1"/>
  <c r="S30" i="461"/>
  <c r="M29" i="461"/>
  <c r="M31" i="461" s="1"/>
  <c r="L29" i="461"/>
  <c r="L31" i="461" s="1"/>
  <c r="K29" i="461"/>
  <c r="K31" i="461" s="1"/>
  <c r="Q27" i="461"/>
  <c r="P27" i="461"/>
  <c r="N27" i="461"/>
  <c r="R27" i="461" s="1"/>
  <c r="Q26" i="461"/>
  <c r="P26" i="461"/>
  <c r="N26" i="461"/>
  <c r="O26" i="461" s="1"/>
  <c r="Q25" i="461"/>
  <c r="P25" i="461"/>
  <c r="N25" i="461"/>
  <c r="R25" i="461" s="1"/>
  <c r="Q24" i="461"/>
  <c r="P24" i="461"/>
  <c r="N24" i="461"/>
  <c r="O24" i="461" s="1"/>
  <c r="Q23" i="461"/>
  <c r="P23" i="461"/>
  <c r="N23" i="461"/>
  <c r="R23" i="461" s="1"/>
  <c r="Q22" i="461"/>
  <c r="P22" i="461"/>
  <c r="N22" i="461"/>
  <c r="O22" i="461" s="1"/>
  <c r="Q21" i="461"/>
  <c r="P21" i="461"/>
  <c r="P29" i="461" s="1"/>
  <c r="P31" i="461" s="1"/>
  <c r="N21" i="461"/>
  <c r="R21" i="461" s="1"/>
  <c r="N5" i="461"/>
  <c r="D5" i="461"/>
  <c r="Q3" i="461"/>
  <c r="S109" i="460"/>
  <c r="G104" i="460"/>
  <c r="S98" i="460"/>
  <c r="G98" i="460"/>
  <c r="S89" i="460"/>
  <c r="G89" i="460"/>
  <c r="S80" i="460"/>
  <c r="G79" i="460"/>
  <c r="G78" i="460"/>
  <c r="G80" i="460" s="1"/>
  <c r="S74" i="460"/>
  <c r="G74" i="460"/>
  <c r="S65" i="460"/>
  <c r="G65" i="460"/>
  <c r="Q48" i="460"/>
  <c r="P48" i="460"/>
  <c r="S48" i="460" s="1"/>
  <c r="M47" i="460"/>
  <c r="M49" i="460" s="1"/>
  <c r="L47" i="460"/>
  <c r="L49" i="460" s="1"/>
  <c r="K47" i="460"/>
  <c r="K49" i="460" s="1"/>
  <c r="Q45" i="460"/>
  <c r="P45" i="460"/>
  <c r="N45" i="460"/>
  <c r="O45" i="460" s="1"/>
  <c r="Q44" i="460"/>
  <c r="P44" i="460"/>
  <c r="N44" i="460"/>
  <c r="O44" i="460" s="1"/>
  <c r="Q43" i="460"/>
  <c r="P43" i="460"/>
  <c r="N43" i="460"/>
  <c r="O43" i="460" s="1"/>
  <c r="Q42" i="460"/>
  <c r="P42" i="460"/>
  <c r="N42" i="460"/>
  <c r="O42" i="460" s="1"/>
  <c r="Q41" i="460"/>
  <c r="P41" i="460"/>
  <c r="N41" i="460"/>
  <c r="O41" i="460" s="1"/>
  <c r="Q40" i="460"/>
  <c r="P40" i="460"/>
  <c r="N40" i="460"/>
  <c r="O40" i="460" s="1"/>
  <c r="Q39" i="460"/>
  <c r="P39" i="460"/>
  <c r="N39" i="460"/>
  <c r="S30" i="460"/>
  <c r="M29" i="460"/>
  <c r="M31" i="460" s="1"/>
  <c r="L29" i="460"/>
  <c r="L31" i="460" s="1"/>
  <c r="K29" i="460"/>
  <c r="K31" i="460" s="1"/>
  <c r="Q27" i="460"/>
  <c r="P27" i="460"/>
  <c r="N27" i="460"/>
  <c r="R27" i="460" s="1"/>
  <c r="Q26" i="460"/>
  <c r="P26" i="460"/>
  <c r="N26" i="460"/>
  <c r="O26" i="460" s="1"/>
  <c r="Q25" i="460"/>
  <c r="P25" i="460"/>
  <c r="N25" i="460"/>
  <c r="R25" i="460" s="1"/>
  <c r="Q24" i="460"/>
  <c r="P24" i="460"/>
  <c r="N24" i="460"/>
  <c r="O24" i="460" s="1"/>
  <c r="Q23" i="460"/>
  <c r="P23" i="460"/>
  <c r="N23" i="460"/>
  <c r="R23" i="460" s="1"/>
  <c r="Q22" i="460"/>
  <c r="P22" i="460"/>
  <c r="N22" i="460"/>
  <c r="O22" i="460" s="1"/>
  <c r="Q21" i="460"/>
  <c r="P21" i="460"/>
  <c r="N21" i="460"/>
  <c r="R21" i="460" s="1"/>
  <c r="N5" i="460"/>
  <c r="D5" i="460"/>
  <c r="Q3" i="460"/>
  <c r="S109" i="459"/>
  <c r="G104" i="459"/>
  <c r="S98" i="459"/>
  <c r="G98" i="459"/>
  <c r="S89" i="459"/>
  <c r="G89" i="459"/>
  <c r="S80" i="459"/>
  <c r="G79" i="459"/>
  <c r="G80" i="459" s="1"/>
  <c r="G78" i="459"/>
  <c r="S74" i="459"/>
  <c r="G74" i="459"/>
  <c r="S65" i="459"/>
  <c r="G65" i="459"/>
  <c r="Q48" i="459"/>
  <c r="P48" i="459"/>
  <c r="M47" i="459"/>
  <c r="M49" i="459" s="1"/>
  <c r="L47" i="459"/>
  <c r="L49" i="459" s="1"/>
  <c r="K47" i="459"/>
  <c r="K49" i="459" s="1"/>
  <c r="Q45" i="459"/>
  <c r="P45" i="459"/>
  <c r="N45" i="459"/>
  <c r="O45" i="459" s="1"/>
  <c r="Q44" i="459"/>
  <c r="P44" i="459"/>
  <c r="N44" i="459"/>
  <c r="O44" i="459" s="1"/>
  <c r="Q43" i="459"/>
  <c r="P43" i="459"/>
  <c r="N43" i="459"/>
  <c r="O43" i="459" s="1"/>
  <c r="Q42" i="459"/>
  <c r="P42" i="459"/>
  <c r="N42" i="459"/>
  <c r="O42" i="459" s="1"/>
  <c r="Q41" i="459"/>
  <c r="P41" i="459"/>
  <c r="N41" i="459"/>
  <c r="O41" i="459" s="1"/>
  <c r="Q40" i="459"/>
  <c r="P40" i="459"/>
  <c r="N40" i="459"/>
  <c r="O40" i="459" s="1"/>
  <c r="Q39" i="459"/>
  <c r="P39" i="459"/>
  <c r="N39" i="459"/>
  <c r="L31" i="459"/>
  <c r="S30" i="459"/>
  <c r="M29" i="459"/>
  <c r="M31" i="459" s="1"/>
  <c r="L29" i="459"/>
  <c r="K29" i="459"/>
  <c r="K31" i="459" s="1"/>
  <c r="Q27" i="459"/>
  <c r="P27" i="459"/>
  <c r="N27" i="459"/>
  <c r="Q26" i="459"/>
  <c r="P26" i="459"/>
  <c r="O26" i="459"/>
  <c r="N26" i="459"/>
  <c r="R26" i="459" s="1"/>
  <c r="Q25" i="459"/>
  <c r="P25" i="459"/>
  <c r="N25" i="459"/>
  <c r="R25" i="459" s="1"/>
  <c r="Q24" i="459"/>
  <c r="P24" i="459"/>
  <c r="N24" i="459"/>
  <c r="O24" i="459" s="1"/>
  <c r="Q23" i="459"/>
  <c r="P23" i="459"/>
  <c r="N23" i="459"/>
  <c r="R23" i="459" s="1"/>
  <c r="Q22" i="459"/>
  <c r="P22" i="459"/>
  <c r="N22" i="459"/>
  <c r="O22" i="459" s="1"/>
  <c r="Q21" i="459"/>
  <c r="P21" i="459"/>
  <c r="N21" i="459"/>
  <c r="R21" i="459" s="1"/>
  <c r="N5" i="459"/>
  <c r="D5" i="459"/>
  <c r="Q3" i="459"/>
  <c r="S109" i="458"/>
  <c r="G104" i="458"/>
  <c r="S98" i="458"/>
  <c r="G98" i="458"/>
  <c r="S89" i="458"/>
  <c r="G89" i="458"/>
  <c r="S80" i="458"/>
  <c r="G79" i="458"/>
  <c r="G78" i="458"/>
  <c r="S74" i="458"/>
  <c r="G74" i="458"/>
  <c r="S65" i="458"/>
  <c r="G65" i="458"/>
  <c r="Q48" i="458"/>
  <c r="P48" i="458"/>
  <c r="S48" i="458" s="1"/>
  <c r="M47" i="458"/>
  <c r="M49" i="458" s="1"/>
  <c r="L47" i="458"/>
  <c r="L49" i="458" s="1"/>
  <c r="K47" i="458"/>
  <c r="K49" i="458" s="1"/>
  <c r="Q45" i="458"/>
  <c r="P45" i="458"/>
  <c r="N45" i="458"/>
  <c r="O45" i="458" s="1"/>
  <c r="Q44" i="458"/>
  <c r="P44" i="458"/>
  <c r="N44" i="458"/>
  <c r="O44" i="458" s="1"/>
  <c r="Q43" i="458"/>
  <c r="P43" i="458"/>
  <c r="N43" i="458"/>
  <c r="O43" i="458" s="1"/>
  <c r="Q42" i="458"/>
  <c r="P42" i="458"/>
  <c r="N42" i="458"/>
  <c r="O42" i="458" s="1"/>
  <c r="Q41" i="458"/>
  <c r="P41" i="458"/>
  <c r="N41" i="458"/>
  <c r="O41" i="458" s="1"/>
  <c r="Q40" i="458"/>
  <c r="P40" i="458"/>
  <c r="N40" i="458"/>
  <c r="O40" i="458" s="1"/>
  <c r="Q39" i="458"/>
  <c r="P39" i="458"/>
  <c r="N39" i="458"/>
  <c r="L31" i="458"/>
  <c r="S30" i="458"/>
  <c r="M29" i="458"/>
  <c r="M31" i="458" s="1"/>
  <c r="L29" i="458"/>
  <c r="K29" i="458"/>
  <c r="K31" i="458" s="1"/>
  <c r="Q27" i="458"/>
  <c r="P27" i="458"/>
  <c r="N27" i="458"/>
  <c r="R27" i="458" s="1"/>
  <c r="Q26" i="458"/>
  <c r="P26" i="458"/>
  <c r="N26" i="458"/>
  <c r="O26" i="458" s="1"/>
  <c r="Q25" i="458"/>
  <c r="P25" i="458"/>
  <c r="N25" i="458"/>
  <c r="R25" i="458" s="1"/>
  <c r="Q24" i="458"/>
  <c r="P24" i="458"/>
  <c r="N24" i="458"/>
  <c r="O24" i="458" s="1"/>
  <c r="Q23" i="458"/>
  <c r="P23" i="458"/>
  <c r="N23" i="458"/>
  <c r="R23" i="458" s="1"/>
  <c r="Q22" i="458"/>
  <c r="P22" i="458"/>
  <c r="N22" i="458"/>
  <c r="O22" i="458" s="1"/>
  <c r="Q21" i="458"/>
  <c r="P21" i="458"/>
  <c r="N21" i="458"/>
  <c r="R21" i="458" s="1"/>
  <c r="N5" i="458"/>
  <c r="D5" i="458"/>
  <c r="Q3" i="458"/>
  <c r="S109" i="457"/>
  <c r="G104" i="457"/>
  <c r="S98" i="457"/>
  <c r="G98" i="457"/>
  <c r="S89" i="457"/>
  <c r="G89" i="457"/>
  <c r="S80" i="457"/>
  <c r="G79" i="457"/>
  <c r="G80" i="457" s="1"/>
  <c r="G78" i="457"/>
  <c r="S74" i="457"/>
  <c r="G74" i="457"/>
  <c r="S65" i="457"/>
  <c r="G65" i="457"/>
  <c r="Q48" i="457"/>
  <c r="P48" i="457"/>
  <c r="M47" i="457"/>
  <c r="M49" i="457" s="1"/>
  <c r="L47" i="457"/>
  <c r="L49" i="457" s="1"/>
  <c r="K47" i="457"/>
  <c r="K49" i="457" s="1"/>
  <c r="Q45" i="457"/>
  <c r="P45" i="457"/>
  <c r="N45" i="457"/>
  <c r="O45" i="457" s="1"/>
  <c r="Q44" i="457"/>
  <c r="P44" i="457"/>
  <c r="N44" i="457"/>
  <c r="O44" i="457" s="1"/>
  <c r="Q43" i="457"/>
  <c r="P43" i="457"/>
  <c r="N43" i="457"/>
  <c r="O43" i="457" s="1"/>
  <c r="Q42" i="457"/>
  <c r="P42" i="457"/>
  <c r="N42" i="457"/>
  <c r="Q41" i="457"/>
  <c r="P41" i="457"/>
  <c r="N41" i="457"/>
  <c r="O41" i="457" s="1"/>
  <c r="R40" i="457"/>
  <c r="Q40" i="457"/>
  <c r="P40" i="457"/>
  <c r="N40" i="457"/>
  <c r="O40" i="457" s="1"/>
  <c r="Q39" i="457"/>
  <c r="P39" i="457"/>
  <c r="N39" i="457"/>
  <c r="K31" i="457"/>
  <c r="S30" i="457"/>
  <c r="P29" i="457"/>
  <c r="P31" i="457" s="1"/>
  <c r="M29" i="457"/>
  <c r="M31" i="457" s="1"/>
  <c r="L29" i="457"/>
  <c r="L31" i="457" s="1"/>
  <c r="K29" i="457"/>
  <c r="Q27" i="457"/>
  <c r="P27" i="457"/>
  <c r="N27" i="457"/>
  <c r="Q26" i="457"/>
  <c r="P26" i="457"/>
  <c r="O26" i="457"/>
  <c r="N26" i="457"/>
  <c r="R26" i="457" s="1"/>
  <c r="Q25" i="457"/>
  <c r="P25" i="457"/>
  <c r="N25" i="457"/>
  <c r="Q24" i="457"/>
  <c r="P24" i="457"/>
  <c r="O24" i="457"/>
  <c r="S24" i="457" s="1"/>
  <c r="N24" i="457"/>
  <c r="R24" i="457" s="1"/>
  <c r="Q23" i="457"/>
  <c r="P23" i="457"/>
  <c r="N23" i="457"/>
  <c r="Q22" i="457"/>
  <c r="P22" i="457"/>
  <c r="O22" i="457"/>
  <c r="S22" i="457" s="1"/>
  <c r="N22" i="457"/>
  <c r="R22" i="457" s="1"/>
  <c r="Q21" i="457"/>
  <c r="P21" i="457"/>
  <c r="N21" i="457"/>
  <c r="N5" i="457"/>
  <c r="D5" i="457"/>
  <c r="Q3" i="457"/>
  <c r="S109" i="456"/>
  <c r="G104" i="456"/>
  <c r="S98" i="456"/>
  <c r="G98" i="456"/>
  <c r="S89" i="456"/>
  <c r="G89" i="456"/>
  <c r="S80" i="456"/>
  <c r="G79" i="456"/>
  <c r="G80" i="456" s="1"/>
  <c r="G78" i="456"/>
  <c r="S74" i="456"/>
  <c r="G74" i="456"/>
  <c r="S65" i="456"/>
  <c r="G65" i="456"/>
  <c r="Q48" i="456"/>
  <c r="P48" i="456"/>
  <c r="M47" i="456"/>
  <c r="M49" i="456" s="1"/>
  <c r="L47" i="456"/>
  <c r="L49" i="456" s="1"/>
  <c r="K47" i="456"/>
  <c r="K49" i="456" s="1"/>
  <c r="Q45" i="456"/>
  <c r="P45" i="456"/>
  <c r="N45" i="456"/>
  <c r="O45" i="456" s="1"/>
  <c r="Q44" i="456"/>
  <c r="P44" i="456"/>
  <c r="N44" i="456"/>
  <c r="Q43" i="456"/>
  <c r="P43" i="456"/>
  <c r="N43" i="456"/>
  <c r="O43" i="456" s="1"/>
  <c r="R42" i="456"/>
  <c r="Q42" i="456"/>
  <c r="P42" i="456"/>
  <c r="N42" i="456"/>
  <c r="O42" i="456" s="1"/>
  <c r="Q41" i="456"/>
  <c r="P41" i="456"/>
  <c r="N41" i="456"/>
  <c r="O41" i="456" s="1"/>
  <c r="R40" i="456"/>
  <c r="Q40" i="456"/>
  <c r="P40" i="456"/>
  <c r="N40" i="456"/>
  <c r="O40" i="456" s="1"/>
  <c r="Q39" i="456"/>
  <c r="P39" i="456"/>
  <c r="N39" i="456"/>
  <c r="K31" i="456"/>
  <c r="S30" i="456"/>
  <c r="M29" i="456"/>
  <c r="M31" i="456" s="1"/>
  <c r="L29" i="456"/>
  <c r="L31" i="456" s="1"/>
  <c r="K29" i="456"/>
  <c r="Q27" i="456"/>
  <c r="P27" i="456"/>
  <c r="O27" i="456"/>
  <c r="S27" i="456" s="1"/>
  <c r="N27" i="456"/>
  <c r="R27" i="456" s="1"/>
  <c r="Q26" i="456"/>
  <c r="P26" i="456"/>
  <c r="O26" i="456"/>
  <c r="N26" i="456"/>
  <c r="R26" i="456" s="1"/>
  <c r="Q25" i="456"/>
  <c r="P25" i="456"/>
  <c r="O25" i="456"/>
  <c r="N25" i="456"/>
  <c r="R25" i="456" s="1"/>
  <c r="Q24" i="456"/>
  <c r="P24" i="456"/>
  <c r="N24" i="456"/>
  <c r="R24" i="456" s="1"/>
  <c r="Q23" i="456"/>
  <c r="P23" i="456"/>
  <c r="O23" i="456"/>
  <c r="N23" i="456"/>
  <c r="R23" i="456" s="1"/>
  <c r="Q22" i="456"/>
  <c r="P22" i="456"/>
  <c r="N22" i="456"/>
  <c r="R22" i="456" s="1"/>
  <c r="Q21" i="456"/>
  <c r="P21" i="456"/>
  <c r="P29" i="456" s="1"/>
  <c r="P31" i="456" s="1"/>
  <c r="O21" i="456"/>
  <c r="N21" i="456"/>
  <c r="R21" i="456" s="1"/>
  <c r="N5" i="456"/>
  <c r="D5" i="456"/>
  <c r="Q3" i="456"/>
  <c r="S109" i="455"/>
  <c r="G104" i="455"/>
  <c r="S98" i="455"/>
  <c r="G98" i="455"/>
  <c r="S89" i="455"/>
  <c r="G89" i="455"/>
  <c r="S80" i="455"/>
  <c r="G79" i="455"/>
  <c r="G78" i="455"/>
  <c r="S74" i="455"/>
  <c r="G74" i="455"/>
  <c r="S65" i="455"/>
  <c r="G65" i="455"/>
  <c r="Q48" i="455"/>
  <c r="P48" i="455"/>
  <c r="M47" i="455"/>
  <c r="M49" i="455" s="1"/>
  <c r="L47" i="455"/>
  <c r="L49" i="455" s="1"/>
  <c r="K47" i="455"/>
  <c r="K49" i="455" s="1"/>
  <c r="Q45" i="455"/>
  <c r="P45" i="455"/>
  <c r="N45" i="455"/>
  <c r="O45" i="455" s="1"/>
  <c r="Q44" i="455"/>
  <c r="P44" i="455"/>
  <c r="N44" i="455"/>
  <c r="O44" i="455" s="1"/>
  <c r="Q43" i="455"/>
  <c r="P43" i="455"/>
  <c r="N43" i="455"/>
  <c r="O43" i="455" s="1"/>
  <c r="Q42" i="455"/>
  <c r="P42" i="455"/>
  <c r="N42" i="455"/>
  <c r="O42" i="455" s="1"/>
  <c r="Q41" i="455"/>
  <c r="P41" i="455"/>
  <c r="N41" i="455"/>
  <c r="O41" i="455" s="1"/>
  <c r="Q40" i="455"/>
  <c r="P40" i="455"/>
  <c r="N40" i="455"/>
  <c r="O40" i="455" s="1"/>
  <c r="Q39" i="455"/>
  <c r="P39" i="455"/>
  <c r="N39" i="455"/>
  <c r="S30" i="455"/>
  <c r="P29" i="455"/>
  <c r="P31" i="455" s="1"/>
  <c r="M29" i="455"/>
  <c r="M31" i="455" s="1"/>
  <c r="L29" i="455"/>
  <c r="L31" i="455" s="1"/>
  <c r="K29" i="455"/>
  <c r="K31" i="455" s="1"/>
  <c r="Q27" i="455"/>
  <c r="P27" i="455"/>
  <c r="N27" i="455"/>
  <c r="R27" i="455" s="1"/>
  <c r="Q26" i="455"/>
  <c r="P26" i="455"/>
  <c r="O26" i="455"/>
  <c r="S26" i="455" s="1"/>
  <c r="N26" i="455"/>
  <c r="R26" i="455" s="1"/>
  <c r="Q25" i="455"/>
  <c r="P25" i="455"/>
  <c r="N25" i="455"/>
  <c r="R25" i="455" s="1"/>
  <c r="Q24" i="455"/>
  <c r="P24" i="455"/>
  <c r="O24" i="455"/>
  <c r="N24" i="455"/>
  <c r="R24" i="455" s="1"/>
  <c r="Q23" i="455"/>
  <c r="P23" i="455"/>
  <c r="N23" i="455"/>
  <c r="R23" i="455" s="1"/>
  <c r="Q22" i="455"/>
  <c r="P22" i="455"/>
  <c r="O22" i="455"/>
  <c r="N22" i="455"/>
  <c r="R22" i="455" s="1"/>
  <c r="Q21" i="455"/>
  <c r="P21" i="455"/>
  <c r="N21" i="455"/>
  <c r="R21" i="455" s="1"/>
  <c r="R29" i="455" s="1"/>
  <c r="R31" i="455" s="1"/>
  <c r="N5" i="455"/>
  <c r="D5" i="455"/>
  <c r="Q3" i="455"/>
  <c r="S109" i="454"/>
  <c r="G104" i="454"/>
  <c r="S98" i="454"/>
  <c r="G98" i="454"/>
  <c r="S89" i="454"/>
  <c r="G89" i="454"/>
  <c r="S80" i="454"/>
  <c r="G79" i="454"/>
  <c r="G80" i="454" s="1"/>
  <c r="G78" i="454"/>
  <c r="S74" i="454"/>
  <c r="G74" i="454"/>
  <c r="S65" i="454"/>
  <c r="G65" i="454"/>
  <c r="Q48" i="454"/>
  <c r="P48" i="454"/>
  <c r="M47" i="454"/>
  <c r="M49" i="454" s="1"/>
  <c r="L47" i="454"/>
  <c r="L49" i="454" s="1"/>
  <c r="K47" i="454"/>
  <c r="K49" i="454" s="1"/>
  <c r="Q45" i="454"/>
  <c r="P45" i="454"/>
  <c r="N45" i="454"/>
  <c r="O45" i="454" s="1"/>
  <c r="Q44" i="454"/>
  <c r="Q47" i="454" s="1"/>
  <c r="Q49" i="454" s="1"/>
  <c r="P44" i="454"/>
  <c r="N44" i="454"/>
  <c r="Q43" i="454"/>
  <c r="P43" i="454"/>
  <c r="N43" i="454"/>
  <c r="O43" i="454" s="1"/>
  <c r="Q42" i="454"/>
  <c r="P42" i="454"/>
  <c r="N42" i="454"/>
  <c r="O42" i="454" s="1"/>
  <c r="Q41" i="454"/>
  <c r="P41" i="454"/>
  <c r="N41" i="454"/>
  <c r="O41" i="454" s="1"/>
  <c r="Q40" i="454"/>
  <c r="P40" i="454"/>
  <c r="N40" i="454"/>
  <c r="Q39" i="454"/>
  <c r="P39" i="454"/>
  <c r="N39" i="454"/>
  <c r="S30" i="454"/>
  <c r="M29" i="454"/>
  <c r="M31" i="454" s="1"/>
  <c r="L29" i="454"/>
  <c r="L31" i="454" s="1"/>
  <c r="K29" i="454"/>
  <c r="K31" i="454" s="1"/>
  <c r="Q27" i="454"/>
  <c r="P27" i="454"/>
  <c r="O27" i="454"/>
  <c r="N27" i="454"/>
  <c r="R27" i="454" s="1"/>
  <c r="Q26" i="454"/>
  <c r="P26" i="454"/>
  <c r="N26" i="454"/>
  <c r="Q25" i="454"/>
  <c r="P25" i="454"/>
  <c r="O25" i="454"/>
  <c r="N25" i="454"/>
  <c r="R25" i="454" s="1"/>
  <c r="Q24" i="454"/>
  <c r="P24" i="454"/>
  <c r="N24" i="454"/>
  <c r="Q23" i="454"/>
  <c r="P23" i="454"/>
  <c r="O23" i="454"/>
  <c r="N23" i="454"/>
  <c r="R23" i="454" s="1"/>
  <c r="Q22" i="454"/>
  <c r="P22" i="454"/>
  <c r="N22" i="454"/>
  <c r="Q21" i="454"/>
  <c r="P21" i="454"/>
  <c r="O21" i="454"/>
  <c r="N21" i="454"/>
  <c r="R21" i="454" s="1"/>
  <c r="N5" i="454"/>
  <c r="D5" i="454"/>
  <c r="Q3" i="454"/>
  <c r="S109" i="453"/>
  <c r="G104" i="453"/>
  <c r="S98" i="453"/>
  <c r="G98" i="453"/>
  <c r="S89" i="453"/>
  <c r="G89" i="453"/>
  <c r="S80" i="453"/>
  <c r="G79" i="453"/>
  <c r="G78" i="453"/>
  <c r="S74" i="453"/>
  <c r="G74" i="453"/>
  <c r="S65" i="453"/>
  <c r="G65" i="453"/>
  <c r="K49" i="453"/>
  <c r="Q48" i="453"/>
  <c r="P48" i="453"/>
  <c r="M47" i="453"/>
  <c r="M49" i="453" s="1"/>
  <c r="L47" i="453"/>
  <c r="L49" i="453" s="1"/>
  <c r="K47" i="453"/>
  <c r="Q45" i="453"/>
  <c r="P45" i="453"/>
  <c r="N45" i="453"/>
  <c r="R45" i="453" s="1"/>
  <c r="Q44" i="453"/>
  <c r="P44" i="453"/>
  <c r="P47" i="453" s="1"/>
  <c r="P49" i="453" s="1"/>
  <c r="N44" i="453"/>
  <c r="O44" i="453" s="1"/>
  <c r="Q43" i="453"/>
  <c r="P43" i="453"/>
  <c r="N43" i="453"/>
  <c r="R43" i="453" s="1"/>
  <c r="Q42" i="453"/>
  <c r="P42" i="453"/>
  <c r="N42" i="453"/>
  <c r="Q41" i="453"/>
  <c r="P41" i="453"/>
  <c r="N41" i="453"/>
  <c r="R41" i="453" s="1"/>
  <c r="Q40" i="453"/>
  <c r="P40" i="453"/>
  <c r="O40" i="453"/>
  <c r="N40" i="453"/>
  <c r="R40" i="453" s="1"/>
  <c r="Q39" i="453"/>
  <c r="P39" i="453"/>
  <c r="N39" i="453"/>
  <c r="O39" i="453" s="1"/>
  <c r="S30" i="453"/>
  <c r="M29" i="453"/>
  <c r="M31" i="453" s="1"/>
  <c r="L29" i="453"/>
  <c r="L31" i="453" s="1"/>
  <c r="K29" i="453"/>
  <c r="K31" i="453" s="1"/>
  <c r="Q27" i="453"/>
  <c r="P27" i="453"/>
  <c r="N27" i="453"/>
  <c r="Q26" i="453"/>
  <c r="P26" i="453"/>
  <c r="O26" i="453"/>
  <c r="N26" i="453"/>
  <c r="R26" i="453" s="1"/>
  <c r="Q25" i="453"/>
  <c r="P25" i="453"/>
  <c r="N25" i="453"/>
  <c r="O25" i="453" s="1"/>
  <c r="Q24" i="453"/>
  <c r="P24" i="453"/>
  <c r="O24" i="453"/>
  <c r="S24" i="453" s="1"/>
  <c r="N24" i="453"/>
  <c r="R24" i="453" s="1"/>
  <c r="Q23" i="453"/>
  <c r="P23" i="453"/>
  <c r="N23" i="453"/>
  <c r="O23" i="453" s="1"/>
  <c r="Q22" i="453"/>
  <c r="P22" i="453"/>
  <c r="N22" i="453"/>
  <c r="R22" i="453" s="1"/>
  <c r="Q21" i="453"/>
  <c r="P21" i="453"/>
  <c r="N21" i="453"/>
  <c r="R21" i="453" s="1"/>
  <c r="N5" i="453"/>
  <c r="D5" i="453"/>
  <c r="Q3" i="453"/>
  <c r="S109" i="452"/>
  <c r="G104" i="452"/>
  <c r="S98" i="452"/>
  <c r="G98" i="452"/>
  <c r="S89" i="452"/>
  <c r="G89" i="452"/>
  <c r="S80" i="452"/>
  <c r="G79" i="452"/>
  <c r="G78" i="452"/>
  <c r="S74" i="452"/>
  <c r="G74" i="452"/>
  <c r="S65" i="452"/>
  <c r="G65" i="452"/>
  <c r="Q48" i="452"/>
  <c r="P48" i="452"/>
  <c r="M47" i="452"/>
  <c r="M49" i="452" s="1"/>
  <c r="L47" i="452"/>
  <c r="L49" i="452" s="1"/>
  <c r="K47" i="452"/>
  <c r="K49" i="452" s="1"/>
  <c r="Q45" i="452"/>
  <c r="P45" i="452"/>
  <c r="N45" i="452"/>
  <c r="R45" i="452" s="1"/>
  <c r="Q44" i="452"/>
  <c r="P44" i="452"/>
  <c r="N44" i="452"/>
  <c r="O44" i="452" s="1"/>
  <c r="Q43" i="452"/>
  <c r="P43" i="452"/>
  <c r="N43" i="452"/>
  <c r="R43" i="452" s="1"/>
  <c r="Q42" i="452"/>
  <c r="P42" i="452"/>
  <c r="O42" i="452"/>
  <c r="N42" i="452"/>
  <c r="R42" i="452" s="1"/>
  <c r="Q41" i="452"/>
  <c r="P41" i="452"/>
  <c r="N41" i="452"/>
  <c r="R41" i="452" s="1"/>
  <c r="Q40" i="452"/>
  <c r="P40" i="452"/>
  <c r="N40" i="452"/>
  <c r="Q39" i="452"/>
  <c r="P39" i="452"/>
  <c r="N39" i="452"/>
  <c r="S30" i="452"/>
  <c r="M29" i="452"/>
  <c r="M31" i="452" s="1"/>
  <c r="L29" i="452"/>
  <c r="L31" i="452" s="1"/>
  <c r="K29" i="452"/>
  <c r="K31" i="452" s="1"/>
  <c r="Q27" i="452"/>
  <c r="P27" i="452"/>
  <c r="O27" i="452"/>
  <c r="N27" i="452"/>
  <c r="R27" i="452" s="1"/>
  <c r="Q26" i="452"/>
  <c r="P26" i="452"/>
  <c r="O26" i="452"/>
  <c r="N26" i="452"/>
  <c r="R26" i="452" s="1"/>
  <c r="Q25" i="452"/>
  <c r="P25" i="452"/>
  <c r="N25" i="452"/>
  <c r="R25" i="452" s="1"/>
  <c r="Q24" i="452"/>
  <c r="P24" i="452"/>
  <c r="O24" i="452"/>
  <c r="N24" i="452"/>
  <c r="R24" i="452" s="1"/>
  <c r="Q23" i="452"/>
  <c r="P23" i="452"/>
  <c r="N23" i="452"/>
  <c r="R23" i="452" s="1"/>
  <c r="Q22" i="452"/>
  <c r="P22" i="452"/>
  <c r="P29" i="452" s="1"/>
  <c r="P31" i="452" s="1"/>
  <c r="N22" i="452"/>
  <c r="Q21" i="452"/>
  <c r="P21" i="452"/>
  <c r="O21" i="452"/>
  <c r="N21" i="452"/>
  <c r="R21" i="452" s="1"/>
  <c r="N5" i="452"/>
  <c r="D5" i="452"/>
  <c r="Q3" i="452"/>
  <c r="S109" i="451"/>
  <c r="G104" i="451"/>
  <c r="S98" i="451"/>
  <c r="G98" i="451"/>
  <c r="S89" i="451"/>
  <c r="G89" i="451"/>
  <c r="S80" i="451"/>
  <c r="G79" i="451"/>
  <c r="G78" i="451"/>
  <c r="S74" i="451"/>
  <c r="G74" i="451"/>
  <c r="S65" i="451"/>
  <c r="G65" i="451"/>
  <c r="L49" i="451"/>
  <c r="K49" i="451"/>
  <c r="Q48" i="451"/>
  <c r="P48" i="451"/>
  <c r="M47" i="451"/>
  <c r="M49" i="451" s="1"/>
  <c r="L47" i="451"/>
  <c r="K47" i="451"/>
  <c r="Q45" i="451"/>
  <c r="P45" i="451"/>
  <c r="N45" i="451"/>
  <c r="Q44" i="451"/>
  <c r="P44" i="451"/>
  <c r="O44" i="451"/>
  <c r="S44" i="451" s="1"/>
  <c r="N44" i="451"/>
  <c r="R44" i="451" s="1"/>
  <c r="Q43" i="451"/>
  <c r="P43" i="451"/>
  <c r="N43" i="451"/>
  <c r="Q42" i="451"/>
  <c r="P42" i="451"/>
  <c r="O42" i="451"/>
  <c r="N42" i="451"/>
  <c r="R42" i="451" s="1"/>
  <c r="Q41" i="451"/>
  <c r="P41" i="451"/>
  <c r="N41" i="451"/>
  <c r="Q40" i="451"/>
  <c r="P40" i="451"/>
  <c r="O40" i="451"/>
  <c r="N40" i="451"/>
  <c r="R40" i="451" s="1"/>
  <c r="Q39" i="451"/>
  <c r="P39" i="451"/>
  <c r="P47" i="451" s="1"/>
  <c r="P49" i="451" s="1"/>
  <c r="N39" i="451"/>
  <c r="R39" i="451" s="1"/>
  <c r="K31" i="451"/>
  <c r="S30" i="451"/>
  <c r="M29" i="451"/>
  <c r="M31" i="451" s="1"/>
  <c r="L29" i="451"/>
  <c r="L31" i="451" s="1"/>
  <c r="K29" i="451"/>
  <c r="R27" i="451"/>
  <c r="Q27" i="451"/>
  <c r="P27" i="451"/>
  <c r="N27" i="451"/>
  <c r="O27" i="451" s="1"/>
  <c r="Q26" i="451"/>
  <c r="P26" i="451"/>
  <c r="N26" i="451"/>
  <c r="Q25" i="451"/>
  <c r="P25" i="451"/>
  <c r="O25" i="451"/>
  <c r="N25" i="451"/>
  <c r="R25" i="451" s="1"/>
  <c r="Q24" i="451"/>
  <c r="P24" i="451"/>
  <c r="N24" i="451"/>
  <c r="R23" i="451"/>
  <c r="Q23" i="451"/>
  <c r="P23" i="451"/>
  <c r="N23" i="451"/>
  <c r="O23" i="451" s="1"/>
  <c r="Q22" i="451"/>
  <c r="P22" i="451"/>
  <c r="N22" i="451"/>
  <c r="Q21" i="451"/>
  <c r="P21" i="451"/>
  <c r="P29" i="451" s="1"/>
  <c r="P31" i="451" s="1"/>
  <c r="O21" i="451"/>
  <c r="N21" i="451"/>
  <c r="R21" i="451" s="1"/>
  <c r="N5" i="451"/>
  <c r="D5" i="451"/>
  <c r="Q3" i="451"/>
  <c r="S109" i="450"/>
  <c r="G104" i="450"/>
  <c r="S98" i="450"/>
  <c r="G98" i="450"/>
  <c r="S89" i="450"/>
  <c r="G89" i="450"/>
  <c r="S80" i="450"/>
  <c r="G79" i="450"/>
  <c r="G78" i="450"/>
  <c r="G80" i="450" s="1"/>
  <c r="S74" i="450"/>
  <c r="G74" i="450"/>
  <c r="S65" i="450"/>
  <c r="G65" i="450"/>
  <c r="Q48" i="450"/>
  <c r="S48" i="450" s="1"/>
  <c r="P48" i="450"/>
  <c r="M47" i="450"/>
  <c r="M49" i="450" s="1"/>
  <c r="L47" i="450"/>
  <c r="L49" i="450" s="1"/>
  <c r="K47" i="450"/>
  <c r="K49" i="450" s="1"/>
  <c r="Q45" i="450"/>
  <c r="P45" i="450"/>
  <c r="N45" i="450"/>
  <c r="O45" i="450" s="1"/>
  <c r="Q44" i="450"/>
  <c r="P44" i="450"/>
  <c r="N44" i="450"/>
  <c r="O44" i="450" s="1"/>
  <c r="Q43" i="450"/>
  <c r="P43" i="450"/>
  <c r="N43" i="450"/>
  <c r="O43" i="450" s="1"/>
  <c r="Q42" i="450"/>
  <c r="P42" i="450"/>
  <c r="N42" i="450"/>
  <c r="O42" i="450" s="1"/>
  <c r="Q41" i="450"/>
  <c r="P41" i="450"/>
  <c r="N41" i="450"/>
  <c r="O41" i="450" s="1"/>
  <c r="Q40" i="450"/>
  <c r="P40" i="450"/>
  <c r="N40" i="450"/>
  <c r="O40" i="450" s="1"/>
  <c r="Q39" i="450"/>
  <c r="P39" i="450"/>
  <c r="N39" i="450"/>
  <c r="S30" i="450"/>
  <c r="P29" i="450"/>
  <c r="P31" i="450" s="1"/>
  <c r="M29" i="450"/>
  <c r="M31" i="450" s="1"/>
  <c r="L29" i="450"/>
  <c r="L31" i="450" s="1"/>
  <c r="K29" i="450"/>
  <c r="K31" i="450" s="1"/>
  <c r="Q27" i="450"/>
  <c r="P27" i="450"/>
  <c r="O27" i="450"/>
  <c r="S27" i="450" s="1"/>
  <c r="N27" i="450"/>
  <c r="R27" i="450" s="1"/>
  <c r="Q26" i="450"/>
  <c r="P26" i="450"/>
  <c r="O26" i="450"/>
  <c r="N26" i="450"/>
  <c r="R26" i="450" s="1"/>
  <c r="Q25" i="450"/>
  <c r="P25" i="450"/>
  <c r="O25" i="450"/>
  <c r="S25" i="450" s="1"/>
  <c r="N25" i="450"/>
  <c r="R25" i="450" s="1"/>
  <c r="Q24" i="450"/>
  <c r="P24" i="450"/>
  <c r="N24" i="450"/>
  <c r="R24" i="450" s="1"/>
  <c r="Q23" i="450"/>
  <c r="P23" i="450"/>
  <c r="N23" i="450"/>
  <c r="R23" i="450" s="1"/>
  <c r="Q22" i="450"/>
  <c r="P22" i="450"/>
  <c r="N22" i="450"/>
  <c r="R22" i="450" s="1"/>
  <c r="Q21" i="450"/>
  <c r="P21" i="450"/>
  <c r="O21" i="450"/>
  <c r="N21" i="450"/>
  <c r="N5" i="450"/>
  <c r="D5" i="450"/>
  <c r="Q3" i="450"/>
  <c r="S109" i="449"/>
  <c r="G104" i="449"/>
  <c r="S98" i="449"/>
  <c r="G98" i="449"/>
  <c r="S89" i="449"/>
  <c r="G89" i="449"/>
  <c r="S80" i="449"/>
  <c r="G79" i="449"/>
  <c r="G78" i="449"/>
  <c r="S74" i="449"/>
  <c r="G74" i="449"/>
  <c r="S65" i="449"/>
  <c r="G65" i="449"/>
  <c r="Q48" i="449"/>
  <c r="S48" i="449" s="1"/>
  <c r="P48" i="449"/>
  <c r="M47" i="449"/>
  <c r="M49" i="449" s="1"/>
  <c r="L47" i="449"/>
  <c r="L49" i="449" s="1"/>
  <c r="K47" i="449"/>
  <c r="K49" i="449" s="1"/>
  <c r="R45" i="449"/>
  <c r="Q45" i="449"/>
  <c r="P45" i="449"/>
  <c r="N45" i="449"/>
  <c r="O45" i="449" s="1"/>
  <c r="Q44" i="449"/>
  <c r="P44" i="449"/>
  <c r="N44" i="449"/>
  <c r="R43" i="449"/>
  <c r="Q43" i="449"/>
  <c r="P43" i="449"/>
  <c r="N43" i="449"/>
  <c r="O43" i="449" s="1"/>
  <c r="Q42" i="449"/>
  <c r="P42" i="449"/>
  <c r="N42" i="449"/>
  <c r="R41" i="449"/>
  <c r="Q41" i="449"/>
  <c r="P41" i="449"/>
  <c r="N41" i="449"/>
  <c r="O41" i="449" s="1"/>
  <c r="Q40" i="449"/>
  <c r="P40" i="449"/>
  <c r="N40" i="449"/>
  <c r="R39" i="449"/>
  <c r="Q39" i="449"/>
  <c r="P39" i="449"/>
  <c r="N39" i="449"/>
  <c r="M31" i="449"/>
  <c r="S30" i="449"/>
  <c r="P29" i="449"/>
  <c r="P31" i="449" s="1"/>
  <c r="M29" i="449"/>
  <c r="L29" i="449"/>
  <c r="L31" i="449" s="1"/>
  <c r="K29" i="449"/>
  <c r="K31" i="449" s="1"/>
  <c r="Q27" i="449"/>
  <c r="P27" i="449"/>
  <c r="N27" i="449"/>
  <c r="R27" i="449" s="1"/>
  <c r="Q26" i="449"/>
  <c r="P26" i="449"/>
  <c r="N26" i="449"/>
  <c r="R26" i="449" s="1"/>
  <c r="Q25" i="449"/>
  <c r="P25" i="449"/>
  <c r="O25" i="449"/>
  <c r="N25" i="449"/>
  <c r="R25" i="449" s="1"/>
  <c r="Q24" i="449"/>
  <c r="P24" i="449"/>
  <c r="N24" i="449"/>
  <c r="R24" i="449" s="1"/>
  <c r="Q23" i="449"/>
  <c r="P23" i="449"/>
  <c r="N23" i="449"/>
  <c r="R23" i="449" s="1"/>
  <c r="Q22" i="449"/>
  <c r="P22" i="449"/>
  <c r="N22" i="449"/>
  <c r="R22" i="449" s="1"/>
  <c r="Q21" i="449"/>
  <c r="P21" i="449"/>
  <c r="O21" i="449"/>
  <c r="N21" i="449"/>
  <c r="N5" i="449"/>
  <c r="D5" i="449"/>
  <c r="Q3" i="449"/>
  <c r="S109" i="448"/>
  <c r="G104" i="448"/>
  <c r="S98" i="448"/>
  <c r="G98" i="448"/>
  <c r="S89" i="448"/>
  <c r="G89" i="448"/>
  <c r="S80" i="448"/>
  <c r="G79" i="448"/>
  <c r="G78" i="448"/>
  <c r="G80" i="448" s="1"/>
  <c r="S74" i="448"/>
  <c r="G74" i="448"/>
  <c r="S65" i="448"/>
  <c r="G65" i="448"/>
  <c r="Q48" i="448"/>
  <c r="P48" i="448"/>
  <c r="M47" i="448"/>
  <c r="M49" i="448" s="1"/>
  <c r="L47" i="448"/>
  <c r="L49" i="448" s="1"/>
  <c r="K47" i="448"/>
  <c r="K49" i="448" s="1"/>
  <c r="Q45" i="448"/>
  <c r="P45" i="448"/>
  <c r="N45" i="448"/>
  <c r="O45" i="448" s="1"/>
  <c r="Q44" i="448"/>
  <c r="P44" i="448"/>
  <c r="N44" i="448"/>
  <c r="O44" i="448" s="1"/>
  <c r="Q43" i="448"/>
  <c r="P43" i="448"/>
  <c r="N43" i="448"/>
  <c r="O43" i="448" s="1"/>
  <c r="Q42" i="448"/>
  <c r="P42" i="448"/>
  <c r="N42" i="448"/>
  <c r="O42" i="448" s="1"/>
  <c r="Q41" i="448"/>
  <c r="P41" i="448"/>
  <c r="N41" i="448"/>
  <c r="O41" i="448" s="1"/>
  <c r="Q40" i="448"/>
  <c r="P40" i="448"/>
  <c r="N40" i="448"/>
  <c r="O40" i="448" s="1"/>
  <c r="Q39" i="448"/>
  <c r="P39" i="448"/>
  <c r="N39" i="448"/>
  <c r="L31" i="448"/>
  <c r="S30" i="448"/>
  <c r="M29" i="448"/>
  <c r="M31" i="448" s="1"/>
  <c r="L29" i="448"/>
  <c r="K29" i="448"/>
  <c r="K31" i="448" s="1"/>
  <c r="Q27" i="448"/>
  <c r="P27" i="448"/>
  <c r="N27" i="448"/>
  <c r="Q26" i="448"/>
  <c r="P26" i="448"/>
  <c r="N26" i="448"/>
  <c r="R26" i="448" s="1"/>
  <c r="Q25" i="448"/>
  <c r="P25" i="448"/>
  <c r="N25" i="448"/>
  <c r="R25" i="448" s="1"/>
  <c r="Q24" i="448"/>
  <c r="P24" i="448"/>
  <c r="O24" i="448"/>
  <c r="N24" i="448"/>
  <c r="R24" i="448" s="1"/>
  <c r="Q23" i="448"/>
  <c r="P23" i="448"/>
  <c r="N23" i="448"/>
  <c r="R23" i="448" s="1"/>
  <c r="Q22" i="448"/>
  <c r="P22" i="448"/>
  <c r="N22" i="448"/>
  <c r="N29" i="448" s="1"/>
  <c r="N31" i="448" s="1"/>
  <c r="Q21" i="448"/>
  <c r="P21" i="448"/>
  <c r="N21" i="448"/>
  <c r="R21" i="448" s="1"/>
  <c r="N5" i="448"/>
  <c r="D5" i="448"/>
  <c r="Q3" i="448"/>
  <c r="S109" i="447"/>
  <c r="G104" i="447"/>
  <c r="S98" i="447"/>
  <c r="G98" i="447"/>
  <c r="S89" i="447"/>
  <c r="G89" i="447"/>
  <c r="S80" i="447"/>
  <c r="G79" i="447"/>
  <c r="G78" i="447"/>
  <c r="S74" i="447"/>
  <c r="G74" i="447"/>
  <c r="S65" i="447"/>
  <c r="G65" i="447"/>
  <c r="Q48" i="447"/>
  <c r="P48" i="447"/>
  <c r="M47" i="447"/>
  <c r="M49" i="447" s="1"/>
  <c r="L47" i="447"/>
  <c r="L49" i="447" s="1"/>
  <c r="K47" i="447"/>
  <c r="K49" i="447" s="1"/>
  <c r="Q45" i="447"/>
  <c r="P45" i="447"/>
  <c r="N45" i="447"/>
  <c r="O45" i="447" s="1"/>
  <c r="Q44" i="447"/>
  <c r="P44" i="447"/>
  <c r="O44" i="447"/>
  <c r="N44" i="447"/>
  <c r="R44" i="447" s="1"/>
  <c r="Q43" i="447"/>
  <c r="P43" i="447"/>
  <c r="N43" i="447"/>
  <c r="O43" i="447" s="1"/>
  <c r="Q42" i="447"/>
  <c r="P42" i="447"/>
  <c r="O42" i="447"/>
  <c r="N42" i="447"/>
  <c r="R42" i="447" s="1"/>
  <c r="Q41" i="447"/>
  <c r="P41" i="447"/>
  <c r="N41" i="447"/>
  <c r="O41" i="447" s="1"/>
  <c r="Q40" i="447"/>
  <c r="P40" i="447"/>
  <c r="P47" i="447" s="1"/>
  <c r="P49" i="447" s="1"/>
  <c r="N40" i="447"/>
  <c r="Q39" i="447"/>
  <c r="Q47" i="447" s="1"/>
  <c r="Q49" i="447" s="1"/>
  <c r="P39" i="447"/>
  <c r="N39" i="447"/>
  <c r="S30" i="447"/>
  <c r="M29" i="447"/>
  <c r="M31" i="447" s="1"/>
  <c r="L29" i="447"/>
  <c r="L31" i="447" s="1"/>
  <c r="K29" i="447"/>
  <c r="K31" i="447" s="1"/>
  <c r="Q27" i="447"/>
  <c r="P27" i="447"/>
  <c r="N27" i="447"/>
  <c r="O27" i="447" s="1"/>
  <c r="Q26" i="447"/>
  <c r="P26" i="447"/>
  <c r="N26" i="447"/>
  <c r="R26" i="447" s="1"/>
  <c r="Q25" i="447"/>
  <c r="P25" i="447"/>
  <c r="N25" i="447"/>
  <c r="O25" i="447" s="1"/>
  <c r="Q24" i="447"/>
  <c r="P24" i="447"/>
  <c r="N24" i="447"/>
  <c r="R24" i="447" s="1"/>
  <c r="Q23" i="447"/>
  <c r="P23" i="447"/>
  <c r="N23" i="447"/>
  <c r="O23" i="447" s="1"/>
  <c r="Q22" i="447"/>
  <c r="Q29" i="447" s="1"/>
  <c r="Q31" i="447" s="1"/>
  <c r="P22" i="447"/>
  <c r="O22" i="447"/>
  <c r="N22" i="447"/>
  <c r="R22" i="447" s="1"/>
  <c r="Q21" i="447"/>
  <c r="P21" i="447"/>
  <c r="N21" i="447"/>
  <c r="R21" i="447" s="1"/>
  <c r="N5" i="447"/>
  <c r="D5" i="447"/>
  <c r="Q3" i="447"/>
  <c r="S109" i="446"/>
  <c r="G104" i="446"/>
  <c r="S98" i="446"/>
  <c r="G98" i="446"/>
  <c r="S89" i="446"/>
  <c r="G89" i="446"/>
  <c r="S80" i="446"/>
  <c r="G79" i="446"/>
  <c r="G80" i="446" s="1"/>
  <c r="G78" i="446"/>
  <c r="S74" i="446"/>
  <c r="G74" i="446"/>
  <c r="S65" i="446"/>
  <c r="G65" i="446"/>
  <c r="L49" i="446"/>
  <c r="Q48" i="446"/>
  <c r="P48" i="446"/>
  <c r="S48" i="446" s="1"/>
  <c r="M47" i="446"/>
  <c r="M49" i="446" s="1"/>
  <c r="L47" i="446"/>
  <c r="K47" i="446"/>
  <c r="K49" i="446" s="1"/>
  <c r="Q45" i="446"/>
  <c r="P45" i="446"/>
  <c r="N45" i="446"/>
  <c r="O45" i="446" s="1"/>
  <c r="Q44" i="446"/>
  <c r="P44" i="446"/>
  <c r="O44" i="446"/>
  <c r="N44" i="446"/>
  <c r="R44" i="446" s="1"/>
  <c r="Q43" i="446"/>
  <c r="P43" i="446"/>
  <c r="N43" i="446"/>
  <c r="O43" i="446" s="1"/>
  <c r="Q42" i="446"/>
  <c r="P42" i="446"/>
  <c r="N42" i="446"/>
  <c r="R42" i="446" s="1"/>
  <c r="Q41" i="446"/>
  <c r="P41" i="446"/>
  <c r="N41" i="446"/>
  <c r="O41" i="446" s="1"/>
  <c r="Q40" i="446"/>
  <c r="P40" i="446"/>
  <c r="O40" i="446"/>
  <c r="N40" i="446"/>
  <c r="R40" i="446" s="1"/>
  <c r="Q39" i="446"/>
  <c r="P39" i="446"/>
  <c r="N39" i="446"/>
  <c r="K31" i="446"/>
  <c r="S30" i="446"/>
  <c r="M29" i="446"/>
  <c r="M31" i="446" s="1"/>
  <c r="L29" i="446"/>
  <c r="L31" i="446" s="1"/>
  <c r="K29" i="446"/>
  <c r="Q27" i="446"/>
  <c r="P27" i="446"/>
  <c r="N27" i="446"/>
  <c r="O27" i="446" s="1"/>
  <c r="Q26" i="446"/>
  <c r="P26" i="446"/>
  <c r="N26" i="446"/>
  <c r="R26" i="446" s="1"/>
  <c r="Q25" i="446"/>
  <c r="P25" i="446"/>
  <c r="N25" i="446"/>
  <c r="O25" i="446" s="1"/>
  <c r="Q24" i="446"/>
  <c r="P24" i="446"/>
  <c r="N24" i="446"/>
  <c r="R24" i="446" s="1"/>
  <c r="Q23" i="446"/>
  <c r="P23" i="446"/>
  <c r="N23" i="446"/>
  <c r="O23" i="446" s="1"/>
  <c r="Q22" i="446"/>
  <c r="Q29" i="446" s="1"/>
  <c r="Q31" i="446" s="1"/>
  <c r="P22" i="446"/>
  <c r="N22" i="446"/>
  <c r="R22" i="446" s="1"/>
  <c r="Q21" i="446"/>
  <c r="P21" i="446"/>
  <c r="N21" i="446"/>
  <c r="R21" i="446" s="1"/>
  <c r="N5" i="446"/>
  <c r="D5" i="446"/>
  <c r="Q3" i="446"/>
  <c r="S109" i="445"/>
  <c r="G104" i="445"/>
  <c r="S98" i="445"/>
  <c r="G98" i="445"/>
  <c r="S89" i="445"/>
  <c r="G89" i="445"/>
  <c r="S80" i="445"/>
  <c r="G79" i="445"/>
  <c r="G78" i="445"/>
  <c r="G80" i="445" s="1"/>
  <c r="S74" i="445"/>
  <c r="G74" i="445"/>
  <c r="S65" i="445"/>
  <c r="G65" i="445"/>
  <c r="Q48" i="445"/>
  <c r="P48" i="445"/>
  <c r="M47" i="445"/>
  <c r="M49" i="445" s="1"/>
  <c r="L47" i="445"/>
  <c r="L49" i="445" s="1"/>
  <c r="K47" i="445"/>
  <c r="K49" i="445" s="1"/>
  <c r="Q45" i="445"/>
  <c r="P45" i="445"/>
  <c r="N45" i="445"/>
  <c r="O45" i="445" s="1"/>
  <c r="Q44" i="445"/>
  <c r="P44" i="445"/>
  <c r="O44" i="445"/>
  <c r="N44" i="445"/>
  <c r="R44" i="445" s="1"/>
  <c r="Q43" i="445"/>
  <c r="P43" i="445"/>
  <c r="N43" i="445"/>
  <c r="O43" i="445" s="1"/>
  <c r="Q42" i="445"/>
  <c r="P42" i="445"/>
  <c r="O42" i="445"/>
  <c r="N42" i="445"/>
  <c r="R42" i="445" s="1"/>
  <c r="Q41" i="445"/>
  <c r="P41" i="445"/>
  <c r="N41" i="445"/>
  <c r="O41" i="445" s="1"/>
  <c r="Q40" i="445"/>
  <c r="P40" i="445"/>
  <c r="P47" i="445" s="1"/>
  <c r="P49" i="445" s="1"/>
  <c r="N40" i="445"/>
  <c r="R40" i="445" s="1"/>
  <c r="Q39" i="445"/>
  <c r="P39" i="445"/>
  <c r="N39" i="445"/>
  <c r="L31" i="445"/>
  <c r="K31" i="445"/>
  <c r="S30" i="445"/>
  <c r="M29" i="445"/>
  <c r="M31" i="445" s="1"/>
  <c r="L29" i="445"/>
  <c r="K29" i="445"/>
  <c r="Q27" i="445"/>
  <c r="P27" i="445"/>
  <c r="N27" i="445"/>
  <c r="O27" i="445" s="1"/>
  <c r="Q26" i="445"/>
  <c r="P26" i="445"/>
  <c r="O26" i="445"/>
  <c r="N26" i="445"/>
  <c r="R26" i="445" s="1"/>
  <c r="Q25" i="445"/>
  <c r="P25" i="445"/>
  <c r="N25" i="445"/>
  <c r="O25" i="445" s="1"/>
  <c r="Q24" i="445"/>
  <c r="P24" i="445"/>
  <c r="N24" i="445"/>
  <c r="O24" i="445" s="1"/>
  <c r="Q23" i="445"/>
  <c r="P23" i="445"/>
  <c r="N23" i="445"/>
  <c r="Q22" i="445"/>
  <c r="P22" i="445"/>
  <c r="N22" i="445"/>
  <c r="O22" i="445" s="1"/>
  <c r="R21" i="445"/>
  <c r="Q21" i="445"/>
  <c r="P21" i="445"/>
  <c r="N21" i="445"/>
  <c r="N5" i="445"/>
  <c r="D5" i="445"/>
  <c r="Q3" i="445"/>
  <c r="S109" i="444"/>
  <c r="G104" i="444"/>
  <c r="S98" i="444"/>
  <c r="G98" i="444"/>
  <c r="S89" i="444"/>
  <c r="G89" i="444"/>
  <c r="S80" i="444"/>
  <c r="G79" i="444"/>
  <c r="G80" i="444" s="1"/>
  <c r="G78" i="444"/>
  <c r="S74" i="444"/>
  <c r="G74" i="444"/>
  <c r="S65" i="444"/>
  <c r="G65" i="444"/>
  <c r="Q48" i="444"/>
  <c r="P48" i="444"/>
  <c r="S48" i="444" s="1"/>
  <c r="M47" i="444"/>
  <c r="M49" i="444" s="1"/>
  <c r="L47" i="444"/>
  <c r="L49" i="444" s="1"/>
  <c r="K47" i="444"/>
  <c r="K49" i="444" s="1"/>
  <c r="Q45" i="444"/>
  <c r="P45" i="444"/>
  <c r="N45" i="444"/>
  <c r="O45" i="444" s="1"/>
  <c r="Q44" i="444"/>
  <c r="P44" i="444"/>
  <c r="N44" i="444"/>
  <c r="R44" i="444" s="1"/>
  <c r="Q43" i="444"/>
  <c r="P43" i="444"/>
  <c r="N43" i="444"/>
  <c r="O43" i="444" s="1"/>
  <c r="Q42" i="444"/>
  <c r="P42" i="444"/>
  <c r="P47" i="444" s="1"/>
  <c r="P49" i="444" s="1"/>
  <c r="O42" i="444"/>
  <c r="N42" i="444"/>
  <c r="R42" i="444" s="1"/>
  <c r="Q41" i="444"/>
  <c r="P41" i="444"/>
  <c r="N41" i="444"/>
  <c r="O41" i="444" s="1"/>
  <c r="Q40" i="444"/>
  <c r="P40" i="444"/>
  <c r="O40" i="444"/>
  <c r="S40" i="444" s="1"/>
  <c r="N40" i="444"/>
  <c r="R40" i="444" s="1"/>
  <c r="Q39" i="444"/>
  <c r="P39" i="444"/>
  <c r="N39" i="444"/>
  <c r="S30" i="444"/>
  <c r="M29" i="444"/>
  <c r="M31" i="444" s="1"/>
  <c r="L29" i="444"/>
  <c r="L31" i="444" s="1"/>
  <c r="K29" i="444"/>
  <c r="K31" i="444" s="1"/>
  <c r="Q27" i="444"/>
  <c r="P27" i="444"/>
  <c r="N27" i="444"/>
  <c r="O27" i="444" s="1"/>
  <c r="Q26" i="444"/>
  <c r="P26" i="444"/>
  <c r="N26" i="444"/>
  <c r="R26" i="444" s="1"/>
  <c r="Q25" i="444"/>
  <c r="P25" i="444"/>
  <c r="N25" i="444"/>
  <c r="O25" i="444" s="1"/>
  <c r="Q24" i="444"/>
  <c r="P24" i="444"/>
  <c r="N24" i="444"/>
  <c r="O24" i="444" s="1"/>
  <c r="R23" i="444"/>
  <c r="Q23" i="444"/>
  <c r="P23" i="444"/>
  <c r="N23" i="444"/>
  <c r="O23" i="444" s="1"/>
  <c r="Q22" i="444"/>
  <c r="P22" i="444"/>
  <c r="N22" i="444"/>
  <c r="O22" i="444" s="1"/>
  <c r="R21" i="444"/>
  <c r="Q21" i="444"/>
  <c r="P21" i="444"/>
  <c r="P29" i="444" s="1"/>
  <c r="P31" i="444" s="1"/>
  <c r="N21" i="444"/>
  <c r="N5" i="444"/>
  <c r="D5" i="444"/>
  <c r="Q3" i="444"/>
  <c r="S109" i="443"/>
  <c r="G104" i="443"/>
  <c r="S98" i="443"/>
  <c r="G98" i="443"/>
  <c r="S89" i="443"/>
  <c r="G89" i="443"/>
  <c r="S80" i="443"/>
  <c r="G79" i="443"/>
  <c r="G78" i="443"/>
  <c r="S74" i="443"/>
  <c r="G74" i="443"/>
  <c r="S65" i="443"/>
  <c r="G65" i="443"/>
  <c r="Q48" i="443"/>
  <c r="P48" i="443"/>
  <c r="S48" i="443" s="1"/>
  <c r="M47" i="443"/>
  <c r="M49" i="443" s="1"/>
  <c r="L47" i="443"/>
  <c r="L49" i="443" s="1"/>
  <c r="K47" i="443"/>
  <c r="K49" i="443" s="1"/>
  <c r="Q45" i="443"/>
  <c r="P45" i="443"/>
  <c r="N45" i="443"/>
  <c r="O45" i="443" s="1"/>
  <c r="Q44" i="443"/>
  <c r="P44" i="443"/>
  <c r="O44" i="443"/>
  <c r="S44" i="443" s="1"/>
  <c r="N44" i="443"/>
  <c r="R44" i="443" s="1"/>
  <c r="Q43" i="443"/>
  <c r="P43" i="443"/>
  <c r="N43" i="443"/>
  <c r="O43" i="443" s="1"/>
  <c r="Q42" i="443"/>
  <c r="P42" i="443"/>
  <c r="N42" i="443"/>
  <c r="Q41" i="443"/>
  <c r="P41" i="443"/>
  <c r="N41" i="443"/>
  <c r="O41" i="443" s="1"/>
  <c r="Q40" i="443"/>
  <c r="P40" i="443"/>
  <c r="N40" i="443"/>
  <c r="R40" i="443" s="1"/>
  <c r="Q39" i="443"/>
  <c r="P39" i="443"/>
  <c r="N39" i="443"/>
  <c r="S30" i="443"/>
  <c r="M29" i="443"/>
  <c r="M31" i="443" s="1"/>
  <c r="L29" i="443"/>
  <c r="L31" i="443" s="1"/>
  <c r="K29" i="443"/>
  <c r="K31" i="443" s="1"/>
  <c r="R27" i="443"/>
  <c r="Q27" i="443"/>
  <c r="P27" i="443"/>
  <c r="N27" i="443"/>
  <c r="O27" i="443" s="1"/>
  <c r="Q26" i="443"/>
  <c r="P26" i="443"/>
  <c r="O26" i="443"/>
  <c r="S26" i="443" s="1"/>
  <c r="N26" i="443"/>
  <c r="R26" i="443" s="1"/>
  <c r="R25" i="443"/>
  <c r="Q25" i="443"/>
  <c r="P25" i="443"/>
  <c r="N25" i="443"/>
  <c r="O25" i="443" s="1"/>
  <c r="Q24" i="443"/>
  <c r="P24" i="443"/>
  <c r="O24" i="443"/>
  <c r="S24" i="443" s="1"/>
  <c r="N24" i="443"/>
  <c r="R24" i="443" s="1"/>
  <c r="R23" i="443"/>
  <c r="Q23" i="443"/>
  <c r="P23" i="443"/>
  <c r="N23" i="443"/>
  <c r="O23" i="443" s="1"/>
  <c r="Q22" i="443"/>
  <c r="P22" i="443"/>
  <c r="O22" i="443"/>
  <c r="S22" i="443" s="1"/>
  <c r="N22" i="443"/>
  <c r="R22" i="443" s="1"/>
  <c r="Q21" i="443"/>
  <c r="P21" i="443"/>
  <c r="P29" i="443" s="1"/>
  <c r="P31" i="443" s="1"/>
  <c r="N21" i="443"/>
  <c r="R21" i="443" s="1"/>
  <c r="N5" i="443"/>
  <c r="D5" i="443"/>
  <c r="Q3" i="443"/>
  <c r="S109" i="442"/>
  <c r="G104" i="442"/>
  <c r="S98" i="442"/>
  <c r="G98" i="442"/>
  <c r="S89" i="442"/>
  <c r="G89" i="442"/>
  <c r="S80" i="442"/>
  <c r="G79" i="442"/>
  <c r="G78" i="442"/>
  <c r="G80" i="442" s="1"/>
  <c r="S74" i="442"/>
  <c r="G74" i="442"/>
  <c r="S65" i="442"/>
  <c r="G65" i="442"/>
  <c r="S48" i="442"/>
  <c r="Q48" i="442"/>
  <c r="P48" i="442"/>
  <c r="M47" i="442"/>
  <c r="M49" i="442" s="1"/>
  <c r="L47" i="442"/>
  <c r="L49" i="442" s="1"/>
  <c r="K47" i="442"/>
  <c r="K49" i="442" s="1"/>
  <c r="Q45" i="442"/>
  <c r="P45" i="442"/>
  <c r="N45" i="442"/>
  <c r="R45" i="442" s="1"/>
  <c r="Q44" i="442"/>
  <c r="P44" i="442"/>
  <c r="N44" i="442"/>
  <c r="O44" i="442" s="1"/>
  <c r="Q43" i="442"/>
  <c r="P43" i="442"/>
  <c r="O43" i="442"/>
  <c r="N43" i="442"/>
  <c r="R43" i="442" s="1"/>
  <c r="Q42" i="442"/>
  <c r="P42" i="442"/>
  <c r="N42" i="442"/>
  <c r="O42" i="442" s="1"/>
  <c r="Q41" i="442"/>
  <c r="P41" i="442"/>
  <c r="N41" i="442"/>
  <c r="R41" i="442" s="1"/>
  <c r="Q40" i="442"/>
  <c r="P40" i="442"/>
  <c r="N40" i="442"/>
  <c r="O40" i="442" s="1"/>
  <c r="Q39" i="442"/>
  <c r="P39" i="442"/>
  <c r="P47" i="442" s="1"/>
  <c r="P49" i="442" s="1"/>
  <c r="O39" i="442"/>
  <c r="N39" i="442"/>
  <c r="R39" i="442" s="1"/>
  <c r="M31" i="442"/>
  <c r="S30" i="442"/>
  <c r="M29" i="442"/>
  <c r="L29" i="442"/>
  <c r="L31" i="442" s="1"/>
  <c r="K29" i="442"/>
  <c r="K31" i="442" s="1"/>
  <c r="Q27" i="442"/>
  <c r="P27" i="442"/>
  <c r="N27" i="442"/>
  <c r="R27" i="442" s="1"/>
  <c r="Q26" i="442"/>
  <c r="P26" i="442"/>
  <c r="N26" i="442"/>
  <c r="Q25" i="442"/>
  <c r="P25" i="442"/>
  <c r="N25" i="442"/>
  <c r="R25" i="442" s="1"/>
  <c r="R24" i="442"/>
  <c r="Q24" i="442"/>
  <c r="P24" i="442"/>
  <c r="N24" i="442"/>
  <c r="O24" i="442" s="1"/>
  <c r="Q23" i="442"/>
  <c r="P23" i="442"/>
  <c r="N23" i="442"/>
  <c r="R23" i="442" s="1"/>
  <c r="R22" i="442"/>
  <c r="Q22" i="442"/>
  <c r="P22" i="442"/>
  <c r="N22" i="442"/>
  <c r="O22" i="442" s="1"/>
  <c r="Q21" i="442"/>
  <c r="P21" i="442"/>
  <c r="N21" i="442"/>
  <c r="R21" i="442" s="1"/>
  <c r="N5" i="442"/>
  <c r="D5" i="442"/>
  <c r="Q3" i="442"/>
  <c r="S109" i="441"/>
  <c r="G104" i="441"/>
  <c r="S98" i="441"/>
  <c r="G98" i="441"/>
  <c r="S89" i="441"/>
  <c r="G89" i="441"/>
  <c r="S80" i="441"/>
  <c r="G79" i="441"/>
  <c r="G78" i="441"/>
  <c r="G80" i="441" s="1"/>
  <c r="S74" i="441"/>
  <c r="G74" i="441"/>
  <c r="S65" i="441"/>
  <c r="G65" i="441"/>
  <c r="Q48" i="441"/>
  <c r="P48" i="441"/>
  <c r="S48" i="441" s="1"/>
  <c r="M47" i="441"/>
  <c r="M49" i="441" s="1"/>
  <c r="L47" i="441"/>
  <c r="L49" i="441" s="1"/>
  <c r="K47" i="441"/>
  <c r="K49" i="441" s="1"/>
  <c r="Q45" i="441"/>
  <c r="P45" i="441"/>
  <c r="N45" i="441"/>
  <c r="O45" i="441" s="1"/>
  <c r="Q44" i="441"/>
  <c r="P44" i="441"/>
  <c r="N44" i="441"/>
  <c r="O44" i="441" s="1"/>
  <c r="Q43" i="441"/>
  <c r="P43" i="441"/>
  <c r="N43" i="441"/>
  <c r="O43" i="441" s="1"/>
  <c r="Q42" i="441"/>
  <c r="P42" i="441"/>
  <c r="N42" i="441"/>
  <c r="O42" i="441" s="1"/>
  <c r="Q41" i="441"/>
  <c r="P41" i="441"/>
  <c r="N41" i="441"/>
  <c r="O41" i="441" s="1"/>
  <c r="Q40" i="441"/>
  <c r="P40" i="441"/>
  <c r="N40" i="441"/>
  <c r="O40" i="441" s="1"/>
  <c r="Q39" i="441"/>
  <c r="P39" i="441"/>
  <c r="P47" i="441" s="1"/>
  <c r="N39" i="441"/>
  <c r="S30" i="441"/>
  <c r="M29" i="441"/>
  <c r="M31" i="441" s="1"/>
  <c r="L29" i="441"/>
  <c r="L31" i="441" s="1"/>
  <c r="K29" i="441"/>
  <c r="K31" i="441" s="1"/>
  <c r="Q27" i="441"/>
  <c r="P27" i="441"/>
  <c r="O27" i="441"/>
  <c r="S27" i="441" s="1"/>
  <c r="N27" i="441"/>
  <c r="R27" i="441" s="1"/>
  <c r="Q26" i="441"/>
  <c r="P26" i="441"/>
  <c r="N26" i="441"/>
  <c r="R26" i="441" s="1"/>
  <c r="Q25" i="441"/>
  <c r="P25" i="441"/>
  <c r="O25" i="441"/>
  <c r="S25" i="441" s="1"/>
  <c r="N25" i="441"/>
  <c r="R25" i="441" s="1"/>
  <c r="Q24" i="441"/>
  <c r="P24" i="441"/>
  <c r="N24" i="441"/>
  <c r="R24" i="441" s="1"/>
  <c r="Q23" i="441"/>
  <c r="P23" i="441"/>
  <c r="N23" i="441"/>
  <c r="R23" i="441" s="1"/>
  <c r="Q22" i="441"/>
  <c r="P22" i="441"/>
  <c r="P29" i="441" s="1"/>
  <c r="P31" i="441" s="1"/>
  <c r="N22" i="441"/>
  <c r="R22" i="441" s="1"/>
  <c r="Q21" i="441"/>
  <c r="P21" i="441"/>
  <c r="N21" i="441"/>
  <c r="R21" i="441" s="1"/>
  <c r="N5" i="441"/>
  <c r="D5" i="441"/>
  <c r="Q3" i="441"/>
  <c r="S109" i="440"/>
  <c r="G104" i="440"/>
  <c r="S98" i="440"/>
  <c r="G98" i="440"/>
  <c r="S89" i="440"/>
  <c r="G89" i="440"/>
  <c r="S80" i="440"/>
  <c r="G79" i="440"/>
  <c r="G78" i="440"/>
  <c r="G80" i="440" s="1"/>
  <c r="S74" i="440"/>
  <c r="G74" i="440"/>
  <c r="S65" i="440"/>
  <c r="G65" i="440"/>
  <c r="Q48" i="440"/>
  <c r="P48" i="440"/>
  <c r="M47" i="440"/>
  <c r="M49" i="440" s="1"/>
  <c r="L47" i="440"/>
  <c r="L49" i="440" s="1"/>
  <c r="K47" i="440"/>
  <c r="K49" i="440" s="1"/>
  <c r="Q45" i="440"/>
  <c r="P45" i="440"/>
  <c r="N45" i="440"/>
  <c r="O45" i="440" s="1"/>
  <c r="Q44" i="440"/>
  <c r="P44" i="440"/>
  <c r="N44" i="440"/>
  <c r="R44" i="440" s="1"/>
  <c r="Q43" i="440"/>
  <c r="P43" i="440"/>
  <c r="N43" i="440"/>
  <c r="O43" i="440" s="1"/>
  <c r="Q42" i="440"/>
  <c r="P42" i="440"/>
  <c r="O42" i="440"/>
  <c r="N42" i="440"/>
  <c r="R42" i="440" s="1"/>
  <c r="Q41" i="440"/>
  <c r="P41" i="440"/>
  <c r="N41" i="440"/>
  <c r="Q40" i="440"/>
  <c r="P40" i="440"/>
  <c r="O40" i="440"/>
  <c r="N40" i="440"/>
  <c r="R40" i="440" s="1"/>
  <c r="Q39" i="440"/>
  <c r="Q47" i="440" s="1"/>
  <c r="P39" i="440"/>
  <c r="N39" i="440"/>
  <c r="S30" i="440"/>
  <c r="M29" i="440"/>
  <c r="M31" i="440" s="1"/>
  <c r="L29" i="440"/>
  <c r="L31" i="440" s="1"/>
  <c r="K29" i="440"/>
  <c r="K31" i="440" s="1"/>
  <c r="Q27" i="440"/>
  <c r="P27" i="440"/>
  <c r="N27" i="440"/>
  <c r="R27" i="440" s="1"/>
  <c r="Q26" i="440"/>
  <c r="P26" i="440"/>
  <c r="N26" i="440"/>
  <c r="R26" i="440" s="1"/>
  <c r="Q25" i="440"/>
  <c r="P25" i="440"/>
  <c r="N25" i="440"/>
  <c r="R25" i="440" s="1"/>
  <c r="Q24" i="440"/>
  <c r="P24" i="440"/>
  <c r="N24" i="440"/>
  <c r="R24" i="440" s="1"/>
  <c r="Q23" i="440"/>
  <c r="P23" i="440"/>
  <c r="N23" i="440"/>
  <c r="R23" i="440" s="1"/>
  <c r="Q22" i="440"/>
  <c r="P22" i="440"/>
  <c r="O22" i="440"/>
  <c r="N22" i="440"/>
  <c r="R22" i="440" s="1"/>
  <c r="Q21" i="440"/>
  <c r="P21" i="440"/>
  <c r="N21" i="440"/>
  <c r="R21" i="440" s="1"/>
  <c r="N5" i="440"/>
  <c r="D5" i="440"/>
  <c r="Q3" i="440"/>
  <c r="S109" i="439"/>
  <c r="G104" i="439"/>
  <c r="S98" i="439"/>
  <c r="G98" i="439"/>
  <c r="S89" i="439"/>
  <c r="G89" i="439"/>
  <c r="S80" i="439"/>
  <c r="G79" i="439"/>
  <c r="G78" i="439"/>
  <c r="S74" i="439"/>
  <c r="G74" i="439"/>
  <c r="S65" i="439"/>
  <c r="G65" i="439"/>
  <c r="Q48" i="439"/>
  <c r="P48" i="439"/>
  <c r="S48" i="439" s="1"/>
  <c r="M47" i="439"/>
  <c r="M49" i="439" s="1"/>
  <c r="L47" i="439"/>
  <c r="L49" i="439" s="1"/>
  <c r="K47" i="439"/>
  <c r="K49" i="439" s="1"/>
  <c r="Q45" i="439"/>
  <c r="P45" i="439"/>
  <c r="N45" i="439"/>
  <c r="Q44" i="439"/>
  <c r="P44" i="439"/>
  <c r="N44" i="439"/>
  <c r="O44" i="439" s="1"/>
  <c r="Q43" i="439"/>
  <c r="P43" i="439"/>
  <c r="N43" i="439"/>
  <c r="R43" i="439" s="1"/>
  <c r="Q42" i="439"/>
  <c r="P42" i="439"/>
  <c r="N42" i="439"/>
  <c r="O42" i="439" s="1"/>
  <c r="Q41" i="439"/>
  <c r="P41" i="439"/>
  <c r="O41" i="439"/>
  <c r="N41" i="439"/>
  <c r="R41" i="439" s="1"/>
  <c r="Q40" i="439"/>
  <c r="P40" i="439"/>
  <c r="N40" i="439"/>
  <c r="O40" i="439" s="1"/>
  <c r="Q39" i="439"/>
  <c r="P39" i="439"/>
  <c r="N39" i="439"/>
  <c r="R39" i="439" s="1"/>
  <c r="S30" i="439"/>
  <c r="M29" i="439"/>
  <c r="M31" i="439" s="1"/>
  <c r="L29" i="439"/>
  <c r="L31" i="439" s="1"/>
  <c r="K29" i="439"/>
  <c r="K31" i="439" s="1"/>
  <c r="Q27" i="439"/>
  <c r="P27" i="439"/>
  <c r="N27" i="439"/>
  <c r="R27" i="439" s="1"/>
  <c r="Q26" i="439"/>
  <c r="P26" i="439"/>
  <c r="N26" i="439"/>
  <c r="Q25" i="439"/>
  <c r="P25" i="439"/>
  <c r="N25" i="439"/>
  <c r="R25" i="439" s="1"/>
  <c r="R24" i="439"/>
  <c r="Q24" i="439"/>
  <c r="P24" i="439"/>
  <c r="N24" i="439"/>
  <c r="O24" i="439" s="1"/>
  <c r="R23" i="439"/>
  <c r="Q23" i="439"/>
  <c r="P23" i="439"/>
  <c r="N23" i="439"/>
  <c r="O23" i="439" s="1"/>
  <c r="R22" i="439"/>
  <c r="Q22" i="439"/>
  <c r="P22" i="439"/>
  <c r="N22" i="439"/>
  <c r="O22" i="439" s="1"/>
  <c r="Q21" i="439"/>
  <c r="P21" i="439"/>
  <c r="N21" i="439"/>
  <c r="R21" i="439" s="1"/>
  <c r="N5" i="439"/>
  <c r="D5" i="439"/>
  <c r="Q3" i="439"/>
  <c r="G98" i="355"/>
  <c r="Q29" i="439" l="1"/>
  <c r="Q31" i="439" s="1"/>
  <c r="G80" i="439"/>
  <c r="S22" i="440"/>
  <c r="O41" i="440"/>
  <c r="R41" i="440"/>
  <c r="N47" i="443"/>
  <c r="N49" i="443" s="1"/>
  <c r="Q29" i="450"/>
  <c r="Q31" i="450" s="1"/>
  <c r="R22" i="452"/>
  <c r="O22" i="452"/>
  <c r="S22" i="452" s="1"/>
  <c r="R24" i="454"/>
  <c r="O24" i="454"/>
  <c r="R21" i="457"/>
  <c r="O21" i="457"/>
  <c r="N29" i="457"/>
  <c r="N31" i="457" s="1"/>
  <c r="R27" i="459"/>
  <c r="O27" i="459"/>
  <c r="P29" i="440"/>
  <c r="P31" i="440" s="1"/>
  <c r="P47" i="439"/>
  <c r="P49" i="439" s="1"/>
  <c r="N47" i="439"/>
  <c r="N49" i="439" s="1"/>
  <c r="N47" i="440"/>
  <c r="N49" i="440" s="1"/>
  <c r="R39" i="440"/>
  <c r="N29" i="441"/>
  <c r="N31" i="441" s="1"/>
  <c r="R42" i="443"/>
  <c r="O42" i="443"/>
  <c r="O26" i="447"/>
  <c r="Q47" i="449"/>
  <c r="O44" i="449"/>
  <c r="R44" i="449"/>
  <c r="R26" i="451"/>
  <c r="O26" i="451"/>
  <c r="R22" i="454"/>
  <c r="O22" i="454"/>
  <c r="N29" i="454"/>
  <c r="N31" i="454" s="1"/>
  <c r="R25" i="477"/>
  <c r="O25" i="477"/>
  <c r="Q47" i="439"/>
  <c r="Q49" i="439" s="1"/>
  <c r="P47" i="440"/>
  <c r="P49" i="440" s="1"/>
  <c r="Q29" i="443"/>
  <c r="Q31" i="443" s="1"/>
  <c r="Q47" i="443"/>
  <c r="Q49" i="443" s="1"/>
  <c r="S42" i="444"/>
  <c r="N47" i="445"/>
  <c r="N49" i="445" s="1"/>
  <c r="P47" i="446"/>
  <c r="P49" i="446" s="1"/>
  <c r="O24" i="447"/>
  <c r="R47" i="449"/>
  <c r="R49" i="449" s="1"/>
  <c r="O42" i="449"/>
  <c r="R42" i="449"/>
  <c r="R24" i="451"/>
  <c r="O24" i="451"/>
  <c r="O45" i="451"/>
  <c r="R45" i="451"/>
  <c r="Q29" i="453"/>
  <c r="Q31" i="453" s="1"/>
  <c r="R42" i="453"/>
  <c r="S42" i="453" s="1"/>
  <c r="O42" i="453"/>
  <c r="O44" i="454"/>
  <c r="R44" i="454"/>
  <c r="O42" i="474"/>
  <c r="N47" i="474"/>
  <c r="N49" i="474" s="1"/>
  <c r="R45" i="439"/>
  <c r="O45" i="439"/>
  <c r="Q49" i="440"/>
  <c r="O40" i="449"/>
  <c r="R40" i="449"/>
  <c r="R22" i="451"/>
  <c r="O22" i="451"/>
  <c r="O43" i="451"/>
  <c r="R43" i="451"/>
  <c r="R45" i="475"/>
  <c r="O45" i="475"/>
  <c r="N47" i="442"/>
  <c r="N49" i="442" s="1"/>
  <c r="O23" i="445"/>
  <c r="R23" i="445"/>
  <c r="O41" i="451"/>
  <c r="R41" i="451"/>
  <c r="R43" i="475"/>
  <c r="O43" i="475"/>
  <c r="S43" i="475" s="1"/>
  <c r="R29" i="441"/>
  <c r="R31" i="441" s="1"/>
  <c r="O23" i="441"/>
  <c r="S23" i="441" s="1"/>
  <c r="P49" i="441"/>
  <c r="Q47" i="442"/>
  <c r="Q49" i="442" s="1"/>
  <c r="Q29" i="444"/>
  <c r="Q31" i="444" s="1"/>
  <c r="O26" i="444"/>
  <c r="S42" i="447"/>
  <c r="G80" i="447"/>
  <c r="R27" i="448"/>
  <c r="O27" i="448"/>
  <c r="S27" i="448" s="1"/>
  <c r="S25" i="449"/>
  <c r="O27" i="449"/>
  <c r="S27" i="449" s="1"/>
  <c r="R21" i="450"/>
  <c r="R29" i="450" s="1"/>
  <c r="R31" i="450" s="1"/>
  <c r="N29" i="450"/>
  <c r="N31" i="450" s="1"/>
  <c r="O23" i="450"/>
  <c r="S23" i="450" s="1"/>
  <c r="R40" i="452"/>
  <c r="O40" i="452"/>
  <c r="Q47" i="455"/>
  <c r="Q49" i="455" s="1"/>
  <c r="R27" i="457"/>
  <c r="O27" i="457"/>
  <c r="R45" i="476"/>
  <c r="O45" i="476"/>
  <c r="S45" i="476" s="1"/>
  <c r="O26" i="439"/>
  <c r="R26" i="439"/>
  <c r="Q29" i="440"/>
  <c r="Q31" i="440" s="1"/>
  <c r="O26" i="440"/>
  <c r="S26" i="440" s="1"/>
  <c r="O21" i="441"/>
  <c r="Q47" i="441"/>
  <c r="Q49" i="441" s="1"/>
  <c r="S23" i="449"/>
  <c r="Q47" i="451"/>
  <c r="Q49" i="451" s="1"/>
  <c r="Q47" i="456"/>
  <c r="Q49" i="456" s="1"/>
  <c r="R25" i="457"/>
  <c r="O25" i="457"/>
  <c r="O24" i="475"/>
  <c r="R24" i="475"/>
  <c r="R43" i="476"/>
  <c r="O43" i="476"/>
  <c r="R29" i="439"/>
  <c r="R31" i="439" s="1"/>
  <c r="P29" i="439"/>
  <c r="P31" i="439" s="1"/>
  <c r="S22" i="439"/>
  <c r="S24" i="439"/>
  <c r="O24" i="440"/>
  <c r="S24" i="440" s="1"/>
  <c r="P29" i="442"/>
  <c r="P31" i="442" s="1"/>
  <c r="O26" i="442"/>
  <c r="S26" i="442" s="1"/>
  <c r="R26" i="442"/>
  <c r="G80" i="443"/>
  <c r="Q29" i="445"/>
  <c r="Q31" i="445" s="1"/>
  <c r="P29" i="446"/>
  <c r="P31" i="446" s="1"/>
  <c r="R40" i="447"/>
  <c r="O40" i="447"/>
  <c r="R22" i="448"/>
  <c r="Q47" i="448"/>
  <c r="Q49" i="448" s="1"/>
  <c r="R21" i="449"/>
  <c r="R29" i="449" s="1"/>
  <c r="R31" i="449" s="1"/>
  <c r="N29" i="449"/>
  <c r="N31" i="449" s="1"/>
  <c r="O23" i="449"/>
  <c r="Q47" i="450"/>
  <c r="Q49" i="450" s="1"/>
  <c r="P29" i="454"/>
  <c r="P31" i="454" s="1"/>
  <c r="R26" i="454"/>
  <c r="O26" i="454"/>
  <c r="O29" i="454" s="1"/>
  <c r="O31" i="454" s="1"/>
  <c r="R23" i="457"/>
  <c r="O23" i="457"/>
  <c r="S23" i="457" s="1"/>
  <c r="Q47" i="457"/>
  <c r="Q49" i="457" s="1"/>
  <c r="R39" i="473"/>
  <c r="O39" i="473"/>
  <c r="S23" i="443"/>
  <c r="S27" i="443"/>
  <c r="S40" i="445"/>
  <c r="P47" i="449"/>
  <c r="P49" i="449" s="1"/>
  <c r="S23" i="439"/>
  <c r="O39" i="439"/>
  <c r="O21" i="440"/>
  <c r="S21" i="440" s="1"/>
  <c r="O23" i="440"/>
  <c r="S23" i="440" s="1"/>
  <c r="O25" i="440"/>
  <c r="S25" i="440" s="1"/>
  <c r="O27" i="440"/>
  <c r="S27" i="440" s="1"/>
  <c r="S48" i="440"/>
  <c r="O22" i="441"/>
  <c r="S22" i="441" s="1"/>
  <c r="O24" i="441"/>
  <c r="S24" i="441" s="1"/>
  <c r="O26" i="441"/>
  <c r="S26" i="441" s="1"/>
  <c r="N47" i="441"/>
  <c r="N49" i="441" s="1"/>
  <c r="O41" i="442"/>
  <c r="R29" i="443"/>
  <c r="R31" i="443" s="1"/>
  <c r="Q47" i="444"/>
  <c r="Q49" i="444" s="1"/>
  <c r="O44" i="444"/>
  <c r="S44" i="444" s="1"/>
  <c r="O40" i="445"/>
  <c r="S48" i="445"/>
  <c r="O22" i="446"/>
  <c r="S22" i="446" s="1"/>
  <c r="O24" i="446"/>
  <c r="S24" i="446" s="1"/>
  <c r="O26" i="446"/>
  <c r="S26" i="446" s="1"/>
  <c r="S40" i="446"/>
  <c r="O42" i="446"/>
  <c r="S42" i="446" s="1"/>
  <c r="R23" i="447"/>
  <c r="R29" i="447" s="1"/>
  <c r="R31" i="447" s="1"/>
  <c r="R25" i="447"/>
  <c r="R27" i="447"/>
  <c r="S44" i="447"/>
  <c r="Q29" i="448"/>
  <c r="Q31" i="448" s="1"/>
  <c r="S48" i="448"/>
  <c r="R29" i="451"/>
  <c r="R31" i="451" s="1"/>
  <c r="S25" i="451"/>
  <c r="P47" i="452"/>
  <c r="P49" i="452" s="1"/>
  <c r="G80" i="452"/>
  <c r="O22" i="453"/>
  <c r="S22" i="453" s="1"/>
  <c r="O21" i="455"/>
  <c r="O23" i="455"/>
  <c r="O25" i="455"/>
  <c r="S25" i="455" s="1"/>
  <c r="O27" i="455"/>
  <c r="S27" i="455" s="1"/>
  <c r="N29" i="456"/>
  <c r="N31" i="456" s="1"/>
  <c r="S48" i="456"/>
  <c r="S48" i="457"/>
  <c r="P29" i="459"/>
  <c r="P31" i="459" s="1"/>
  <c r="Q29" i="460"/>
  <c r="Q31" i="460" s="1"/>
  <c r="P47" i="460"/>
  <c r="P49" i="460" s="1"/>
  <c r="P29" i="462"/>
  <c r="P31" i="462" s="1"/>
  <c r="S48" i="462"/>
  <c r="P29" i="468"/>
  <c r="P31" i="468" s="1"/>
  <c r="Q47" i="469"/>
  <c r="Q49" i="469" s="1"/>
  <c r="O44" i="469"/>
  <c r="N47" i="470"/>
  <c r="N49" i="470" s="1"/>
  <c r="Q47" i="471"/>
  <c r="Q49" i="471" s="1"/>
  <c r="O24" i="473"/>
  <c r="O39" i="474"/>
  <c r="Q29" i="477"/>
  <c r="Q31" i="477" s="1"/>
  <c r="O45" i="477"/>
  <c r="S45" i="477" s="1"/>
  <c r="S48" i="451"/>
  <c r="S42" i="452"/>
  <c r="S48" i="452"/>
  <c r="P29" i="453"/>
  <c r="P31" i="453" s="1"/>
  <c r="S23" i="454"/>
  <c r="Q29" i="459"/>
  <c r="Q31" i="459" s="1"/>
  <c r="Q47" i="460"/>
  <c r="Q49" i="460" s="1"/>
  <c r="Q29" i="462"/>
  <c r="Q31" i="462" s="1"/>
  <c r="P47" i="462"/>
  <c r="P49" i="462" s="1"/>
  <c r="P29" i="464"/>
  <c r="P31" i="464" s="1"/>
  <c r="N47" i="464"/>
  <c r="N49" i="464" s="1"/>
  <c r="S48" i="464"/>
  <c r="O45" i="465"/>
  <c r="S45" i="465" s="1"/>
  <c r="N29" i="467"/>
  <c r="N31" i="467" s="1"/>
  <c r="Q29" i="468"/>
  <c r="Q31" i="468" s="1"/>
  <c r="N47" i="468"/>
  <c r="N49" i="468" s="1"/>
  <c r="S48" i="468"/>
  <c r="S42" i="469"/>
  <c r="S48" i="469"/>
  <c r="P47" i="470"/>
  <c r="P49" i="470" s="1"/>
  <c r="N29" i="472"/>
  <c r="N31" i="472" s="1"/>
  <c r="G80" i="472"/>
  <c r="O22" i="473"/>
  <c r="S22" i="473" s="1"/>
  <c r="S45" i="473"/>
  <c r="P47" i="474"/>
  <c r="P49" i="474" s="1"/>
  <c r="P29" i="475"/>
  <c r="P31" i="475" s="1"/>
  <c r="N47" i="475"/>
  <c r="N49" i="475" s="1"/>
  <c r="G80" i="475"/>
  <c r="N47" i="476"/>
  <c r="N49" i="476" s="1"/>
  <c r="O43" i="477"/>
  <c r="S43" i="477" s="1"/>
  <c r="S41" i="477"/>
  <c r="P47" i="443"/>
  <c r="P49" i="443" s="1"/>
  <c r="S48" i="447"/>
  <c r="G80" i="451"/>
  <c r="S22" i="455"/>
  <c r="S24" i="455"/>
  <c r="N47" i="455"/>
  <c r="N49" i="455" s="1"/>
  <c r="P29" i="458"/>
  <c r="P31" i="458" s="1"/>
  <c r="G80" i="458"/>
  <c r="N47" i="459"/>
  <c r="N49" i="459" s="1"/>
  <c r="S48" i="459"/>
  <c r="Q29" i="461"/>
  <c r="Q31" i="461" s="1"/>
  <c r="P47" i="461"/>
  <c r="P49" i="461" s="1"/>
  <c r="G80" i="461"/>
  <c r="Q47" i="464"/>
  <c r="Q49" i="464" s="1"/>
  <c r="P29" i="466"/>
  <c r="P31" i="466" s="1"/>
  <c r="Q29" i="467"/>
  <c r="Q31" i="467" s="1"/>
  <c r="Q47" i="468"/>
  <c r="Q49" i="468" s="1"/>
  <c r="Q29" i="472"/>
  <c r="Q31" i="472" s="1"/>
  <c r="S48" i="472"/>
  <c r="P47" i="477"/>
  <c r="P49" i="477" s="1"/>
  <c r="Q29" i="458"/>
  <c r="Q31" i="458" s="1"/>
  <c r="N47" i="458"/>
  <c r="N49" i="458" s="1"/>
  <c r="P47" i="459"/>
  <c r="P49" i="459" s="1"/>
  <c r="N47" i="467"/>
  <c r="N49" i="467" s="1"/>
  <c r="N29" i="470"/>
  <c r="N31" i="470" s="1"/>
  <c r="P29" i="474"/>
  <c r="P31" i="474" s="1"/>
  <c r="Q29" i="442"/>
  <c r="Q31" i="442" s="1"/>
  <c r="S24" i="442"/>
  <c r="S44" i="445"/>
  <c r="N47" i="446"/>
  <c r="N49" i="446" s="1"/>
  <c r="S23" i="448"/>
  <c r="S26" i="450"/>
  <c r="G80" i="453"/>
  <c r="S48" i="454"/>
  <c r="S24" i="456"/>
  <c r="S26" i="456"/>
  <c r="P47" i="458"/>
  <c r="P49" i="458" s="1"/>
  <c r="Q47" i="459"/>
  <c r="Q49" i="459" s="1"/>
  <c r="Q29" i="463"/>
  <c r="Q31" i="463" s="1"/>
  <c r="N47" i="463"/>
  <c r="N49" i="463" s="1"/>
  <c r="S48" i="463"/>
  <c r="P29" i="465"/>
  <c r="P31" i="465" s="1"/>
  <c r="N47" i="465"/>
  <c r="N49" i="465" s="1"/>
  <c r="O44" i="465"/>
  <c r="S44" i="465" s="1"/>
  <c r="P47" i="466"/>
  <c r="P49" i="466" s="1"/>
  <c r="P47" i="467"/>
  <c r="P49" i="467" s="1"/>
  <c r="P29" i="469"/>
  <c r="P31" i="469" s="1"/>
  <c r="P29" i="470"/>
  <c r="P31" i="470" s="1"/>
  <c r="N29" i="471"/>
  <c r="N31" i="471" s="1"/>
  <c r="Q47" i="472"/>
  <c r="Q49" i="472" s="1"/>
  <c r="N29" i="473"/>
  <c r="N31" i="473" s="1"/>
  <c r="Q29" i="474"/>
  <c r="Q31" i="474" s="1"/>
  <c r="O39" i="475"/>
  <c r="O47" i="475" s="1"/>
  <c r="O49" i="475" s="1"/>
  <c r="O39" i="476"/>
  <c r="S39" i="476" s="1"/>
  <c r="Q47" i="477"/>
  <c r="Q49" i="477" s="1"/>
  <c r="Q47" i="461"/>
  <c r="Q49" i="461" s="1"/>
  <c r="P29" i="463"/>
  <c r="P31" i="463" s="1"/>
  <c r="Q29" i="466"/>
  <c r="Q31" i="466" s="1"/>
  <c r="N29" i="469"/>
  <c r="N31" i="469" s="1"/>
  <c r="P47" i="472"/>
  <c r="P49" i="472" s="1"/>
  <c r="O43" i="439"/>
  <c r="N29" i="440"/>
  <c r="N31" i="440" s="1"/>
  <c r="O44" i="440"/>
  <c r="Q29" i="441"/>
  <c r="Q31" i="441" s="1"/>
  <c r="S22" i="442"/>
  <c r="O45" i="442"/>
  <c r="S45" i="442" s="1"/>
  <c r="O40" i="443"/>
  <c r="S40" i="443" s="1"/>
  <c r="N47" i="444"/>
  <c r="N49" i="444" s="1"/>
  <c r="Q47" i="445"/>
  <c r="Q49" i="445" s="1"/>
  <c r="S42" i="445"/>
  <c r="R23" i="446"/>
  <c r="R25" i="446"/>
  <c r="R29" i="446" s="1"/>
  <c r="R31" i="446" s="1"/>
  <c r="R27" i="446"/>
  <c r="S44" i="446"/>
  <c r="P29" i="447"/>
  <c r="P31" i="447" s="1"/>
  <c r="O21" i="448"/>
  <c r="O23" i="448"/>
  <c r="O25" i="448"/>
  <c r="S25" i="448" s="1"/>
  <c r="O22" i="449"/>
  <c r="S22" i="449" s="1"/>
  <c r="O24" i="449"/>
  <c r="S24" i="449" s="1"/>
  <c r="O26" i="449"/>
  <c r="S26" i="449" s="1"/>
  <c r="O22" i="450"/>
  <c r="S22" i="450" s="1"/>
  <c r="O24" i="450"/>
  <c r="S24" i="450" s="1"/>
  <c r="P47" i="450"/>
  <c r="P49" i="450" s="1"/>
  <c r="S24" i="451"/>
  <c r="S42" i="451"/>
  <c r="O25" i="452"/>
  <c r="S25" i="452" s="1"/>
  <c r="S27" i="452"/>
  <c r="S26" i="453"/>
  <c r="S40" i="453"/>
  <c r="N29" i="455"/>
  <c r="N31" i="455" s="1"/>
  <c r="R44" i="455"/>
  <c r="S48" i="455"/>
  <c r="G80" i="455"/>
  <c r="O22" i="456"/>
  <c r="S22" i="456" s="1"/>
  <c r="O24" i="456"/>
  <c r="P47" i="456"/>
  <c r="P49" i="456" s="1"/>
  <c r="S26" i="457"/>
  <c r="Q47" i="458"/>
  <c r="Q49" i="458" s="1"/>
  <c r="O45" i="461"/>
  <c r="S45" i="461" s="1"/>
  <c r="P47" i="463"/>
  <c r="P49" i="463" s="1"/>
  <c r="Q29" i="465"/>
  <c r="Q31" i="465" s="1"/>
  <c r="P47" i="465"/>
  <c r="P49" i="465" s="1"/>
  <c r="G80" i="465"/>
  <c r="Q47" i="466"/>
  <c r="Q49" i="466" s="1"/>
  <c r="S48" i="466"/>
  <c r="Q47" i="467"/>
  <c r="Q49" i="467" s="1"/>
  <c r="Q29" i="469"/>
  <c r="Q31" i="469" s="1"/>
  <c r="N47" i="469"/>
  <c r="N49" i="469" s="1"/>
  <c r="R40" i="470"/>
  <c r="P29" i="471"/>
  <c r="P31" i="471" s="1"/>
  <c r="S48" i="471"/>
  <c r="P29" i="473"/>
  <c r="P31" i="473" s="1"/>
  <c r="O42" i="473"/>
  <c r="S42" i="473" s="1"/>
  <c r="O44" i="473"/>
  <c r="O43" i="474"/>
  <c r="S43" i="474" s="1"/>
  <c r="O45" i="474"/>
  <c r="S45" i="474" s="1"/>
  <c r="R22" i="475"/>
  <c r="P47" i="475"/>
  <c r="P49" i="475" s="1"/>
  <c r="P29" i="476"/>
  <c r="P31" i="476" s="1"/>
  <c r="P47" i="476"/>
  <c r="P49" i="476" s="1"/>
  <c r="N47" i="477"/>
  <c r="N49" i="477" s="1"/>
  <c r="R29" i="440"/>
  <c r="R31" i="440" s="1"/>
  <c r="S25" i="443"/>
  <c r="Q47" i="446"/>
  <c r="Q49" i="446" s="1"/>
  <c r="N47" i="447"/>
  <c r="N49" i="447" s="1"/>
  <c r="P29" i="448"/>
  <c r="P31" i="448" s="1"/>
  <c r="P47" i="448"/>
  <c r="P49" i="448" s="1"/>
  <c r="S40" i="451"/>
  <c r="R42" i="455"/>
  <c r="P29" i="460"/>
  <c r="P31" i="460" s="1"/>
  <c r="N47" i="460"/>
  <c r="N49" i="460" s="1"/>
  <c r="Q47" i="463"/>
  <c r="Q49" i="463" s="1"/>
  <c r="Q47" i="465"/>
  <c r="Q49" i="465" s="1"/>
  <c r="N29" i="468"/>
  <c r="N31" i="468" s="1"/>
  <c r="P47" i="469"/>
  <c r="P49" i="469" s="1"/>
  <c r="Q29" i="471"/>
  <c r="Q31" i="471" s="1"/>
  <c r="P47" i="471"/>
  <c r="P49" i="471" s="1"/>
  <c r="Q29" i="473"/>
  <c r="Q31" i="473" s="1"/>
  <c r="Q29" i="476"/>
  <c r="Q31" i="476" s="1"/>
  <c r="Q47" i="476"/>
  <c r="Q49" i="476" s="1"/>
  <c r="P29" i="477"/>
  <c r="P31" i="477" s="1"/>
  <c r="S26" i="459"/>
  <c r="S27" i="459"/>
  <c r="S43" i="461"/>
  <c r="O21" i="458"/>
  <c r="O23" i="458"/>
  <c r="S23" i="458" s="1"/>
  <c r="O25" i="458"/>
  <c r="S25" i="458" s="1"/>
  <c r="O27" i="458"/>
  <c r="S27" i="458" s="1"/>
  <c r="N29" i="458"/>
  <c r="N31" i="458" s="1"/>
  <c r="R39" i="458"/>
  <c r="R41" i="458"/>
  <c r="S41" i="458" s="1"/>
  <c r="R43" i="458"/>
  <c r="S43" i="458" s="1"/>
  <c r="R45" i="458"/>
  <c r="S45" i="458" s="1"/>
  <c r="O21" i="459"/>
  <c r="O23" i="459"/>
  <c r="S23" i="459" s="1"/>
  <c r="O25" i="459"/>
  <c r="S25" i="459" s="1"/>
  <c r="N29" i="459"/>
  <c r="N31" i="459" s="1"/>
  <c r="R39" i="459"/>
  <c r="R41" i="459"/>
  <c r="S41" i="459" s="1"/>
  <c r="R43" i="459"/>
  <c r="S43" i="459" s="1"/>
  <c r="R45" i="459"/>
  <c r="S45" i="459" s="1"/>
  <c r="O21" i="460"/>
  <c r="O23" i="460"/>
  <c r="S23" i="460" s="1"/>
  <c r="O25" i="460"/>
  <c r="S25" i="460" s="1"/>
  <c r="O27" i="460"/>
  <c r="S27" i="460" s="1"/>
  <c r="N29" i="460"/>
  <c r="N31" i="460" s="1"/>
  <c r="R39" i="460"/>
  <c r="R41" i="460"/>
  <c r="S41" i="460" s="1"/>
  <c r="R43" i="460"/>
  <c r="S43" i="460" s="1"/>
  <c r="R45" i="460"/>
  <c r="S45" i="460" s="1"/>
  <c r="O21" i="461"/>
  <c r="O23" i="461"/>
  <c r="S23" i="461" s="1"/>
  <c r="O25" i="461"/>
  <c r="S25" i="461" s="1"/>
  <c r="O27" i="461"/>
  <c r="S27" i="461" s="1"/>
  <c r="N29" i="461"/>
  <c r="N31" i="461" s="1"/>
  <c r="R39" i="461"/>
  <c r="R41" i="461"/>
  <c r="S41" i="461" s="1"/>
  <c r="O21" i="462"/>
  <c r="O23" i="462"/>
  <c r="S23" i="462" s="1"/>
  <c r="O25" i="462"/>
  <c r="S25" i="462" s="1"/>
  <c r="O27" i="462"/>
  <c r="S27" i="462" s="1"/>
  <c r="N29" i="462"/>
  <c r="N31" i="462" s="1"/>
  <c r="N47" i="462"/>
  <c r="N49" i="462" s="1"/>
  <c r="O39" i="462"/>
  <c r="R39" i="462"/>
  <c r="R22" i="458"/>
  <c r="S22" i="458" s="1"/>
  <c r="R24" i="458"/>
  <c r="S24" i="458" s="1"/>
  <c r="R26" i="458"/>
  <c r="S26" i="458" s="1"/>
  <c r="O39" i="458"/>
  <c r="R22" i="459"/>
  <c r="R24" i="459"/>
  <c r="S24" i="459" s="1"/>
  <c r="O39" i="459"/>
  <c r="R22" i="460"/>
  <c r="S22" i="460" s="1"/>
  <c r="R24" i="460"/>
  <c r="S24" i="460" s="1"/>
  <c r="R26" i="460"/>
  <c r="S26" i="460" s="1"/>
  <c r="O39" i="460"/>
  <c r="R22" i="461"/>
  <c r="S22" i="461" s="1"/>
  <c r="R24" i="461"/>
  <c r="S24" i="461" s="1"/>
  <c r="R26" i="461"/>
  <c r="S26" i="461" s="1"/>
  <c r="O39" i="461"/>
  <c r="R22" i="462"/>
  <c r="R29" i="462" s="1"/>
  <c r="R31" i="462" s="1"/>
  <c r="R24" i="462"/>
  <c r="S24" i="462" s="1"/>
  <c r="R26" i="462"/>
  <c r="S26" i="462" s="1"/>
  <c r="R40" i="458"/>
  <c r="S40" i="458" s="1"/>
  <c r="R42" i="458"/>
  <c r="S42" i="458" s="1"/>
  <c r="R44" i="458"/>
  <c r="S44" i="458" s="1"/>
  <c r="R40" i="459"/>
  <c r="S40" i="459" s="1"/>
  <c r="R42" i="459"/>
  <c r="S42" i="459" s="1"/>
  <c r="R44" i="459"/>
  <c r="S44" i="459" s="1"/>
  <c r="R40" i="460"/>
  <c r="S40" i="460" s="1"/>
  <c r="R42" i="460"/>
  <c r="S42" i="460" s="1"/>
  <c r="R44" i="460"/>
  <c r="S44" i="460" s="1"/>
  <c r="R40" i="461"/>
  <c r="S40" i="461" s="1"/>
  <c r="R42" i="461"/>
  <c r="S42" i="461" s="1"/>
  <c r="R44" i="461"/>
  <c r="S44" i="461" s="1"/>
  <c r="S27" i="463"/>
  <c r="O40" i="462"/>
  <c r="S40" i="462" s="1"/>
  <c r="R40" i="462"/>
  <c r="R41" i="462"/>
  <c r="S41" i="462" s="1"/>
  <c r="R43" i="462"/>
  <c r="S43" i="462" s="1"/>
  <c r="R45" i="462"/>
  <c r="S45" i="462" s="1"/>
  <c r="O21" i="463"/>
  <c r="O23" i="463"/>
  <c r="S23" i="463" s="1"/>
  <c r="O25" i="463"/>
  <c r="S25" i="463" s="1"/>
  <c r="N29" i="463"/>
  <c r="N31" i="463" s="1"/>
  <c r="R39" i="463"/>
  <c r="R41" i="463"/>
  <c r="S41" i="463" s="1"/>
  <c r="R43" i="463"/>
  <c r="S43" i="463" s="1"/>
  <c r="R45" i="463"/>
  <c r="S45" i="463" s="1"/>
  <c r="O21" i="464"/>
  <c r="O23" i="464"/>
  <c r="S23" i="464" s="1"/>
  <c r="O25" i="464"/>
  <c r="S25" i="464" s="1"/>
  <c r="O27" i="464"/>
  <c r="S27" i="464" s="1"/>
  <c r="N29" i="464"/>
  <c r="N31" i="464" s="1"/>
  <c r="R39" i="464"/>
  <c r="R41" i="464"/>
  <c r="S41" i="464" s="1"/>
  <c r="R43" i="464"/>
  <c r="S43" i="464" s="1"/>
  <c r="R45" i="464"/>
  <c r="S45" i="464" s="1"/>
  <c r="O21" i="465"/>
  <c r="O23" i="465"/>
  <c r="S23" i="465" s="1"/>
  <c r="O25" i="465"/>
  <c r="S25" i="465" s="1"/>
  <c r="O27" i="465"/>
  <c r="S27" i="465" s="1"/>
  <c r="N29" i="465"/>
  <c r="N31" i="465" s="1"/>
  <c r="R39" i="465"/>
  <c r="R41" i="465"/>
  <c r="S41" i="465" s="1"/>
  <c r="R43" i="465"/>
  <c r="S43" i="465" s="1"/>
  <c r="O21" i="466"/>
  <c r="O23" i="466"/>
  <c r="S23" i="466" s="1"/>
  <c r="O25" i="466"/>
  <c r="S25" i="466" s="1"/>
  <c r="O27" i="466"/>
  <c r="S27" i="466" s="1"/>
  <c r="N29" i="466"/>
  <c r="N31" i="466" s="1"/>
  <c r="N47" i="466"/>
  <c r="N49" i="466" s="1"/>
  <c r="O39" i="466"/>
  <c r="S40" i="466"/>
  <c r="O41" i="466"/>
  <c r="R41" i="466"/>
  <c r="S27" i="467"/>
  <c r="S44" i="469"/>
  <c r="R22" i="463"/>
  <c r="R29" i="463" s="1"/>
  <c r="R31" i="463" s="1"/>
  <c r="R24" i="463"/>
  <c r="S24" i="463" s="1"/>
  <c r="R26" i="463"/>
  <c r="S26" i="463" s="1"/>
  <c r="O39" i="463"/>
  <c r="R22" i="464"/>
  <c r="S22" i="464" s="1"/>
  <c r="R24" i="464"/>
  <c r="S24" i="464" s="1"/>
  <c r="R26" i="464"/>
  <c r="S26" i="464" s="1"/>
  <c r="O39" i="464"/>
  <c r="R22" i="465"/>
  <c r="S22" i="465" s="1"/>
  <c r="R24" i="465"/>
  <c r="S24" i="465" s="1"/>
  <c r="R26" i="465"/>
  <c r="S26" i="465" s="1"/>
  <c r="O39" i="465"/>
  <c r="R22" i="466"/>
  <c r="R24" i="466"/>
  <c r="S24" i="466" s="1"/>
  <c r="R26" i="466"/>
  <c r="S26" i="466" s="1"/>
  <c r="R42" i="462"/>
  <c r="S42" i="462" s="1"/>
  <c r="R44" i="462"/>
  <c r="S44" i="462" s="1"/>
  <c r="R40" i="463"/>
  <c r="S40" i="463" s="1"/>
  <c r="R42" i="463"/>
  <c r="S42" i="463" s="1"/>
  <c r="R44" i="463"/>
  <c r="S44" i="463" s="1"/>
  <c r="R40" i="464"/>
  <c r="S40" i="464" s="1"/>
  <c r="R42" i="464"/>
  <c r="S42" i="464" s="1"/>
  <c r="R44" i="464"/>
  <c r="S44" i="464" s="1"/>
  <c r="R40" i="465"/>
  <c r="S40" i="465" s="1"/>
  <c r="R42" i="465"/>
  <c r="S42" i="465" s="1"/>
  <c r="S27" i="468"/>
  <c r="S40" i="469"/>
  <c r="O42" i="466"/>
  <c r="R42" i="466"/>
  <c r="R44" i="466"/>
  <c r="S44" i="466" s="1"/>
  <c r="O22" i="467"/>
  <c r="S22" i="467" s="1"/>
  <c r="O24" i="467"/>
  <c r="S24" i="467" s="1"/>
  <c r="O26" i="467"/>
  <c r="S26" i="467" s="1"/>
  <c r="R40" i="467"/>
  <c r="S40" i="467" s="1"/>
  <c r="R42" i="467"/>
  <c r="S42" i="467" s="1"/>
  <c r="R44" i="467"/>
  <c r="S44" i="467" s="1"/>
  <c r="O22" i="468"/>
  <c r="S22" i="468" s="1"/>
  <c r="O24" i="468"/>
  <c r="S24" i="468" s="1"/>
  <c r="O26" i="468"/>
  <c r="S26" i="468" s="1"/>
  <c r="R40" i="468"/>
  <c r="S40" i="468" s="1"/>
  <c r="R42" i="468"/>
  <c r="S42" i="468" s="1"/>
  <c r="R44" i="468"/>
  <c r="S44" i="468" s="1"/>
  <c r="O22" i="469"/>
  <c r="S22" i="469" s="1"/>
  <c r="O24" i="469"/>
  <c r="S24" i="469" s="1"/>
  <c r="O26" i="469"/>
  <c r="S26" i="469" s="1"/>
  <c r="O22" i="470"/>
  <c r="S22" i="470" s="1"/>
  <c r="O24" i="470"/>
  <c r="S24" i="470" s="1"/>
  <c r="O26" i="470"/>
  <c r="S26" i="470" s="1"/>
  <c r="S27" i="472"/>
  <c r="S24" i="473"/>
  <c r="R21" i="467"/>
  <c r="R23" i="467"/>
  <c r="S23" i="467" s="1"/>
  <c r="R25" i="467"/>
  <c r="S25" i="467" s="1"/>
  <c r="R21" i="468"/>
  <c r="R23" i="468"/>
  <c r="S23" i="468" s="1"/>
  <c r="R25" i="468"/>
  <c r="S25" i="468" s="1"/>
  <c r="R21" i="469"/>
  <c r="R23" i="469"/>
  <c r="S23" i="469" s="1"/>
  <c r="R25" i="469"/>
  <c r="S25" i="469" s="1"/>
  <c r="R27" i="469"/>
  <c r="S27" i="469" s="1"/>
  <c r="R21" i="470"/>
  <c r="R23" i="470"/>
  <c r="S23" i="470" s="1"/>
  <c r="R25" i="470"/>
  <c r="S25" i="470" s="1"/>
  <c r="R27" i="470"/>
  <c r="S27" i="470" s="1"/>
  <c r="R43" i="466"/>
  <c r="R45" i="466"/>
  <c r="S45" i="466" s="1"/>
  <c r="O21" i="467"/>
  <c r="R39" i="467"/>
  <c r="R41" i="467"/>
  <c r="S41" i="467" s="1"/>
  <c r="R43" i="467"/>
  <c r="S43" i="467" s="1"/>
  <c r="R45" i="467"/>
  <c r="S45" i="467" s="1"/>
  <c r="O21" i="468"/>
  <c r="R39" i="468"/>
  <c r="R41" i="468"/>
  <c r="S41" i="468" s="1"/>
  <c r="R43" i="468"/>
  <c r="S43" i="468" s="1"/>
  <c r="R45" i="468"/>
  <c r="S45" i="468" s="1"/>
  <c r="O21" i="469"/>
  <c r="R39" i="469"/>
  <c r="R41" i="469"/>
  <c r="S41" i="469" s="1"/>
  <c r="R43" i="469"/>
  <c r="S43" i="469" s="1"/>
  <c r="R45" i="469"/>
  <c r="S45" i="469" s="1"/>
  <c r="O21" i="470"/>
  <c r="R39" i="470"/>
  <c r="R43" i="470"/>
  <c r="O43" i="470"/>
  <c r="O39" i="467"/>
  <c r="O39" i="468"/>
  <c r="O39" i="469"/>
  <c r="O39" i="470"/>
  <c r="S40" i="470"/>
  <c r="S41" i="470"/>
  <c r="O42" i="470"/>
  <c r="R42" i="470"/>
  <c r="S26" i="473"/>
  <c r="O45" i="470"/>
  <c r="S45" i="470" s="1"/>
  <c r="R22" i="471"/>
  <c r="S22" i="471" s="1"/>
  <c r="R24" i="471"/>
  <c r="S24" i="471" s="1"/>
  <c r="R26" i="471"/>
  <c r="S26" i="471" s="1"/>
  <c r="O39" i="471"/>
  <c r="O41" i="471"/>
  <c r="S41" i="471" s="1"/>
  <c r="O43" i="471"/>
  <c r="S43" i="471" s="1"/>
  <c r="O45" i="471"/>
  <c r="S45" i="471" s="1"/>
  <c r="N47" i="471"/>
  <c r="N49" i="471" s="1"/>
  <c r="R22" i="472"/>
  <c r="S22" i="472" s="1"/>
  <c r="R24" i="472"/>
  <c r="S24" i="472" s="1"/>
  <c r="R26" i="472"/>
  <c r="S26" i="472" s="1"/>
  <c r="O39" i="472"/>
  <c r="O41" i="472"/>
  <c r="S41" i="472" s="1"/>
  <c r="O43" i="472"/>
  <c r="S43" i="472" s="1"/>
  <c r="O45" i="472"/>
  <c r="S45" i="472" s="1"/>
  <c r="N47" i="472"/>
  <c r="N49" i="472" s="1"/>
  <c r="O47" i="473"/>
  <c r="O49" i="473" s="1"/>
  <c r="S39" i="473"/>
  <c r="R26" i="474"/>
  <c r="R29" i="474" s="1"/>
  <c r="R31" i="474" s="1"/>
  <c r="S39" i="474"/>
  <c r="R26" i="475"/>
  <c r="R29" i="475" s="1"/>
  <c r="R31" i="475" s="1"/>
  <c r="S39" i="475"/>
  <c r="R26" i="476"/>
  <c r="R29" i="476" s="1"/>
  <c r="R31" i="476" s="1"/>
  <c r="R22" i="477"/>
  <c r="S22" i="477" s="1"/>
  <c r="S39" i="477"/>
  <c r="R44" i="470"/>
  <c r="S44" i="470" s="1"/>
  <c r="R40" i="471"/>
  <c r="R42" i="471"/>
  <c r="S42" i="471" s="1"/>
  <c r="R44" i="471"/>
  <c r="S44" i="471" s="1"/>
  <c r="R40" i="472"/>
  <c r="R42" i="472"/>
  <c r="S42" i="472" s="1"/>
  <c r="R44" i="472"/>
  <c r="S44" i="472" s="1"/>
  <c r="R40" i="473"/>
  <c r="R47" i="473" s="1"/>
  <c r="R49" i="473" s="1"/>
  <c r="N47" i="473"/>
  <c r="N49" i="473" s="1"/>
  <c r="S26" i="474"/>
  <c r="R21" i="471"/>
  <c r="R29" i="471" s="1"/>
  <c r="R31" i="471" s="1"/>
  <c r="R23" i="471"/>
  <c r="S23" i="471" s="1"/>
  <c r="R25" i="471"/>
  <c r="S25" i="471" s="1"/>
  <c r="R27" i="471"/>
  <c r="S27" i="471" s="1"/>
  <c r="R21" i="472"/>
  <c r="R23" i="472"/>
  <c r="S23" i="472" s="1"/>
  <c r="R25" i="472"/>
  <c r="S25" i="472" s="1"/>
  <c r="R21" i="473"/>
  <c r="R23" i="473"/>
  <c r="S23" i="473" s="1"/>
  <c r="R25" i="473"/>
  <c r="S25" i="473" s="1"/>
  <c r="R27" i="473"/>
  <c r="S27" i="473" s="1"/>
  <c r="Q47" i="473"/>
  <c r="Q49" i="473" s="1"/>
  <c r="S44" i="473"/>
  <c r="S24" i="474"/>
  <c r="S44" i="474"/>
  <c r="S24" i="475"/>
  <c r="S44" i="475"/>
  <c r="S24" i="476"/>
  <c r="S27" i="476"/>
  <c r="O21" i="471"/>
  <c r="O21" i="472"/>
  <c r="O21" i="473"/>
  <c r="S22" i="474"/>
  <c r="Q47" i="474"/>
  <c r="Q49" i="474" s="1"/>
  <c r="S22" i="475"/>
  <c r="Q47" i="475"/>
  <c r="Q49" i="475" s="1"/>
  <c r="S22" i="476"/>
  <c r="O47" i="476"/>
  <c r="O49" i="476" s="1"/>
  <c r="R24" i="477"/>
  <c r="S24" i="477" s="1"/>
  <c r="R26" i="477"/>
  <c r="S26" i="477" s="1"/>
  <c r="O21" i="474"/>
  <c r="O23" i="474"/>
  <c r="S23" i="474" s="1"/>
  <c r="O25" i="474"/>
  <c r="S25" i="474" s="1"/>
  <c r="O27" i="474"/>
  <c r="S27" i="474" s="1"/>
  <c r="N29" i="474"/>
  <c r="N31" i="474" s="1"/>
  <c r="O21" i="475"/>
  <c r="O23" i="475"/>
  <c r="S23" i="475" s="1"/>
  <c r="O25" i="475"/>
  <c r="S25" i="475" s="1"/>
  <c r="O27" i="475"/>
  <c r="S27" i="475" s="1"/>
  <c r="N29" i="475"/>
  <c r="N31" i="475" s="1"/>
  <c r="O21" i="476"/>
  <c r="O23" i="476"/>
  <c r="S23" i="476" s="1"/>
  <c r="O25" i="476"/>
  <c r="S25" i="476" s="1"/>
  <c r="N29" i="476"/>
  <c r="N31" i="476" s="1"/>
  <c r="O21" i="477"/>
  <c r="O23" i="477"/>
  <c r="S23" i="477" s="1"/>
  <c r="N29" i="477"/>
  <c r="N31" i="477" s="1"/>
  <c r="R40" i="474"/>
  <c r="S40" i="474" s="1"/>
  <c r="R42" i="474"/>
  <c r="S42" i="474" s="1"/>
  <c r="R40" i="475"/>
  <c r="S40" i="475" s="1"/>
  <c r="R42" i="475"/>
  <c r="S42" i="475" s="1"/>
  <c r="R40" i="476"/>
  <c r="R42" i="476"/>
  <c r="S42" i="476" s="1"/>
  <c r="R40" i="477"/>
  <c r="S40" i="477" s="1"/>
  <c r="R42" i="477"/>
  <c r="S42" i="477" s="1"/>
  <c r="R44" i="477"/>
  <c r="S44" i="477" s="1"/>
  <c r="R29" i="448"/>
  <c r="R31" i="448" s="1"/>
  <c r="S24" i="448"/>
  <c r="S21" i="449"/>
  <c r="N47" i="450"/>
  <c r="N49" i="450" s="1"/>
  <c r="O39" i="450"/>
  <c r="N47" i="448"/>
  <c r="N49" i="448" s="1"/>
  <c r="O39" i="448"/>
  <c r="Q49" i="449"/>
  <c r="R47" i="451"/>
  <c r="R49" i="451" s="1"/>
  <c r="S26" i="452"/>
  <c r="O27" i="453"/>
  <c r="S27" i="453" s="1"/>
  <c r="R27" i="453"/>
  <c r="Q47" i="453"/>
  <c r="Q49" i="453" s="1"/>
  <c r="O29" i="450"/>
  <c r="O31" i="450" s="1"/>
  <c r="S21" i="451"/>
  <c r="S26" i="451"/>
  <c r="O22" i="448"/>
  <c r="S22" i="448" s="1"/>
  <c r="Q29" i="449"/>
  <c r="Q31" i="449" s="1"/>
  <c r="N47" i="449"/>
  <c r="N49" i="449" s="1"/>
  <c r="O39" i="449"/>
  <c r="S40" i="449"/>
  <c r="S41" i="449"/>
  <c r="S42" i="449"/>
  <c r="S43" i="449"/>
  <c r="S44" i="449"/>
  <c r="S45" i="449"/>
  <c r="R39" i="450"/>
  <c r="R40" i="450"/>
  <c r="S40" i="450" s="1"/>
  <c r="R41" i="450"/>
  <c r="S41" i="450" s="1"/>
  <c r="R42" i="450"/>
  <c r="S42" i="450" s="1"/>
  <c r="R43" i="450"/>
  <c r="S43" i="450" s="1"/>
  <c r="R44" i="450"/>
  <c r="S44" i="450" s="1"/>
  <c r="R45" i="450"/>
  <c r="S45" i="450" s="1"/>
  <c r="O29" i="451"/>
  <c r="O31" i="451" s="1"/>
  <c r="S23" i="451"/>
  <c r="Q29" i="452"/>
  <c r="Q31" i="452" s="1"/>
  <c r="O42" i="457"/>
  <c r="R42" i="457"/>
  <c r="R29" i="452"/>
  <c r="R31" i="452" s="1"/>
  <c r="N29" i="452"/>
  <c r="N31" i="452" s="1"/>
  <c r="O23" i="452"/>
  <c r="S23" i="452" s="1"/>
  <c r="O40" i="454"/>
  <c r="R40" i="454"/>
  <c r="S21" i="448"/>
  <c r="O26" i="448"/>
  <c r="S26" i="448" s="1"/>
  <c r="R39" i="448"/>
  <c r="R40" i="448"/>
  <c r="S40" i="448" s="1"/>
  <c r="R41" i="448"/>
  <c r="S41" i="448" s="1"/>
  <c r="R42" i="448"/>
  <c r="S42" i="448" s="1"/>
  <c r="R43" i="448"/>
  <c r="S43" i="448" s="1"/>
  <c r="R44" i="448"/>
  <c r="S44" i="448" s="1"/>
  <c r="R45" i="448"/>
  <c r="S45" i="448" s="1"/>
  <c r="O29" i="449"/>
  <c r="O31" i="449" s="1"/>
  <c r="G80" i="449"/>
  <c r="S21" i="450"/>
  <c r="Q29" i="451"/>
  <c r="Q31" i="451" s="1"/>
  <c r="S27" i="451"/>
  <c r="S24" i="452"/>
  <c r="R44" i="452"/>
  <c r="S44" i="452" s="1"/>
  <c r="R44" i="453"/>
  <c r="S44" i="453" s="1"/>
  <c r="S41" i="451"/>
  <c r="S45" i="451"/>
  <c r="Q47" i="452"/>
  <c r="Q49" i="452" s="1"/>
  <c r="N29" i="453"/>
  <c r="N31" i="453" s="1"/>
  <c r="O21" i="453"/>
  <c r="R23" i="453"/>
  <c r="S23" i="453" s="1"/>
  <c r="O29" i="452"/>
  <c r="O31" i="452" s="1"/>
  <c r="S21" i="452"/>
  <c r="R25" i="453"/>
  <c r="S25" i="453" s="1"/>
  <c r="N29" i="451"/>
  <c r="N31" i="451" s="1"/>
  <c r="N47" i="451"/>
  <c r="N49" i="451" s="1"/>
  <c r="O39" i="451"/>
  <c r="S43" i="451"/>
  <c r="R39" i="452"/>
  <c r="N47" i="452"/>
  <c r="N49" i="452" s="1"/>
  <c r="O39" i="452"/>
  <c r="O44" i="456"/>
  <c r="R44" i="456"/>
  <c r="O41" i="452"/>
  <c r="S41" i="452" s="1"/>
  <c r="O43" i="452"/>
  <c r="S43" i="452" s="1"/>
  <c r="O45" i="452"/>
  <c r="S45" i="452" s="1"/>
  <c r="O41" i="453"/>
  <c r="S41" i="453" s="1"/>
  <c r="O43" i="453"/>
  <c r="S43" i="453" s="1"/>
  <c r="O45" i="453"/>
  <c r="S45" i="453" s="1"/>
  <c r="S48" i="453"/>
  <c r="R29" i="454"/>
  <c r="R31" i="454" s="1"/>
  <c r="S27" i="454"/>
  <c r="P47" i="454"/>
  <c r="P49" i="454" s="1"/>
  <c r="R42" i="454"/>
  <c r="S44" i="454"/>
  <c r="S23" i="455"/>
  <c r="R40" i="455"/>
  <c r="S40" i="455" s="1"/>
  <c r="S42" i="455"/>
  <c r="Q29" i="456"/>
  <c r="Q31" i="456" s="1"/>
  <c r="S25" i="456"/>
  <c r="S40" i="456"/>
  <c r="R29" i="457"/>
  <c r="R31" i="457" s="1"/>
  <c r="S27" i="457"/>
  <c r="N47" i="457"/>
  <c r="N49" i="457" s="1"/>
  <c r="R44" i="457"/>
  <c r="S44" i="457" s="1"/>
  <c r="S42" i="454"/>
  <c r="Q29" i="455"/>
  <c r="Q31" i="455" s="1"/>
  <c r="R29" i="456"/>
  <c r="R31" i="456" s="1"/>
  <c r="N47" i="456"/>
  <c r="N49" i="456" s="1"/>
  <c r="O29" i="457"/>
  <c r="O31" i="457" s="1"/>
  <c r="P47" i="457"/>
  <c r="P49" i="457" s="1"/>
  <c r="N47" i="453"/>
  <c r="N49" i="453" s="1"/>
  <c r="R39" i="453"/>
  <c r="R47" i="453" s="1"/>
  <c r="R49" i="453" s="1"/>
  <c r="Q29" i="454"/>
  <c r="Q31" i="454" s="1"/>
  <c r="S25" i="454"/>
  <c r="N47" i="454"/>
  <c r="N49" i="454" s="1"/>
  <c r="O29" i="455"/>
  <c r="O31" i="455" s="1"/>
  <c r="P47" i="455"/>
  <c r="P49" i="455" s="1"/>
  <c r="S44" i="455"/>
  <c r="S23" i="456"/>
  <c r="S42" i="456"/>
  <c r="Q29" i="457"/>
  <c r="Q31" i="457" s="1"/>
  <c r="S25" i="457"/>
  <c r="S40" i="457"/>
  <c r="S21" i="454"/>
  <c r="R39" i="454"/>
  <c r="R41" i="454"/>
  <c r="S41" i="454" s="1"/>
  <c r="R43" i="454"/>
  <c r="S43" i="454" s="1"/>
  <c r="R45" i="454"/>
  <c r="S45" i="454" s="1"/>
  <c r="S21" i="455"/>
  <c r="S29" i="455" s="1"/>
  <c r="S31" i="455" s="1"/>
  <c r="M53" i="455" s="1"/>
  <c r="R39" i="455"/>
  <c r="R41" i="455"/>
  <c r="S41" i="455" s="1"/>
  <c r="R43" i="455"/>
  <c r="S43" i="455" s="1"/>
  <c r="R45" i="455"/>
  <c r="S45" i="455" s="1"/>
  <c r="S21" i="456"/>
  <c r="R39" i="456"/>
  <c r="R41" i="456"/>
  <c r="S41" i="456" s="1"/>
  <c r="R43" i="456"/>
  <c r="S43" i="456" s="1"/>
  <c r="R45" i="456"/>
  <c r="S45" i="456" s="1"/>
  <c r="S21" i="457"/>
  <c r="R39" i="457"/>
  <c r="R41" i="457"/>
  <c r="S41" i="457" s="1"/>
  <c r="R43" i="457"/>
  <c r="S43" i="457" s="1"/>
  <c r="R45" i="457"/>
  <c r="S45" i="457" s="1"/>
  <c r="O39" i="454"/>
  <c r="O39" i="455"/>
  <c r="O39" i="456"/>
  <c r="O39" i="457"/>
  <c r="S42" i="443"/>
  <c r="R25" i="444"/>
  <c r="S25" i="444" s="1"/>
  <c r="R27" i="444"/>
  <c r="P29" i="445"/>
  <c r="P31" i="445" s="1"/>
  <c r="R25" i="445"/>
  <c r="S25" i="445" s="1"/>
  <c r="R27" i="445"/>
  <c r="N29" i="446"/>
  <c r="N31" i="446" s="1"/>
  <c r="O21" i="446"/>
  <c r="S23" i="446"/>
  <c r="S25" i="446"/>
  <c r="S27" i="446"/>
  <c r="O21" i="443"/>
  <c r="N29" i="443"/>
  <c r="N31" i="443" s="1"/>
  <c r="R39" i="443"/>
  <c r="R47" i="443" s="1"/>
  <c r="R49" i="443" s="1"/>
  <c r="R41" i="443"/>
  <c r="S41" i="443" s="1"/>
  <c r="R43" i="443"/>
  <c r="S43" i="443" s="1"/>
  <c r="R45" i="443"/>
  <c r="S45" i="443" s="1"/>
  <c r="S23" i="444"/>
  <c r="S26" i="444"/>
  <c r="S23" i="445"/>
  <c r="S26" i="445"/>
  <c r="N29" i="447"/>
  <c r="N31" i="447" s="1"/>
  <c r="O21" i="447"/>
  <c r="S23" i="447"/>
  <c r="S25" i="447"/>
  <c r="S27" i="447"/>
  <c r="S27" i="444"/>
  <c r="S27" i="445"/>
  <c r="O39" i="443"/>
  <c r="N29" i="444"/>
  <c r="N31" i="444" s="1"/>
  <c r="O21" i="444"/>
  <c r="N29" i="445"/>
  <c r="N31" i="445" s="1"/>
  <c r="O21" i="445"/>
  <c r="S22" i="447"/>
  <c r="S24" i="447"/>
  <c r="S26" i="447"/>
  <c r="R39" i="444"/>
  <c r="R41" i="444"/>
  <c r="S41" i="444" s="1"/>
  <c r="R43" i="444"/>
  <c r="S43" i="444" s="1"/>
  <c r="R45" i="444"/>
  <c r="S45" i="444" s="1"/>
  <c r="R39" i="445"/>
  <c r="R41" i="445"/>
  <c r="S41" i="445" s="1"/>
  <c r="R43" i="445"/>
  <c r="S43" i="445" s="1"/>
  <c r="R45" i="445"/>
  <c r="S45" i="445" s="1"/>
  <c r="R39" i="446"/>
  <c r="R41" i="446"/>
  <c r="S41" i="446" s="1"/>
  <c r="R43" i="446"/>
  <c r="S43" i="446" s="1"/>
  <c r="R45" i="446"/>
  <c r="S45" i="446" s="1"/>
  <c r="R39" i="447"/>
  <c r="R41" i="447"/>
  <c r="S41" i="447" s="1"/>
  <c r="R43" i="447"/>
  <c r="S43" i="447" s="1"/>
  <c r="R45" i="447"/>
  <c r="S45" i="447" s="1"/>
  <c r="R22" i="444"/>
  <c r="S22" i="444" s="1"/>
  <c r="R24" i="444"/>
  <c r="S24" i="444" s="1"/>
  <c r="O39" i="444"/>
  <c r="R22" i="445"/>
  <c r="R24" i="445"/>
  <c r="S24" i="445" s="1"/>
  <c r="O39" i="445"/>
  <c r="O39" i="446"/>
  <c r="O39" i="447"/>
  <c r="R29" i="442"/>
  <c r="R31" i="442" s="1"/>
  <c r="S41" i="442"/>
  <c r="S39" i="442"/>
  <c r="S43" i="442"/>
  <c r="O21" i="442"/>
  <c r="O23" i="442"/>
  <c r="S23" i="442" s="1"/>
  <c r="O25" i="442"/>
  <c r="S25" i="442" s="1"/>
  <c r="O27" i="442"/>
  <c r="S27" i="442" s="1"/>
  <c r="N29" i="442"/>
  <c r="N31" i="442" s="1"/>
  <c r="R40" i="442"/>
  <c r="R42" i="442"/>
  <c r="S42" i="442" s="1"/>
  <c r="R44" i="442"/>
  <c r="S44" i="442" s="1"/>
  <c r="O47" i="442"/>
  <c r="O49" i="442" s="1"/>
  <c r="S21" i="441"/>
  <c r="S29" i="441" s="1"/>
  <c r="S31" i="441" s="1"/>
  <c r="M53" i="441" s="1"/>
  <c r="R39" i="441"/>
  <c r="R41" i="441"/>
  <c r="S41" i="441" s="1"/>
  <c r="R43" i="441"/>
  <c r="S43" i="441" s="1"/>
  <c r="R45" i="441"/>
  <c r="S45" i="441" s="1"/>
  <c r="O39" i="441"/>
  <c r="R40" i="441"/>
  <c r="S40" i="441" s="1"/>
  <c r="R42" i="441"/>
  <c r="S42" i="441" s="1"/>
  <c r="R44" i="441"/>
  <c r="S44" i="441" s="1"/>
  <c r="S44" i="440"/>
  <c r="S40" i="440"/>
  <c r="S42" i="440"/>
  <c r="R43" i="440"/>
  <c r="R45" i="440"/>
  <c r="S45" i="440" s="1"/>
  <c r="O29" i="440"/>
  <c r="O31" i="440" s="1"/>
  <c r="O39" i="440"/>
  <c r="S43" i="439"/>
  <c r="S41" i="439"/>
  <c r="S39" i="439"/>
  <c r="O21" i="439"/>
  <c r="O25" i="439"/>
  <c r="S25" i="439" s="1"/>
  <c r="O27" i="439"/>
  <c r="S27" i="439" s="1"/>
  <c r="N29" i="439"/>
  <c r="N31" i="439" s="1"/>
  <c r="R40" i="439"/>
  <c r="R42" i="439"/>
  <c r="S42" i="439" s="1"/>
  <c r="R44" i="439"/>
  <c r="S44" i="439" s="1"/>
  <c r="O47" i="439"/>
  <c r="O49" i="439" s="1"/>
  <c r="R47" i="439" l="1"/>
  <c r="R49" i="439" s="1"/>
  <c r="S42" i="457"/>
  <c r="R47" i="472"/>
  <c r="R49" i="472" s="1"/>
  <c r="R29" i="470"/>
  <c r="R31" i="470" s="1"/>
  <c r="R29" i="466"/>
  <c r="R31" i="466" s="1"/>
  <c r="O47" i="474"/>
  <c r="O49" i="474" s="1"/>
  <c r="S40" i="447"/>
  <c r="S22" i="451"/>
  <c r="S22" i="454"/>
  <c r="S29" i="449"/>
  <c r="S31" i="449" s="1"/>
  <c r="M53" i="449" s="1"/>
  <c r="R29" i="445"/>
  <c r="R31" i="445" s="1"/>
  <c r="R47" i="457"/>
  <c r="R49" i="457" s="1"/>
  <c r="S26" i="476"/>
  <c r="R47" i="467"/>
  <c r="R49" i="467" s="1"/>
  <c r="S42" i="466"/>
  <c r="R29" i="459"/>
  <c r="R31" i="459" s="1"/>
  <c r="S29" i="440"/>
  <c r="S31" i="440" s="1"/>
  <c r="M53" i="440" s="1"/>
  <c r="O29" i="441"/>
  <c r="O31" i="441" s="1"/>
  <c r="R47" i="440"/>
  <c r="R49" i="440" s="1"/>
  <c r="R47" i="442"/>
  <c r="R49" i="442" s="1"/>
  <c r="S29" i="457"/>
  <c r="S31" i="457" s="1"/>
  <c r="M53" i="457" s="1"/>
  <c r="S40" i="454"/>
  <c r="S26" i="475"/>
  <c r="O47" i="477"/>
  <c r="O49" i="477" s="1"/>
  <c r="R29" i="472"/>
  <c r="R31" i="472" s="1"/>
  <c r="R47" i="471"/>
  <c r="R49" i="471" s="1"/>
  <c r="S40" i="452"/>
  <c r="R47" i="466"/>
  <c r="R49" i="466" s="1"/>
  <c r="O29" i="456"/>
  <c r="O31" i="456" s="1"/>
  <c r="S41" i="440"/>
  <c r="S43" i="476"/>
  <c r="S26" i="439"/>
  <c r="S45" i="475"/>
  <c r="S45" i="439"/>
  <c r="S25" i="477"/>
  <c r="S24" i="454"/>
  <c r="S44" i="456"/>
  <c r="R47" i="448"/>
  <c r="R49" i="448" s="1"/>
  <c r="S29" i="450"/>
  <c r="S31" i="450" s="1"/>
  <c r="M53" i="450" s="1"/>
  <c r="S26" i="454"/>
  <c r="S29" i="454" s="1"/>
  <c r="S31" i="454" s="1"/>
  <c r="M53" i="454" s="1"/>
  <c r="R111" i="454" s="1"/>
  <c r="S21" i="471"/>
  <c r="S29" i="471" s="1"/>
  <c r="S31" i="471" s="1"/>
  <c r="M53" i="471" s="1"/>
  <c r="O29" i="471"/>
  <c r="O31" i="471" s="1"/>
  <c r="R47" i="474"/>
  <c r="R49" i="474" s="1"/>
  <c r="O47" i="470"/>
  <c r="O49" i="470" s="1"/>
  <c r="S39" i="470"/>
  <c r="R47" i="477"/>
  <c r="R49" i="477" s="1"/>
  <c r="O29" i="470"/>
  <c r="O31" i="470" s="1"/>
  <c r="S21" i="470"/>
  <c r="S29" i="470" s="1"/>
  <c r="S31" i="470" s="1"/>
  <c r="M53" i="470" s="1"/>
  <c r="R47" i="469"/>
  <c r="R49" i="469" s="1"/>
  <c r="O29" i="464"/>
  <c r="O31" i="464" s="1"/>
  <c r="S21" i="464"/>
  <c r="S29" i="464" s="1"/>
  <c r="S31" i="464" s="1"/>
  <c r="M53" i="464" s="1"/>
  <c r="R47" i="463"/>
  <c r="R49" i="463" s="1"/>
  <c r="O29" i="463"/>
  <c r="O31" i="463" s="1"/>
  <c r="S21" i="463"/>
  <c r="S22" i="463"/>
  <c r="S22" i="466"/>
  <c r="O29" i="461"/>
  <c r="O31" i="461" s="1"/>
  <c r="S21" i="461"/>
  <c r="S29" i="461" s="1"/>
  <c r="S31" i="461" s="1"/>
  <c r="M53" i="461" s="1"/>
  <c r="R47" i="460"/>
  <c r="R49" i="460" s="1"/>
  <c r="S22" i="462"/>
  <c r="R29" i="458"/>
  <c r="R31" i="458" s="1"/>
  <c r="S21" i="477"/>
  <c r="S29" i="477" s="1"/>
  <c r="S31" i="477" s="1"/>
  <c r="M53" i="477" s="1"/>
  <c r="R111" i="477" s="1"/>
  <c r="O29" i="477"/>
  <c r="O31" i="477" s="1"/>
  <c r="S21" i="476"/>
  <c r="S29" i="476" s="1"/>
  <c r="S31" i="476" s="1"/>
  <c r="M53" i="476" s="1"/>
  <c r="O29" i="476"/>
  <c r="O31" i="476" s="1"/>
  <c r="R29" i="477"/>
  <c r="R31" i="477" s="1"/>
  <c r="R29" i="473"/>
  <c r="R31" i="473" s="1"/>
  <c r="S47" i="477"/>
  <c r="S49" i="477" s="1"/>
  <c r="M54" i="477" s="1"/>
  <c r="S42" i="470"/>
  <c r="S39" i="469"/>
  <c r="S47" i="469" s="1"/>
  <c r="S49" i="469" s="1"/>
  <c r="M54" i="469" s="1"/>
  <c r="O47" i="469"/>
  <c r="O49" i="469" s="1"/>
  <c r="S40" i="473"/>
  <c r="S47" i="473" s="1"/>
  <c r="S49" i="473" s="1"/>
  <c r="M54" i="473" s="1"/>
  <c r="S40" i="472"/>
  <c r="S43" i="470"/>
  <c r="O29" i="469"/>
  <c r="O31" i="469" s="1"/>
  <c r="S21" i="469"/>
  <c r="S29" i="469" s="1"/>
  <c r="S31" i="469" s="1"/>
  <c r="M53" i="469" s="1"/>
  <c r="R47" i="468"/>
  <c r="R49" i="468" s="1"/>
  <c r="S40" i="471"/>
  <c r="R29" i="467"/>
  <c r="R31" i="467" s="1"/>
  <c r="S43" i="466"/>
  <c r="O47" i="465"/>
  <c r="O49" i="465" s="1"/>
  <c r="S39" i="465"/>
  <c r="S47" i="465" s="1"/>
  <c r="S49" i="465" s="1"/>
  <c r="M54" i="465" s="1"/>
  <c r="O47" i="464"/>
  <c r="O49" i="464" s="1"/>
  <c r="S39" i="464"/>
  <c r="S47" i="464" s="1"/>
  <c r="S49" i="464" s="1"/>
  <c r="M54" i="464" s="1"/>
  <c r="O47" i="463"/>
  <c r="O49" i="463" s="1"/>
  <c r="S39" i="463"/>
  <c r="S47" i="463" s="1"/>
  <c r="S49" i="463" s="1"/>
  <c r="M54" i="463" s="1"/>
  <c r="S39" i="466"/>
  <c r="O47" i="466"/>
  <c r="O49" i="466" s="1"/>
  <c r="O47" i="458"/>
  <c r="O49" i="458" s="1"/>
  <c r="S39" i="458"/>
  <c r="S47" i="458" s="1"/>
  <c r="S49" i="458" s="1"/>
  <c r="M54" i="458" s="1"/>
  <c r="R29" i="464"/>
  <c r="R31" i="464" s="1"/>
  <c r="O29" i="462"/>
  <c r="O31" i="462" s="1"/>
  <c r="S21" i="462"/>
  <c r="S29" i="462" s="1"/>
  <c r="S31" i="462" s="1"/>
  <c r="M53" i="462" s="1"/>
  <c r="O29" i="460"/>
  <c r="O31" i="460" s="1"/>
  <c r="S21" i="460"/>
  <c r="S29" i="460" s="1"/>
  <c r="S31" i="460" s="1"/>
  <c r="M53" i="460" s="1"/>
  <c r="R47" i="459"/>
  <c r="R49" i="459" s="1"/>
  <c r="O29" i="459"/>
  <c r="O31" i="459" s="1"/>
  <c r="S21" i="459"/>
  <c r="S29" i="459" s="1"/>
  <c r="S31" i="459" s="1"/>
  <c r="M53" i="459" s="1"/>
  <c r="R47" i="458"/>
  <c r="R49" i="458" s="1"/>
  <c r="S22" i="459"/>
  <c r="R47" i="476"/>
  <c r="R49" i="476" s="1"/>
  <c r="S21" i="475"/>
  <c r="S29" i="475" s="1"/>
  <c r="S31" i="475" s="1"/>
  <c r="M53" i="475" s="1"/>
  <c r="R111" i="475" s="1"/>
  <c r="O29" i="475"/>
  <c r="O31" i="475" s="1"/>
  <c r="S21" i="473"/>
  <c r="S29" i="473" s="1"/>
  <c r="S31" i="473" s="1"/>
  <c r="M53" i="473" s="1"/>
  <c r="O29" i="473"/>
  <c r="O31" i="473" s="1"/>
  <c r="S47" i="474"/>
  <c r="S49" i="474" s="1"/>
  <c r="M54" i="474" s="1"/>
  <c r="S39" i="468"/>
  <c r="S47" i="468" s="1"/>
  <c r="S49" i="468" s="1"/>
  <c r="M54" i="468" s="1"/>
  <c r="O47" i="468"/>
  <c r="O49" i="468" s="1"/>
  <c r="O29" i="468"/>
  <c r="O31" i="468" s="1"/>
  <c r="S21" i="468"/>
  <c r="S29" i="468" s="1"/>
  <c r="S31" i="468" s="1"/>
  <c r="M53" i="468" s="1"/>
  <c r="R111" i="468" s="1"/>
  <c r="R29" i="468"/>
  <c r="R31" i="468" s="1"/>
  <c r="R47" i="475"/>
  <c r="R49" i="475" s="1"/>
  <c r="R47" i="465"/>
  <c r="R49" i="465" s="1"/>
  <c r="O47" i="461"/>
  <c r="O49" i="461" s="1"/>
  <c r="S39" i="461"/>
  <c r="S47" i="461" s="1"/>
  <c r="S49" i="461" s="1"/>
  <c r="M54" i="461" s="1"/>
  <c r="O47" i="460"/>
  <c r="O49" i="460" s="1"/>
  <c r="S39" i="460"/>
  <c r="S47" i="460" s="1"/>
  <c r="S49" i="460" s="1"/>
  <c r="M54" i="460" s="1"/>
  <c r="O47" i="459"/>
  <c r="O49" i="459" s="1"/>
  <c r="S39" i="459"/>
  <c r="S47" i="459" s="1"/>
  <c r="S49" i="459" s="1"/>
  <c r="M54" i="459" s="1"/>
  <c r="R29" i="465"/>
  <c r="R31" i="465" s="1"/>
  <c r="R47" i="462"/>
  <c r="R49" i="462" s="1"/>
  <c r="O29" i="458"/>
  <c r="O31" i="458" s="1"/>
  <c r="S21" i="458"/>
  <c r="S29" i="458" s="1"/>
  <c r="S31" i="458" s="1"/>
  <c r="M53" i="458" s="1"/>
  <c r="R29" i="460"/>
  <c r="R31" i="460" s="1"/>
  <c r="R29" i="461"/>
  <c r="R31" i="461" s="1"/>
  <c r="S21" i="474"/>
  <c r="S29" i="474" s="1"/>
  <c r="S31" i="474" s="1"/>
  <c r="M53" i="474" s="1"/>
  <c r="R111" i="474" s="1"/>
  <c r="O29" i="474"/>
  <c r="O31" i="474" s="1"/>
  <c r="S40" i="476"/>
  <c r="S47" i="476" s="1"/>
  <c r="S49" i="476" s="1"/>
  <c r="M54" i="476" s="1"/>
  <c r="S21" i="472"/>
  <c r="S29" i="472" s="1"/>
  <c r="S31" i="472" s="1"/>
  <c r="M53" i="472" s="1"/>
  <c r="O29" i="472"/>
  <c r="O31" i="472" s="1"/>
  <c r="S47" i="475"/>
  <c r="S49" i="475" s="1"/>
  <c r="M54" i="475" s="1"/>
  <c r="O47" i="472"/>
  <c r="O49" i="472" s="1"/>
  <c r="S39" i="472"/>
  <c r="S47" i="472" s="1"/>
  <c r="S49" i="472" s="1"/>
  <c r="M54" i="472" s="1"/>
  <c r="O47" i="471"/>
  <c r="O49" i="471" s="1"/>
  <c r="S39" i="471"/>
  <c r="S39" i="467"/>
  <c r="S47" i="467" s="1"/>
  <c r="S49" i="467" s="1"/>
  <c r="M54" i="467" s="1"/>
  <c r="O47" i="467"/>
  <c r="O49" i="467" s="1"/>
  <c r="R47" i="470"/>
  <c r="R49" i="470" s="1"/>
  <c r="O29" i="467"/>
  <c r="O31" i="467" s="1"/>
  <c r="S21" i="467"/>
  <c r="S29" i="467" s="1"/>
  <c r="S31" i="467" s="1"/>
  <c r="M53" i="467" s="1"/>
  <c r="R29" i="469"/>
  <c r="R31" i="469" s="1"/>
  <c r="S41" i="466"/>
  <c r="O29" i="466"/>
  <c r="O31" i="466" s="1"/>
  <c r="S21" i="466"/>
  <c r="S29" i="466" s="1"/>
  <c r="S31" i="466" s="1"/>
  <c r="M53" i="466" s="1"/>
  <c r="O29" i="465"/>
  <c r="O31" i="465" s="1"/>
  <c r="S21" i="465"/>
  <c r="S29" i="465" s="1"/>
  <c r="S31" i="465" s="1"/>
  <c r="M53" i="465" s="1"/>
  <c r="R111" i="465" s="1"/>
  <c r="R47" i="464"/>
  <c r="R49" i="464" s="1"/>
  <c r="O47" i="462"/>
  <c r="O49" i="462" s="1"/>
  <c r="S39" i="462"/>
  <c r="S47" i="462" s="1"/>
  <c r="S49" i="462" s="1"/>
  <c r="M54" i="462" s="1"/>
  <c r="R47" i="461"/>
  <c r="R49" i="461" s="1"/>
  <c r="S39" i="454"/>
  <c r="S47" i="454" s="1"/>
  <c r="S49" i="454" s="1"/>
  <c r="M54" i="454" s="1"/>
  <c r="O47" i="454"/>
  <c r="O49" i="454" s="1"/>
  <c r="S39" i="452"/>
  <c r="S47" i="452" s="1"/>
  <c r="S49" i="452" s="1"/>
  <c r="M54" i="452" s="1"/>
  <c r="O47" i="452"/>
  <c r="O49" i="452" s="1"/>
  <c r="S39" i="451"/>
  <c r="S47" i="451" s="1"/>
  <c r="S49" i="451" s="1"/>
  <c r="M54" i="451" s="1"/>
  <c r="O47" i="451"/>
  <c r="O49" i="451" s="1"/>
  <c r="S39" i="448"/>
  <c r="S47" i="448" s="1"/>
  <c r="S49" i="448" s="1"/>
  <c r="M54" i="448" s="1"/>
  <c r="O47" i="448"/>
  <c r="O49" i="448" s="1"/>
  <c r="S39" i="456"/>
  <c r="O47" i="456"/>
  <c r="O49" i="456" s="1"/>
  <c r="S29" i="456"/>
  <c r="S31" i="456" s="1"/>
  <c r="M53" i="456" s="1"/>
  <c r="R47" i="455"/>
  <c r="R49" i="455" s="1"/>
  <c r="O47" i="453"/>
  <c r="O49" i="453" s="1"/>
  <c r="R47" i="452"/>
  <c r="R49" i="452" s="1"/>
  <c r="S29" i="452"/>
  <c r="S31" i="452" s="1"/>
  <c r="M53" i="452" s="1"/>
  <c r="R111" i="452" s="1"/>
  <c r="S29" i="448"/>
  <c r="S31" i="448" s="1"/>
  <c r="M53" i="448" s="1"/>
  <c r="R47" i="450"/>
  <c r="R49" i="450" s="1"/>
  <c r="S29" i="451"/>
  <c r="S31" i="451" s="1"/>
  <c r="M53" i="451" s="1"/>
  <c r="R111" i="451" s="1"/>
  <c r="O29" i="448"/>
  <c r="O31" i="448" s="1"/>
  <c r="S39" i="455"/>
  <c r="S47" i="455" s="1"/>
  <c r="S49" i="455" s="1"/>
  <c r="M54" i="455" s="1"/>
  <c r="O47" i="455"/>
  <c r="O49" i="455" s="1"/>
  <c r="R111" i="455"/>
  <c r="R47" i="454"/>
  <c r="R49" i="454" s="1"/>
  <c r="R29" i="453"/>
  <c r="R31" i="453" s="1"/>
  <c r="S39" i="457"/>
  <c r="S47" i="457" s="1"/>
  <c r="S49" i="457" s="1"/>
  <c r="M54" i="457" s="1"/>
  <c r="O47" i="457"/>
  <c r="O49" i="457" s="1"/>
  <c r="R47" i="456"/>
  <c r="R49" i="456" s="1"/>
  <c r="S39" i="453"/>
  <c r="S47" i="453" s="1"/>
  <c r="S49" i="453" s="1"/>
  <c r="M54" i="453" s="1"/>
  <c r="S21" i="453"/>
  <c r="S29" i="453" s="1"/>
  <c r="S31" i="453" s="1"/>
  <c r="M53" i="453" s="1"/>
  <c r="O29" i="453"/>
  <c r="O31" i="453" s="1"/>
  <c r="S39" i="449"/>
  <c r="S47" i="449" s="1"/>
  <c r="S49" i="449" s="1"/>
  <c r="M54" i="449" s="1"/>
  <c r="R111" i="449" s="1"/>
  <c r="O47" i="449"/>
  <c r="O49" i="449" s="1"/>
  <c r="S39" i="450"/>
  <c r="S47" i="450" s="1"/>
  <c r="S49" i="450" s="1"/>
  <c r="M54" i="450" s="1"/>
  <c r="R111" i="450" s="1"/>
  <c r="O47" i="450"/>
  <c r="O49" i="450" s="1"/>
  <c r="R47" i="447"/>
  <c r="R49" i="447" s="1"/>
  <c r="R47" i="446"/>
  <c r="R49" i="446" s="1"/>
  <c r="R47" i="445"/>
  <c r="R49" i="445" s="1"/>
  <c r="R47" i="444"/>
  <c r="R49" i="444" s="1"/>
  <c r="S22" i="445"/>
  <c r="O29" i="444"/>
  <c r="O31" i="444" s="1"/>
  <c r="S21" i="444"/>
  <c r="S29" i="444" s="1"/>
  <c r="S31" i="444" s="1"/>
  <c r="M53" i="444" s="1"/>
  <c r="O29" i="443"/>
  <c r="O31" i="443" s="1"/>
  <c r="S21" i="443"/>
  <c r="S29" i="443" s="1"/>
  <c r="S31" i="443" s="1"/>
  <c r="M53" i="443" s="1"/>
  <c r="O29" i="446"/>
  <c r="O31" i="446" s="1"/>
  <c r="S21" i="446"/>
  <c r="S29" i="446" s="1"/>
  <c r="S31" i="446" s="1"/>
  <c r="M53" i="446" s="1"/>
  <c r="O47" i="447"/>
  <c r="O49" i="447" s="1"/>
  <c r="S39" i="447"/>
  <c r="S47" i="447" s="1"/>
  <c r="S49" i="447" s="1"/>
  <c r="M54" i="447" s="1"/>
  <c r="O29" i="445"/>
  <c r="O31" i="445" s="1"/>
  <c r="S21" i="445"/>
  <c r="O47" i="446"/>
  <c r="O49" i="446" s="1"/>
  <c r="S39" i="446"/>
  <c r="S47" i="446" s="1"/>
  <c r="S49" i="446" s="1"/>
  <c r="M54" i="446" s="1"/>
  <c r="O47" i="444"/>
  <c r="O49" i="444" s="1"/>
  <c r="S39" i="444"/>
  <c r="S47" i="444" s="1"/>
  <c r="S49" i="444" s="1"/>
  <c r="M54" i="444" s="1"/>
  <c r="O47" i="443"/>
  <c r="O49" i="443" s="1"/>
  <c r="S39" i="443"/>
  <c r="S47" i="443" s="1"/>
  <c r="S49" i="443" s="1"/>
  <c r="M54" i="443" s="1"/>
  <c r="O29" i="447"/>
  <c r="O31" i="447" s="1"/>
  <c r="S21" i="447"/>
  <c r="S29" i="447" s="1"/>
  <c r="S31" i="447" s="1"/>
  <c r="M53" i="447" s="1"/>
  <c r="R29" i="444"/>
  <c r="R31" i="444" s="1"/>
  <c r="O47" i="445"/>
  <c r="O49" i="445" s="1"/>
  <c r="S39" i="445"/>
  <c r="S47" i="445" s="1"/>
  <c r="S49" i="445" s="1"/>
  <c r="M54" i="445" s="1"/>
  <c r="S40" i="442"/>
  <c r="S47" i="442"/>
  <c r="S49" i="442" s="1"/>
  <c r="M54" i="442" s="1"/>
  <c r="O29" i="442"/>
  <c r="O31" i="442" s="1"/>
  <c r="S21" i="442"/>
  <c r="S29" i="442" s="1"/>
  <c r="S31" i="442" s="1"/>
  <c r="M53" i="442" s="1"/>
  <c r="O47" i="441"/>
  <c r="O49" i="441" s="1"/>
  <c r="S39" i="441"/>
  <c r="S47" i="441" s="1"/>
  <c r="S49" i="441" s="1"/>
  <c r="M54" i="441" s="1"/>
  <c r="R111" i="441" s="1"/>
  <c r="R47" i="441"/>
  <c r="R49" i="441" s="1"/>
  <c r="S43" i="440"/>
  <c r="O47" i="440"/>
  <c r="O49" i="440" s="1"/>
  <c r="S39" i="440"/>
  <c r="S47" i="440" s="1"/>
  <c r="S49" i="440" s="1"/>
  <c r="M54" i="440" s="1"/>
  <c r="R111" i="440" s="1"/>
  <c r="O29" i="439"/>
  <c r="O31" i="439" s="1"/>
  <c r="S21" i="439"/>
  <c r="S29" i="439" s="1"/>
  <c r="S31" i="439" s="1"/>
  <c r="M53" i="439" s="1"/>
  <c r="S40" i="439"/>
  <c r="S47" i="439" s="1"/>
  <c r="S49" i="439" s="1"/>
  <c r="M54" i="439" s="1"/>
  <c r="S29" i="445" l="1"/>
  <c r="S31" i="445" s="1"/>
  <c r="M53" i="445" s="1"/>
  <c r="R111" i="445" s="1"/>
  <c r="R111" i="439"/>
  <c r="S47" i="456"/>
  <c r="S49" i="456" s="1"/>
  <c r="M54" i="456" s="1"/>
  <c r="R111" i="456" s="1"/>
  <c r="R111" i="448"/>
  <c r="R111" i="446"/>
  <c r="R111" i="467"/>
  <c r="R111" i="464"/>
  <c r="R111" i="459"/>
  <c r="R111" i="461"/>
  <c r="R111" i="472"/>
  <c r="R111" i="447"/>
  <c r="R111" i="457"/>
  <c r="S47" i="471"/>
  <c r="S49" i="471" s="1"/>
  <c r="M54" i="471" s="1"/>
  <c r="R111" i="471" s="1"/>
  <c r="R111" i="458"/>
  <c r="R111" i="460"/>
  <c r="S47" i="466"/>
  <c r="S49" i="466" s="1"/>
  <c r="M54" i="466" s="1"/>
  <c r="R111" i="476"/>
  <c r="R111" i="470"/>
  <c r="R111" i="462"/>
  <c r="S29" i="463"/>
  <c r="S31" i="463" s="1"/>
  <c r="M53" i="463" s="1"/>
  <c r="R111" i="463" s="1"/>
  <c r="R111" i="466"/>
  <c r="R111" i="473"/>
  <c r="R111" i="469"/>
  <c r="S47" i="470"/>
  <c r="S49" i="470" s="1"/>
  <c r="M54" i="470" s="1"/>
  <c r="R111" i="453"/>
  <c r="R111" i="444"/>
  <c r="R111" i="443"/>
  <c r="R111" i="442"/>
  <c r="N5" i="355" l="1"/>
  <c r="J28" i="1"/>
  <c r="O28" i="1"/>
  <c r="AV14" i="1"/>
  <c r="S15" i="1"/>
  <c r="R21" i="1"/>
  <c r="AH19" i="1"/>
  <c r="B23" i="1"/>
  <c r="D27" i="1"/>
  <c r="AV19" i="1"/>
  <c r="D18" i="1"/>
  <c r="AH31" i="1"/>
  <c r="C43" i="1"/>
  <c r="AQ48" i="1"/>
  <c r="Y26" i="1"/>
  <c r="I42" i="1"/>
  <c r="AD29" i="1"/>
  <c r="E16" i="1"/>
  <c r="Q14" i="1"/>
  <c r="X17" i="1"/>
  <c r="AK34" i="1"/>
  <c r="AA28" i="1"/>
  <c r="K15" i="1"/>
  <c r="K20" i="1"/>
  <c r="S16" i="1"/>
  <c r="G17" i="1"/>
  <c r="W25" i="1"/>
  <c r="I28" i="1"/>
  <c r="B18" i="1"/>
  <c r="AA21" i="1"/>
  <c r="AG38" i="1"/>
  <c r="AU19" i="1"/>
  <c r="M18" i="1"/>
  <c r="O21" i="1"/>
  <c r="V31" i="1"/>
  <c r="B16" i="1"/>
  <c r="AN16" i="1"/>
  <c r="AD26" i="1"/>
  <c r="AV24" i="1"/>
  <c r="AQ23" i="1"/>
  <c r="AM21" i="1"/>
  <c r="AK18" i="1"/>
  <c r="S29" i="1"/>
  <c r="AB24" i="1"/>
  <c r="I22" i="1"/>
  <c r="Y15" i="1"/>
  <c r="AU18" i="1"/>
  <c r="Q24" i="1"/>
  <c r="AU24" i="1"/>
  <c r="AE26" i="1"/>
  <c r="M32" i="1"/>
  <c r="AV16" i="1"/>
  <c r="N23" i="1"/>
  <c r="AD31" i="1"/>
  <c r="AA16" i="1"/>
  <c r="AB41" i="1"/>
  <c r="H17" i="1"/>
  <c r="J20" i="1"/>
  <c r="P26" i="1"/>
  <c r="AI42" i="1"/>
  <c r="Q16" i="1"/>
  <c r="AE24" i="1"/>
  <c r="T29" i="1"/>
  <c r="Q28" i="1"/>
  <c r="M14" i="1"/>
  <c r="AA36" i="1"/>
  <c r="AP30" i="1"/>
  <c r="Q37" i="1"/>
  <c r="AK50" i="1"/>
  <c r="O52" i="1"/>
  <c r="AV27" i="1"/>
  <c r="P47" i="1"/>
  <c r="R22" i="1"/>
  <c r="AH43" i="1"/>
  <c r="I33" i="1"/>
  <c r="Q32" i="1"/>
  <c r="F32" i="1"/>
  <c r="AL33" i="1"/>
  <c r="O39" i="1"/>
  <c r="AG44" i="1"/>
  <c r="AK14" i="1"/>
  <c r="V15" i="1"/>
  <c r="AB38" i="1"/>
  <c r="O34" i="1"/>
  <c r="M25" i="1"/>
  <c r="F37" i="1"/>
  <c r="B30" i="1"/>
  <c r="AA48" i="1"/>
  <c r="AL24" i="1"/>
  <c r="V48" i="1"/>
  <c r="AV40" i="1"/>
  <c r="G32" i="1"/>
  <c r="N51" i="1"/>
  <c r="AA38" i="1"/>
  <c r="Q25" i="1"/>
  <c r="O51" i="1"/>
  <c r="AE16" i="1"/>
  <c r="AD23" i="1"/>
  <c r="AA35" i="1"/>
  <c r="H23" i="1"/>
  <c r="H41" i="1"/>
  <c r="N26" i="1"/>
  <c r="AU34" i="1"/>
  <c r="I19" i="1"/>
  <c r="J51" i="1"/>
  <c r="F28" i="1"/>
  <c r="AM38" i="1"/>
  <c r="AV20" i="1"/>
  <c r="C40" i="1"/>
  <c r="W27" i="1"/>
  <c r="V43" i="1"/>
  <c r="AG48" i="1"/>
  <c r="AE30" i="1"/>
  <c r="D34" i="1"/>
  <c r="K27" i="1"/>
  <c r="AA33" i="1"/>
  <c r="D52" i="1"/>
  <c r="AH15" i="1"/>
  <c r="S25" i="1"/>
  <c r="F36" i="1"/>
  <c r="AP16" i="1"/>
  <c r="J19" i="1"/>
  <c r="AB26" i="1"/>
  <c r="D29" i="1"/>
  <c r="AA30" i="1"/>
  <c r="M38" i="1"/>
  <c r="N34" i="1"/>
  <c r="W29" i="1"/>
  <c r="Q19" i="1"/>
  <c r="AK37" i="1"/>
  <c r="Y38" i="1"/>
  <c r="AD19" i="1"/>
  <c r="AA22" i="1"/>
  <c r="AM20" i="1"/>
  <c r="AK15" i="1"/>
  <c r="AE43" i="1"/>
  <c r="V18" i="1"/>
  <c r="AK21" i="1"/>
  <c r="AG29" i="1"/>
  <c r="AB16" i="1"/>
  <c r="AL16" i="1"/>
  <c r="AK32" i="1"/>
  <c r="X23" i="1"/>
  <c r="D28" i="1"/>
  <c r="N17" i="1"/>
  <c r="AD15" i="1"/>
  <c r="X20" i="1"/>
  <c r="AQ26" i="1"/>
  <c r="AB29" i="1"/>
  <c r="AM23" i="1"/>
  <c r="S23" i="1"/>
  <c r="T17" i="1"/>
  <c r="K21" i="1"/>
  <c r="X26" i="1"/>
  <c r="AO36" i="1"/>
  <c r="AB20" i="1"/>
  <c r="AP28" i="1"/>
  <c r="AO16" i="1"/>
  <c r="H15" i="1"/>
  <c r="M19" i="1"/>
  <c r="AE18" i="1"/>
  <c r="W37" i="1"/>
  <c r="R34" i="1"/>
  <c r="S22" i="1"/>
  <c r="P28" i="1"/>
  <c r="AH26" i="1"/>
  <c r="G26" i="1"/>
  <c r="E19" i="1"/>
  <c r="O19" i="1"/>
  <c r="AH22" i="1"/>
  <c r="AO50" i="1"/>
  <c r="D15" i="1"/>
  <c r="AI24" i="1"/>
  <c r="AG36" i="1"/>
  <c r="AN27" i="1"/>
  <c r="AQ22" i="1"/>
  <c r="AQ44" i="1"/>
  <c r="I34" i="1"/>
  <c r="W40" i="1"/>
  <c r="AD17" i="1"/>
  <c r="F45" i="1"/>
  <c r="G15" i="1"/>
  <c r="W33" i="1"/>
  <c r="K34" i="1"/>
  <c r="S33" i="1"/>
  <c r="G37" i="1"/>
  <c r="J50" i="1"/>
  <c r="AQ30" i="1"/>
  <c r="W24" i="1"/>
  <c r="AD21" i="1"/>
  <c r="AQ18" i="1"/>
  <c r="P23" i="1"/>
  <c r="E36" i="1"/>
  <c r="R14" i="1"/>
  <c r="P36" i="1"/>
  <c r="H36" i="1"/>
  <c r="S40" i="1"/>
  <c r="AE21" i="1"/>
  <c r="B22" i="1"/>
  <c r="AN46" i="1"/>
  <c r="AP40" i="1"/>
  <c r="S24" i="1"/>
  <c r="H48" i="1"/>
  <c r="AN39" i="1"/>
  <c r="Y37" i="1"/>
  <c r="P37" i="1"/>
  <c r="AG43" i="1"/>
  <c r="AH32" i="1"/>
  <c r="T14" i="1"/>
  <c r="AL34" i="1"/>
  <c r="K22" i="1"/>
  <c r="AO26" i="1"/>
  <c r="AI31" i="1"/>
  <c r="AT35" i="1"/>
  <c r="Q49" i="1"/>
  <c r="AQ42" i="1"/>
  <c r="D32" i="1"/>
  <c r="F52" i="1"/>
  <c r="K46" i="1"/>
  <c r="AP29" i="1"/>
  <c r="S38" i="1"/>
  <c r="F20" i="1"/>
  <c r="C27" i="1"/>
  <c r="J21" i="1"/>
  <c r="F24" i="1"/>
  <c r="AV23" i="1"/>
  <c r="AQ17" i="1"/>
  <c r="AO30" i="1"/>
  <c r="V14" i="1"/>
  <c r="V17" i="1"/>
  <c r="AB23" i="1"/>
  <c r="E22" i="1"/>
  <c r="C38" i="1"/>
  <c r="AK19" i="1"/>
  <c r="W19" i="1"/>
  <c r="AP22" i="1"/>
  <c r="V19" i="1"/>
  <c r="AA19" i="1"/>
  <c r="AI37" i="1"/>
  <c r="X15" i="1"/>
  <c r="J34" i="1"/>
  <c r="X14" i="1"/>
  <c r="P16" i="1"/>
  <c r="AN26" i="1"/>
  <c r="R39" i="1"/>
  <c r="AM18" i="1"/>
  <c r="AK29" i="1"/>
  <c r="AN15" i="1"/>
  <c r="S28" i="1"/>
  <c r="AI16" i="1"/>
  <c r="X18" i="1"/>
  <c r="AM25" i="1"/>
  <c r="Q38" i="1"/>
  <c r="AV15" i="1"/>
  <c r="Q23" i="1"/>
  <c r="O33" i="1"/>
  <c r="K18" i="1"/>
  <c r="M29" i="1"/>
  <c r="AH34" i="1"/>
  <c r="AI40" i="1"/>
  <c r="X22" i="1"/>
  <c r="AU14" i="1"/>
  <c r="AH51" i="1"/>
  <c r="Q41" i="1"/>
  <c r="AE20" i="1"/>
  <c r="I23" i="1"/>
  <c r="O20" i="1"/>
  <c r="AT20" i="1"/>
  <c r="M42" i="1"/>
  <c r="C23" i="1"/>
  <c r="D25" i="1"/>
  <c r="AE32" i="1"/>
  <c r="M28" i="1"/>
  <c r="AI23" i="1"/>
  <c r="AT21" i="1"/>
  <c r="R15" i="1"/>
  <c r="Y30" i="1"/>
  <c r="M26" i="1"/>
  <c r="M24" i="1"/>
  <c r="D16" i="1"/>
  <c r="AG24" i="1"/>
  <c r="AP19" i="1"/>
  <c r="AA25" i="1"/>
  <c r="B14" i="1"/>
  <c r="B17" i="1"/>
  <c r="X19" i="1"/>
  <c r="E26" i="1"/>
  <c r="X31" i="1"/>
  <c r="M15" i="1"/>
  <c r="Y19" i="1"/>
  <c r="AN45" i="1"/>
  <c r="AN25" i="1"/>
  <c r="AG14" i="1"/>
  <c r="AN40" i="1"/>
  <c r="AD42" i="1"/>
  <c r="AA39" i="1"/>
  <c r="V38" i="1"/>
  <c r="B51" i="1"/>
  <c r="O42" i="1"/>
  <c r="AB52" i="1"/>
  <c r="AP41" i="1"/>
  <c r="R16" i="1"/>
  <c r="AE40" i="1"/>
  <c r="AP24" i="1"/>
  <c r="X32" i="1"/>
  <c r="X44" i="1"/>
  <c r="AO31" i="1"/>
  <c r="K37" i="1"/>
  <c r="J24" i="1"/>
  <c r="AK33" i="1"/>
  <c r="AT14" i="1"/>
  <c r="M50" i="1"/>
  <c r="E21" i="1"/>
  <c r="AV26" i="1"/>
  <c r="T23" i="1"/>
  <c r="C31" i="1"/>
  <c r="C36" i="1"/>
  <c r="V20" i="1"/>
  <c r="Q20" i="1"/>
  <c r="AK22" i="1"/>
  <c r="AA23" i="1"/>
  <c r="AM24" i="1"/>
  <c r="AL39" i="1"/>
  <c r="AP18" i="1"/>
  <c r="J22" i="1"/>
  <c r="Y32" i="1"/>
  <c r="AI14" i="1"/>
  <c r="K17" i="1"/>
  <c r="AT19" i="1"/>
  <c r="V25" i="1"/>
  <c r="R25" i="1"/>
  <c r="V29" i="1"/>
  <c r="AM34" i="1"/>
  <c r="T19" i="1"/>
  <c r="C14" i="1"/>
  <c r="N39" i="1"/>
  <c r="AO32" i="1"/>
  <c r="Q18" i="1"/>
  <c r="AV17" i="1"/>
  <c r="M23" i="1"/>
  <c r="E27" i="1"/>
  <c r="AN28" i="1"/>
  <c r="AI18" i="1"/>
  <c r="G24" i="1"/>
  <c r="AV29" i="1"/>
  <c r="AA18" i="1"/>
  <c r="I27" i="1"/>
  <c r="V27" i="1"/>
  <c r="AK30" i="1"/>
  <c r="B26" i="1"/>
  <c r="M20" i="1"/>
  <c r="AG18" i="1"/>
  <c r="AN21" i="1"/>
  <c r="D22" i="1"/>
  <c r="F25" i="1"/>
  <c r="AO21" i="1"/>
  <c r="AH14" i="1"/>
  <c r="AH17" i="1"/>
  <c r="W18" i="1"/>
  <c r="AG22" i="1"/>
  <c r="G16" i="1"/>
  <c r="M27" i="1"/>
  <c r="C28" i="1"/>
  <c r="T31" i="1"/>
  <c r="I32" i="1"/>
  <c r="AM33" i="1"/>
  <c r="W35" i="1"/>
  <c r="AD14" i="1"/>
  <c r="W15" i="1"/>
  <c r="AG28" i="1"/>
  <c r="N37" i="1"/>
  <c r="R36" i="1"/>
  <c r="AU16" i="1"/>
  <c r="AL23" i="1"/>
  <c r="AG49" i="1"/>
  <c r="AH25" i="1"/>
  <c r="AL27" i="1"/>
  <c r="AT38" i="1"/>
  <c r="N36" i="1"/>
  <c r="D14" i="1"/>
  <c r="X24" i="1"/>
  <c r="R32" i="1"/>
  <c r="F46" i="1"/>
  <c r="J30" i="1"/>
  <c r="AN23" i="1"/>
  <c r="W23" i="1"/>
  <c r="AE33" i="1"/>
  <c r="J33" i="1"/>
  <c r="AE25" i="1"/>
  <c r="AT23" i="1"/>
  <c r="AB28" i="1"/>
  <c r="AT47" i="1"/>
  <c r="AE19" i="1"/>
  <c r="AV36" i="1"/>
  <c r="AU35" i="1"/>
  <c r="R46" i="1"/>
  <c r="I16" i="1"/>
  <c r="AQ20" i="1"/>
  <c r="AN41" i="1"/>
  <c r="AM17" i="1"/>
  <c r="N32" i="1"/>
  <c r="H34" i="1"/>
  <c r="S31" i="1"/>
  <c r="T34" i="1"/>
  <c r="AU32" i="1"/>
  <c r="S37" i="1"/>
  <c r="Q31" i="1"/>
  <c r="D43" i="1"/>
  <c r="P40" i="1"/>
  <c r="V40" i="1"/>
  <c r="J38" i="1"/>
  <c r="K24" i="1"/>
  <c r="AG37" i="1"/>
  <c r="P39" i="1"/>
  <c r="B47" i="1"/>
  <c r="AT26" i="1"/>
  <c r="I29" i="1"/>
  <c r="F22" i="1"/>
  <c r="AD38" i="1"/>
  <c r="AO38" i="1"/>
  <c r="O46" i="1"/>
  <c r="K14" i="1"/>
  <c r="AM44" i="1"/>
  <c r="N38" i="1"/>
  <c r="AH30" i="1"/>
  <c r="G45" i="1"/>
  <c r="V35" i="1"/>
  <c r="Y33" i="1"/>
  <c r="F27" i="1"/>
  <c r="P45" i="1"/>
  <c r="K19" i="1"/>
  <c r="AI33" i="1"/>
  <c r="AU40" i="1"/>
  <c r="AO24" i="1"/>
  <c r="G39" i="1"/>
  <c r="G34" i="1"/>
  <c r="AP47" i="1"/>
  <c r="F39" i="1"/>
  <c r="AA51" i="1"/>
  <c r="AG17" i="1"/>
  <c r="AM36" i="1"/>
  <c r="E14" i="1"/>
  <c r="AM31" i="1"/>
  <c r="E38" i="1"/>
  <c r="AT17" i="1"/>
  <c r="T28" i="1"/>
  <c r="R33" i="1"/>
  <c r="AD32" i="1"/>
  <c r="D17" i="1"/>
  <c r="G21" i="1"/>
  <c r="AM19" i="1"/>
  <c r="K23" i="1"/>
  <c r="R37" i="1"/>
  <c r="AL17" i="1"/>
  <c r="AB36" i="1"/>
  <c r="AV30" i="1"/>
  <c r="AK46" i="1"/>
  <c r="O23" i="1"/>
  <c r="V21" i="1"/>
  <c r="AO14" i="1"/>
  <c r="AQ14" i="1"/>
  <c r="AB25" i="1"/>
  <c r="Y23" i="1"/>
  <c r="AA15" i="1"/>
  <c r="AH36" i="1"/>
  <c r="R19" i="1"/>
  <c r="G25" i="1"/>
  <c r="V28" i="1"/>
  <c r="Y16" i="1"/>
  <c r="D19" i="1"/>
  <c r="AL19" i="1"/>
  <c r="AU30" i="1"/>
  <c r="AI20" i="1"/>
  <c r="R28" i="1"/>
  <c r="W28" i="1"/>
  <c r="AG15" i="1"/>
  <c r="Q22" i="1"/>
  <c r="AT29" i="1"/>
  <c r="AV35" i="1"/>
  <c r="R26" i="1"/>
  <c r="R30" i="1"/>
  <c r="Q17" i="1"/>
  <c r="AO27" i="1"/>
  <c r="W16" i="1"/>
  <c r="J23" i="1"/>
  <c r="AM37" i="1"/>
  <c r="AU15" i="1"/>
  <c r="AG26" i="1"/>
  <c r="B37" i="1"/>
  <c r="G14" i="1"/>
  <c r="O22" i="1"/>
  <c r="AL15" i="1"/>
  <c r="Y45" i="1"/>
  <c r="AK26" i="1"/>
  <c r="AK24" i="1"/>
  <c r="X16" i="1"/>
  <c r="AO17" i="1"/>
  <c r="AL37" i="1"/>
  <c r="AP36" i="1"/>
  <c r="J37" i="1"/>
  <c r="AU33" i="1"/>
  <c r="O18" i="1"/>
  <c r="H25" i="1"/>
  <c r="AE31" i="1"/>
  <c r="AN19" i="1"/>
  <c r="S30" i="1"/>
  <c r="AB34" i="1"/>
  <c r="AP39" i="1"/>
  <c r="AI43" i="1"/>
  <c r="M44" i="1"/>
  <c r="AG20" i="1"/>
  <c r="T18" i="1"/>
  <c r="S52" i="1"/>
  <c r="AN37" i="1"/>
  <c r="AL21" i="1"/>
  <c r="AQ27" i="1"/>
  <c r="G47" i="1"/>
  <c r="T24" i="1"/>
  <c r="AI47" i="1"/>
  <c r="D40" i="1"/>
  <c r="AP32" i="1"/>
  <c r="AE28" i="1"/>
  <c r="Y29" i="1"/>
  <c r="AT16" i="1"/>
  <c r="AO48" i="1"/>
  <c r="AA52" i="1"/>
  <c r="AU48" i="1"/>
  <c r="AP46" i="1"/>
  <c r="AV37" i="1"/>
  <c r="D45" i="1"/>
  <c r="V50" i="1"/>
  <c r="AT45" i="1"/>
  <c r="AI44" i="1"/>
  <c r="S39" i="1"/>
  <c r="AH44" i="1"/>
  <c r="P33" i="1"/>
  <c r="V41" i="1"/>
  <c r="AU20" i="1"/>
  <c r="AA24" i="1"/>
  <c r="AN52" i="1"/>
  <c r="AV47" i="1"/>
  <c r="Y36" i="1"/>
  <c r="AB19" i="1"/>
  <c r="E18" i="1"/>
  <c r="H21" i="1"/>
  <c r="C29" i="1"/>
  <c r="G40" i="1"/>
  <c r="M21" i="1"/>
  <c r="S14" i="1"/>
  <c r="Y42" i="1"/>
  <c r="G18" i="1"/>
  <c r="X25" i="1"/>
  <c r="G22" i="1"/>
  <c r="AK28" i="1"/>
  <c r="O14" i="1"/>
  <c r="W22" i="1"/>
  <c r="AT15" i="1"/>
  <c r="C20" i="1"/>
  <c r="B27" i="1"/>
  <c r="B25" i="1"/>
  <c r="P15" i="1"/>
  <c r="AT25" i="1"/>
  <c r="S20" i="1"/>
  <c r="D26" i="1"/>
  <c r="H16" i="1"/>
  <c r="H19" i="1"/>
  <c r="D21" i="1"/>
  <c r="E32" i="1"/>
  <c r="AV49" i="1"/>
  <c r="D37" i="1"/>
  <c r="AG27" i="1"/>
  <c r="AP27" i="1"/>
  <c r="J31" i="1"/>
  <c r="AO29" i="1"/>
  <c r="AK20" i="1"/>
  <c r="F19" i="1"/>
  <c r="M22" i="1"/>
  <c r="AQ51" i="1"/>
  <c r="S19" i="1"/>
  <c r="I15" i="1"/>
  <c r="AT33" i="1"/>
  <c r="W31" i="1"/>
  <c r="S27" i="1"/>
  <c r="N20" i="1"/>
  <c r="W26" i="1"/>
  <c r="AU21" i="1"/>
  <c r="X29" i="1"/>
  <c r="P18" i="1"/>
  <c r="AG32" i="1"/>
  <c r="T33" i="1"/>
  <c r="AQ35" i="1"/>
  <c r="AL14" i="1"/>
  <c r="F18" i="1"/>
  <c r="K33" i="1"/>
  <c r="AE39" i="1"/>
  <c r="AM47" i="1"/>
  <c r="AD25" i="1"/>
  <c r="AO28" i="1"/>
  <c r="V23" i="1"/>
  <c r="AD28" i="1"/>
  <c r="AK17" i="1"/>
  <c r="G29" i="1"/>
  <c r="AE48" i="1"/>
  <c r="AN14" i="1"/>
  <c r="V34" i="1"/>
  <c r="AU38" i="1"/>
  <c r="E50" i="1"/>
  <c r="Q29" i="1"/>
  <c r="O26" i="1"/>
  <c r="N18" i="1"/>
  <c r="O43" i="1"/>
  <c r="AU31" i="1"/>
  <c r="AA44" i="1"/>
  <c r="F26" i="1"/>
  <c r="W32" i="1"/>
  <c r="H49" i="1"/>
  <c r="N28" i="1"/>
  <c r="E40" i="1"/>
  <c r="AT37" i="1"/>
  <c r="AN33" i="1"/>
  <c r="P29" i="1"/>
  <c r="P24" i="1"/>
  <c r="AV32" i="1"/>
  <c r="AT22" i="1"/>
  <c r="AL46" i="1"/>
  <c r="V24" i="1"/>
  <c r="AB22" i="1"/>
  <c r="AQ34" i="1"/>
  <c r="AL45" i="1"/>
  <c r="P22" i="1"/>
  <c r="AK49" i="1"/>
  <c r="AD24" i="1"/>
  <c r="AO45" i="1"/>
  <c r="J16" i="1"/>
  <c r="B46" i="1"/>
  <c r="G20" i="1"/>
  <c r="AK27" i="1"/>
  <c r="AT27" i="1"/>
  <c r="N31" i="1"/>
  <c r="B19" i="1"/>
  <c r="B21" i="1"/>
  <c r="N19" i="1"/>
  <c r="Y22" i="1"/>
  <c r="AE15" i="1"/>
  <c r="N14" i="1"/>
  <c r="V22" i="1"/>
  <c r="C15" i="1"/>
  <c r="C18" i="1"/>
  <c r="F21" i="1"/>
  <c r="AB17" i="1"/>
  <c r="M31" i="1"/>
  <c r="AA34" i="1"/>
  <c r="AE23" i="1"/>
  <c r="AP21" i="1"/>
  <c r="N15" i="1"/>
  <c r="C37" i="1"/>
  <c r="I26" i="1"/>
  <c r="I24" i="1"/>
  <c r="AQ15" i="1"/>
  <c r="K44" i="1"/>
  <c r="E17" i="1"/>
  <c r="Y27" i="1"/>
  <c r="P25" i="1"/>
  <c r="E20" i="1"/>
  <c r="J25" i="1"/>
  <c r="AA17" i="1"/>
  <c r="AH20" i="1"/>
  <c r="AD20" i="1"/>
  <c r="AL28" i="1"/>
  <c r="AM28" i="1"/>
  <c r="C17" i="1"/>
  <c r="G23" i="1"/>
  <c r="O30" i="1"/>
  <c r="Q36" i="1"/>
  <c r="AI27" i="1"/>
  <c r="W43" i="1"/>
  <c r="B29" i="1"/>
  <c r="AK38" i="1"/>
  <c r="E24" i="1"/>
  <c r="R31" i="1"/>
  <c r="I20" i="1"/>
  <c r="AO37" i="1"/>
  <c r="R27" i="1"/>
  <c r="F23" i="1"/>
  <c r="AU22" i="1"/>
  <c r="E15" i="1"/>
  <c r="AG16" i="1"/>
  <c r="AU28" i="1"/>
  <c r="AN18" i="1"/>
  <c r="R23" i="1"/>
  <c r="D20" i="1"/>
  <c r="H14" i="1"/>
  <c r="K49" i="1"/>
  <c r="AQ13" i="1"/>
  <c r="X28" i="1"/>
  <c r="N42" i="1"/>
  <c r="V49" i="1"/>
  <c r="G19" i="1"/>
  <c r="K30" i="1"/>
  <c r="C35" i="1"/>
  <c r="AH18" i="1"/>
  <c r="P34" i="1"/>
  <c r="AM51" i="1"/>
  <c r="H46" i="1"/>
  <c r="H50" i="1"/>
  <c r="AA42" i="1"/>
  <c r="D51" i="1"/>
  <c r="AE52" i="1"/>
  <c r="AU17" i="1"/>
  <c r="D47" i="1"/>
  <c r="AE34" i="1"/>
  <c r="AK16" i="1"/>
  <c r="AP15" i="1"/>
  <c r="R24" i="1"/>
  <c r="AT31" i="1"/>
  <c r="AO23" i="1"/>
  <c r="W51" i="1"/>
  <c r="I46" i="1"/>
  <c r="Y24" i="1"/>
  <c r="AK44" i="1"/>
  <c r="J49" i="1"/>
  <c r="Y48" i="1"/>
  <c r="AH39" i="1"/>
  <c r="AH48" i="1"/>
  <c r="AK31" i="1"/>
  <c r="T32" i="1"/>
  <c r="I44" i="1"/>
  <c r="F44" i="1"/>
  <c r="AN49" i="1"/>
  <c r="AB47" i="1"/>
  <c r="I43" i="1"/>
  <c r="N41" i="1"/>
  <c r="R47" i="1"/>
  <c r="P44" i="1"/>
  <c r="AN20" i="1"/>
  <c r="F15" i="1"/>
  <c r="AV33" i="1"/>
  <c r="AA43" i="1"/>
  <c r="AP34" i="1"/>
  <c r="I39" i="1"/>
  <c r="K32" i="1"/>
  <c r="D49" i="1"/>
  <c r="AD39" i="1"/>
  <c r="AH50" i="1"/>
  <c r="AO25" i="1"/>
  <c r="R29" i="1"/>
  <c r="AG46" i="1"/>
  <c r="AB51" i="1"/>
  <c r="AQ49" i="1"/>
  <c r="Y18" i="1"/>
  <c r="I49" i="1"/>
  <c r="J14" i="1"/>
  <c r="J29" i="1"/>
  <c r="P21" i="1"/>
  <c r="AH24" i="1"/>
  <c r="K26" i="1"/>
  <c r="G27" i="1"/>
  <c r="C33" i="1"/>
  <c r="K29" i="1"/>
  <c r="AO22" i="1"/>
  <c r="D23" i="1"/>
  <c r="P38" i="1"/>
  <c r="T42" i="1"/>
  <c r="V47" i="1"/>
  <c r="AL47" i="1"/>
  <c r="AO43" i="1"/>
  <c r="AK23" i="1"/>
  <c r="AT50" i="1"/>
  <c r="O29" i="1"/>
  <c r="AV34" i="1"/>
  <c r="AI29" i="1"/>
  <c r="W52" i="1"/>
  <c r="W30" i="1"/>
  <c r="AU23" i="1"/>
  <c r="K47" i="1"/>
  <c r="AO19" i="1"/>
  <c r="AP42" i="1"/>
  <c r="X48" i="1"/>
  <c r="AH28" i="1"/>
  <c r="N47" i="1"/>
  <c r="C24" i="1"/>
  <c r="AB43" i="1"/>
  <c r="G52" i="1"/>
  <c r="E44" i="1"/>
  <c r="G44" i="1"/>
  <c r="E46" i="1"/>
  <c r="Y28" i="1"/>
  <c r="AP38" i="1"/>
  <c r="K51" i="1"/>
  <c r="AK42" i="1"/>
  <c r="AE17" i="1"/>
  <c r="X33" i="1"/>
  <c r="T51" i="1"/>
  <c r="Y52" i="1"/>
  <c r="AA41" i="1"/>
  <c r="AA49" i="1"/>
  <c r="AI36" i="1"/>
  <c r="O35" i="1"/>
  <c r="R52" i="1"/>
  <c r="Y44" i="1"/>
  <c r="W49" i="1"/>
  <c r="S44" i="1"/>
  <c r="S51" i="1"/>
  <c r="Y51" i="1"/>
  <c r="P49" i="1"/>
  <c r="AV43" i="1"/>
  <c r="AQ46" i="1"/>
  <c r="AM35" i="1"/>
  <c r="M49" i="1"/>
  <c r="K43" i="1"/>
  <c r="N16" i="1"/>
  <c r="X41" i="1"/>
  <c r="AM48" i="1"/>
  <c r="E49" i="1"/>
  <c r="AO41" i="1"/>
  <c r="AP31" i="1"/>
  <c r="J39" i="1"/>
  <c r="AL18" i="1"/>
  <c r="N40" i="1"/>
  <c r="O45" i="1"/>
  <c r="V44" i="1"/>
  <c r="AT30" i="1"/>
  <c r="T35" i="1"/>
  <c r="AH42" i="1"/>
  <c r="AI41" i="1"/>
  <c r="Y39" i="1"/>
  <c r="T45" i="1"/>
  <c r="C32" i="1"/>
  <c r="T46" i="1"/>
  <c r="AM32" i="1"/>
  <c r="AI46" i="1"/>
  <c r="N21" i="1"/>
  <c r="O27" i="1"/>
  <c r="X21" i="1"/>
  <c r="K36" i="1"/>
  <c r="P17" i="1"/>
  <c r="N43" i="1"/>
  <c r="X47" i="1"/>
  <c r="K35" i="1"/>
  <c r="P14" i="1"/>
  <c r="O41" i="1"/>
  <c r="P43" i="1"/>
  <c r="AB27" i="1"/>
  <c r="S35" i="1"/>
  <c r="R49" i="1"/>
  <c r="AP14" i="1"/>
  <c r="W21" i="1"/>
  <c r="AG52" i="1"/>
  <c r="AL52" i="1"/>
  <c r="AQ32" i="1"/>
  <c r="C45" i="1"/>
  <c r="B43" i="1"/>
  <c r="AN44" i="1"/>
  <c r="AL41" i="1"/>
  <c r="G48" i="1"/>
  <c r="M48" i="1"/>
  <c r="AP49" i="1"/>
  <c r="B49" i="1"/>
  <c r="AL31" i="1"/>
  <c r="N45" i="1"/>
  <c r="AG42" i="1"/>
  <c r="AU45" i="1"/>
  <c r="AK36" i="1"/>
  <c r="X30" i="1"/>
  <c r="T47" i="1"/>
  <c r="AV46" i="1"/>
  <c r="Q44" i="1"/>
  <c r="AT24" i="1"/>
  <c r="AN34" i="1"/>
  <c r="AT46" i="1"/>
  <c r="AB42" i="1"/>
  <c r="R50" i="1"/>
  <c r="AB44" i="1"/>
  <c r="V37" i="1"/>
  <c r="AM46" i="1"/>
  <c r="AV42" i="1"/>
  <c r="AK47" i="1"/>
  <c r="AU37" i="1"/>
  <c r="AK43" i="1"/>
  <c r="E43" i="1"/>
  <c r="AL40" i="1"/>
  <c r="AB21" i="1"/>
  <c r="E30" i="1"/>
  <c r="J17" i="1"/>
  <c r="M17" i="1"/>
  <c r="AH37" i="1"/>
  <c r="AK25" i="1"/>
  <c r="B15" i="1"/>
  <c r="AI15" i="1"/>
  <c r="AQ25" i="1"/>
  <c r="D41" i="1"/>
  <c r="AG33" i="1"/>
  <c r="O40" i="1"/>
  <c r="J42" i="1"/>
  <c r="W38" i="1"/>
  <c r="B34" i="1"/>
  <c r="I45" i="1"/>
  <c r="K42" i="1"/>
  <c r="AV48" i="1"/>
  <c r="AG47" i="1"/>
  <c r="Q50" i="1"/>
  <c r="B33" i="1"/>
  <c r="F29" i="1"/>
  <c r="AE44" i="1"/>
  <c r="AT43" i="1"/>
  <c r="AO46" i="1"/>
  <c r="R51" i="1"/>
  <c r="AH38" i="1"/>
  <c r="AT28" i="1"/>
  <c r="D33" i="1"/>
  <c r="AL44" i="1"/>
  <c r="I18" i="1"/>
  <c r="Y31" i="1"/>
  <c r="P20" i="1"/>
  <c r="B36" i="1"/>
  <c r="B50" i="1"/>
  <c r="J32" i="1"/>
  <c r="F48" i="1"/>
  <c r="W42" i="1"/>
  <c r="AQ29" i="1"/>
  <c r="AQ38" i="1"/>
  <c r="AG35" i="1"/>
  <c r="P19" i="1"/>
  <c r="AH16" i="1"/>
  <c r="AI38" i="1"/>
  <c r="AG23" i="1"/>
  <c r="N25" i="1"/>
  <c r="AT48" i="1"/>
  <c r="H51" i="1"/>
  <c r="AD51" i="1"/>
  <c r="AD49" i="1"/>
  <c r="AN43" i="1"/>
  <c r="AV39" i="1"/>
  <c r="C52" i="1"/>
  <c r="Y46" i="1"/>
  <c r="AN38" i="1"/>
  <c r="P46" i="1"/>
  <c r="T30" i="1"/>
  <c r="AM26" i="1"/>
  <c r="AU39" i="1"/>
  <c r="I48" i="1"/>
  <c r="R44" i="1"/>
  <c r="C26" i="1"/>
  <c r="AE38" i="1"/>
  <c r="B39" i="1"/>
  <c r="AB50" i="1"/>
  <c r="H28" i="1"/>
  <c r="T15" i="1"/>
  <c r="C50" i="1"/>
  <c r="AU51" i="1"/>
  <c r="AI26" i="1"/>
  <c r="B38" i="1"/>
  <c r="AN42" i="1"/>
  <c r="R38" i="1"/>
  <c r="H35" i="1"/>
  <c r="AB49" i="1"/>
  <c r="F40" i="1"/>
  <c r="AD50" i="1"/>
  <c r="AO44" i="1"/>
  <c r="T48" i="1"/>
  <c r="AO33" i="1"/>
  <c r="AI48" i="1"/>
  <c r="V32" i="1"/>
  <c r="C30" i="1"/>
  <c r="S17" i="1"/>
  <c r="AN35" i="1"/>
  <c r="AA31" i="1"/>
  <c r="AD22" i="1"/>
  <c r="AL36" i="1"/>
  <c r="F30" i="1"/>
  <c r="AQ24" i="1"/>
  <c r="W20" i="1"/>
  <c r="P32" i="1"/>
  <c r="AH21" i="1"/>
  <c r="AG19" i="1"/>
  <c r="S43" i="1"/>
  <c r="AU36" i="1"/>
  <c r="B24" i="1"/>
  <c r="F47" i="1"/>
  <c r="AV22" i="1"/>
  <c r="AU26" i="1"/>
  <c r="E28" i="1"/>
  <c r="K45" i="1"/>
  <c r="AM14" i="1"/>
  <c r="AT41" i="1"/>
  <c r="AO34" i="1"/>
  <c r="J47" i="1"/>
  <c r="K38" i="1"/>
  <c r="AB48" i="1"/>
  <c r="M36" i="1"/>
  <c r="AB30" i="1"/>
  <c r="N29" i="1"/>
  <c r="Y50" i="1"/>
  <c r="AP37" i="1"/>
  <c r="C21" i="1"/>
  <c r="AA40" i="1"/>
  <c r="E37" i="1"/>
  <c r="AD47" i="1"/>
  <c r="I14" i="1"/>
  <c r="W34" i="1"/>
  <c r="W39" i="1"/>
  <c r="K28" i="1"/>
  <c r="AH27" i="1"/>
  <c r="AU43" i="1"/>
  <c r="D24" i="1"/>
  <c r="D36" i="1"/>
  <c r="AD33" i="1"/>
  <c r="AT44" i="1"/>
  <c r="K25" i="1"/>
  <c r="AM41" i="1"/>
  <c r="W48" i="1"/>
  <c r="AD52" i="1"/>
  <c r="C49" i="1"/>
  <c r="AK39" i="1"/>
  <c r="C48" i="1"/>
  <c r="AB39" i="1"/>
  <c r="AP51" i="1"/>
  <c r="I36" i="1"/>
  <c r="AG40" i="1"/>
  <c r="C51" i="1"/>
  <c r="AE49" i="1"/>
  <c r="AT36" i="1"/>
  <c r="Q43" i="1"/>
  <c r="AO49" i="1"/>
  <c r="Y35" i="1"/>
  <c r="D46" i="1"/>
  <c r="AD45" i="1"/>
  <c r="V46" i="1"/>
  <c r="AB45" i="1"/>
  <c r="Q51" i="1"/>
  <c r="AA14" i="1"/>
  <c r="K40" i="1"/>
  <c r="AV44" i="1"/>
  <c r="AG21" i="1"/>
  <c r="B41" i="1"/>
  <c r="AT34" i="1"/>
  <c r="P42" i="1"/>
  <c r="AK45" i="1"/>
  <c r="N52" i="1"/>
  <c r="H38" i="1"/>
  <c r="AM15" i="1"/>
  <c r="AE14" i="1"/>
  <c r="V30" i="1"/>
  <c r="AO15" i="1"/>
  <c r="AT18" i="1"/>
  <c r="C22" i="1"/>
  <c r="C19" i="1"/>
  <c r="AA20" i="1"/>
  <c r="AP43" i="1"/>
  <c r="AP20" i="1"/>
  <c r="I30" i="1"/>
  <c r="AN31" i="1"/>
  <c r="S36" i="1"/>
  <c r="AQ31" i="1"/>
  <c r="G28" i="1"/>
  <c r="T22" i="1"/>
  <c r="AP35" i="1"/>
  <c r="S21" i="1"/>
  <c r="O37" i="1"/>
  <c r="AP25" i="1"/>
  <c r="O24" i="1"/>
  <c r="R42" i="1"/>
  <c r="H20" i="1"/>
  <c r="T27" i="1"/>
  <c r="AI35" i="1"/>
  <c r="AL22" i="1"/>
  <c r="Q27" i="1"/>
  <c r="AN30" i="1"/>
  <c r="V42" i="1"/>
  <c r="B32" i="1"/>
  <c r="O31" i="1"/>
  <c r="AQ28" i="1"/>
  <c r="AU25" i="1"/>
  <c r="P31" i="1"/>
  <c r="M40" i="1"/>
  <c r="X39" i="1"/>
  <c r="I37" i="1"/>
  <c r="AQ50" i="1"/>
  <c r="O32" i="1"/>
  <c r="AH29" i="1"/>
  <c r="AG45" i="1"/>
  <c r="Q15" i="1"/>
  <c r="W45" i="1"/>
  <c r="Y14" i="1"/>
  <c r="H39" i="1"/>
  <c r="AI25" i="1"/>
  <c r="D30" i="1"/>
  <c r="AH45" i="1"/>
  <c r="AI28" i="1"/>
  <c r="AE35" i="1"/>
  <c r="W47" i="1"/>
  <c r="AT40" i="1"/>
  <c r="AQ33" i="1"/>
  <c r="AI45" i="1"/>
  <c r="Y41" i="1"/>
  <c r="AH52" i="1"/>
  <c r="AD36" i="1"/>
  <c r="AU29" i="1"/>
  <c r="AL43" i="1"/>
  <c r="AO42" i="1"/>
  <c r="AQ39" i="1"/>
  <c r="AE29" i="1"/>
  <c r="I47" i="1"/>
  <c r="B48" i="1"/>
  <c r="V26" i="1"/>
  <c r="AQ43" i="1"/>
  <c r="F49" i="1"/>
  <c r="AM49" i="1"/>
  <c r="K39" i="1"/>
  <c r="I50" i="1"/>
  <c r="AL38" i="1"/>
  <c r="H27" i="1"/>
  <c r="AE50" i="1"/>
  <c r="I25" i="1"/>
  <c r="AL35" i="1"/>
  <c r="AG51" i="1"/>
  <c r="R35" i="1"/>
  <c r="W36" i="1"/>
  <c r="AP48" i="1"/>
  <c r="AD44" i="1"/>
  <c r="T38" i="1"/>
  <c r="AG41" i="1"/>
  <c r="D35" i="1"/>
  <c r="X42" i="1"/>
  <c r="M37" i="1"/>
  <c r="H26" i="1"/>
  <c r="AM22" i="1"/>
  <c r="Y25" i="1"/>
  <c r="M30" i="1"/>
  <c r="N22" i="1"/>
  <c r="AH23" i="1"/>
  <c r="AI17" i="1"/>
  <c r="Q26" i="1"/>
  <c r="R20" i="1"/>
  <c r="AB15" i="1"/>
  <c r="AD27" i="1"/>
  <c r="AP17" i="1"/>
  <c r="P27" i="1"/>
  <c r="J43" i="1"/>
  <c r="AH35" i="1"/>
  <c r="AU52" i="1"/>
  <c r="F38" i="1"/>
  <c r="B35" i="1"/>
  <c r="C16" i="1"/>
  <c r="AG30" i="1"/>
  <c r="F41" i="1"/>
  <c r="AA29" i="1"/>
  <c r="AI21" i="1"/>
  <c r="AB31" i="1"/>
  <c r="AD18" i="1"/>
  <c r="AN48" i="1"/>
  <c r="T36" i="1"/>
  <c r="AA47" i="1"/>
  <c r="AL30" i="1"/>
  <c r="W17" i="1"/>
  <c r="AA27" i="1"/>
  <c r="F33" i="1"/>
  <c r="AV28" i="1"/>
  <c r="AI30" i="1"/>
  <c r="AM52" i="1"/>
  <c r="E25" i="1"/>
  <c r="AN24" i="1"/>
  <c r="E41" i="1"/>
  <c r="AQ19" i="1"/>
  <c r="S48" i="1"/>
  <c r="G51" i="1"/>
  <c r="AI34" i="1"/>
  <c r="AP50" i="1"/>
  <c r="T50" i="1"/>
  <c r="AO47" i="1"/>
  <c r="J36" i="1"/>
  <c r="Q42" i="1"/>
  <c r="AO51" i="1"/>
  <c r="F50" i="1"/>
  <c r="AK51" i="1"/>
  <c r="N33" i="1"/>
  <c r="AE41" i="1"/>
  <c r="K31" i="1"/>
  <c r="AI50" i="1"/>
  <c r="AH40" i="1"/>
  <c r="H45" i="1"/>
  <c r="M16" i="1"/>
  <c r="X27" i="1"/>
  <c r="E23" i="1"/>
  <c r="D39" i="1"/>
  <c r="T52" i="1"/>
  <c r="Q39" i="1"/>
  <c r="AT49" i="1"/>
  <c r="AO40" i="1"/>
  <c r="W44" i="1"/>
  <c r="I51" i="1"/>
  <c r="AQ45" i="1"/>
  <c r="I41" i="1"/>
  <c r="J46" i="1"/>
  <c r="AG25" i="1"/>
  <c r="B45" i="1"/>
  <c r="G35" i="1"/>
  <c r="AP45" i="1"/>
  <c r="AU42" i="1"/>
  <c r="M51" i="1"/>
  <c r="AD16" i="1"/>
  <c r="E42" i="1"/>
  <c r="AL49" i="1"/>
  <c r="M52" i="1"/>
  <c r="AI32" i="1"/>
  <c r="T21" i="1"/>
  <c r="X43" i="1"/>
  <c r="AN50" i="1"/>
  <c r="R40" i="1"/>
  <c r="T37" i="1"/>
  <c r="V33" i="1"/>
  <c r="O16" i="1"/>
  <c r="AL20" i="1"/>
  <c r="F14" i="1"/>
  <c r="Q33" i="1"/>
  <c r="O48" i="1"/>
  <c r="AA26" i="1"/>
  <c r="AM16" i="1"/>
  <c r="R18" i="1"/>
  <c r="S34" i="1"/>
  <c r="AO18" i="1"/>
  <c r="K16" i="1"/>
  <c r="Y20" i="1"/>
  <c r="F34" i="1"/>
  <c r="T40" i="1"/>
  <c r="D38" i="1"/>
  <c r="M41" i="1"/>
  <c r="N24" i="1"/>
  <c r="AE27" i="1"/>
  <c r="AN36" i="1"/>
  <c r="X40" i="1"/>
  <c r="AE22" i="1"/>
  <c r="Y40" i="1"/>
  <c r="B31" i="1"/>
  <c r="H29" i="1"/>
  <c r="E31" i="1"/>
  <c r="P48" i="1"/>
  <c r="J45" i="1"/>
  <c r="R43" i="1"/>
  <c r="G33" i="1"/>
  <c r="E33" i="1"/>
  <c r="J27" i="1"/>
  <c r="AN32" i="1"/>
  <c r="AT39" i="1"/>
  <c r="AA46" i="1"/>
  <c r="S18" i="1"/>
  <c r="B42" i="1"/>
  <c r="M33" i="1"/>
  <c r="P52" i="1"/>
  <c r="O47" i="1"/>
  <c r="I40" i="1"/>
  <c r="AQ21" i="1"/>
  <c r="AL48" i="1"/>
  <c r="AA50" i="1"/>
  <c r="E48" i="1"/>
  <c r="AE45" i="1"/>
  <c r="AK48" i="1"/>
  <c r="P51" i="1"/>
  <c r="T16" i="1"/>
  <c r="Y49" i="1"/>
  <c r="M39" i="1"/>
  <c r="J26" i="1"/>
  <c r="C39" i="1"/>
  <c r="AB40" i="1"/>
  <c r="V16" i="1"/>
  <c r="N44" i="1"/>
  <c r="AN17" i="1"/>
  <c r="C47" i="1"/>
  <c r="G49" i="1"/>
  <c r="K50" i="1"/>
  <c r="B40" i="1"/>
  <c r="AQ36" i="1"/>
  <c r="G36" i="1"/>
  <c r="AU49" i="1"/>
  <c r="J48" i="1"/>
  <c r="E35" i="1"/>
  <c r="AE36" i="1"/>
  <c r="J35" i="1"/>
  <c r="AL42" i="1"/>
  <c r="Y43" i="1"/>
  <c r="S45" i="1"/>
  <c r="H40" i="1"/>
  <c r="C44" i="1"/>
  <c r="AH47" i="1"/>
  <c r="R48" i="1"/>
  <c r="AV38" i="1"/>
  <c r="AI19" i="1"/>
  <c r="AK13" i="1"/>
  <c r="F42" i="1"/>
  <c r="E47" i="1"/>
  <c r="AG31" i="1"/>
  <c r="V52" i="1"/>
  <c r="AL13" i="1"/>
  <c r="M46" i="1"/>
  <c r="AE37" i="1"/>
  <c r="AB18" i="1"/>
  <c r="AD30" i="1"/>
  <c r="E29" i="1"/>
  <c r="W14" i="1"/>
  <c r="F17" i="1"/>
  <c r="I17" i="1"/>
  <c r="AT32" i="1"/>
  <c r="Y17" i="1"/>
  <c r="AP33" i="1"/>
  <c r="AV25" i="1"/>
  <c r="AA37" i="1"/>
  <c r="AG34" i="1"/>
  <c r="H18" i="1"/>
  <c r="AU27" i="1"/>
  <c r="AQ16" i="1"/>
  <c r="AQ40" i="1"/>
  <c r="AM30" i="1"/>
  <c r="G38" i="1"/>
  <c r="AE51" i="1"/>
  <c r="I21" i="1"/>
  <c r="J41" i="1"/>
  <c r="N46" i="1"/>
  <c r="J18" i="1"/>
  <c r="AN47" i="1"/>
  <c r="H37" i="1"/>
  <c r="H32" i="1"/>
  <c r="F51" i="1"/>
  <c r="E51" i="1"/>
  <c r="AM40" i="1"/>
  <c r="G43" i="1"/>
  <c r="P30" i="1"/>
  <c r="B28" i="1"/>
  <c r="AD37" i="1"/>
  <c r="R45" i="1"/>
  <c r="AI49" i="1"/>
  <c r="AO35" i="1"/>
  <c r="O25" i="1"/>
  <c r="X52" i="1"/>
  <c r="T25" i="1"/>
  <c r="AQ37" i="1"/>
  <c r="W46" i="1"/>
  <c r="AU47" i="1"/>
  <c r="AV45" i="1"/>
  <c r="AH33" i="1"/>
  <c r="AQ52" i="1"/>
  <c r="AE46" i="1"/>
  <c r="S49" i="1"/>
  <c r="AV41" i="1"/>
  <c r="AI39" i="1"/>
  <c r="O44" i="1"/>
  <c r="AD35" i="1"/>
  <c r="AD34" i="1"/>
  <c r="T43" i="1"/>
  <c r="T44" i="1"/>
  <c r="AK52" i="1"/>
  <c r="H31" i="1"/>
  <c r="M45" i="1"/>
  <c r="AO39" i="1"/>
  <c r="Y47" i="1"/>
  <c r="AE47" i="1"/>
  <c r="AV31" i="1"/>
  <c r="J15" i="1"/>
  <c r="H42" i="1"/>
  <c r="O15" i="1"/>
  <c r="G46" i="1"/>
  <c r="Y21" i="1"/>
  <c r="AA45" i="1"/>
  <c r="M34" i="1"/>
  <c r="R41" i="1"/>
  <c r="Q47" i="1"/>
  <c r="C46" i="1"/>
  <c r="AM29" i="1"/>
  <c r="M43" i="1"/>
  <c r="T49" i="1"/>
  <c r="T20" i="1"/>
  <c r="AM42" i="1"/>
  <c r="AP26" i="1"/>
  <c r="H22" i="1"/>
  <c r="AN13" i="1"/>
  <c r="K48" i="1"/>
  <c r="Q21" i="1"/>
  <c r="Q40" i="1"/>
  <c r="AO13" i="1"/>
  <c r="D42" i="1"/>
  <c r="F16" i="1"/>
  <c r="AL29" i="1"/>
  <c r="AV18" i="1"/>
  <c r="AU41" i="1"/>
  <c r="AL50" i="1"/>
  <c r="E34" i="1"/>
  <c r="D44" i="1"/>
  <c r="AB33" i="1"/>
  <c r="S46" i="1"/>
  <c r="Q46" i="1"/>
  <c r="D50" i="1"/>
  <c r="F31" i="1"/>
  <c r="X51" i="1"/>
  <c r="AL32" i="1"/>
  <c r="F43" i="1"/>
  <c r="G30" i="1"/>
  <c r="AL25" i="1"/>
  <c r="Y34" i="1"/>
  <c r="N48" i="1"/>
  <c r="X45" i="1"/>
  <c r="AP52" i="1"/>
  <c r="P35" i="1"/>
  <c r="P50" i="1"/>
  <c r="V39" i="1"/>
  <c r="AN29" i="1"/>
  <c r="I31" i="1"/>
  <c r="K52" i="1"/>
  <c r="O17" i="1"/>
  <c r="H30" i="1"/>
  <c r="AD46" i="1"/>
  <c r="AD41" i="1"/>
  <c r="H47" i="1"/>
  <c r="H52" i="1"/>
  <c r="AQ47" i="1"/>
  <c r="AM45" i="1"/>
  <c r="AB35" i="1"/>
  <c r="X34" i="1"/>
  <c r="AK41" i="1"/>
  <c r="M35" i="1"/>
  <c r="S26" i="1"/>
  <c r="AG50" i="1"/>
  <c r="N49" i="1"/>
  <c r="S50" i="1"/>
  <c r="S41" i="1"/>
  <c r="AG39" i="1"/>
  <c r="AL26" i="1"/>
  <c r="B20" i="1"/>
  <c r="E52" i="1"/>
  <c r="AP13" i="1"/>
  <c r="AP44" i="1"/>
  <c r="AI51" i="1"/>
  <c r="O36" i="1"/>
  <c r="I35" i="1"/>
  <c r="H24" i="1"/>
  <c r="N35" i="1"/>
  <c r="W50" i="1"/>
  <c r="Q35" i="1"/>
  <c r="AM27" i="1"/>
  <c r="K41" i="1"/>
  <c r="AI52" i="1"/>
  <c r="AH49" i="1"/>
  <c r="X50" i="1"/>
  <c r="J40" i="1"/>
  <c r="AT51" i="1"/>
  <c r="AD43" i="1"/>
  <c r="Q30" i="1"/>
  <c r="AV52" i="1"/>
  <c r="I52" i="1"/>
  <c r="AH46" i="1"/>
  <c r="AP23" i="1"/>
  <c r="M47" i="1"/>
  <c r="B52" i="1"/>
  <c r="I38" i="1"/>
  <c r="O50" i="1"/>
  <c r="AU50" i="1"/>
  <c r="H44" i="1"/>
  <c r="AV51" i="1"/>
  <c r="AT52" i="1"/>
  <c r="AA32" i="1"/>
  <c r="AM43" i="1"/>
  <c r="G42" i="1"/>
  <c r="AH41" i="1"/>
  <c r="Q45" i="1"/>
  <c r="W41" i="1"/>
  <c r="C25" i="1"/>
  <c r="V45" i="1"/>
  <c r="S47" i="1"/>
  <c r="C42" i="1"/>
  <c r="AM13" i="1"/>
  <c r="AO52" i="1"/>
  <c r="J44" i="1"/>
  <c r="J52" i="1"/>
  <c r="N27" i="1"/>
  <c r="AU44" i="1"/>
  <c r="H43" i="1"/>
  <c r="T41" i="1"/>
  <c r="X38" i="1"/>
  <c r="T26" i="1"/>
  <c r="AN51" i="1"/>
  <c r="AB37" i="1"/>
  <c r="N50" i="1"/>
  <c r="AE42" i="1"/>
  <c r="AD40" i="1"/>
  <c r="S32" i="1"/>
  <c r="AQ41" i="1"/>
  <c r="AN22" i="1"/>
  <c r="T39" i="1"/>
  <c r="D31" i="1"/>
  <c r="G31" i="1"/>
  <c r="AL51" i="1"/>
  <c r="AO20" i="1"/>
  <c r="AK40" i="1"/>
  <c r="AV21" i="1"/>
  <c r="G50" i="1"/>
  <c r="F35" i="1"/>
  <c r="P41" i="1"/>
  <c r="AB32" i="1"/>
  <c r="AB46" i="1"/>
  <c r="AV50" i="1"/>
  <c r="AM39" i="1"/>
  <c r="R17" i="1"/>
  <c r="C34" i="1"/>
  <c r="N30" i="1"/>
  <c r="AI22" i="1"/>
  <c r="V36" i="1"/>
  <c r="Q48" i="1"/>
  <c r="X46" i="1"/>
  <c r="O38" i="1"/>
  <c r="AK35" i="1"/>
  <c r="G41" i="1"/>
  <c r="X35" i="1"/>
  <c r="E39" i="1"/>
  <c r="X49" i="1"/>
  <c r="X36" i="1"/>
  <c r="AM50" i="1"/>
  <c r="AB14" i="1"/>
  <c r="B44" i="1"/>
  <c r="S42" i="1"/>
  <c r="Q34" i="1"/>
  <c r="V51" i="1"/>
  <c r="Q52" i="1"/>
  <c r="H33" i="1"/>
  <c r="AU46" i="1"/>
  <c r="AD48" i="1"/>
  <c r="O49" i="1"/>
  <c r="AT42" i="1"/>
  <c r="D48" i="1"/>
  <c r="X37" i="1"/>
  <c r="C41" i="1"/>
  <c r="E45" i="1"/>
  <c r="C13" i="1"/>
  <c r="AF48" i="1" l="1"/>
  <c r="L33" i="1"/>
  <c r="U52" i="1"/>
  <c r="Z51" i="1"/>
  <c r="U34" i="1"/>
  <c r="AR35" i="1"/>
  <c r="U48" i="1"/>
  <c r="Z36" i="1"/>
  <c r="AR40" i="1"/>
  <c r="AF40" i="1"/>
  <c r="L43" i="1"/>
  <c r="Z45" i="1"/>
  <c r="U45" i="1"/>
  <c r="AC32" i="1"/>
  <c r="L44" i="1"/>
  <c r="U30" i="1"/>
  <c r="AF43" i="1"/>
  <c r="U35" i="1"/>
  <c r="L24" i="1"/>
  <c r="AJ39" i="1"/>
  <c r="AJ50" i="1"/>
  <c r="AR41" i="1"/>
  <c r="L52" i="1"/>
  <c r="L47" i="1"/>
  <c r="AF41" i="1"/>
  <c r="AF46" i="1"/>
  <c r="L30" i="1"/>
  <c r="Z39" i="1"/>
  <c r="U46" i="1"/>
  <c r="U40" i="1"/>
  <c r="U21" i="1"/>
  <c r="L22" i="1"/>
  <c r="U47" i="1"/>
  <c r="AC45" i="1"/>
  <c r="L42" i="1"/>
  <c r="L31" i="1"/>
  <c r="AR52" i="1"/>
  <c r="AF34" i="1"/>
  <c r="AF35" i="1"/>
  <c r="AF37" i="1"/>
  <c r="L32" i="1"/>
  <c r="L37" i="1"/>
  <c r="L18" i="1"/>
  <c r="AJ34" i="1"/>
  <c r="AC37" i="1"/>
  <c r="AF30" i="1"/>
  <c r="Z52" i="1"/>
  <c r="AJ31" i="1"/>
  <c r="L40" i="1"/>
  <c r="Z16" i="1"/>
  <c r="AR48" i="1"/>
  <c r="AC50" i="1"/>
  <c r="AC46" i="1"/>
  <c r="L29" i="1"/>
  <c r="AS29" i="1" s="1"/>
  <c r="AC26" i="1"/>
  <c r="U33" i="1"/>
  <c r="Z33" i="1"/>
  <c r="AF16" i="1"/>
  <c r="AJ25" i="1"/>
  <c r="U39" i="1"/>
  <c r="L45" i="1"/>
  <c r="AR51" i="1"/>
  <c r="U42" i="1"/>
  <c r="AC27" i="1"/>
  <c r="AC47" i="1"/>
  <c r="AF18" i="1"/>
  <c r="AC29" i="1"/>
  <c r="AJ30" i="1"/>
  <c r="AF27" i="1"/>
  <c r="U26" i="1"/>
  <c r="L26" i="1"/>
  <c r="AJ41" i="1"/>
  <c r="AF44" i="1"/>
  <c r="AJ51" i="1"/>
  <c r="L27" i="1"/>
  <c r="Z26" i="1"/>
  <c r="AF36" i="1"/>
  <c r="L39" i="1"/>
  <c r="AS39" i="1" s="1"/>
  <c r="U15" i="1"/>
  <c r="AJ45" i="1"/>
  <c r="Z42" i="1"/>
  <c r="U27" i="1"/>
  <c r="L20" i="1"/>
  <c r="AC20" i="1"/>
  <c r="Z30" i="1"/>
  <c r="L38" i="1"/>
  <c r="AS38" i="1" s="1"/>
  <c r="AR45" i="1"/>
  <c r="AJ21" i="1"/>
  <c r="AC14" i="1"/>
  <c r="U51" i="1"/>
  <c r="Z46" i="1"/>
  <c r="AF45" i="1"/>
  <c r="U43" i="1"/>
  <c r="AJ40" i="1"/>
  <c r="AR39" i="1"/>
  <c r="AF52" i="1"/>
  <c r="AF33" i="1"/>
  <c r="AF47" i="1"/>
  <c r="AC40" i="1"/>
  <c r="AJ19" i="1"/>
  <c r="AF22" i="1"/>
  <c r="AC31" i="1"/>
  <c r="Z32" i="1"/>
  <c r="AF50" i="1"/>
  <c r="L35" i="1"/>
  <c r="L28" i="1"/>
  <c r="AF49" i="1"/>
  <c r="AF51" i="1"/>
  <c r="L51" i="1"/>
  <c r="AJ23" i="1"/>
  <c r="AJ35" i="1"/>
  <c r="U50" i="1"/>
  <c r="AJ47" i="1"/>
  <c r="AJ33" i="1"/>
  <c r="AR25" i="1"/>
  <c r="AR43" i="1"/>
  <c r="AR47" i="1"/>
  <c r="Z37" i="1"/>
  <c r="U44" i="1"/>
  <c r="AR36" i="1"/>
  <c r="AJ42" i="1"/>
  <c r="AJ52" i="1"/>
  <c r="Z44" i="1"/>
  <c r="AC49" i="1"/>
  <c r="AC41" i="1"/>
  <c r="AR42" i="1"/>
  <c r="AR23" i="1"/>
  <c r="Z47" i="1"/>
  <c r="AJ46" i="1"/>
  <c r="AF39" i="1"/>
  <c r="AC43" i="1"/>
  <c r="AR31" i="1"/>
  <c r="AR44" i="1"/>
  <c r="AR16" i="1"/>
  <c r="AC42" i="1"/>
  <c r="L50" i="1"/>
  <c r="L46" i="1"/>
  <c r="AS46" i="1" s="1"/>
  <c r="Z49" i="1"/>
  <c r="L14" i="1"/>
  <c r="AJ16" i="1"/>
  <c r="AR38" i="1"/>
  <c r="U36" i="1"/>
  <c r="AF20" i="1"/>
  <c r="AC17" i="1"/>
  <c r="AC34" i="1"/>
  <c r="Z22" i="1"/>
  <c r="AR27" i="1"/>
  <c r="AF24" i="1"/>
  <c r="AR49" i="1"/>
  <c r="Z24" i="1"/>
  <c r="L49" i="1"/>
  <c r="AC44" i="1"/>
  <c r="U29" i="1"/>
  <c r="Z34" i="1"/>
  <c r="AR17" i="1"/>
  <c r="AF28" i="1"/>
  <c r="Z23" i="1"/>
  <c r="AF25" i="1"/>
  <c r="AJ32" i="1"/>
  <c r="AR20" i="1"/>
  <c r="AJ27" i="1"/>
  <c r="L19" i="1"/>
  <c r="L16" i="1"/>
  <c r="AR28" i="1"/>
  <c r="L21" i="1"/>
  <c r="AC24" i="1"/>
  <c r="Z41" i="1"/>
  <c r="Z50" i="1"/>
  <c r="AC52" i="1"/>
  <c r="AJ20" i="1"/>
  <c r="L25" i="1"/>
  <c r="AR24" i="1"/>
  <c r="AR26" i="1"/>
  <c r="AJ26" i="1"/>
  <c r="U17" i="1"/>
  <c r="U22" i="1"/>
  <c r="AJ15" i="1"/>
  <c r="Z28" i="1"/>
  <c r="AC15" i="1"/>
  <c r="Z21" i="1"/>
  <c r="AR46" i="1"/>
  <c r="AF32" i="1"/>
  <c r="AJ17" i="1"/>
  <c r="AC51" i="1"/>
  <c r="Z35" i="1"/>
  <c r="AF38" i="1"/>
  <c r="AJ37" i="1"/>
  <c r="Z40" i="1"/>
  <c r="U31" i="1"/>
  <c r="L34" i="1"/>
  <c r="AS34" i="1" s="1"/>
  <c r="AJ49" i="1"/>
  <c r="AJ28" i="1"/>
  <c r="AF14" i="1"/>
  <c r="AJ22" i="1"/>
  <c r="AJ18" i="1"/>
  <c r="AR30" i="1"/>
  <c r="Z27" i="1"/>
  <c r="AC18" i="1"/>
  <c r="U18" i="1"/>
  <c r="Z29" i="1"/>
  <c r="Z25" i="1"/>
  <c r="AC23" i="1"/>
  <c r="AR22" i="1"/>
  <c r="U20" i="1"/>
  <c r="Z20" i="1"/>
  <c r="AR33" i="1"/>
  <c r="Z38" i="1"/>
  <c r="AC39" i="1"/>
  <c r="AF42" i="1"/>
  <c r="AJ14" i="1"/>
  <c r="AC25" i="1"/>
  <c r="AJ24" i="1"/>
  <c r="U41" i="1"/>
  <c r="U23" i="1"/>
  <c r="U38" i="1"/>
  <c r="AR29" i="1"/>
  <c r="AC19" i="1"/>
  <c r="Z19" i="1"/>
  <c r="AR19" i="1"/>
  <c r="Z17" i="1"/>
  <c r="Z14" i="1"/>
  <c r="U49" i="1"/>
  <c r="AJ43" i="1"/>
  <c r="L48" i="1"/>
  <c r="L36" i="1"/>
  <c r="AF21" i="1"/>
  <c r="AF17" i="1"/>
  <c r="AJ36" i="1"/>
  <c r="L15" i="1"/>
  <c r="AF15" i="1"/>
  <c r="AR32" i="1"/>
  <c r="AJ29" i="1"/>
  <c r="AR21" i="1"/>
  <c r="Z18" i="1"/>
  <c r="AR15" i="1"/>
  <c r="AC22" i="1"/>
  <c r="AF19" i="1"/>
  <c r="AR37" i="1"/>
  <c r="AS37" i="1" s="1"/>
  <c r="U19" i="1"/>
  <c r="AC30" i="1"/>
  <c r="AC33" i="1"/>
  <c r="AJ48" i="1"/>
  <c r="Z43" i="1"/>
  <c r="L41" i="1"/>
  <c r="L23" i="1"/>
  <c r="AC35" i="1"/>
  <c r="AF23" i="1"/>
  <c r="U25" i="1"/>
  <c r="AC38" i="1"/>
  <c r="Z48" i="1"/>
  <c r="AC48" i="1"/>
  <c r="Z15" i="1"/>
  <c r="AR14" i="1"/>
  <c r="AJ44" i="1"/>
  <c r="U32" i="1"/>
  <c r="AR50" i="1"/>
  <c r="U37" i="1"/>
  <c r="AC36" i="1"/>
  <c r="U28" i="1"/>
  <c r="U16" i="1"/>
  <c r="L17" i="1"/>
  <c r="AC16" i="1"/>
  <c r="AF31" i="1"/>
  <c r="U24" i="1"/>
  <c r="AR18" i="1"/>
  <c r="AF26" i="1"/>
  <c r="Z31" i="1"/>
  <c r="AJ38" i="1"/>
  <c r="AC21" i="1"/>
  <c r="AC28" i="1"/>
  <c r="AR34" i="1"/>
  <c r="U14" i="1"/>
  <c r="AF29" i="1"/>
  <c r="Q45" i="355"/>
  <c r="Q44" i="355"/>
  <c r="Q43" i="355"/>
  <c r="Q42" i="355"/>
  <c r="Q41" i="355"/>
  <c r="Q40" i="355"/>
  <c r="Q39" i="355"/>
  <c r="P45" i="355"/>
  <c r="P44" i="355"/>
  <c r="P43" i="355"/>
  <c r="P42" i="355"/>
  <c r="P41" i="355"/>
  <c r="P40" i="355"/>
  <c r="P39" i="355"/>
  <c r="N45" i="355"/>
  <c r="R45" i="355" s="1"/>
  <c r="N44" i="355"/>
  <c r="R44" i="355" s="1"/>
  <c r="N43" i="355"/>
  <c r="O43" i="355" s="1"/>
  <c r="N42" i="355"/>
  <c r="R42" i="355" s="1"/>
  <c r="N41" i="355"/>
  <c r="R41" i="355" s="1"/>
  <c r="N40" i="355"/>
  <c r="O40" i="355" s="1"/>
  <c r="AS48" i="1" l="1"/>
  <c r="AS50" i="1"/>
  <c r="AS22" i="1"/>
  <c r="AS47" i="1"/>
  <c r="AS17" i="1"/>
  <c r="AS49" i="1"/>
  <c r="AS26" i="1"/>
  <c r="AS52" i="1"/>
  <c r="AS44" i="1"/>
  <c r="AS23" i="1"/>
  <c r="AS15" i="1"/>
  <c r="AS21" i="1"/>
  <c r="AS51" i="1"/>
  <c r="AS45" i="1"/>
  <c r="AS41" i="1"/>
  <c r="AS40" i="1"/>
  <c r="AS31" i="1"/>
  <c r="AS25" i="1"/>
  <c r="AS16" i="1"/>
  <c r="AS14" i="1"/>
  <c r="AS20" i="1"/>
  <c r="AS27" i="1"/>
  <c r="AS18" i="1"/>
  <c r="AS42" i="1"/>
  <c r="AS30" i="1"/>
  <c r="AS24" i="1"/>
  <c r="AS43" i="1"/>
  <c r="AS19" i="1"/>
  <c r="AS28" i="1"/>
  <c r="AS36" i="1"/>
  <c r="AS35" i="1"/>
  <c r="AS33" i="1"/>
  <c r="AS32" i="1"/>
  <c r="R40" i="355"/>
  <c r="S40" i="355" s="1"/>
  <c r="O44" i="355"/>
  <c r="S44" i="355" s="1"/>
  <c r="R43" i="355"/>
  <c r="S43" i="355" s="1"/>
  <c r="Q47" i="355"/>
  <c r="P47" i="355"/>
  <c r="O41" i="355"/>
  <c r="S41" i="355" s="1"/>
  <c r="O45" i="355"/>
  <c r="S45" i="355" s="1"/>
  <c r="O42" i="355"/>
  <c r="S42" i="355" s="1"/>
  <c r="S80" i="355" l="1"/>
  <c r="G79" i="355"/>
  <c r="G78" i="355"/>
  <c r="S109" i="355"/>
  <c r="G104" i="355"/>
  <c r="S98" i="355"/>
  <c r="G74" i="355"/>
  <c r="S89" i="355"/>
  <c r="S74" i="355"/>
  <c r="G89" i="355"/>
  <c r="S65" i="355"/>
  <c r="G65" i="355"/>
  <c r="N22" i="355"/>
  <c r="O22" i="355" s="1"/>
  <c r="P22" i="355"/>
  <c r="Q22" i="355"/>
  <c r="N23" i="355"/>
  <c r="O23" i="355" s="1"/>
  <c r="P23" i="355"/>
  <c r="Q23" i="355"/>
  <c r="N24" i="355"/>
  <c r="O24" i="355" s="1"/>
  <c r="P24" i="355"/>
  <c r="Q24" i="355"/>
  <c r="N25" i="355"/>
  <c r="O25" i="355" s="1"/>
  <c r="P25" i="355"/>
  <c r="Q25" i="355"/>
  <c r="N26" i="355"/>
  <c r="O26" i="355" s="1"/>
  <c r="P26" i="355"/>
  <c r="Q26" i="355"/>
  <c r="N27" i="355"/>
  <c r="R27" i="355" s="1"/>
  <c r="P27" i="355"/>
  <c r="Q27" i="355"/>
  <c r="Q48" i="355"/>
  <c r="P48" i="355"/>
  <c r="M47" i="355"/>
  <c r="M49" i="355" s="1"/>
  <c r="L47" i="355"/>
  <c r="L49" i="355" s="1"/>
  <c r="K47" i="355"/>
  <c r="K49" i="355" s="1"/>
  <c r="N39" i="355"/>
  <c r="L29" i="355"/>
  <c r="L31" i="355" s="1"/>
  <c r="M29" i="355"/>
  <c r="M31" i="355" s="1"/>
  <c r="K29" i="355"/>
  <c r="K31" i="355" s="1"/>
  <c r="Q3" i="355"/>
  <c r="D5" i="355"/>
  <c r="V13" i="1"/>
  <c r="AE13" i="1"/>
  <c r="Y13" i="1"/>
  <c r="W13" i="1"/>
  <c r="AB13" i="1"/>
  <c r="X13" i="1"/>
  <c r="AG13" i="1"/>
  <c r="AD13" i="1"/>
  <c r="AA13" i="1"/>
  <c r="AH13" i="1"/>
  <c r="R23" i="355" l="1"/>
  <c r="S23" i="355" s="1"/>
  <c r="R26" i="355"/>
  <c r="S26" i="355" s="1"/>
  <c r="R25" i="355"/>
  <c r="S25" i="355" s="1"/>
  <c r="N47" i="355"/>
  <c r="N49" i="355" s="1"/>
  <c r="O39" i="355"/>
  <c r="R39" i="355"/>
  <c r="R47" i="355" s="1"/>
  <c r="R49" i="355" s="1"/>
  <c r="G80" i="355"/>
  <c r="R24" i="355"/>
  <c r="S24" i="355" s="1"/>
  <c r="R22" i="355"/>
  <c r="S22" i="355" s="1"/>
  <c r="O27" i="355"/>
  <c r="S27" i="355" s="1"/>
  <c r="S30" i="355"/>
  <c r="S48" i="355"/>
  <c r="P49" i="355"/>
  <c r="Q49" i="355"/>
  <c r="AI13" i="1"/>
  <c r="S39" i="355" l="1"/>
  <c r="S47" i="355" s="1"/>
  <c r="S49" i="355" s="1"/>
  <c r="M54" i="355" s="1"/>
  <c r="O47" i="355"/>
  <c r="O49" i="355" s="1"/>
  <c r="AV13" i="1"/>
  <c r="AU13" i="1"/>
  <c r="E13" i="1"/>
  <c r="R13" i="1"/>
  <c r="AT13" i="1"/>
  <c r="T13" i="1"/>
  <c r="M13" i="1"/>
  <c r="D13" i="1"/>
  <c r="S13" i="1"/>
  <c r="F13" i="1"/>
  <c r="N13" i="1"/>
  <c r="Q13" i="1"/>
  <c r="B13" i="1"/>
  <c r="P13" i="1"/>
  <c r="O13" i="1"/>
  <c r="AR13" i="1" l="1"/>
  <c r="U13" i="1"/>
  <c r="N21" i="355"/>
  <c r="R21" i="355" s="1"/>
  <c r="R29" i="355" s="1"/>
  <c r="R31" i="355" s="1"/>
  <c r="Q21" i="355"/>
  <c r="Q29" i="355" s="1"/>
  <c r="Q31" i="355" s="1"/>
  <c r="P21" i="355"/>
  <c r="P29" i="355" s="1"/>
  <c r="P31" i="355" s="1"/>
  <c r="J13" i="1"/>
  <c r="I13" i="1"/>
  <c r="K13" i="1"/>
  <c r="U53" i="1" l="1"/>
  <c r="O21" i="355"/>
  <c r="O29" i="355" s="1"/>
  <c r="O31" i="355" s="1"/>
  <c r="N29" i="355"/>
  <c r="N31" i="355" s="1"/>
  <c r="G13" i="1"/>
  <c r="H13" i="1"/>
  <c r="S21" i="355" l="1"/>
  <c r="S29" i="355" s="1"/>
  <c r="S31" i="355" s="1"/>
  <c r="M53" i="355" s="1"/>
  <c r="R111" i="355" s="1"/>
  <c r="A14" i="173"/>
  <c r="A13" i="173"/>
  <c r="A12" i="173"/>
  <c r="A11" i="173"/>
  <c r="A10" i="173"/>
  <c r="A9" i="173"/>
  <c r="A8" i="173"/>
  <c r="E5" i="173"/>
  <c r="B5" i="173"/>
  <c r="AM53" i="1" l="1"/>
  <c r="C10" i="173" s="1"/>
  <c r="K53" i="1"/>
  <c r="AG53" i="1"/>
  <c r="AJ13" i="1"/>
  <c r="AC13" i="1"/>
  <c r="AA53" i="1"/>
  <c r="AK53" i="1"/>
  <c r="C8" i="173" s="1"/>
  <c r="AP53" i="1"/>
  <c r="C13" i="173" s="1"/>
  <c r="D53" i="1"/>
  <c r="AB53" i="1"/>
  <c r="Y53" i="1"/>
  <c r="J53" i="1"/>
  <c r="AD53" i="1"/>
  <c r="AF13" i="1"/>
  <c r="H53" i="1"/>
  <c r="L13" i="1"/>
  <c r="AL53" i="1"/>
  <c r="C9" i="173" s="1"/>
  <c r="E53" i="1"/>
  <c r="X53" i="1"/>
  <c r="AI53" i="1"/>
  <c r="W53" i="1"/>
  <c r="V53" i="1"/>
  <c r="Z13" i="1"/>
  <c r="G53" i="1"/>
  <c r="AQ53" i="1"/>
  <c r="C14" i="173" s="1"/>
  <c r="AH53" i="1"/>
  <c r="AN53" i="1"/>
  <c r="C11" i="173" s="1"/>
  <c r="AS13" i="1" l="1"/>
  <c r="I53" i="1"/>
  <c r="L53" i="1" s="1"/>
  <c r="AR53" i="1"/>
  <c r="AO53" i="1"/>
  <c r="C12" i="173" s="1"/>
  <c r="C15" i="173" s="1"/>
  <c r="F11" i="173" s="1"/>
  <c r="AE53" i="1"/>
  <c r="AF53" i="1" s="1"/>
  <c r="AJ53" i="1"/>
  <c r="Z53" i="1"/>
  <c r="AC53" i="1"/>
  <c r="AS53" i="1" l="1"/>
  <c r="F8" i="173"/>
  <c r="F14" i="173"/>
  <c r="F12" i="173"/>
  <c r="F10" i="173"/>
  <c r="F13" i="173"/>
  <c r="F9" i="173"/>
  <c r="F15" i="173" l="1"/>
</calcChain>
</file>

<file path=xl/sharedStrings.xml><?xml version="1.0" encoding="utf-8"?>
<sst xmlns="http://schemas.openxmlformats.org/spreadsheetml/2006/main" count="6212" uniqueCount="288">
  <si>
    <t>SEMESTRE</t>
  </si>
  <si>
    <t>NOMBRE DEL DOCENTE</t>
  </si>
  <si>
    <t>T</t>
  </si>
  <si>
    <t>P</t>
  </si>
  <si>
    <t>H/S PREPARACIÓN</t>
  </si>
  <si>
    <t>H/S CORRECCIÓN</t>
  </si>
  <si>
    <t>H/S ASESORÍA</t>
  </si>
  <si>
    <t>TOTAL H/S DOCENCIA</t>
  </si>
  <si>
    <t>PARTICIPACIÓN EN CONSEJOS O COMITÉS</t>
  </si>
  <si>
    <t>PLANES DE TRABAJO PARA ELABORAR MATERIAL DIDÁCTICO O PRODUCCIÓN INTELECTUAL</t>
  </si>
  <si>
    <t>DIRECCIÓN DE TRABAJOS DE GRADO</t>
  </si>
  <si>
    <t>PARTICIPACIÓN EN PROYECTOS DE INVESTIGACIÓN</t>
  </si>
  <si>
    <t>SEMINARIOS Y SIMILARES</t>
  </si>
  <si>
    <t>FUNCIONES ACADÉMICO-ADMINISTARTIVAS</t>
  </si>
  <si>
    <t>COORDINACIÓN DE SEMESTRES ACADÉMICOS</t>
  </si>
  <si>
    <t>REPRESENTACIÓN PROFESORAL A LOS CONSEJOS DE FACULTAD, ACADÉMICO Y SUPERIOR</t>
  </si>
  <si>
    <t>TOTAL H/S ACADÉMICAS</t>
  </si>
  <si>
    <t>TOTAL H/S INVESTIGACIÓN</t>
  </si>
  <si>
    <t>TOTAL H/S EXTENSIÓN</t>
  </si>
  <si>
    <t>TOTAL H/S ADMINISTRACIÓN</t>
  </si>
  <si>
    <t>VICERRECTORÍA ACADÉMICA</t>
  </si>
  <si>
    <t>TOTAL JORNADA LABORAL</t>
  </si>
  <si>
    <t>TOTAL</t>
  </si>
  <si>
    <t>FECHA</t>
  </si>
  <si>
    <t>UNIVERSIDAD DEL TOLIMA</t>
  </si>
  <si>
    <t>No.</t>
  </si>
  <si>
    <t>ACTIVIDADES DE DOCENCIA</t>
  </si>
  <si>
    <t>FACULTAD</t>
  </si>
  <si>
    <t>DEPARTAMENTO</t>
  </si>
  <si>
    <t>ACTIVIDADES</t>
  </si>
  <si>
    <t>OTRAS ACTIVIDADES</t>
  </si>
  <si>
    <t>SITUACIÓN LABORAL</t>
  </si>
  <si>
    <t>ACTIVO</t>
  </si>
  <si>
    <t>COMISIÓN DE ESTUDIOS</t>
  </si>
  <si>
    <t>COMISIÓN ADMINISTRATIVA</t>
  </si>
  <si>
    <t>PERÍODO SABÁTICO</t>
  </si>
  <si>
    <t>ACTIVIDADES ACADÉMICAS</t>
  </si>
  <si>
    <t>ACTIVIDADES DE INVESTIGACIÓN</t>
  </si>
  <si>
    <t>ACTIVIDADES DE EXTENSIÓN</t>
  </si>
  <si>
    <t>ACTIVIDADES ADMINISTRATIVAS</t>
  </si>
  <si>
    <t>LICENCIA</t>
  </si>
  <si>
    <t>TIPO DE VINCULACIÓN</t>
  </si>
  <si>
    <t>Nº HORAS SEMESTRE</t>
  </si>
  <si>
    <t>RESUMEN OTRAS ACTIVIDADES - DEPARATAMENTO</t>
  </si>
  <si>
    <t>%</t>
  </si>
  <si>
    <t>DIRECTOR DE DEPARTAMENTO</t>
  </si>
  <si>
    <t>PRESIDENTE DEL CONSEJO DE FACULTAD</t>
  </si>
  <si>
    <t>SECRETARIO DEL CONSEJO DE FACULTAD</t>
  </si>
  <si>
    <t>ACTO ADMINISTRATIVO (Acuerdo del Consejo de Facultad)</t>
  </si>
  <si>
    <t>A LA VICERRECTORÍA ACADÉMICA SE DEBE REPORTAR LA JORNADA LABORAL EN ARCHIVO ELECTRÓNICO Y UNA IMPRESIÓN. NO OBSTANTE, EN EL ARCHIVO DEL DEPARTAMENTO DEBE REPOSAR UNA COPIA IMPRESA DE LA JORNADA LABORAL, A EFECTO DE TENER DISPONIBLE LA INFORMACIÓN ANTE EVENTUALES VISITAS DE LOS ENTES FISCALIZADORES O PARES ACADÉMICOS. EN CASO AJUSTES POSTERIORES A LA ENTREGA DE LA JORNADA LABORAL, SE DEBE REMITIR A LA VICERRECTORÍA ACADÉMICA, EL FORMATO INICIAL CON LAS CORRECCIONES Y UNA NUEVA IMPRESIÓN DEL DOCUMENTO.</t>
  </si>
  <si>
    <r>
      <t>EN LOS FORMATOS SOBRE LA JORNADA LABORAL DE LOS DOCENTES,</t>
    </r>
    <r>
      <rPr>
        <b/>
        <u/>
        <sz val="12"/>
        <rFont val="Arial Black"/>
        <family val="2"/>
      </rPr>
      <t xml:space="preserve"> NO DEBE INCLUIRSE</t>
    </r>
    <r>
      <rPr>
        <sz val="12"/>
        <rFont val="Arial Black"/>
        <family val="2"/>
      </rPr>
      <t xml:space="preserve"> INFORMACIÓN RELACIONADA CON LOS PROFESORES  </t>
    </r>
    <r>
      <rPr>
        <b/>
        <u/>
        <sz val="12"/>
        <rFont val="Arial Black"/>
        <family val="2"/>
      </rPr>
      <t>CATEDRÁTICOS, ASISTENTES DE DOCENCIA, BECARIOS, PERSONAL ADMINISTRATIVO Y HORAS DE SOBRECARGA O JORNADA ADICIONAL.</t>
    </r>
    <r>
      <rPr>
        <b/>
        <sz val="12"/>
        <rFont val="Arial Black"/>
        <family val="2"/>
      </rPr>
      <t xml:space="preserve"> TAL </t>
    </r>
    <r>
      <rPr>
        <sz val="12"/>
        <rFont val="Arial Black"/>
        <family val="2"/>
      </rPr>
      <t>INFORMACIÓN DEBERÁ REPORTARSE EN FORMA INDEPENDIENTE PARA CADA SITUACIÓN.</t>
    </r>
  </si>
  <si>
    <r>
      <t xml:space="preserve">CADA DOCENTE </t>
    </r>
    <r>
      <rPr>
        <b/>
        <u/>
        <sz val="12"/>
        <rFont val="Arial Black"/>
        <family val="2"/>
      </rPr>
      <t>DEBE SER REPORTADO ÚNICAMENTE POR EL DEPARTAMENTO EN EL CUAL ESTÁ ADSCRITO</t>
    </r>
    <r>
      <rPr>
        <sz val="12"/>
        <rFont val="Arial Black"/>
        <family val="2"/>
      </rPr>
      <t>.</t>
    </r>
  </si>
  <si>
    <t>SEÑOR DIRECTOR DE DEPARTAMENTO:</t>
  </si>
  <si>
    <t>LA VICERRECTORÍA ACADÉMICA DE LA MANERA MÁS ATENTA LE SOLICITA QUE, PARA EL DILIGENCIAMIENTO DEL FORMATO DE LA JORNADA LABORAL, TENGA EN CUENTA LAS SIGUIENTES INSTRUCCIONES:</t>
  </si>
  <si>
    <t>UTILICE ÚNICAMENTE LOS FORMATOS QUE ESTÁN EN ESTE ARCHIVO; POR FAVOR NO USE FORMATOS DE SEMESTRES ANTERIORES .</t>
  </si>
  <si>
    <t>TOTAL OTRAS ACTIVIDADES</t>
  </si>
  <si>
    <t>INGENIERÍA FORESTAL</t>
  </si>
  <si>
    <t>DEDICACIÓN</t>
  </si>
  <si>
    <t>UNIDAD ACADÉMICA</t>
  </si>
  <si>
    <t>TIPO DE VINCULACION</t>
  </si>
  <si>
    <t>DEDICACION</t>
  </si>
  <si>
    <t>SITUACION</t>
  </si>
  <si>
    <t>DOCENTE DE PLANTA</t>
  </si>
  <si>
    <t>DOCENTE OCASIONAL</t>
  </si>
  <si>
    <t>TIEMPO COMPLETO</t>
  </si>
  <si>
    <t>MEDIO TIEMPO</t>
  </si>
  <si>
    <t>MEDICINA VETERINARIA Y ZOOTECNIA</t>
  </si>
  <si>
    <t>INGENIERÍA AGRONÓMICA</t>
  </si>
  <si>
    <t>CIENCIAS ECONÓMICAS Y ADMINISTRATIVAS</t>
  </si>
  <si>
    <t>CIENCIAS DE LA EDUCACIÓN</t>
  </si>
  <si>
    <t>TECNOLOGÍAS</t>
  </si>
  <si>
    <t>CIENCIAS</t>
  </si>
  <si>
    <t>CIENCIAS DE LA SALUD</t>
  </si>
  <si>
    <t>CIENCIAS HUMANAS Y ARTES</t>
  </si>
  <si>
    <t>INSTITUTO DE EDUCACIÓN A DISTANCIA</t>
  </si>
  <si>
    <t>PRODUCCION PECUARIA</t>
  </si>
  <si>
    <t>SANIDAD ANIMAL</t>
  </si>
  <si>
    <t>CIENCIAS FORESTALES</t>
  </si>
  <si>
    <t>INGENIERIA</t>
  </si>
  <si>
    <t>DESARROLLO AGRARIO</t>
  </si>
  <si>
    <t>PRODUCCION Y SANIDAD VEGETAL</t>
  </si>
  <si>
    <t>SUELOS Y AGUAS</t>
  </si>
  <si>
    <t>ADMINISTRACION Y MERCADEO</t>
  </si>
  <si>
    <t>ECONOMIA Y FINANZAS</t>
  </si>
  <si>
    <t>ESPAÑOL E INGLES</t>
  </si>
  <si>
    <t>PSICOPEDAGOGIA</t>
  </si>
  <si>
    <t>ARQUITECTURA Y DISEÑO</t>
  </si>
  <si>
    <t>TOPOGRAFIA</t>
  </si>
  <si>
    <t>BIOLOGIA</t>
  </si>
  <si>
    <t>FISICA</t>
  </si>
  <si>
    <t>MATEMATICAS Y ESTADISTICA</t>
  </si>
  <si>
    <t>QUIMICA</t>
  </si>
  <si>
    <t>CIENCIAS CLINICAS</t>
  </si>
  <si>
    <t>SALUD PUBLICA</t>
  </si>
  <si>
    <t>ARTES Y HUMANIDADES</t>
  </si>
  <si>
    <t>CIENCIAS SOCIALES Y JURIDICAS</t>
  </si>
  <si>
    <t>ESTUDIOS INTERDISCIPLINARIOS</t>
  </si>
  <si>
    <t>PEDAGOGIA Y MEDIACIONES TECNOLOGICAS</t>
  </si>
  <si>
    <t>UNIDADES ACADEMICAS</t>
  </si>
  <si>
    <t>DEPARTAMENTOS</t>
  </si>
  <si>
    <t>Otras Actividades</t>
  </si>
  <si>
    <t>1. Elaboración de proyectos especiales o nuevos programas académicos o estudios de factiblidad</t>
  </si>
  <si>
    <t>2. Participación en procesos curriculares, acreditación, autoevaluación y otros</t>
  </si>
  <si>
    <t>3. Coordinación y participación en eventos especiales (seminarios, congresos, foros y encuentros académicos, culturales y deportivos</t>
  </si>
  <si>
    <t>4. Elaboración de material didáctico y publicaciones</t>
  </si>
  <si>
    <t>5. Evaluación docente, según programación del Coordinador de Evalauación Docente</t>
  </si>
  <si>
    <t>6. Actualización de asignaturas, referido a diseño virtual y posterior actualización permanente</t>
  </si>
  <si>
    <t>7. Otras Actividades</t>
  </si>
  <si>
    <t>CORREO</t>
  </si>
  <si>
    <t>Página 1 de 1</t>
  </si>
  <si>
    <r>
      <rPr>
        <b/>
        <sz val="12"/>
        <color indexed="17"/>
        <rFont val="Arial"/>
        <family val="2"/>
      </rPr>
      <t xml:space="preserve">PROCEDIMIENTO PLANIFICACIÓN, DESARROLLO Y VERIFICACIÓN DE LA LABOR ACADEMICA
</t>
    </r>
    <r>
      <rPr>
        <b/>
        <sz val="12"/>
        <color rgb="FFFF0000"/>
        <rFont val="Arial"/>
        <family val="2"/>
      </rPr>
      <t>JORNADA LABORAL DOCENTE</t>
    </r>
    <r>
      <rPr>
        <b/>
        <sz val="12"/>
        <rFont val="Arial"/>
        <family val="2"/>
      </rPr>
      <t xml:space="preserve">
</t>
    </r>
    <r>
      <rPr>
        <b/>
        <sz val="12"/>
        <color rgb="FFFF0000"/>
        <rFont val="Arial"/>
        <family val="2"/>
      </rPr>
      <t xml:space="preserve">  </t>
    </r>
  </si>
  <si>
    <t>Código: FO-P06-F01</t>
  </si>
  <si>
    <t>CÉDULA</t>
  </si>
  <si>
    <t>Fecha versión 07: 20-11-2017</t>
  </si>
  <si>
    <t>DOCUMENTO DE IDENTIDAD</t>
  </si>
  <si>
    <t xml:space="preserve"> </t>
  </si>
  <si>
    <t>Nivel Educativo</t>
  </si>
  <si>
    <t>Semanas</t>
  </si>
  <si>
    <t>Nivel educativo</t>
  </si>
  <si>
    <t>Pregrado</t>
  </si>
  <si>
    <t>Posgrado</t>
  </si>
  <si>
    <t>Metodologia</t>
  </si>
  <si>
    <t>Presencial</t>
  </si>
  <si>
    <t>Distancia</t>
  </si>
  <si>
    <t>Tipo</t>
  </si>
  <si>
    <t>Tipo hora</t>
  </si>
  <si>
    <t>Horas totales</t>
  </si>
  <si>
    <t>Preparación</t>
  </si>
  <si>
    <t>Asesoría</t>
  </si>
  <si>
    <t>Total Horas</t>
  </si>
  <si>
    <t>Primera vez</t>
  </si>
  <si>
    <t>Asignatura regular</t>
  </si>
  <si>
    <t>Reasumida 4 periodos</t>
  </si>
  <si>
    <t>Clinica de pequeños animales</t>
  </si>
  <si>
    <t>Clinica de grandes animales</t>
  </si>
  <si>
    <t>Asignatura igual o semejante</t>
  </si>
  <si>
    <t>ASIGNACION</t>
  </si>
  <si>
    <t>Total horas por semana</t>
  </si>
  <si>
    <t>Total horas a orientar</t>
  </si>
  <si>
    <t>Corrección</t>
  </si>
  <si>
    <t>Total  de Horas</t>
  </si>
  <si>
    <t>NOMBRES</t>
  </si>
  <si>
    <t>SITUACIÓN</t>
  </si>
  <si>
    <t>Práctica</t>
  </si>
  <si>
    <t>Teorico - Práctica</t>
  </si>
  <si>
    <t>Teorica</t>
  </si>
  <si>
    <t>Datos del curso</t>
  </si>
  <si>
    <t>Subtotal</t>
  </si>
  <si>
    <t>ENTRE 1 Y 59 ESTUDIANTES</t>
  </si>
  <si>
    <t>ENTRE 60 Y 99 ESTUDIANTES</t>
  </si>
  <si>
    <t>MAYOR O IGUAL A 100 ESTUDIANTES</t>
  </si>
  <si>
    <t>HORAS ASESORIA</t>
  </si>
  <si>
    <t>HORAS CORRECCION</t>
  </si>
  <si>
    <t>Horas adicionales a los profesores con mas de 60 estudiantes</t>
  </si>
  <si>
    <t>Total horas de docencia semestre B de 2019</t>
  </si>
  <si>
    <t>Total horas de docencia semestre A de 2020</t>
  </si>
  <si>
    <t>Total horas actividades docente semestre B de 2019</t>
  </si>
  <si>
    <t>Total horas actividades docente semestre A de 2020</t>
  </si>
  <si>
    <t>Descripción</t>
  </si>
  <si>
    <t>RESUMEN HORAS DE DOCENCIA</t>
  </si>
  <si>
    <t xml:space="preserve">                                                                                                        JORNADA LABORAL DE PROFESORES DE PLANTA Y OCASIONALES</t>
  </si>
  <si>
    <t>ACTIVIDADES DE DOCENCIA PENDIENTES SEMESTRE B DE 2019</t>
  </si>
  <si>
    <t>ACTIVIDADES SEMESTRE A DE 2020</t>
  </si>
  <si>
    <t>Descripción del proyecto o actividad</t>
  </si>
  <si>
    <t>Horas asignadas</t>
  </si>
  <si>
    <t>TOTAL HORAS ASIGNADAS PARA ACTIVIDADES DE INVESTIGACIÓN</t>
  </si>
  <si>
    <t>SERVICIOS O PROYECTOS DE EXTENSIÓN</t>
  </si>
  <si>
    <t>Proyecto</t>
  </si>
  <si>
    <t>Horas</t>
  </si>
  <si>
    <t>TOTAL HORAS ASIGNADAS PARA ACTIVIDADES DE EXTENSIÓN</t>
  </si>
  <si>
    <t>CONSEJO</t>
  </si>
  <si>
    <t>Consejo de Facultad</t>
  </si>
  <si>
    <t>Consejo Académico</t>
  </si>
  <si>
    <t>Consejo Superior</t>
  </si>
  <si>
    <t>Comité Curricular</t>
  </si>
  <si>
    <t>Comité Central de Curriculo</t>
  </si>
  <si>
    <t>Comité de Investigaciones</t>
  </si>
  <si>
    <t>Comité Central de Investigaciones</t>
  </si>
  <si>
    <t>CIARP</t>
  </si>
  <si>
    <t>Comité de Desarrollo de la Docencia</t>
  </si>
  <si>
    <t>Comité de Proyección Social</t>
  </si>
  <si>
    <t>Comité Central de Proyección Social</t>
  </si>
  <si>
    <t>Otro</t>
  </si>
  <si>
    <t>Descripción de la participación o representación</t>
  </si>
  <si>
    <t>Comité Central de Eval. Docente</t>
  </si>
  <si>
    <t>ASISTENCIA REUNIONES</t>
  </si>
  <si>
    <t>Facultad</t>
  </si>
  <si>
    <t>IDEAD</t>
  </si>
  <si>
    <t>Departamento</t>
  </si>
  <si>
    <t>Otros</t>
  </si>
  <si>
    <t>TOTAL HORAS ASIGNADAS PARA ASISTENCIA A REUNIONES</t>
  </si>
  <si>
    <t>TOTAL HORAS ASIGNADAS PARA PARTICIPACIÓN EN CONSEJOS O COMITÉS</t>
  </si>
  <si>
    <t>Descripción del trabajo de grado que dirige</t>
  </si>
  <si>
    <t>TOTAL HORAS ASIGNADAS PARA DIRECCIÓN DE TRABAJOS DE GRADO</t>
  </si>
  <si>
    <t>CALIFICADOR</t>
  </si>
  <si>
    <t>Producción intelectual</t>
  </si>
  <si>
    <t>Promoción</t>
  </si>
  <si>
    <t>Categoría</t>
  </si>
  <si>
    <t>TOTAL HORAS ASIGNADAS PARA CALIFICADOR</t>
  </si>
  <si>
    <t>REPESENTACIÓN PROFESORAL A LOS CONSEJOS [FACULTAD, ACADÉMICO Y SUPERIOR].</t>
  </si>
  <si>
    <t>Consejo</t>
  </si>
  <si>
    <t>Consejo de Facultad - Suplente</t>
  </si>
  <si>
    <t>Consejo Académico - Suplente</t>
  </si>
  <si>
    <t>Consejo Superior - Suplente</t>
  </si>
  <si>
    <t>Consejo Directivo - Suplente</t>
  </si>
  <si>
    <t>Acto administrativo</t>
  </si>
  <si>
    <t>Consejo de Facultad - Principal</t>
  </si>
  <si>
    <t>Consejo Directivo - Principal</t>
  </si>
  <si>
    <t>Consejo Académico - Principal</t>
  </si>
  <si>
    <t>Consejo Superior - Principal</t>
  </si>
  <si>
    <t>TOTAL HORAS ASIGNADAS PARA REPRESENTACIÓN PROFESORAL</t>
  </si>
  <si>
    <t>ACTIVIDADES ACADEMICO - ADMINISTRATIVO</t>
  </si>
  <si>
    <t>Dirección de Departamento</t>
  </si>
  <si>
    <t>Secretario(a) Académico(a)</t>
  </si>
  <si>
    <t>Decano(a)</t>
  </si>
  <si>
    <t>Rector(a)</t>
  </si>
  <si>
    <t>Vicerrector(a)</t>
  </si>
  <si>
    <t>Jefe de Oficina</t>
  </si>
  <si>
    <t>Director Oficina de Investigaciones</t>
  </si>
  <si>
    <t>Cargo</t>
  </si>
  <si>
    <t>Dirección de Programa - Pregrado</t>
  </si>
  <si>
    <t>Dirección de Programa - Posgrado</t>
  </si>
  <si>
    <t>Director(a) IDEAD</t>
  </si>
  <si>
    <t>Director Oficina de Proyección social</t>
  </si>
  <si>
    <t>Acto administrativo - Dependencia</t>
  </si>
  <si>
    <t>TOTAL HORAS ASIGNADAS ACTIVIDADES ACADÉMICO - ADMINISTRATIVAS</t>
  </si>
  <si>
    <t>PLANES DE TRABAJO PARA ELABORACIÓN DE MATERIAL DIDÁCTICO O DE PRODUCCIÓN INTELECTUAL</t>
  </si>
  <si>
    <t>MATERIAL</t>
  </si>
  <si>
    <t>Libro</t>
  </si>
  <si>
    <t>Artículo</t>
  </si>
  <si>
    <t>Capítulo de libro</t>
  </si>
  <si>
    <t>Video</t>
  </si>
  <si>
    <t>Obra musical</t>
  </si>
  <si>
    <t>Creación artística</t>
  </si>
  <si>
    <t>Descripción del material o producción</t>
  </si>
  <si>
    <t>TOTAL HORAS ASIGNADAS PARA ELABORACIÓN DE MATERIAL DIDÁCTICO O DE PRODUCCIÓN</t>
  </si>
  <si>
    <t>SEMINARIO</t>
  </si>
  <si>
    <t>Director</t>
  </si>
  <si>
    <t>Asistente</t>
  </si>
  <si>
    <t>Ponente</t>
  </si>
  <si>
    <t>Orientador</t>
  </si>
  <si>
    <t>TOTAL HORAS ASIGNADAS PARA COORDINACIÓN DE SEMESTRES ACADÉMICOS</t>
  </si>
  <si>
    <t>Actividad</t>
  </si>
  <si>
    <t>Producto / Evidencia</t>
  </si>
  <si>
    <t>TOTAL HORAS ASIGNADAS PARA OTRAS ACTIVIDADES</t>
  </si>
  <si>
    <t>Firma Profesor</t>
  </si>
  <si>
    <t>Firma Director(a) de departamento</t>
  </si>
  <si>
    <t>INVESTIGACIÓN</t>
  </si>
  <si>
    <t>Proyecto de Investigación</t>
  </si>
  <si>
    <t>Grupo de Investigación</t>
  </si>
  <si>
    <t>Semillero de Investigación</t>
  </si>
  <si>
    <t>PROYECCIÓN SOCIAL</t>
  </si>
  <si>
    <t>T-P</t>
  </si>
  <si>
    <t>HORAS SEMANAL</t>
  </si>
  <si>
    <r>
      <t xml:space="preserve">PARTICIPACIÓN EN CONSEJOS O COMITÉS. </t>
    </r>
    <r>
      <rPr>
        <b/>
        <sz val="10"/>
        <color rgb="FF008000"/>
        <rFont val="Arial"/>
        <family val="2"/>
      </rPr>
      <t>MÁXIMO 40 HORAS</t>
    </r>
  </si>
  <si>
    <r>
      <t>ASISTENCIA A REUNIONES.</t>
    </r>
    <r>
      <rPr>
        <b/>
        <sz val="10"/>
        <color rgb="FF008000"/>
        <rFont val="Arial"/>
        <family val="2"/>
      </rPr>
      <t xml:space="preserve"> MÁXIMO 30 HORAS</t>
    </r>
  </si>
  <si>
    <r>
      <t xml:space="preserve">DIRECCIÓN DE TRABAJOS DE GRADO. </t>
    </r>
    <r>
      <rPr>
        <b/>
        <sz val="10"/>
        <color rgb="FF008000"/>
        <rFont val="Arial"/>
        <family val="2"/>
      </rPr>
      <t>PREGRADO 20 HRS. POSGRADO 30 HRS. MÁXIMO 90 HORAS</t>
    </r>
  </si>
  <si>
    <r>
      <t xml:space="preserve">CALIFICADOR DE TRABAJOS DE GRADO, PROMOCIÓN O PRODUCCIÓN. </t>
    </r>
    <r>
      <rPr>
        <b/>
        <sz val="10"/>
        <color rgb="FF008000"/>
        <rFont val="Arial"/>
        <family val="2"/>
      </rPr>
      <t>MÁXIMO 15 HORAS</t>
    </r>
  </si>
  <si>
    <r>
      <t xml:space="preserve">SEMINARIOS O ACTIVIDADES SIMILARES. </t>
    </r>
    <r>
      <rPr>
        <b/>
        <sz val="10"/>
        <color rgb="FF008000"/>
        <rFont val="Arial"/>
        <family val="2"/>
      </rPr>
      <t>MÁXIMO 45 HORAS</t>
    </r>
  </si>
  <si>
    <t>TOAL HORAS POR SEMANA</t>
  </si>
  <si>
    <t>TOTAL HORAS A ORIENTAR</t>
  </si>
  <si>
    <t xml:space="preserve">ASISTENCIA A REUNIONES </t>
  </si>
  <si>
    <t xml:space="preserve">CALIFICACIÓN DE TRABAJOS DE GRADO, DE PROMOCIÓN O DE PRODUCCIÓN </t>
  </si>
  <si>
    <t>FUNCIONES ACADÉMICO - ADMINISTRATIVAS</t>
  </si>
  <si>
    <t>EN CADA FORMATO DE JORNADA LABORAL SE DEBEN DILIGENCIAR ÚNICAMENTE LAS CELDAS DE COLOR AMARILLO, SIGUIENDO EL ORDEN DE LAS HOJAS DE CÁLCULO DE P1 A P40, DE ACUERDO CON EL NÚMERO DE PROFESORES DE PLANTA DE SU DEPARTAMENTO.</t>
  </si>
  <si>
    <t xml:space="preserve">LA INFORMACIÓN CORRESPONDIENTE A LOS ASPECTOS GENERALES DE LA FACULTAD, DEPARTAMENTO Y SEMESTRE ACADÉMICO, DEBE SER DILIGENCIADA EN LA HOJA RESUMEN, SELECCIONAR LA OPCIÓN CORRESPONDIENTE DE LA LISTA DESPLEGABLE. ESTA INFORMACIÓN ES REGISTRADA AUTOMÁTICAMENTE EN EL RESTO DE HOJAS DE JORNADA LABORAL.  </t>
  </si>
  <si>
    <t>e. Nombre</t>
  </si>
  <si>
    <t>f. Grupo</t>
  </si>
  <si>
    <t>g. Tipo de asignatura</t>
  </si>
  <si>
    <t>h. Profesores</t>
  </si>
  <si>
    <t>i. Semanas</t>
  </si>
  <si>
    <t>j. Porcentaje</t>
  </si>
  <si>
    <t>k. Hora semanal</t>
  </si>
  <si>
    <t>a. SELECCIONE EL TOTAL DE ESTUDIANTES SEMESTRE B DE 2019</t>
  </si>
  <si>
    <t>b. Nivel Educativo</t>
  </si>
  <si>
    <t>c. Metodología</t>
  </si>
  <si>
    <t>d. Código</t>
  </si>
  <si>
    <r>
      <t xml:space="preserve">EN LAS ACTIVIDADES DE DOCENCIA:
</t>
    </r>
    <r>
      <rPr>
        <sz val="12"/>
        <rFont val="Arial Black"/>
        <family val="2"/>
      </rPr>
      <t>a. SELECCIONE DE LA LISTA DESPLEGABLE, EL TOTAL DE ESTUDIANTES DE ACUERDO A LOS CURSOS A ORIENTAR EN EL SEMESTRE.
b. SELECCIONE EL NIVEL EDUCATIVO DEL PROGRAMA AL CUAL PERTENECE LA ASIGNATURA A ORIENTAR.
c. SELECCIONE LA METODOLOGIA DEL PROGRAMA.  
d. RELACIONE EL CÓDIGO DE LA ASIGNATURA. 
e. DIGITE EL NOMBRE DE LA ASIGNATURA CUANTAS VECES SEA NECESARIO.
f. INDIQUE EL NÚMERO DEL GRUPO DE LA ASIGNATURA. 
g. DE LA LISTA DESPLEGABLE SELECCIONE EL TIPO DE ASIGNATURA (Regular, igual o semejante, primera vez, reasumida, clínica de grandes animales o clínica de pequeños animales), SEGÚN SEA EL CASO. 
h. INDIQUE EL NÚMERO DE PROFESORES QUE ORIENTAN EL CURSO.
i. DE LA LISTA DESPLEGABLE SELECCIONE EL NÚMERO DE SEMANAS DEL PROGRAMA (8 Semanas Programas del IDEAD, 16 Semanas Programas de Presencial y 18 Semanas Programas de la Facultad de Salud).
j. INDIQUE EL PORCENTAJE A ORIENTAR DEL CURSO.  
k. COLOQUE EL NÚMERO DE HORAS PRÁCTICAS, TEÓRICAS O TEÓRICO-PRÁCTICAS DE CADA ASIGNATURA.</t>
    </r>
  </si>
  <si>
    <t xml:space="preserve">NO DIGITE INFORMACIÓN EN LA HOJA DE CÁLCULO CORRESPONDIENTE AL RESUMEN DEL DEPARTAMENTO, EN RAZÓN A QUE ÉSTA TIENE VÍNCULOS AUTOMÁTICOS CON LAS  HOJAS P1 A P40, LO CUAL PERMITE OBTENER AUTOMÁTICAMENTE EL RESUMEN DE LA INFORMACIÓN. (LAS CELDAS ESTÁN BLOQUEADAS PARA IMPEDIR LA DESCONFIGURACIÓN DE LAS FÓRMULAS) </t>
  </si>
  <si>
    <t>LA INFORMACIÓN CORRESPONDIENTE A LAS ACTIVIDADES ACADÉMICAS, DE INVESTIGACIÓN, EXTENSIÓN Y ADMINISTRATIVAS, DEBEN SER DILIGENCIADAS EN LA SEGUNDA HOJA DEL FORMATO.</t>
  </si>
  <si>
    <r>
      <t xml:space="preserve">Fecha versión 08: </t>
    </r>
    <r>
      <rPr>
        <sz val="10"/>
        <color rgb="FFFF0000"/>
        <rFont val="Arial"/>
        <family val="2"/>
      </rPr>
      <t>13-01-2020</t>
    </r>
  </si>
  <si>
    <t>a.SELECCIONE EL TOTAL DE ESTUDIANTES SEMESTRE A DE 2020</t>
  </si>
  <si>
    <t>ACTIVIDADES  DOCENTES
B - 2019</t>
  </si>
  <si>
    <t>ACTIVIDADES  DOCENTES
A - 2020</t>
  </si>
  <si>
    <t>Versión: 08</t>
  </si>
  <si>
    <t>Fecha Aprobación: 14-01-2020</t>
  </si>
  <si>
    <t>Vicerrectoría Académica/ Secretaría Académica</t>
  </si>
  <si>
    <t>Trabajo de 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</si>
</sst>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44" x14ac:knownFonts="1">
    <font>
      <sz val="10"/>
      <name val="Arial"/>
    </font>
    <font>
      <b/>
      <sz val="10"/>
      <name val="Arial"/>
      <family val="2"/>
    </font>
    <font>
      <b/>
      <sz val="8"/>
      <name val="Arial"/>
      <family val="2"/>
    </font>
    <font>
      <b/>
      <sz val="6"/>
      <name val="Arial"/>
      <family val="2"/>
    </font>
    <font>
      <b/>
      <sz val="9"/>
      <name val="Arial"/>
      <family val="2"/>
    </font>
    <font>
      <sz val="9"/>
      <name val="Arial"/>
      <family val="2"/>
    </font>
    <font>
      <sz val="8"/>
      <name val="Arial"/>
      <family val="2"/>
    </font>
    <font>
      <b/>
      <sz val="10"/>
      <name val="Arial Black"/>
      <family val="2"/>
    </font>
    <font>
      <sz val="10"/>
      <name val="Arial Black"/>
      <family val="2"/>
    </font>
    <font>
      <b/>
      <sz val="12"/>
      <name val="Arial"/>
      <family val="2"/>
    </font>
    <font>
      <b/>
      <sz val="12"/>
      <name val="Arial Black"/>
      <family val="2"/>
    </font>
    <font>
      <b/>
      <sz val="11"/>
      <name val="Arial"/>
      <family val="2"/>
    </font>
    <font>
      <b/>
      <sz val="7"/>
      <name val="Arial"/>
      <family val="2"/>
    </font>
    <font>
      <sz val="7"/>
      <name val="Arial"/>
      <family val="2"/>
    </font>
    <font>
      <sz val="6"/>
      <name val="Arial"/>
      <family val="2"/>
    </font>
    <font>
      <sz val="10"/>
      <name val="Arial"/>
      <family val="2"/>
    </font>
    <font>
      <b/>
      <sz val="14"/>
      <name val="Arial"/>
      <family val="2"/>
    </font>
    <font>
      <sz val="11"/>
      <name val="Arial"/>
      <family val="2"/>
    </font>
    <font>
      <sz val="10"/>
      <name val="Arial"/>
      <family val="2"/>
    </font>
    <font>
      <sz val="12"/>
      <name val="Arial Black"/>
      <family val="2"/>
    </font>
    <font>
      <b/>
      <sz val="22"/>
      <name val="Arial"/>
      <family val="2"/>
    </font>
    <font>
      <sz val="12"/>
      <name val="Arial"/>
      <family val="2"/>
    </font>
    <font>
      <sz val="16"/>
      <name val="Arial Black"/>
      <family val="2"/>
    </font>
    <font>
      <b/>
      <u/>
      <sz val="12"/>
      <name val="Arial Black"/>
      <family val="2"/>
    </font>
    <font>
      <b/>
      <sz val="26"/>
      <name val="Arial"/>
      <family val="2"/>
    </font>
    <font>
      <sz val="10"/>
      <color indexed="17"/>
      <name val="Arial"/>
      <family val="2"/>
    </font>
    <font>
      <b/>
      <sz val="16"/>
      <name val="Arial"/>
      <family val="2"/>
    </font>
    <font>
      <b/>
      <sz val="18"/>
      <name val="Arial"/>
      <family val="2"/>
    </font>
    <font>
      <b/>
      <sz val="26"/>
      <color indexed="60"/>
      <name val="Arial"/>
      <family val="2"/>
    </font>
    <font>
      <sz val="12"/>
      <color indexed="60"/>
      <name val="Arial Black"/>
      <family val="2"/>
    </font>
    <font>
      <sz val="10"/>
      <color indexed="60"/>
      <name val="Arial"/>
      <family val="2"/>
    </font>
    <font>
      <b/>
      <sz val="12"/>
      <color indexed="17"/>
      <name val="Arial"/>
      <family val="2"/>
    </font>
    <font>
      <sz val="8"/>
      <name val="Arial"/>
      <family val="2"/>
    </font>
    <font>
      <sz val="8"/>
      <color theme="0" tint="-0.34998626667073579"/>
      <name val="Arial"/>
      <family val="2"/>
    </font>
    <font>
      <b/>
      <sz val="11"/>
      <name val="Arial Black"/>
      <family val="2"/>
    </font>
    <font>
      <sz val="7"/>
      <color theme="0" tint="-0.499984740745262"/>
      <name val="Arial Narrow"/>
      <family val="2"/>
    </font>
    <font>
      <sz val="10"/>
      <color theme="0" tint="-0.249977111117893"/>
      <name val="Arial"/>
      <family val="2"/>
    </font>
    <font>
      <sz val="8"/>
      <color theme="0" tint="-0.249977111117893"/>
      <name val="Arial"/>
      <family val="2"/>
    </font>
    <font>
      <b/>
      <sz val="12"/>
      <color rgb="FFFF0000"/>
      <name val="Arial"/>
      <family val="2"/>
    </font>
    <font>
      <sz val="10"/>
      <name val="Arial"/>
      <family val="2"/>
    </font>
    <font>
      <u/>
      <sz val="10"/>
      <color theme="10"/>
      <name val="Arial"/>
      <family val="2"/>
    </font>
    <font>
      <b/>
      <sz val="10"/>
      <color rgb="FF008000"/>
      <name val="Arial"/>
      <family val="2"/>
    </font>
    <font>
      <sz val="10"/>
      <color rgb="FFFF0000"/>
      <name val="Arial"/>
      <family val="2"/>
    </font>
    <font>
      <i/>
      <sz val="8"/>
      <name val="Arial"/>
      <family val="2"/>
    </font>
  </fonts>
  <fills count="14">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52"/>
        <bgColor indexed="64"/>
      </patternFill>
    </fill>
    <fill>
      <patternFill patternType="solid">
        <fgColor indexed="17"/>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theme="1"/>
        <bgColor indexed="64"/>
      </patternFill>
    </fill>
    <fill>
      <patternFill patternType="solid">
        <fgColor rgb="FFFFFF99"/>
        <bgColor indexed="64"/>
      </patternFill>
    </fill>
    <fill>
      <patternFill patternType="solid">
        <fgColor theme="5" tint="0.59999389629810485"/>
        <bgColor indexed="64"/>
      </patternFill>
    </fill>
    <fill>
      <patternFill patternType="solid">
        <fgColor rgb="FF009900"/>
        <bgColor indexed="64"/>
      </patternFill>
    </fill>
    <fill>
      <patternFill patternType="solid">
        <fgColor theme="0" tint="-0.14999847407452621"/>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right/>
      <top/>
      <bottom style="thin">
        <color indexed="64"/>
      </bottom>
      <diagonal/>
    </border>
    <border>
      <left style="double">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double">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right style="thin">
        <color indexed="64"/>
      </right>
      <top/>
      <bottom/>
      <diagonal/>
    </border>
    <border>
      <left style="double">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ck">
        <color indexed="64"/>
      </right>
      <top style="medium">
        <color indexed="64"/>
      </top>
      <bottom style="double">
        <color indexed="64"/>
      </bottom>
      <diagonal/>
    </border>
    <border>
      <left/>
      <right/>
      <top style="medium">
        <color indexed="64"/>
      </top>
      <bottom style="double">
        <color indexed="64"/>
      </bottom>
      <diagonal/>
    </border>
    <border>
      <left style="thick">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s>
  <cellStyleXfs count="4">
    <xf numFmtId="0" fontId="0" fillId="0" borderId="0"/>
    <xf numFmtId="0" fontId="21" fillId="0" borderId="0"/>
    <xf numFmtId="164" fontId="39" fillId="0" borderId="0" applyFont="0" applyFill="0" applyBorder="0" applyAlignment="0" applyProtection="0"/>
    <xf numFmtId="0" fontId="40" fillId="0" borderId="0" applyNumberFormat="0" applyFill="0" applyBorder="0" applyAlignment="0" applyProtection="0"/>
  </cellStyleXfs>
  <cellXfs count="518">
    <xf numFmtId="0" fontId="0" fillId="0" borderId="0" xfId="0"/>
    <xf numFmtId="3" fontId="0" fillId="0" borderId="0" xfId="0" applyNumberFormat="1" applyAlignment="1">
      <alignment vertical="center" wrapText="1"/>
    </xf>
    <xf numFmtId="3" fontId="0" fillId="0" borderId="0" xfId="0" applyNumberFormat="1" applyAlignment="1">
      <alignment horizontal="center" vertical="center" wrapText="1"/>
    </xf>
    <xf numFmtId="3" fontId="9" fillId="0" borderId="0" xfId="0" applyNumberFormat="1" applyFont="1" applyAlignment="1">
      <alignment horizontal="center" vertical="center" wrapText="1"/>
    </xf>
    <xf numFmtId="3" fontId="26" fillId="4" borderId="3" xfId="0" applyNumberFormat="1" applyFont="1" applyFill="1" applyBorder="1" applyAlignment="1">
      <alignment horizontal="center" vertical="center" wrapText="1"/>
    </xf>
    <xf numFmtId="3" fontId="26" fillId="4" borderId="0" xfId="0" applyNumberFormat="1" applyFont="1" applyFill="1" applyBorder="1" applyAlignment="1">
      <alignment horizontal="center" vertical="center" wrapText="1"/>
    </xf>
    <xf numFmtId="3" fontId="0" fillId="4" borderId="0" xfId="0" applyNumberFormat="1" applyFill="1" applyBorder="1" applyAlignment="1">
      <alignment vertical="center" wrapText="1"/>
    </xf>
    <xf numFmtId="3" fontId="0" fillId="4" borderId="16" xfId="0" applyNumberFormat="1" applyFill="1" applyBorder="1" applyAlignment="1">
      <alignment vertical="center" wrapText="1"/>
    </xf>
    <xf numFmtId="3" fontId="9" fillId="4" borderId="17" xfId="0" applyNumberFormat="1" applyFont="1" applyFill="1" applyBorder="1" applyAlignment="1">
      <alignment vertical="center" wrapText="1"/>
    </xf>
    <xf numFmtId="3" fontId="0" fillId="0" borderId="0" xfId="0" applyNumberFormat="1" applyBorder="1" applyAlignment="1">
      <alignment vertical="center" wrapText="1"/>
    </xf>
    <xf numFmtId="3" fontId="0" fillId="0" borderId="16" xfId="0" applyNumberFormat="1" applyBorder="1" applyAlignment="1">
      <alignment vertical="center" wrapText="1"/>
    </xf>
    <xf numFmtId="3" fontId="9" fillId="0" borderId="4" xfId="0" applyNumberFormat="1" applyFont="1" applyBorder="1" applyAlignment="1">
      <alignment vertical="center" wrapText="1"/>
    </xf>
    <xf numFmtId="3" fontId="0" fillId="0" borderId="0" xfId="0" applyNumberFormat="1" applyBorder="1" applyAlignment="1">
      <alignment horizontal="center" vertical="center" wrapText="1"/>
    </xf>
    <xf numFmtId="3" fontId="20" fillId="5" borderId="23" xfId="0" applyNumberFormat="1" applyFont="1" applyFill="1" applyBorder="1" applyAlignment="1">
      <alignment horizontal="center" vertical="center" wrapText="1"/>
    </xf>
    <xf numFmtId="165" fontId="1" fillId="0" borderId="9" xfId="0" applyNumberFormat="1" applyFont="1" applyBorder="1" applyAlignment="1">
      <alignment horizontal="center" vertical="center" wrapText="1"/>
    </xf>
    <xf numFmtId="165" fontId="1" fillId="0" borderId="13" xfId="0" applyNumberFormat="1" applyFont="1" applyBorder="1" applyAlignment="1">
      <alignment horizontal="center" vertical="center" wrapText="1"/>
    </xf>
    <xf numFmtId="3" fontId="0" fillId="0" borderId="0" xfId="0" applyNumberFormat="1" applyProtection="1"/>
    <xf numFmtId="3" fontId="1" fillId="0" borderId="0" xfId="0" applyNumberFormat="1" applyFont="1" applyProtection="1"/>
    <xf numFmtId="3" fontId="0" fillId="6" borderId="0" xfId="0" applyNumberFormat="1" applyFill="1" applyProtection="1"/>
    <xf numFmtId="0" fontId="0" fillId="6" borderId="0" xfId="0" applyFill="1" applyProtection="1"/>
    <xf numFmtId="0" fontId="25" fillId="6" borderId="0" xfId="0" applyFont="1" applyFill="1" applyProtection="1"/>
    <xf numFmtId="0" fontId="21" fillId="6" borderId="24" xfId="0" applyFont="1" applyFill="1" applyBorder="1" applyAlignment="1" applyProtection="1">
      <alignment horizontal="justify" vertical="top"/>
    </xf>
    <xf numFmtId="0" fontId="21" fillId="6" borderId="24" xfId="0" applyFont="1" applyFill="1" applyBorder="1" applyAlignment="1" applyProtection="1"/>
    <xf numFmtId="0" fontId="24" fillId="6" borderId="1" xfId="0" applyFont="1" applyFill="1" applyBorder="1" applyAlignment="1" applyProtection="1">
      <alignment horizontal="center" vertical="center" wrapText="1"/>
    </xf>
    <xf numFmtId="0" fontId="19" fillId="6" borderId="31" xfId="0" applyFont="1" applyFill="1" applyBorder="1" applyAlignment="1" applyProtection="1">
      <alignment horizontal="justify" vertical="center" wrapText="1"/>
    </xf>
    <xf numFmtId="0" fontId="21" fillId="6" borderId="31" xfId="0" applyFont="1" applyFill="1" applyBorder="1" applyAlignment="1" applyProtection="1">
      <alignment horizontal="justify" vertical="top" wrapText="1"/>
    </xf>
    <xf numFmtId="0" fontId="21" fillId="6" borderId="31" xfId="0" applyFont="1" applyFill="1" applyBorder="1" applyProtection="1"/>
    <xf numFmtId="0" fontId="18" fillId="6" borderId="31" xfId="0" applyFont="1" applyFill="1" applyBorder="1" applyAlignment="1" applyProtection="1">
      <alignment horizontal="justify" vertical="top" wrapText="1"/>
    </xf>
    <xf numFmtId="0" fontId="18" fillId="6" borderId="31" xfId="0" applyFont="1" applyFill="1" applyBorder="1" applyProtection="1"/>
    <xf numFmtId="0" fontId="8" fillId="6" borderId="31" xfId="0" applyFont="1" applyFill="1" applyBorder="1" applyAlignment="1" applyProtection="1">
      <alignment horizontal="justify" vertical="center" wrapText="1"/>
    </xf>
    <xf numFmtId="0" fontId="20" fillId="6" borderId="0" xfId="0" applyFont="1" applyFill="1" applyBorder="1" applyAlignment="1" applyProtection="1">
      <alignment horizontal="center" vertical="center" wrapText="1"/>
    </xf>
    <xf numFmtId="0" fontId="21" fillId="6" borderId="31" xfId="0" applyFont="1" applyFill="1" applyBorder="1" applyAlignment="1" applyProtection="1">
      <alignment horizontal="justify" vertical="center" wrapText="1"/>
    </xf>
    <xf numFmtId="0" fontId="0" fillId="6" borderId="0" xfId="0" applyFill="1" applyAlignment="1" applyProtection="1">
      <alignment horizontal="justify" vertical="top" wrapText="1"/>
    </xf>
    <xf numFmtId="3" fontId="16" fillId="0" borderId="37" xfId="0" applyNumberFormat="1" applyFont="1" applyBorder="1" applyAlignment="1">
      <alignment horizontal="center" vertical="center" wrapText="1"/>
    </xf>
    <xf numFmtId="165" fontId="1" fillId="0" borderId="38" xfId="0" applyNumberFormat="1" applyFont="1" applyBorder="1" applyAlignment="1">
      <alignment horizontal="center" vertical="center" wrapText="1"/>
    </xf>
    <xf numFmtId="0" fontId="15" fillId="0" borderId="0" xfId="0" applyFont="1"/>
    <xf numFmtId="3" fontId="1" fillId="0" borderId="33" xfId="0" applyNumberFormat="1" applyFont="1" applyBorder="1" applyAlignment="1" applyProtection="1">
      <alignment horizontal="center"/>
    </xf>
    <xf numFmtId="3" fontId="0" fillId="0" borderId="0" xfId="0" applyNumberFormat="1" applyAlignment="1" applyProtection="1">
      <alignment wrapText="1"/>
    </xf>
    <xf numFmtId="3" fontId="17" fillId="0" borderId="0" xfId="0" applyNumberFormat="1" applyFont="1" applyProtection="1"/>
    <xf numFmtId="0" fontId="35" fillId="0" borderId="0" xfId="0" applyFont="1" applyBorder="1" applyAlignment="1" applyProtection="1">
      <alignment vertical="center" wrapText="1"/>
    </xf>
    <xf numFmtId="0" fontId="36" fillId="6" borderId="0" xfId="0" applyFont="1" applyFill="1" applyProtection="1"/>
    <xf numFmtId="3" fontId="37" fillId="0" borderId="0" xfId="0" applyNumberFormat="1" applyFont="1" applyAlignment="1">
      <alignment horizontal="right" vertical="center" wrapText="1"/>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3" fontId="0" fillId="0" borderId="0" xfId="0" applyNumberFormat="1" applyBorder="1" applyProtection="1"/>
    <xf numFmtId="0" fontId="17" fillId="0" borderId="0" xfId="0" applyFont="1" applyFill="1" applyBorder="1" applyAlignment="1">
      <alignment vertical="center" wrapText="1"/>
    </xf>
    <xf numFmtId="0" fontId="17" fillId="0" borderId="0" xfId="0" applyFont="1" applyFill="1" applyBorder="1" applyAlignment="1">
      <alignment horizontal="center" vertical="center" wrapText="1"/>
    </xf>
    <xf numFmtId="3" fontId="6" fillId="0" borderId="3" xfId="0" applyNumberFormat="1" applyFont="1" applyBorder="1" applyAlignment="1" applyProtection="1">
      <alignment horizontal="center"/>
    </xf>
    <xf numFmtId="49" fontId="0" fillId="0" borderId="0" xfId="0" applyNumberFormat="1"/>
    <xf numFmtId="0" fontId="1" fillId="0" borderId="16" xfId="0" applyFont="1" applyBorder="1" applyAlignment="1">
      <alignment horizontal="center"/>
    </xf>
    <xf numFmtId="0" fontId="1" fillId="0" borderId="0" xfId="0" applyFont="1" applyBorder="1" applyAlignment="1">
      <alignment horizontal="center"/>
    </xf>
    <xf numFmtId="0" fontId="0" fillId="0" borderId="0" xfId="0" applyAlignment="1"/>
    <xf numFmtId="0" fontId="0" fillId="0" borderId="0" xfId="0" applyBorder="1"/>
    <xf numFmtId="0" fontId="1" fillId="0" borderId="0" xfId="0" applyFont="1" applyBorder="1" applyAlignment="1"/>
    <xf numFmtId="0" fontId="1" fillId="0" borderId="27" xfId="0" applyFont="1" applyBorder="1" applyAlignment="1">
      <alignment horizontal="center" vertical="center"/>
    </xf>
    <xf numFmtId="0" fontId="1" fillId="0" borderId="27" xfId="0" applyFont="1" applyBorder="1" applyAlignment="1">
      <alignment horizontal="center" vertical="center" textRotation="90"/>
    </xf>
    <xf numFmtId="0" fontId="1" fillId="0" borderId="27" xfId="0" applyFont="1" applyBorder="1" applyAlignment="1">
      <alignment horizontal="center" textRotation="90"/>
    </xf>
    <xf numFmtId="0" fontId="1" fillId="0" borderId="27" xfId="0" applyFont="1" applyBorder="1" applyAlignment="1">
      <alignment horizontal="center" textRotation="90" wrapText="1"/>
    </xf>
    <xf numFmtId="0" fontId="1" fillId="0" borderId="58" xfId="0" applyFont="1" applyBorder="1" applyAlignment="1">
      <alignment horizontal="center" textRotation="90" wrapText="1"/>
    </xf>
    <xf numFmtId="0" fontId="1" fillId="0" borderId="11" xfId="0" applyFont="1" applyBorder="1" applyAlignment="1">
      <alignment horizontal="center" vertical="center"/>
    </xf>
    <xf numFmtId="0" fontId="1" fillId="0" borderId="11" xfId="0" applyFont="1" applyBorder="1" applyAlignment="1">
      <alignment horizontal="center" vertical="center" textRotation="90"/>
    </xf>
    <xf numFmtId="0" fontId="1" fillId="0" borderId="11" xfId="0" applyFont="1" applyBorder="1" applyAlignment="1">
      <alignment horizontal="center" textRotation="90"/>
    </xf>
    <xf numFmtId="0" fontId="1" fillId="0" borderId="11" xfId="0" applyFont="1" applyBorder="1" applyAlignment="1">
      <alignment horizontal="center" textRotation="90" wrapText="1"/>
    </xf>
    <xf numFmtId="0" fontId="1" fillId="0" borderId="13" xfId="0" applyFont="1" applyBorder="1" applyAlignment="1">
      <alignment horizontal="center" textRotation="90" wrapText="1"/>
    </xf>
    <xf numFmtId="0" fontId="0" fillId="0" borderId="1" xfId="0" applyBorder="1"/>
    <xf numFmtId="0" fontId="15" fillId="0" borderId="1" xfId="0" applyFont="1" applyBorder="1"/>
    <xf numFmtId="0" fontId="0" fillId="0" borderId="54" xfId="0" applyBorder="1"/>
    <xf numFmtId="0" fontId="0" fillId="0" borderId="53" xfId="0" applyBorder="1"/>
    <xf numFmtId="0" fontId="15" fillId="0" borderId="53" xfId="0" applyFont="1" applyBorder="1"/>
    <xf numFmtId="0" fontId="0" fillId="0" borderId="57" xfId="0" applyBorder="1"/>
    <xf numFmtId="0" fontId="0" fillId="0" borderId="2" xfId="0" applyBorder="1"/>
    <xf numFmtId="0" fontId="0" fillId="0" borderId="9" xfId="0" applyBorder="1"/>
    <xf numFmtId="0" fontId="0" fillId="0" borderId="26" xfId="0" applyBorder="1"/>
    <xf numFmtId="0" fontId="0" fillId="0" borderId="27" xfId="0" applyBorder="1"/>
    <xf numFmtId="0" fontId="0" fillId="0" borderId="58" xfId="0" applyBorder="1"/>
    <xf numFmtId="0" fontId="0" fillId="0" borderId="42" xfId="0" applyBorder="1"/>
    <xf numFmtId="0" fontId="0" fillId="0" borderId="34" xfId="0" applyBorder="1"/>
    <xf numFmtId="49" fontId="1" fillId="0" borderId="10" xfId="0" applyNumberFormat="1" applyFont="1" applyBorder="1" applyAlignment="1">
      <alignment horizontal="center" vertical="center"/>
    </xf>
    <xf numFmtId="0" fontId="1" fillId="0" borderId="10" xfId="0" applyFont="1" applyBorder="1" applyAlignment="1">
      <alignment horizontal="center" textRotation="90"/>
    </xf>
    <xf numFmtId="0" fontId="0" fillId="0" borderId="10" xfId="0" applyBorder="1"/>
    <xf numFmtId="0" fontId="0" fillId="0" borderId="7" xfId="0" applyBorder="1"/>
    <xf numFmtId="0" fontId="0" fillId="0" borderId="30" xfId="0" applyBorder="1"/>
    <xf numFmtId="0" fontId="0" fillId="9" borderId="76" xfId="0" applyFill="1" applyBorder="1"/>
    <xf numFmtId="0" fontId="0" fillId="9" borderId="12" xfId="0" applyFill="1" applyBorder="1"/>
    <xf numFmtId="0" fontId="0" fillId="9" borderId="77" xfId="0" applyFill="1" applyBorder="1"/>
    <xf numFmtId="49" fontId="0" fillId="9" borderId="69" xfId="0" applyNumberFormat="1" applyFill="1" applyBorder="1"/>
    <xf numFmtId="0" fontId="0" fillId="9" borderId="69" xfId="0" applyFill="1" applyBorder="1"/>
    <xf numFmtId="0" fontId="0" fillId="9" borderId="79" xfId="0" applyFill="1" applyBorder="1"/>
    <xf numFmtId="0" fontId="1" fillId="9" borderId="43" xfId="0" applyFont="1" applyFill="1" applyBorder="1" applyAlignment="1">
      <alignment horizontal="center"/>
    </xf>
    <xf numFmtId="0" fontId="1" fillId="9" borderId="62" xfId="0" applyFont="1" applyFill="1" applyBorder="1" applyAlignment="1">
      <alignment horizontal="center"/>
    </xf>
    <xf numFmtId="0" fontId="1" fillId="9" borderId="44" xfId="0" applyFont="1" applyFill="1" applyBorder="1" applyAlignment="1">
      <alignment horizontal="center"/>
    </xf>
    <xf numFmtId="0" fontId="15" fillId="0" borderId="7" xfId="0" applyFont="1" applyBorder="1"/>
    <xf numFmtId="0" fontId="0" fillId="0" borderId="28" xfId="0" applyBorder="1"/>
    <xf numFmtId="49" fontId="1" fillId="0" borderId="26" xfId="0" applyNumberFormat="1" applyFont="1" applyBorder="1" applyAlignment="1">
      <alignment horizontal="center" vertical="center"/>
    </xf>
    <xf numFmtId="0" fontId="0" fillId="0" borderId="8" xfId="0" applyBorder="1"/>
    <xf numFmtId="0" fontId="1" fillId="0" borderId="59" xfId="0" applyFont="1" applyBorder="1" applyAlignment="1">
      <alignment horizontal="center" textRotation="90" wrapText="1"/>
    </xf>
    <xf numFmtId="0" fontId="1" fillId="0" borderId="26" xfId="0" applyFont="1" applyBorder="1" applyAlignment="1">
      <alignment horizontal="center" textRotation="90"/>
    </xf>
    <xf numFmtId="0" fontId="0" fillId="0" borderId="6" xfId="0" applyBorder="1"/>
    <xf numFmtId="0" fontId="1" fillId="0" borderId="0" xfId="0" applyFont="1" applyBorder="1"/>
    <xf numFmtId="0" fontId="1" fillId="0" borderId="3" xfId="0" applyFont="1" applyBorder="1" applyAlignment="1">
      <alignment horizontal="center"/>
    </xf>
    <xf numFmtId="0" fontId="1" fillId="0" borderId="74" xfId="0" applyFont="1" applyBorder="1" applyAlignment="1">
      <alignment horizontal="center"/>
    </xf>
    <xf numFmtId="0" fontId="0" fillId="0" borderId="0" xfId="0" applyBorder="1" applyAlignment="1"/>
    <xf numFmtId="0" fontId="0" fillId="9" borderId="3" xfId="0" applyFill="1" applyBorder="1"/>
    <xf numFmtId="0" fontId="0" fillId="9" borderId="0" xfId="0" applyFill="1" applyBorder="1"/>
    <xf numFmtId="49" fontId="0" fillId="9" borderId="0" xfId="0" applyNumberFormat="1" applyFill="1" applyBorder="1"/>
    <xf numFmtId="0" fontId="0" fillId="9" borderId="16" xfId="0" applyFill="1" applyBorder="1"/>
    <xf numFmtId="0" fontId="1" fillId="0" borderId="14" xfId="0" applyFont="1" applyBorder="1" applyAlignment="1">
      <alignment horizontal="center"/>
    </xf>
    <xf numFmtId="0" fontId="15" fillId="0" borderId="27" xfId="0" applyFont="1" applyBorder="1"/>
    <xf numFmtId="0" fontId="1" fillId="0" borderId="15" xfId="0" applyFont="1" applyBorder="1" applyAlignment="1">
      <alignment horizontal="center"/>
    </xf>
    <xf numFmtId="0" fontId="1" fillId="0" borderId="16" xfId="0" applyFont="1" applyBorder="1" applyAlignment="1">
      <alignment horizontal="center"/>
    </xf>
    <xf numFmtId="0" fontId="1" fillId="0" borderId="11" xfId="0" applyFont="1" applyBorder="1" applyAlignment="1">
      <alignment horizontal="center" textRotation="90"/>
    </xf>
    <xf numFmtId="3" fontId="4" fillId="0" borderId="59" xfId="0" applyNumberFormat="1" applyFont="1" applyBorder="1" applyAlignment="1" applyProtection="1">
      <alignment horizontal="center" vertical="center" wrapText="1"/>
    </xf>
    <xf numFmtId="3" fontId="4" fillId="0" borderId="27" xfId="0" applyNumberFormat="1" applyFont="1" applyBorder="1" applyAlignment="1" applyProtection="1">
      <alignment horizontal="center" vertical="center" wrapText="1"/>
    </xf>
    <xf numFmtId="0" fontId="0" fillId="12" borderId="3" xfId="0" applyFill="1" applyBorder="1"/>
    <xf numFmtId="0" fontId="0" fillId="12" borderId="0" xfId="0" applyFill="1" applyBorder="1"/>
    <xf numFmtId="49" fontId="0" fillId="12" borderId="0" xfId="0" applyNumberFormat="1" applyFill="1" applyBorder="1"/>
    <xf numFmtId="0" fontId="1" fillId="12" borderId="3" xfId="0" applyFont="1" applyFill="1" applyBorder="1"/>
    <xf numFmtId="0" fontId="1" fillId="12" borderId="0" xfId="0" applyFont="1" applyFill="1" applyBorder="1"/>
    <xf numFmtId="0" fontId="0" fillId="12" borderId="4" xfId="0" applyFill="1" applyBorder="1"/>
    <xf numFmtId="0" fontId="0" fillId="12" borderId="5" xfId="0" applyFill="1" applyBorder="1"/>
    <xf numFmtId="0" fontId="1" fillId="12" borderId="0" xfId="0" applyFont="1" applyFill="1" applyBorder="1" applyAlignment="1">
      <alignment horizontal="left"/>
    </xf>
    <xf numFmtId="0" fontId="0" fillId="12" borderId="16" xfId="0" applyFill="1" applyBorder="1"/>
    <xf numFmtId="49" fontId="0" fillId="12" borderId="5" xfId="0" applyNumberFormat="1" applyFill="1" applyBorder="1"/>
    <xf numFmtId="0" fontId="0" fillId="12" borderId="65" xfId="0" applyFill="1" applyBorder="1"/>
    <xf numFmtId="0" fontId="0" fillId="13" borderId="75" xfId="0" applyFill="1" applyBorder="1"/>
    <xf numFmtId="0" fontId="0" fillId="13" borderId="14" xfId="0" applyFill="1" applyBorder="1"/>
    <xf numFmtId="0" fontId="1" fillId="0" borderId="46" xfId="0" applyFont="1" applyBorder="1" applyAlignment="1">
      <alignment horizontal="center" textRotation="90" wrapText="1"/>
    </xf>
    <xf numFmtId="0" fontId="0" fillId="0" borderId="59" xfId="0" applyBorder="1"/>
    <xf numFmtId="0" fontId="0" fillId="13" borderId="63" xfId="0" applyFill="1" applyBorder="1"/>
    <xf numFmtId="0" fontId="0" fillId="13" borderId="74" xfId="0" applyFill="1" applyBorder="1"/>
    <xf numFmtId="0" fontId="1" fillId="13" borderId="14" xfId="0" applyFont="1" applyFill="1" applyBorder="1"/>
    <xf numFmtId="0" fontId="0" fillId="0" borderId="0" xfId="0" applyAlignment="1">
      <alignment horizontal="right"/>
    </xf>
    <xf numFmtId="0" fontId="0" fillId="8" borderId="0" xfId="0" applyFill="1"/>
    <xf numFmtId="49" fontId="0" fillId="8" borderId="0" xfId="0" applyNumberFormat="1" applyFill="1"/>
    <xf numFmtId="0" fontId="0" fillId="8" borderId="0" xfId="0" applyFill="1" applyBorder="1"/>
    <xf numFmtId="49" fontId="0" fillId="8" borderId="0" xfId="0" applyNumberFormat="1" applyFill="1" applyBorder="1"/>
    <xf numFmtId="0" fontId="1" fillId="8" borderId="0" xfId="0" applyFont="1" applyFill="1" applyBorder="1" applyAlignment="1"/>
    <xf numFmtId="0" fontId="1" fillId="13" borderId="15" xfId="0" applyFont="1" applyFill="1" applyBorder="1"/>
    <xf numFmtId="3" fontId="0" fillId="12" borderId="25" xfId="0" applyNumberFormat="1" applyFill="1" applyBorder="1" applyProtection="1"/>
    <xf numFmtId="3" fontId="0" fillId="12" borderId="0" xfId="0" applyNumberFormat="1" applyFill="1" applyBorder="1" applyProtection="1"/>
    <xf numFmtId="3" fontId="0" fillId="12" borderId="0" xfId="0" applyNumberFormat="1" applyFill="1" applyBorder="1" applyAlignment="1" applyProtection="1">
      <alignment wrapText="1"/>
    </xf>
    <xf numFmtId="3" fontId="17" fillId="12" borderId="0" xfId="0" applyNumberFormat="1" applyFont="1" applyFill="1" applyBorder="1" applyProtection="1"/>
    <xf numFmtId="3" fontId="7" fillId="12" borderId="0" xfId="0" applyNumberFormat="1" applyFont="1" applyFill="1" applyBorder="1" applyAlignment="1" applyProtection="1">
      <alignment wrapText="1"/>
    </xf>
    <xf numFmtId="3" fontId="11" fillId="12" borderId="0" xfId="0" applyNumberFormat="1" applyFont="1" applyFill="1" applyBorder="1" applyAlignment="1" applyProtection="1">
      <protection locked="0"/>
    </xf>
    <xf numFmtId="3" fontId="0" fillId="12" borderId="0" xfId="0" applyNumberFormat="1" applyFill="1" applyProtection="1"/>
    <xf numFmtId="3" fontId="8" fillId="12" borderId="0" xfId="0" applyNumberFormat="1" applyFont="1" applyFill="1" applyBorder="1" applyProtection="1"/>
    <xf numFmtId="3" fontId="17" fillId="12" borderId="0" xfId="0" applyNumberFormat="1" applyFont="1" applyFill="1" applyProtection="1"/>
    <xf numFmtId="3" fontId="0" fillId="8" borderId="0" xfId="0" applyNumberFormat="1" applyFill="1" applyProtection="1"/>
    <xf numFmtId="3" fontId="0" fillId="8" borderId="0" xfId="0" applyNumberFormat="1" applyFill="1" applyAlignment="1" applyProtection="1">
      <alignment wrapText="1"/>
    </xf>
    <xf numFmtId="3" fontId="17" fillId="8" borderId="0" xfId="0" applyNumberFormat="1" applyFont="1" applyFill="1" applyProtection="1"/>
    <xf numFmtId="3" fontId="2" fillId="8" borderId="0" xfId="0" applyNumberFormat="1" applyFont="1" applyFill="1" applyBorder="1" applyAlignment="1" applyProtection="1">
      <alignment horizontal="center"/>
    </xf>
    <xf numFmtId="3" fontId="1" fillId="0" borderId="83" xfId="0" applyNumberFormat="1" applyFont="1" applyBorder="1" applyAlignment="1" applyProtection="1">
      <alignment horizontal="center"/>
    </xf>
    <xf numFmtId="3" fontId="1" fillId="0" borderId="0" xfId="0" applyNumberFormat="1" applyFont="1" applyBorder="1" applyProtection="1"/>
    <xf numFmtId="3" fontId="1" fillId="0" borderId="3" xfId="0" applyNumberFormat="1" applyFont="1" applyBorder="1" applyProtection="1"/>
    <xf numFmtId="49" fontId="11" fillId="10" borderId="15" xfId="0" applyNumberFormat="1" applyFont="1" applyFill="1" applyBorder="1" applyAlignment="1" applyProtection="1">
      <alignment horizontal="center"/>
      <protection locked="0"/>
    </xf>
    <xf numFmtId="3" fontId="33" fillId="8" borderId="0" xfId="0" applyNumberFormat="1" applyFont="1" applyFill="1" applyAlignment="1" applyProtection="1">
      <alignment horizontal="right"/>
    </xf>
    <xf numFmtId="0" fontId="35" fillId="8" borderId="0" xfId="0" applyFont="1" applyFill="1" applyBorder="1" applyAlignment="1" applyProtection="1">
      <alignment vertical="center" wrapText="1"/>
    </xf>
    <xf numFmtId="49" fontId="0" fillId="12" borderId="0" xfId="0" applyNumberFormat="1" applyFill="1" applyBorder="1" applyProtection="1">
      <protection locked="0"/>
    </xf>
    <xf numFmtId="0" fontId="0" fillId="12" borderId="0" xfId="0" applyFill="1" applyBorder="1" applyProtection="1">
      <protection locked="0"/>
    </xf>
    <xf numFmtId="0" fontId="0" fillId="10" borderId="53" xfId="0" applyFill="1" applyBorder="1" applyProtection="1">
      <protection locked="0"/>
    </xf>
    <xf numFmtId="49" fontId="15" fillId="10" borderId="53" xfId="0" applyNumberFormat="1" applyFont="1" applyFill="1" applyBorder="1" applyProtection="1">
      <protection locked="0"/>
    </xf>
    <xf numFmtId="0" fontId="15" fillId="10" borderId="53" xfId="0" applyFont="1" applyFill="1" applyBorder="1" applyProtection="1">
      <protection locked="0"/>
    </xf>
    <xf numFmtId="0" fontId="0" fillId="10" borderId="78" xfId="0" applyFill="1" applyBorder="1" applyProtection="1">
      <protection locked="0"/>
    </xf>
    <xf numFmtId="0" fontId="0" fillId="10" borderId="54" xfId="0" applyFill="1" applyBorder="1" applyProtection="1">
      <protection locked="0"/>
    </xf>
    <xf numFmtId="0" fontId="0" fillId="10" borderId="57" xfId="0" applyFill="1" applyBorder="1" applyProtection="1">
      <protection locked="0"/>
    </xf>
    <xf numFmtId="0" fontId="0" fillId="10" borderId="1" xfId="0" applyFill="1" applyBorder="1" applyProtection="1">
      <protection locked="0"/>
    </xf>
    <xf numFmtId="49" fontId="15" fillId="10" borderId="1" xfId="0" applyNumberFormat="1" applyFont="1" applyFill="1" applyBorder="1" applyProtection="1">
      <protection locked="0"/>
    </xf>
    <xf numFmtId="0" fontId="0" fillId="10" borderId="32" xfId="0" applyFill="1" applyBorder="1" applyProtection="1">
      <protection locked="0"/>
    </xf>
    <xf numFmtId="0" fontId="0" fillId="10" borderId="2" xfId="0" applyFill="1" applyBorder="1" applyProtection="1">
      <protection locked="0"/>
    </xf>
    <xf numFmtId="0" fontId="0" fillId="10" borderId="9" xfId="0" applyFill="1" applyBorder="1" applyProtection="1">
      <protection locked="0"/>
    </xf>
    <xf numFmtId="0" fontId="0" fillId="10" borderId="27" xfId="0" applyFill="1" applyBorder="1" applyProtection="1">
      <protection locked="0"/>
    </xf>
    <xf numFmtId="49" fontId="0" fillId="10" borderId="27" xfId="0" applyNumberFormat="1" applyFill="1" applyBorder="1" applyProtection="1">
      <protection locked="0"/>
    </xf>
    <xf numFmtId="0" fontId="0" fillId="10" borderId="55" xfId="0" applyFill="1" applyBorder="1" applyProtection="1">
      <protection locked="0"/>
    </xf>
    <xf numFmtId="0" fontId="0" fillId="10" borderId="26" xfId="0" applyFill="1" applyBorder="1" applyProtection="1">
      <protection locked="0"/>
    </xf>
    <xf numFmtId="0" fontId="0" fillId="10" borderId="58" xfId="0" applyFill="1" applyBorder="1" applyProtection="1">
      <protection locked="0"/>
    </xf>
    <xf numFmtId="0" fontId="0" fillId="10" borderId="7" xfId="0" applyFill="1" applyBorder="1" applyProtection="1">
      <protection locked="0"/>
    </xf>
    <xf numFmtId="0" fontId="0" fillId="10" borderId="8" xfId="0" applyFill="1" applyBorder="1" applyProtection="1">
      <protection locked="0"/>
    </xf>
    <xf numFmtId="0" fontId="0" fillId="10" borderId="11" xfId="0" applyFill="1" applyBorder="1" applyProtection="1">
      <protection locked="0"/>
    </xf>
    <xf numFmtId="0" fontId="0" fillId="10" borderId="13" xfId="0" applyFill="1" applyBorder="1" applyProtection="1">
      <protection locked="0"/>
    </xf>
    <xf numFmtId="0" fontId="0" fillId="10" borderId="48" xfId="0" applyFill="1" applyBorder="1" applyProtection="1">
      <protection locked="0"/>
    </xf>
    <xf numFmtId="0" fontId="0" fillId="10" borderId="10" xfId="0" applyFill="1" applyBorder="1" applyProtection="1">
      <protection locked="0"/>
    </xf>
    <xf numFmtId="0" fontId="15" fillId="10" borderId="1" xfId="0" applyFont="1" applyFill="1" applyBorder="1" applyProtection="1">
      <protection locked="0"/>
    </xf>
    <xf numFmtId="3" fontId="1" fillId="0" borderId="29" xfId="0" applyNumberFormat="1" applyFont="1" applyBorder="1" applyAlignment="1" applyProtection="1">
      <alignment horizontal="center" vertical="center"/>
    </xf>
    <xf numFmtId="3" fontId="1" fillId="0" borderId="19" xfId="0" applyNumberFormat="1" applyFont="1" applyBorder="1" applyAlignment="1" applyProtection="1">
      <alignment horizontal="center" vertical="center"/>
    </xf>
    <xf numFmtId="3" fontId="6" fillId="0" borderId="19" xfId="0" applyNumberFormat="1" applyFont="1" applyBorder="1" applyAlignment="1" applyProtection="1">
      <alignment vertical="center" wrapText="1"/>
    </xf>
    <xf numFmtId="3" fontId="11" fillId="11" borderId="19" xfId="0" applyNumberFormat="1" applyFont="1" applyFill="1" applyBorder="1" applyAlignment="1" applyProtection="1">
      <alignment vertical="center"/>
    </xf>
    <xf numFmtId="3" fontId="6" fillId="0" borderId="3" xfId="0" applyNumberFormat="1" applyFont="1" applyBorder="1" applyAlignment="1" applyProtection="1">
      <alignment horizontal="center" vertical="center"/>
    </xf>
    <xf numFmtId="3" fontId="0" fillId="0" borderId="0" xfId="0" applyNumberFormat="1" applyAlignment="1" applyProtection="1">
      <alignment vertical="center"/>
    </xf>
    <xf numFmtId="3" fontId="0" fillId="8" borderId="5" xfId="0" applyNumberFormat="1" applyFill="1" applyBorder="1" applyAlignment="1" applyProtection="1">
      <protection locked="0"/>
    </xf>
    <xf numFmtId="3" fontId="2" fillId="8" borderId="0" xfId="0" applyNumberFormat="1" applyFont="1" applyFill="1" applyBorder="1" applyAlignment="1" applyProtection="1">
      <alignment vertical="center"/>
    </xf>
    <xf numFmtId="3" fontId="0" fillId="8" borderId="0" xfId="0" applyNumberFormat="1" applyFill="1" applyBorder="1" applyAlignment="1" applyProtection="1">
      <protection locked="0"/>
    </xf>
    <xf numFmtId="3" fontId="0" fillId="8" borderId="0" xfId="0" applyNumberFormat="1" applyFill="1" applyBorder="1" applyAlignment="1" applyProtection="1">
      <alignment wrapText="1"/>
    </xf>
    <xf numFmtId="3" fontId="0" fillId="8" borderId="0" xfId="0" applyNumberFormat="1" applyFill="1" applyBorder="1" applyProtection="1"/>
    <xf numFmtId="3" fontId="0" fillId="8" borderId="5" xfId="0" applyNumberFormat="1" applyFill="1" applyBorder="1" applyAlignment="1" applyProtection="1">
      <alignment wrapText="1"/>
      <protection locked="0"/>
    </xf>
    <xf numFmtId="3" fontId="0" fillId="8" borderId="5" xfId="0" applyNumberFormat="1" applyFill="1" applyBorder="1" applyProtection="1"/>
    <xf numFmtId="3" fontId="6" fillId="0" borderId="18" xfId="0" applyNumberFormat="1" applyFont="1" applyBorder="1" applyAlignment="1" applyProtection="1">
      <alignment horizontal="center" vertical="center" wrapText="1"/>
    </xf>
    <xf numFmtId="3" fontId="6" fillId="6" borderId="29" xfId="0" applyNumberFormat="1" applyFont="1" applyFill="1" applyBorder="1" applyAlignment="1" applyProtection="1">
      <alignment horizontal="center" vertical="center" wrapText="1"/>
    </xf>
    <xf numFmtId="3" fontId="6" fillId="6" borderId="24" xfId="0" applyNumberFormat="1" applyFont="1" applyFill="1" applyBorder="1" applyAlignment="1" applyProtection="1">
      <alignment horizontal="center" vertical="center" wrapText="1"/>
    </xf>
    <xf numFmtId="3" fontId="0" fillId="0" borderId="30" xfId="0" applyNumberFormat="1" applyBorder="1" applyAlignment="1" applyProtection="1">
      <alignment horizontal="center" vertical="center"/>
    </xf>
    <xf numFmtId="3" fontId="0" fillId="0" borderId="7" xfId="0" applyNumberFormat="1" applyBorder="1" applyAlignment="1" applyProtection="1">
      <alignment horizontal="center" vertical="center"/>
    </xf>
    <xf numFmtId="3" fontId="0" fillId="0" borderId="28" xfId="0" applyNumberFormat="1" applyBorder="1" applyAlignment="1" applyProtection="1">
      <alignment horizontal="center" vertical="center"/>
    </xf>
    <xf numFmtId="3" fontId="1" fillId="3" borderId="29" xfId="0" applyNumberFormat="1" applyFont="1" applyFill="1" applyBorder="1" applyAlignment="1" applyProtection="1">
      <alignment horizontal="center" vertical="center"/>
    </xf>
    <xf numFmtId="3" fontId="1" fillId="3" borderId="18" xfId="0" applyNumberFormat="1" applyFont="1" applyFill="1" applyBorder="1" applyAlignment="1" applyProtection="1">
      <alignment horizontal="center" vertical="center"/>
    </xf>
    <xf numFmtId="3" fontId="15" fillId="0" borderId="6" xfId="0" applyNumberFormat="1" applyFont="1" applyFill="1" applyBorder="1" applyAlignment="1" applyProtection="1">
      <alignment horizontal="center" vertical="center"/>
    </xf>
    <xf numFmtId="3" fontId="15" fillId="0" borderId="7" xfId="0" applyNumberFormat="1" applyFont="1" applyFill="1" applyBorder="1" applyAlignment="1" applyProtection="1">
      <alignment horizontal="center" vertical="center"/>
    </xf>
    <xf numFmtId="3" fontId="15" fillId="0" borderId="8" xfId="0" applyNumberFormat="1" applyFont="1" applyFill="1" applyBorder="1" applyAlignment="1" applyProtection="1">
      <alignment horizontal="center" vertical="center"/>
    </xf>
    <xf numFmtId="3" fontId="1" fillId="3" borderId="19" xfId="0" applyNumberFormat="1" applyFont="1" applyFill="1" applyBorder="1" applyAlignment="1" applyProtection="1">
      <alignment horizontal="center" vertical="center"/>
    </xf>
    <xf numFmtId="3" fontId="1" fillId="12" borderId="88" xfId="0" applyNumberFormat="1" applyFont="1" applyFill="1" applyBorder="1" applyAlignment="1" applyProtection="1">
      <alignment horizontal="center"/>
    </xf>
    <xf numFmtId="3" fontId="1" fillId="12" borderId="89" xfId="0" applyNumberFormat="1" applyFont="1" applyFill="1" applyBorder="1" applyAlignment="1" applyProtection="1">
      <alignment horizontal="center"/>
    </xf>
    <xf numFmtId="3" fontId="1" fillId="12" borderId="90" xfId="0" applyNumberFormat="1" applyFont="1" applyFill="1" applyBorder="1" applyAlignment="1" applyProtection="1">
      <alignment horizontal="center"/>
    </xf>
    <xf numFmtId="3" fontId="1" fillId="12" borderId="84" xfId="0" applyNumberFormat="1" applyFont="1" applyFill="1" applyBorder="1" applyAlignment="1" applyProtection="1">
      <alignment horizontal="center"/>
    </xf>
    <xf numFmtId="3" fontId="1" fillId="12" borderId="86" xfId="0" applyNumberFormat="1" applyFont="1" applyFill="1" applyBorder="1" applyAlignment="1" applyProtection="1">
      <alignment horizontal="center"/>
    </xf>
    <xf numFmtId="3" fontId="1" fillId="12" borderId="91" xfId="0" applyNumberFormat="1" applyFont="1" applyFill="1" applyBorder="1" applyAlignment="1" applyProtection="1">
      <alignment horizontal="center"/>
    </xf>
    <xf numFmtId="3" fontId="1" fillId="12" borderId="92" xfId="0" applyNumberFormat="1" applyFont="1" applyFill="1" applyBorder="1" applyAlignment="1" applyProtection="1">
      <alignment horizontal="center"/>
    </xf>
    <xf numFmtId="3" fontId="1" fillId="12" borderId="93" xfId="0" applyNumberFormat="1" applyFont="1" applyFill="1" applyBorder="1" applyAlignment="1" applyProtection="1">
      <alignment horizontal="center"/>
    </xf>
    <xf numFmtId="3" fontId="11" fillId="12" borderId="84" xfId="0" applyNumberFormat="1" applyFont="1" applyFill="1" applyBorder="1" applyProtection="1"/>
    <xf numFmtId="3" fontId="1" fillId="12" borderId="86" xfId="0" applyNumberFormat="1" applyFont="1" applyFill="1" applyBorder="1" applyProtection="1"/>
    <xf numFmtId="3" fontId="1" fillId="12" borderId="94" xfId="0" applyNumberFormat="1" applyFont="1" applyFill="1" applyBorder="1" applyProtection="1"/>
    <xf numFmtId="49" fontId="15" fillId="10" borderId="42" xfId="0" applyNumberFormat="1" applyFont="1" applyFill="1" applyBorder="1" applyProtection="1">
      <protection locked="0"/>
    </xf>
    <xf numFmtId="49" fontId="15" fillId="10" borderId="34" xfId="0" applyNumberFormat="1" applyFont="1" applyFill="1" applyBorder="1" applyProtection="1">
      <protection locked="0"/>
    </xf>
    <xf numFmtId="49" fontId="15" fillId="10" borderId="46" xfId="0" applyNumberFormat="1" applyFont="1" applyFill="1" applyBorder="1" applyProtection="1">
      <protection locked="0"/>
    </xf>
    <xf numFmtId="0" fontId="15" fillId="0" borderId="0" xfId="0" applyFont="1" applyBorder="1" applyAlignment="1">
      <alignment horizontal="center"/>
    </xf>
    <xf numFmtId="0" fontId="15" fillId="0" borderId="0" xfId="0" applyFont="1" applyFill="1" applyBorder="1" applyAlignment="1">
      <alignment horizontal="center"/>
    </xf>
    <xf numFmtId="0" fontId="1" fillId="0" borderId="0" xfId="0" applyFont="1" applyFill="1" applyBorder="1" applyAlignment="1">
      <alignment horizontal="center"/>
    </xf>
    <xf numFmtId="0" fontId="43" fillId="8" borderId="0" xfId="0" applyFont="1" applyFill="1"/>
    <xf numFmtId="0" fontId="15" fillId="8" borderId="0" xfId="0" applyFont="1" applyFill="1" applyBorder="1" applyAlignment="1">
      <alignment horizontal="center"/>
    </xf>
    <xf numFmtId="0" fontId="1" fillId="8" borderId="0" xfId="0" applyFont="1" applyFill="1" applyBorder="1" applyAlignment="1">
      <alignment horizontal="center"/>
    </xf>
    <xf numFmtId="0" fontId="1" fillId="0" borderId="48" xfId="0" applyFont="1" applyBorder="1" applyAlignment="1">
      <alignment horizontal="center" vertical="center"/>
    </xf>
    <xf numFmtId="0" fontId="1" fillId="0" borderId="55" xfId="0" applyFont="1" applyBorder="1" applyAlignment="1">
      <alignment horizontal="center" vertical="center"/>
    </xf>
    <xf numFmtId="0" fontId="0" fillId="10" borderId="82" xfId="0" applyFill="1" applyBorder="1" applyProtection="1">
      <protection locked="0"/>
    </xf>
    <xf numFmtId="0" fontId="1" fillId="0" borderId="74" xfId="0" applyFont="1" applyBorder="1" applyAlignment="1">
      <alignment horizontal="center"/>
    </xf>
    <xf numFmtId="0" fontId="1" fillId="0" borderId="14" xfId="0" applyFont="1" applyBorder="1" applyAlignment="1">
      <alignment horizontal="center"/>
    </xf>
    <xf numFmtId="0" fontId="1" fillId="0" borderId="26" xfId="0" applyFont="1" applyBorder="1" applyAlignment="1">
      <alignment horizontal="center" textRotation="90"/>
    </xf>
    <xf numFmtId="0" fontId="1" fillId="0" borderId="27" xfId="0" applyFont="1" applyBorder="1" applyAlignment="1">
      <alignment horizontal="center" textRotation="90"/>
    </xf>
    <xf numFmtId="0" fontId="1" fillId="0" borderId="11" xfId="0" applyFont="1" applyBorder="1" applyAlignment="1">
      <alignment horizontal="center" textRotation="90" wrapText="1"/>
    </xf>
    <xf numFmtId="0" fontId="1" fillId="0" borderId="10" xfId="0" applyFont="1" applyBorder="1" applyAlignment="1">
      <alignment horizontal="center" textRotation="90"/>
    </xf>
    <xf numFmtId="0" fontId="1" fillId="0" borderId="11" xfId="0" applyFont="1" applyBorder="1" applyAlignment="1">
      <alignment horizontal="center" textRotation="90"/>
    </xf>
    <xf numFmtId="0" fontId="1" fillId="0" borderId="3" xfId="0" applyFont="1" applyBorder="1" applyAlignment="1">
      <alignment horizontal="center"/>
    </xf>
    <xf numFmtId="0" fontId="1" fillId="0" borderId="0" xfId="0" applyFont="1" applyBorder="1" applyAlignment="1">
      <alignment horizontal="center"/>
    </xf>
    <xf numFmtId="0" fontId="1" fillId="0" borderId="27" xfId="0" applyFont="1" applyBorder="1" applyAlignment="1">
      <alignment horizontal="center" textRotation="90" wrapText="1"/>
    </xf>
    <xf numFmtId="0" fontId="1" fillId="12" borderId="0" xfId="0" applyFont="1" applyFill="1" applyBorder="1" applyAlignment="1">
      <alignment horizontal="left"/>
    </xf>
    <xf numFmtId="3" fontId="11" fillId="4" borderId="39" xfId="0" applyNumberFormat="1" applyFont="1" applyFill="1" applyBorder="1" applyAlignment="1">
      <alignment horizontal="center" vertical="center" wrapText="1"/>
    </xf>
    <xf numFmtId="3" fontId="11" fillId="4" borderId="35" xfId="0" applyNumberFormat="1" applyFont="1" applyFill="1" applyBorder="1" applyAlignment="1">
      <alignment horizontal="center" vertical="center" wrapText="1"/>
    </xf>
    <xf numFmtId="3" fontId="11" fillId="4" borderId="23" xfId="0" applyNumberFormat="1" applyFont="1" applyFill="1" applyBorder="1" applyAlignment="1">
      <alignment horizontal="center" vertical="center" wrapText="1"/>
    </xf>
    <xf numFmtId="3" fontId="11" fillId="4" borderId="3" xfId="0" applyNumberFormat="1" applyFont="1" applyFill="1" applyBorder="1" applyAlignment="1">
      <alignment horizontal="center" vertical="center" wrapText="1"/>
    </xf>
    <xf numFmtId="3" fontId="11" fillId="4" borderId="0" xfId="0" applyNumberFormat="1" applyFont="1" applyFill="1" applyBorder="1" applyAlignment="1">
      <alignment horizontal="center" vertical="center" wrapText="1"/>
    </xf>
    <xf numFmtId="3" fontId="11" fillId="4" borderId="16" xfId="0" applyNumberFormat="1" applyFont="1" applyFill="1" applyBorder="1" applyAlignment="1">
      <alignment horizontal="center" vertical="center" wrapText="1"/>
    </xf>
    <xf numFmtId="3" fontId="26" fillId="4" borderId="3" xfId="0" applyNumberFormat="1" applyFont="1" applyFill="1" applyBorder="1" applyAlignment="1">
      <alignment horizontal="center" vertical="center" wrapText="1"/>
    </xf>
    <xf numFmtId="3" fontId="26" fillId="4" borderId="0" xfId="0" applyNumberFormat="1" applyFont="1" applyFill="1" applyBorder="1" applyAlignment="1">
      <alignment horizontal="center" vertical="center" wrapText="1"/>
    </xf>
    <xf numFmtId="3" fontId="26" fillId="4" borderId="16" xfId="0" applyNumberFormat="1" applyFont="1" applyFill="1" applyBorder="1" applyAlignment="1">
      <alignment horizontal="center" vertical="center" wrapText="1"/>
    </xf>
    <xf numFmtId="3" fontId="9" fillId="5" borderId="40" xfId="0" applyNumberFormat="1" applyFont="1" applyFill="1" applyBorder="1" applyAlignment="1">
      <alignment horizontal="center" vertical="center" wrapText="1"/>
    </xf>
    <xf numFmtId="3" fontId="9" fillId="5" borderId="41" xfId="0" applyNumberFormat="1" applyFont="1" applyFill="1" applyBorder="1" applyAlignment="1">
      <alignment horizontal="center" vertical="center" wrapText="1"/>
    </xf>
    <xf numFmtId="3" fontId="9" fillId="5" borderId="42" xfId="0" applyNumberFormat="1" applyFont="1" applyFill="1" applyBorder="1" applyAlignment="1">
      <alignment horizontal="center" vertical="center" wrapText="1"/>
    </xf>
    <xf numFmtId="3" fontId="11" fillId="6" borderId="43" xfId="0" applyNumberFormat="1" applyFont="1" applyFill="1" applyBorder="1" applyAlignment="1">
      <alignment horizontal="center" vertical="center" wrapText="1"/>
    </xf>
    <xf numFmtId="3" fontId="11" fillId="6" borderId="44" xfId="0" applyNumberFormat="1" applyFont="1" applyFill="1" applyBorder="1" applyAlignment="1">
      <alignment horizontal="center" vertical="center" wrapText="1"/>
    </xf>
    <xf numFmtId="3" fontId="9" fillId="5" borderId="39" xfId="0" applyNumberFormat="1" applyFont="1" applyFill="1" applyBorder="1" applyAlignment="1">
      <alignment horizontal="center" vertical="center" wrapText="1"/>
    </xf>
    <xf numFmtId="3" fontId="9" fillId="5" borderId="35" xfId="0" applyNumberFormat="1" applyFont="1" applyFill="1" applyBorder="1" applyAlignment="1">
      <alignment horizontal="center" vertical="center" wrapText="1"/>
    </xf>
    <xf numFmtId="3" fontId="11" fillId="0" borderId="2" xfId="0" applyNumberFormat="1" applyFont="1" applyBorder="1" applyAlignment="1">
      <alignment horizontal="left" vertical="center" wrapText="1"/>
    </xf>
    <xf numFmtId="3" fontId="11" fillId="0" borderId="32" xfId="0" applyNumberFormat="1" applyFont="1" applyBorder="1" applyAlignment="1">
      <alignment horizontal="left" vertical="center" wrapText="1"/>
    </xf>
    <xf numFmtId="3" fontId="27" fillId="0" borderId="4" xfId="0" applyNumberFormat="1" applyFont="1" applyBorder="1" applyAlignment="1">
      <alignment horizontal="center" vertical="center" wrapText="1"/>
    </xf>
    <xf numFmtId="3" fontId="27" fillId="0" borderId="5" xfId="0" applyNumberFormat="1" applyFont="1" applyBorder="1" applyAlignment="1">
      <alignment horizontal="center" vertical="center" wrapText="1"/>
    </xf>
    <xf numFmtId="3" fontId="11" fillId="0" borderId="20" xfId="0" applyNumberFormat="1" applyFont="1" applyBorder="1" applyAlignment="1">
      <alignment horizontal="center" vertical="center" wrapText="1"/>
    </xf>
    <xf numFmtId="3" fontId="11" fillId="0" borderId="31" xfId="0" applyNumberFormat="1" applyFont="1" applyBorder="1" applyAlignment="1">
      <alignment horizontal="center" vertical="center" wrapText="1"/>
    </xf>
    <xf numFmtId="3" fontId="11" fillId="0" borderId="34" xfId="0" applyNumberFormat="1" applyFont="1" applyBorder="1" applyAlignment="1">
      <alignment horizontal="center" vertical="center" wrapText="1"/>
    </xf>
    <xf numFmtId="3" fontId="11" fillId="0" borderId="22" xfId="0" applyNumberFormat="1" applyFont="1" applyBorder="1" applyAlignment="1">
      <alignment horizontal="center" vertical="center" wrapText="1"/>
    </xf>
    <xf numFmtId="3" fontId="11" fillId="0" borderId="45" xfId="0" applyNumberFormat="1" applyFont="1" applyBorder="1" applyAlignment="1">
      <alignment horizontal="center" vertical="center" wrapText="1"/>
    </xf>
    <xf numFmtId="3" fontId="11" fillId="0" borderId="46" xfId="0" applyNumberFormat="1" applyFont="1" applyBorder="1" applyAlignment="1">
      <alignment horizontal="center" vertical="center" wrapText="1"/>
    </xf>
    <xf numFmtId="3" fontId="16" fillId="0" borderId="4" xfId="0" applyNumberFormat="1" applyFont="1" applyBorder="1" applyAlignment="1">
      <alignment horizontal="center" vertical="center" wrapText="1"/>
    </xf>
    <xf numFmtId="3" fontId="16" fillId="0" borderId="5" xfId="0" applyNumberFormat="1" applyFont="1" applyBorder="1" applyAlignment="1">
      <alignment horizontal="center" vertical="center" wrapText="1"/>
    </xf>
    <xf numFmtId="3" fontId="16" fillId="0" borderId="47" xfId="0" applyNumberFormat="1" applyFont="1" applyBorder="1" applyAlignment="1">
      <alignment horizontal="center" vertical="center" wrapText="1"/>
    </xf>
    <xf numFmtId="3" fontId="11" fillId="0" borderId="10" xfId="0" applyNumberFormat="1" applyFont="1" applyBorder="1" applyAlignment="1">
      <alignment horizontal="left" vertical="center" wrapText="1"/>
    </xf>
    <xf numFmtId="3" fontId="11" fillId="0" borderId="48" xfId="0" applyNumberFormat="1" applyFont="1" applyBorder="1" applyAlignment="1">
      <alignment horizontal="left" vertical="center" wrapText="1"/>
    </xf>
    <xf numFmtId="3" fontId="11" fillId="0" borderId="49" xfId="0" applyNumberFormat="1" applyFont="1" applyBorder="1" applyAlignment="1">
      <alignment horizontal="left" vertical="center" wrapText="1"/>
    </xf>
    <xf numFmtId="3" fontId="11" fillId="0" borderId="50" xfId="0" applyNumberFormat="1" applyFont="1" applyBorder="1" applyAlignment="1">
      <alignment horizontal="left" vertical="center" wrapText="1"/>
    </xf>
    <xf numFmtId="3" fontId="11" fillId="0" borderId="49" xfId="0" applyNumberFormat="1" applyFont="1" applyBorder="1" applyAlignment="1">
      <alignment horizontal="center" vertical="center" wrapText="1"/>
    </xf>
    <xf numFmtId="3" fontId="11" fillId="0" borderId="51" xfId="0" applyNumberFormat="1" applyFont="1" applyBorder="1" applyAlignment="1">
      <alignment horizontal="center" vertical="center" wrapText="1"/>
    </xf>
    <xf numFmtId="3" fontId="11" fillId="0" borderId="52" xfId="0" applyNumberFormat="1" applyFont="1" applyBorder="1" applyAlignment="1">
      <alignment horizontal="center" vertical="center" wrapText="1"/>
    </xf>
    <xf numFmtId="0" fontId="19" fillId="6" borderId="32" xfId="0" applyFont="1" applyFill="1" applyBorder="1" applyAlignment="1" applyProtection="1">
      <alignment horizontal="justify" vertical="center" wrapText="1"/>
    </xf>
    <xf numFmtId="0" fontId="21" fillId="0" borderId="31" xfId="0" applyFont="1" applyBorder="1" applyAlignment="1" applyProtection="1">
      <alignment horizontal="justify" vertical="center" wrapText="1"/>
    </xf>
    <xf numFmtId="0" fontId="21" fillId="0" borderId="34" xfId="0" applyFont="1" applyBorder="1" applyAlignment="1" applyProtection="1">
      <alignment horizontal="justify" vertical="center" wrapText="1"/>
    </xf>
    <xf numFmtId="0" fontId="19" fillId="6" borderId="31" xfId="0" applyFont="1" applyFill="1" applyBorder="1" applyAlignment="1" applyProtection="1">
      <alignment horizontal="justify" vertical="center" wrapText="1"/>
    </xf>
    <xf numFmtId="0" fontId="19" fillId="6" borderId="34" xfId="0" applyFont="1" applyFill="1" applyBorder="1" applyAlignment="1" applyProtection="1">
      <alignment horizontal="justify" vertical="center" wrapText="1"/>
    </xf>
    <xf numFmtId="0" fontId="19" fillId="6" borderId="28" xfId="0" applyFont="1" applyFill="1" applyBorder="1" applyAlignment="1" applyProtection="1">
      <alignment horizontal="justify" vertical="center" wrapText="1"/>
    </xf>
    <xf numFmtId="0" fontId="19" fillId="6" borderId="24" xfId="0" applyFont="1" applyFill="1" applyBorder="1" applyAlignment="1" applyProtection="1">
      <alignment horizontal="justify" vertical="center" wrapText="1"/>
    </xf>
    <xf numFmtId="0" fontId="19" fillId="6" borderId="30" xfId="0" applyFont="1" applyFill="1" applyBorder="1" applyAlignment="1" applyProtection="1">
      <alignment horizontal="justify" vertical="center" wrapText="1"/>
    </xf>
    <xf numFmtId="0" fontId="22" fillId="6" borderId="32" xfId="0" applyFont="1" applyFill="1" applyBorder="1" applyAlignment="1" applyProtection="1">
      <alignment horizontal="justify" vertical="center" wrapText="1"/>
    </xf>
    <xf numFmtId="0" fontId="8" fillId="6" borderId="31" xfId="0" applyFont="1" applyFill="1" applyBorder="1" applyAlignment="1" applyProtection="1">
      <alignment horizontal="justify" vertical="center" wrapText="1"/>
    </xf>
    <xf numFmtId="0" fontId="8" fillId="6" borderId="34" xfId="0" applyFont="1" applyFill="1" applyBorder="1" applyAlignment="1" applyProtection="1">
      <alignment horizontal="justify" vertical="center" wrapText="1"/>
    </xf>
    <xf numFmtId="0" fontId="28" fillId="6" borderId="0" xfId="0" applyFont="1" applyFill="1" applyAlignment="1" applyProtection="1">
      <alignment horizontal="center"/>
    </xf>
    <xf numFmtId="0" fontId="29" fillId="6" borderId="48" xfId="0" applyFont="1" applyFill="1" applyBorder="1" applyAlignment="1" applyProtection="1">
      <alignment horizontal="justify" vertical="center" wrapText="1"/>
    </xf>
    <xf numFmtId="0" fontId="30" fillId="0" borderId="45" xfId="0" applyFont="1" applyBorder="1" applyAlignment="1" applyProtection="1">
      <alignment horizontal="justify" vertical="center" wrapText="1"/>
    </xf>
    <xf numFmtId="0" fontId="30" fillId="0" borderId="46" xfId="0" applyFont="1" applyBorder="1" applyAlignment="1" applyProtection="1">
      <alignment horizontal="justify" vertical="center" wrapText="1"/>
    </xf>
    <xf numFmtId="0" fontId="30" fillId="0" borderId="28" xfId="0" applyFont="1" applyBorder="1" applyAlignment="1" applyProtection="1">
      <alignment horizontal="justify" vertical="center" wrapText="1"/>
    </xf>
    <xf numFmtId="0" fontId="30" fillId="0" borderId="24" xfId="0" applyFont="1" applyBorder="1" applyAlignment="1" applyProtection="1">
      <alignment horizontal="justify" vertical="center" wrapText="1"/>
    </xf>
    <xf numFmtId="0" fontId="30" fillId="0" borderId="30" xfId="0" applyFont="1" applyBorder="1" applyAlignment="1" applyProtection="1">
      <alignment horizontal="justify" vertical="center" wrapText="1"/>
    </xf>
    <xf numFmtId="3" fontId="12" fillId="0" borderId="39" xfId="0" applyNumberFormat="1" applyFont="1" applyBorder="1" applyAlignment="1" applyProtection="1">
      <alignment horizontal="center" vertical="center" textRotation="90" wrapText="1"/>
    </xf>
    <xf numFmtId="3" fontId="12" fillId="0" borderId="35" xfId="0" applyNumberFormat="1" applyFont="1" applyBorder="1" applyAlignment="1" applyProtection="1">
      <alignment horizontal="center" vertical="center" textRotation="90" wrapText="1"/>
    </xf>
    <xf numFmtId="3" fontId="12" fillId="0" borderId="81" xfId="0" applyNumberFormat="1" applyFont="1" applyBorder="1" applyAlignment="1" applyProtection="1">
      <alignment horizontal="center" vertical="center" textRotation="90" wrapText="1"/>
    </xf>
    <xf numFmtId="3" fontId="15" fillId="8" borderId="2" xfId="0" applyNumberFormat="1" applyFont="1" applyFill="1" applyBorder="1" applyAlignment="1" applyProtection="1">
      <alignment horizontal="left"/>
    </xf>
    <xf numFmtId="0" fontId="0" fillId="8" borderId="1" xfId="0" applyFill="1" applyBorder="1" applyAlignment="1">
      <alignment horizontal="left"/>
    </xf>
    <xf numFmtId="0" fontId="0" fillId="8" borderId="9" xfId="0" applyFill="1" applyBorder="1" applyAlignment="1">
      <alignment horizontal="left"/>
    </xf>
    <xf numFmtId="3" fontId="15" fillId="8" borderId="26" xfId="0" applyNumberFormat="1" applyFont="1" applyFill="1" applyBorder="1" applyAlignment="1" applyProtection="1">
      <alignment horizontal="left"/>
    </xf>
    <xf numFmtId="0" fontId="0" fillId="8" borderId="27" xfId="0" applyFill="1" applyBorder="1" applyAlignment="1">
      <alignment horizontal="left"/>
    </xf>
    <xf numFmtId="0" fontId="0" fillId="8" borderId="58" xfId="0" applyFill="1" applyBorder="1" applyAlignment="1">
      <alignment horizontal="left"/>
    </xf>
    <xf numFmtId="3" fontId="1" fillId="8" borderId="43" xfId="0" applyNumberFormat="1" applyFont="1" applyFill="1" applyBorder="1" applyAlignment="1" applyProtection="1">
      <alignment horizontal="center"/>
    </xf>
    <xf numFmtId="3" fontId="1" fillId="8" borderId="62" xfId="0" applyNumberFormat="1" applyFont="1" applyFill="1" applyBorder="1" applyAlignment="1" applyProtection="1">
      <alignment horizontal="center"/>
    </xf>
    <xf numFmtId="3" fontId="1" fillId="8" borderId="44" xfId="0" applyNumberFormat="1" applyFont="1" applyFill="1" applyBorder="1" applyAlignment="1" applyProtection="1">
      <alignment horizontal="center"/>
    </xf>
    <xf numFmtId="3" fontId="15" fillId="8" borderId="54" xfId="0" applyNumberFormat="1" applyFont="1" applyFill="1" applyBorder="1" applyAlignment="1" applyProtection="1">
      <alignment horizontal="left"/>
    </xf>
    <xf numFmtId="3" fontId="15" fillId="8" borderId="53" xfId="0" applyNumberFormat="1" applyFont="1" applyFill="1" applyBorder="1" applyAlignment="1" applyProtection="1">
      <alignment horizontal="left"/>
    </xf>
    <xf numFmtId="0" fontId="0" fillId="8" borderId="57" xfId="0" applyFill="1" applyBorder="1" applyAlignment="1">
      <alignment horizontal="left"/>
    </xf>
    <xf numFmtId="3" fontId="2" fillId="3" borderId="36" xfId="0" applyNumberFormat="1" applyFont="1" applyFill="1" applyBorder="1" applyAlignment="1" applyProtection="1">
      <alignment horizontal="center" vertical="center" textRotation="90" wrapText="1"/>
    </xf>
    <xf numFmtId="3" fontId="2" fillId="3" borderId="56" xfId="0" applyNumberFormat="1" applyFont="1" applyFill="1" applyBorder="1" applyAlignment="1" applyProtection="1">
      <alignment horizontal="center" textRotation="90"/>
    </xf>
    <xf numFmtId="3" fontId="12" fillId="0" borderId="7" xfId="0" applyNumberFormat="1" applyFont="1" applyBorder="1" applyAlignment="1" applyProtection="1">
      <alignment horizontal="center" vertical="center" textRotation="90" wrapText="1"/>
    </xf>
    <xf numFmtId="3" fontId="13" fillId="0" borderId="27" xfId="0" applyNumberFormat="1" applyFont="1" applyBorder="1" applyAlignment="1" applyProtection="1">
      <alignment horizontal="center" vertical="center" textRotation="90"/>
    </xf>
    <xf numFmtId="3" fontId="14" fillId="0" borderId="7" xfId="0" applyNumberFormat="1" applyFont="1" applyBorder="1" applyAlignment="1" applyProtection="1">
      <alignment horizontal="center" vertical="center" textRotation="90" wrapText="1"/>
    </xf>
    <xf numFmtId="3" fontId="14" fillId="0" borderId="27" xfId="0" applyNumberFormat="1" applyFont="1" applyBorder="1" applyAlignment="1" applyProtection="1">
      <alignment textRotation="90"/>
    </xf>
    <xf numFmtId="3" fontId="12" fillId="0" borderId="28" xfId="0" applyNumberFormat="1" applyFont="1" applyBorder="1" applyAlignment="1" applyProtection="1">
      <alignment horizontal="center" vertical="center" textRotation="90" wrapText="1"/>
    </xf>
    <xf numFmtId="3" fontId="13" fillId="0" borderId="55" xfId="0" applyNumberFormat="1" applyFont="1" applyBorder="1" applyAlignment="1" applyProtection="1">
      <alignment horizontal="center" vertical="center" textRotation="90"/>
    </xf>
    <xf numFmtId="3" fontId="1" fillId="12" borderId="85" xfId="0" applyNumberFormat="1" applyFont="1" applyFill="1" applyBorder="1" applyAlignment="1" applyProtection="1">
      <alignment horizontal="center"/>
    </xf>
    <xf numFmtId="3" fontId="1" fillId="12" borderId="86" xfId="0" applyNumberFormat="1" applyFont="1" applyFill="1" applyBorder="1" applyAlignment="1" applyProtection="1">
      <alignment horizontal="center"/>
    </xf>
    <xf numFmtId="3" fontId="1" fillId="12" borderId="87" xfId="0" applyNumberFormat="1" applyFont="1" applyFill="1" applyBorder="1" applyAlignment="1" applyProtection="1">
      <alignment horizontal="center"/>
    </xf>
    <xf numFmtId="3" fontId="0" fillId="8" borderId="5" xfId="0" applyNumberFormat="1" applyFill="1" applyBorder="1" applyAlignment="1" applyProtection="1">
      <alignment horizontal="center"/>
      <protection locked="0"/>
    </xf>
    <xf numFmtId="3" fontId="2" fillId="0" borderId="71" xfId="0" applyNumberFormat="1" applyFont="1" applyFill="1" applyBorder="1" applyAlignment="1" applyProtection="1">
      <alignment horizontal="center" vertical="center" textRotation="255" wrapText="1"/>
    </xf>
    <xf numFmtId="3" fontId="2" fillId="0" borderId="72" xfId="0" applyNumberFormat="1" applyFont="1" applyFill="1" applyBorder="1" applyAlignment="1" applyProtection="1">
      <alignment horizontal="center" vertical="center" textRotation="255" wrapText="1"/>
    </xf>
    <xf numFmtId="3" fontId="34" fillId="11" borderId="66" xfId="0" applyNumberFormat="1" applyFont="1" applyFill="1" applyBorder="1" applyAlignment="1" applyProtection="1">
      <alignment horizontal="center" vertical="center" textRotation="90" wrapText="1"/>
    </xf>
    <xf numFmtId="3" fontId="34" fillId="11" borderId="21" xfId="0" applyNumberFormat="1" applyFont="1" applyFill="1" applyBorder="1" applyAlignment="1" applyProtection="1">
      <alignment horizontal="center" vertical="center" textRotation="90" wrapText="1"/>
    </xf>
    <xf numFmtId="3" fontId="34" fillId="11" borderId="73" xfId="0" applyNumberFormat="1" applyFont="1" applyFill="1" applyBorder="1" applyAlignment="1" applyProtection="1">
      <alignment horizontal="center" vertical="center" textRotation="90" wrapText="1"/>
    </xf>
    <xf numFmtId="3" fontId="2" fillId="2" borderId="35" xfId="0" applyNumberFormat="1" applyFont="1" applyFill="1" applyBorder="1" applyAlignment="1" applyProtection="1">
      <alignment horizontal="center" vertical="center" wrapText="1"/>
    </xf>
    <xf numFmtId="3" fontId="14" fillId="0" borderId="27" xfId="0" applyNumberFormat="1" applyFont="1" applyBorder="1" applyAlignment="1" applyProtection="1">
      <alignment horizontal="center" vertical="center" textRotation="90"/>
    </xf>
    <xf numFmtId="3" fontId="3" fillId="0" borderId="30" xfId="0" applyNumberFormat="1" applyFont="1" applyBorder="1" applyAlignment="1" applyProtection="1">
      <alignment horizontal="center" vertical="center" textRotation="90" wrapText="1"/>
    </xf>
    <xf numFmtId="3" fontId="14" fillId="0" borderId="59" xfId="0" applyNumberFormat="1" applyFont="1" applyBorder="1" applyAlignment="1" applyProtection="1">
      <alignment horizontal="center" vertical="center" textRotation="90"/>
    </xf>
    <xf numFmtId="3" fontId="6" fillId="3" borderId="56" xfId="0" applyNumberFormat="1" applyFont="1" applyFill="1" applyBorder="1" applyAlignment="1" applyProtection="1">
      <alignment horizontal="center" textRotation="90"/>
    </xf>
    <xf numFmtId="3" fontId="14" fillId="0" borderId="30" xfId="0" applyNumberFormat="1" applyFont="1" applyBorder="1" applyAlignment="1" applyProtection="1">
      <alignment horizontal="center" vertical="center" textRotation="90" wrapText="1"/>
    </xf>
    <xf numFmtId="3" fontId="2" fillId="2" borderId="0" xfId="0" applyNumberFormat="1" applyFont="1" applyFill="1" applyBorder="1" applyAlignment="1" applyProtection="1">
      <alignment horizontal="center" vertical="center" wrapText="1"/>
    </xf>
    <xf numFmtId="0" fontId="9" fillId="0" borderId="67" xfId="1" applyFont="1" applyFill="1" applyBorder="1" applyAlignment="1">
      <alignment horizontal="center" vertical="center" wrapText="1"/>
    </xf>
    <xf numFmtId="0" fontId="9" fillId="0" borderId="61" xfId="1" applyFont="1" applyFill="1" applyBorder="1" applyAlignment="1">
      <alignment horizontal="center" vertical="center" wrapText="1"/>
    </xf>
    <xf numFmtId="0" fontId="9" fillId="0" borderId="68" xfId="1" applyFont="1" applyFill="1" applyBorder="1" applyAlignment="1">
      <alignment horizontal="center" vertical="center" wrapText="1"/>
    </xf>
    <xf numFmtId="0" fontId="9" fillId="0" borderId="25"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69" xfId="1" applyFont="1" applyFill="1" applyBorder="1" applyAlignment="1">
      <alignment horizontal="center" vertical="center" wrapText="1"/>
    </xf>
    <xf numFmtId="0" fontId="9" fillId="0" borderId="70" xfId="1" applyFont="1" applyFill="1" applyBorder="1" applyAlignment="1">
      <alignment horizontal="center" vertical="center" wrapText="1"/>
    </xf>
    <xf numFmtId="0" fontId="9" fillId="0" borderId="24" xfId="1" applyFont="1" applyFill="1" applyBorder="1" applyAlignment="1">
      <alignment horizontal="center" vertical="center" wrapText="1"/>
    </xf>
    <xf numFmtId="0" fontId="9" fillId="0" borderId="30" xfId="1" applyFont="1" applyFill="1" applyBorder="1" applyAlignment="1">
      <alignment horizontal="center" vertical="center" wrapText="1"/>
    </xf>
    <xf numFmtId="3" fontId="4" fillId="11" borderId="43" xfId="0" applyNumberFormat="1" applyFont="1" applyFill="1" applyBorder="1" applyAlignment="1" applyProtection="1">
      <alignment horizontal="center" vertical="center" wrapText="1"/>
    </xf>
    <xf numFmtId="3" fontId="4" fillId="11" borderId="62" xfId="0" applyNumberFormat="1" applyFont="1" applyFill="1" applyBorder="1" applyAlignment="1" applyProtection="1">
      <alignment horizontal="center" vertical="center" wrapText="1"/>
    </xf>
    <xf numFmtId="3" fontId="4" fillId="11" borderId="44" xfId="0" applyNumberFormat="1" applyFont="1" applyFill="1" applyBorder="1" applyAlignment="1" applyProtection="1">
      <alignment horizontal="center" vertical="center" wrapText="1"/>
    </xf>
    <xf numFmtId="3" fontId="11" fillId="10" borderId="43" xfId="0" applyNumberFormat="1" applyFont="1" applyFill="1" applyBorder="1" applyAlignment="1" applyProtection="1">
      <alignment horizontal="center"/>
      <protection locked="0"/>
    </xf>
    <xf numFmtId="3" fontId="11" fillId="10" borderId="62" xfId="0" applyNumberFormat="1" applyFont="1" applyFill="1" applyBorder="1" applyAlignment="1" applyProtection="1">
      <alignment horizontal="center"/>
      <protection locked="0"/>
    </xf>
    <xf numFmtId="3" fontId="11" fillId="10" borderId="44" xfId="0" applyNumberFormat="1" applyFont="1" applyFill="1" applyBorder="1" applyAlignment="1" applyProtection="1">
      <alignment horizontal="center"/>
      <protection locked="0"/>
    </xf>
    <xf numFmtId="3" fontId="8" fillId="12" borderId="3" xfId="0" applyNumberFormat="1" applyFont="1" applyFill="1" applyBorder="1" applyAlignment="1" applyProtection="1">
      <alignment horizontal="center"/>
    </xf>
    <xf numFmtId="3" fontId="8" fillId="12" borderId="0" xfId="0" applyNumberFormat="1" applyFont="1" applyFill="1" applyBorder="1" applyAlignment="1" applyProtection="1">
      <alignment horizontal="center"/>
    </xf>
    <xf numFmtId="3" fontId="8" fillId="12" borderId="16" xfId="0" applyNumberFormat="1" applyFont="1" applyFill="1" applyBorder="1" applyAlignment="1" applyProtection="1">
      <alignment horizontal="center"/>
    </xf>
    <xf numFmtId="3" fontId="4" fillId="11" borderId="74" xfId="0" applyNumberFormat="1" applyFont="1" applyFill="1" applyBorder="1" applyAlignment="1" applyProtection="1">
      <alignment horizontal="center" vertical="center" wrapText="1"/>
    </xf>
    <xf numFmtId="3" fontId="4" fillId="11" borderId="75" xfId="0" applyNumberFormat="1" applyFont="1" applyFill="1" applyBorder="1" applyAlignment="1" applyProtection="1">
      <alignment horizontal="center" vertical="center" wrapText="1"/>
    </xf>
    <xf numFmtId="3" fontId="4" fillId="11" borderId="14" xfId="0" applyNumberFormat="1" applyFont="1" applyFill="1" applyBorder="1" applyAlignment="1" applyProtection="1">
      <alignment horizontal="center" vertical="center" wrapText="1"/>
    </xf>
    <xf numFmtId="3" fontId="14" fillId="0" borderId="28" xfId="0" applyNumberFormat="1" applyFont="1" applyBorder="1" applyAlignment="1" applyProtection="1">
      <alignment horizontal="center" vertical="center" textRotation="90" wrapText="1"/>
    </xf>
    <xf numFmtId="3" fontId="14" fillId="0" borderId="55" xfId="0" applyNumberFormat="1" applyFont="1" applyBorder="1" applyAlignment="1" applyProtection="1">
      <alignment horizontal="center" vertical="center" textRotation="90"/>
    </xf>
    <xf numFmtId="3" fontId="3" fillId="11" borderId="71" xfId="0" applyNumberFormat="1" applyFont="1" applyFill="1" applyBorder="1" applyAlignment="1" applyProtection="1">
      <alignment horizontal="center" vertical="center" wrapText="1"/>
    </xf>
    <xf numFmtId="3" fontId="3" fillId="11" borderId="17" xfId="0" applyNumberFormat="1" applyFont="1" applyFill="1" applyBorder="1" applyAlignment="1" applyProtection="1">
      <alignment horizontal="center" vertical="center" wrapText="1"/>
    </xf>
    <xf numFmtId="3" fontId="3" fillId="11" borderId="72" xfId="0" applyNumberFormat="1" applyFont="1" applyFill="1" applyBorder="1" applyAlignment="1" applyProtection="1">
      <alignment horizontal="center" vertical="center" wrapText="1"/>
    </xf>
    <xf numFmtId="0" fontId="17"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3" fontId="2" fillId="2" borderId="35" xfId="0" applyNumberFormat="1" applyFont="1" applyFill="1" applyBorder="1" applyAlignment="1" applyProtection="1">
      <alignment horizontal="center" vertical="center"/>
    </xf>
    <xf numFmtId="3" fontId="2" fillId="8" borderId="5" xfId="0" applyNumberFormat="1" applyFont="1" applyFill="1" applyBorder="1" applyAlignment="1" applyProtection="1">
      <alignment horizontal="center"/>
      <protection locked="0"/>
    </xf>
    <xf numFmtId="3" fontId="4" fillId="11" borderId="63" xfId="0" applyNumberFormat="1" applyFont="1" applyFill="1" applyBorder="1" applyAlignment="1" applyProtection="1">
      <alignment horizontal="center" vertical="center" wrapText="1"/>
    </xf>
    <xf numFmtId="3" fontId="4" fillId="11" borderId="80" xfId="0" applyNumberFormat="1" applyFont="1" applyFill="1" applyBorder="1" applyAlignment="1" applyProtection="1">
      <alignment horizontal="center" vertical="center" wrapText="1"/>
    </xf>
    <xf numFmtId="3" fontId="1" fillId="11" borderId="71" xfId="0" applyNumberFormat="1" applyFont="1" applyFill="1" applyBorder="1" applyAlignment="1" applyProtection="1">
      <alignment horizontal="center" vertical="center" wrapText="1"/>
    </xf>
    <xf numFmtId="3" fontId="1" fillId="11" borderId="17" xfId="0" applyNumberFormat="1" applyFont="1" applyFill="1" applyBorder="1" applyAlignment="1" applyProtection="1">
      <alignment horizontal="center" vertical="center" wrapText="1"/>
    </xf>
    <xf numFmtId="3" fontId="1" fillId="11" borderId="72" xfId="0" applyNumberFormat="1" applyFont="1" applyFill="1" applyBorder="1" applyAlignment="1" applyProtection="1">
      <alignment horizontal="center" vertical="center" wrapText="1"/>
    </xf>
    <xf numFmtId="3" fontId="4" fillId="7" borderId="71" xfId="0" applyNumberFormat="1" applyFont="1" applyFill="1" applyBorder="1" applyAlignment="1" applyProtection="1">
      <alignment horizontal="center" vertical="center" textRotation="90" wrapText="1"/>
    </xf>
    <xf numFmtId="3" fontId="4" fillId="7" borderId="72" xfId="0" applyNumberFormat="1" applyFont="1" applyFill="1" applyBorder="1" applyAlignment="1" applyProtection="1">
      <alignment horizontal="center" vertical="center" textRotation="90" wrapText="1"/>
    </xf>
    <xf numFmtId="3" fontId="12" fillId="0" borderId="12" xfId="0" applyNumberFormat="1" applyFont="1" applyBorder="1" applyAlignment="1" applyProtection="1">
      <alignment horizontal="center" vertical="center" textRotation="90" wrapText="1"/>
    </xf>
    <xf numFmtId="3" fontId="0" fillId="0" borderId="82" xfId="0" applyNumberFormat="1" applyBorder="1" applyAlignment="1" applyProtection="1">
      <alignment horizontal="center" vertical="center" textRotation="90" wrapText="1"/>
    </xf>
    <xf numFmtId="3" fontId="2" fillId="3" borderId="40" xfId="0" applyNumberFormat="1" applyFont="1" applyFill="1" applyBorder="1" applyAlignment="1" applyProtection="1">
      <alignment horizontal="center" vertical="center" textRotation="90" wrapText="1"/>
    </xf>
    <xf numFmtId="3" fontId="6" fillId="3" borderId="64" xfId="0" applyNumberFormat="1" applyFont="1" applyFill="1" applyBorder="1" applyAlignment="1" applyProtection="1">
      <alignment horizontal="center" textRotation="90"/>
    </xf>
    <xf numFmtId="3" fontId="3" fillId="0" borderId="28" xfId="0" applyNumberFormat="1" applyFont="1" applyBorder="1" applyAlignment="1" applyProtection="1">
      <alignment horizontal="center" vertical="center" textRotation="90" wrapText="1"/>
    </xf>
    <xf numFmtId="0" fontId="17" fillId="0" borderId="39"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3"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65" xfId="0" applyFont="1" applyBorder="1" applyAlignment="1">
      <alignment horizontal="center" vertical="center" wrapText="1"/>
    </xf>
    <xf numFmtId="3" fontId="1" fillId="11" borderId="35" xfId="0" applyNumberFormat="1" applyFont="1" applyFill="1" applyBorder="1" applyAlignment="1" applyProtection="1">
      <alignment horizontal="center" vertical="center" wrapText="1"/>
    </xf>
    <xf numFmtId="3" fontId="1" fillId="11" borderId="0" xfId="0" applyNumberFormat="1" applyFont="1" applyFill="1" applyBorder="1" applyAlignment="1" applyProtection="1">
      <alignment horizontal="center" vertical="center" wrapText="1"/>
    </xf>
    <xf numFmtId="3" fontId="1" fillId="11" borderId="5" xfId="0" applyNumberFormat="1" applyFont="1" applyFill="1" applyBorder="1" applyAlignment="1" applyProtection="1">
      <alignment horizontal="center" vertical="center" wrapText="1"/>
    </xf>
    <xf numFmtId="3" fontId="1" fillId="12" borderId="25" xfId="0" applyNumberFormat="1" applyFont="1" applyFill="1" applyBorder="1" applyAlignment="1" applyProtection="1">
      <alignment horizontal="center"/>
    </xf>
    <xf numFmtId="3" fontId="1" fillId="12" borderId="0" xfId="0" applyNumberFormat="1" applyFont="1" applyFill="1" applyBorder="1" applyAlignment="1" applyProtection="1">
      <alignment horizontal="center"/>
    </xf>
    <xf numFmtId="3" fontId="14" fillId="0" borderId="59" xfId="0" applyNumberFormat="1" applyFont="1" applyBorder="1" applyAlignment="1" applyProtection="1">
      <alignment horizontal="center" textRotation="90"/>
    </xf>
    <xf numFmtId="3" fontId="3" fillId="0" borderId="7" xfId="0" applyNumberFormat="1" applyFont="1" applyBorder="1" applyAlignment="1" applyProtection="1">
      <alignment horizontal="center" vertical="center" textRotation="90" wrapText="1"/>
    </xf>
    <xf numFmtId="3" fontId="4" fillId="11" borderId="66" xfId="0" applyNumberFormat="1" applyFont="1" applyFill="1" applyBorder="1" applyAlignment="1" applyProtection="1">
      <alignment horizontal="center" vertical="center" wrapText="1"/>
    </xf>
    <xf numFmtId="3" fontId="4" fillId="11" borderId="21" xfId="0" applyNumberFormat="1" applyFont="1" applyFill="1" applyBorder="1" applyAlignment="1" applyProtection="1">
      <alignment horizontal="center" vertical="center" wrapText="1"/>
    </xf>
    <xf numFmtId="3" fontId="5" fillId="11" borderId="73" xfId="0" applyNumberFormat="1" applyFont="1" applyFill="1" applyBorder="1" applyAlignment="1" applyProtection="1">
      <alignment horizontal="center" vertical="center" wrapText="1"/>
    </xf>
    <xf numFmtId="0" fontId="15" fillId="13" borderId="74" xfId="0" applyFont="1" applyFill="1" applyBorder="1" applyAlignment="1">
      <alignment horizontal="right"/>
    </xf>
    <xf numFmtId="0" fontId="15" fillId="13" borderId="75" xfId="0" applyFont="1" applyFill="1" applyBorder="1" applyAlignment="1">
      <alignment horizontal="right"/>
    </xf>
    <xf numFmtId="0" fontId="15" fillId="13" borderId="80" xfId="0" applyFont="1" applyFill="1" applyBorder="1" applyAlignment="1">
      <alignment horizontal="right"/>
    </xf>
    <xf numFmtId="0" fontId="1" fillId="0" borderId="3" xfId="0" applyFont="1" applyBorder="1" applyAlignment="1">
      <alignment horizontal="center"/>
    </xf>
    <xf numFmtId="0" fontId="1" fillId="0" borderId="0" xfId="0" applyFont="1" applyBorder="1" applyAlignment="1">
      <alignment horizontal="center"/>
    </xf>
    <xf numFmtId="0" fontId="1" fillId="10" borderId="43" xfId="0" applyFont="1" applyFill="1" applyBorder="1" applyAlignment="1" applyProtection="1">
      <alignment horizontal="center"/>
      <protection locked="0"/>
    </xf>
    <xf numFmtId="0" fontId="1" fillId="10" borderId="62" xfId="0" applyFont="1" applyFill="1" applyBorder="1" applyAlignment="1" applyProtection="1">
      <alignment horizontal="center"/>
      <protection locked="0"/>
    </xf>
    <xf numFmtId="0" fontId="1" fillId="10" borderId="44" xfId="0" applyFont="1" applyFill="1" applyBorder="1" applyAlignment="1" applyProtection="1">
      <alignment horizontal="center"/>
      <protection locked="0"/>
    </xf>
    <xf numFmtId="0" fontId="1" fillId="11" borderId="43" xfId="0" applyFont="1" applyFill="1" applyBorder="1" applyAlignment="1">
      <alignment horizontal="center"/>
    </xf>
    <xf numFmtId="0" fontId="1" fillId="11" borderId="62" xfId="0" applyFont="1" applyFill="1" applyBorder="1" applyAlignment="1">
      <alignment horizontal="center"/>
    </xf>
    <xf numFmtId="0" fontId="1" fillId="11" borderId="44" xfId="0" applyFont="1" applyFill="1" applyBorder="1" applyAlignment="1">
      <alignment horizontal="center"/>
    </xf>
    <xf numFmtId="49" fontId="0" fillId="0" borderId="43" xfId="0" applyNumberFormat="1" applyFill="1" applyBorder="1" applyAlignment="1">
      <alignment horizontal="center"/>
    </xf>
    <xf numFmtId="0" fontId="0" fillId="0" borderId="44" xfId="0" applyFill="1" applyBorder="1" applyAlignment="1">
      <alignment horizontal="center"/>
    </xf>
    <xf numFmtId="0" fontId="1" fillId="12" borderId="0" xfId="0" applyFont="1" applyFill="1" applyBorder="1" applyAlignment="1">
      <alignment horizontal="center"/>
    </xf>
    <xf numFmtId="0" fontId="1" fillId="12" borderId="16" xfId="0" applyFont="1" applyFill="1" applyBorder="1" applyAlignment="1">
      <alignment horizontal="center"/>
    </xf>
    <xf numFmtId="49" fontId="0" fillId="10" borderId="43" xfId="0" applyNumberFormat="1" applyFill="1" applyBorder="1" applyAlignment="1" applyProtection="1">
      <alignment horizontal="center"/>
      <protection locked="0"/>
    </xf>
    <xf numFmtId="49" fontId="0" fillId="10" borderId="62" xfId="0" applyNumberFormat="1" applyFill="1" applyBorder="1" applyAlignment="1" applyProtection="1">
      <alignment horizontal="center"/>
      <protection locked="0"/>
    </xf>
    <xf numFmtId="49" fontId="0" fillId="10" borderId="44" xfId="0" applyNumberFormat="1" applyFill="1" applyBorder="1" applyAlignment="1" applyProtection="1">
      <alignment horizontal="center"/>
      <protection locked="0"/>
    </xf>
    <xf numFmtId="0" fontId="1" fillId="12" borderId="0" xfId="0" applyFont="1" applyFill="1" applyBorder="1" applyAlignment="1">
      <alignment horizontal="left"/>
    </xf>
    <xf numFmtId="3" fontId="15" fillId="0" borderId="43" xfId="0" applyNumberFormat="1" applyFont="1" applyFill="1" applyBorder="1" applyAlignment="1">
      <alignment horizontal="center"/>
    </xf>
    <xf numFmtId="0" fontId="15" fillId="0" borderId="62" xfId="0" applyFont="1" applyFill="1" applyBorder="1" applyAlignment="1">
      <alignment horizontal="center"/>
    </xf>
    <xf numFmtId="0" fontId="15" fillId="0" borderId="44" xfId="0" applyFont="1" applyFill="1" applyBorder="1" applyAlignment="1">
      <alignment horizontal="center"/>
    </xf>
    <xf numFmtId="0" fontId="0" fillId="10" borderId="43" xfId="0" applyFill="1" applyBorder="1" applyAlignment="1" applyProtection="1">
      <alignment horizontal="center"/>
      <protection locked="0"/>
    </xf>
    <xf numFmtId="0" fontId="0" fillId="10" borderId="62" xfId="0" applyFill="1" applyBorder="1" applyAlignment="1" applyProtection="1">
      <alignment horizontal="center"/>
      <protection locked="0"/>
    </xf>
    <xf numFmtId="0" fontId="0" fillId="10" borderId="44" xfId="0" applyFill="1" applyBorder="1" applyAlignment="1" applyProtection="1">
      <alignment horizontal="center"/>
      <protection locked="0"/>
    </xf>
    <xf numFmtId="0" fontId="40" fillId="10" borderId="43" xfId="3" applyFill="1" applyBorder="1" applyAlignment="1" applyProtection="1">
      <alignment horizontal="center"/>
      <protection locked="0"/>
    </xf>
    <xf numFmtId="0" fontId="0" fillId="10" borderId="43" xfId="2" applyNumberFormat="1" applyFont="1" applyFill="1" applyBorder="1" applyAlignment="1" applyProtection="1">
      <alignment horizontal="center" vertical="center"/>
      <protection locked="0"/>
    </xf>
    <xf numFmtId="0" fontId="0" fillId="10" borderId="62" xfId="2" applyNumberFormat="1" applyFont="1" applyFill="1" applyBorder="1" applyAlignment="1" applyProtection="1">
      <alignment horizontal="center" vertical="center"/>
      <protection locked="0"/>
    </xf>
    <xf numFmtId="0" fontId="0" fillId="10" borderId="44" xfId="2" applyNumberFormat="1" applyFont="1" applyFill="1" applyBorder="1" applyAlignment="1" applyProtection="1">
      <alignment horizontal="center" vertical="center"/>
      <protection locked="0"/>
    </xf>
    <xf numFmtId="0" fontId="1" fillId="0" borderId="42" xfId="0" applyFont="1" applyBorder="1" applyAlignment="1">
      <alignment horizontal="center"/>
    </xf>
    <xf numFmtId="0" fontId="1" fillId="0" borderId="53" xfId="0" applyFont="1" applyBorder="1" applyAlignment="1">
      <alignment horizontal="center"/>
    </xf>
    <xf numFmtId="0" fontId="1" fillId="0" borderId="57" xfId="0" applyFont="1" applyBorder="1" applyAlignment="1">
      <alignment horizontal="center"/>
    </xf>
    <xf numFmtId="0" fontId="1" fillId="0" borderId="54" xfId="0" applyFont="1" applyBorder="1" applyAlignment="1">
      <alignment horizontal="center"/>
    </xf>
    <xf numFmtId="0" fontId="1" fillId="12" borderId="3" xfId="0" applyFont="1" applyFill="1" applyBorder="1" applyAlignment="1">
      <alignment horizontal="center"/>
    </xf>
    <xf numFmtId="3" fontId="15" fillId="0" borderId="43" xfId="0" applyNumberFormat="1" applyFont="1" applyFill="1" applyBorder="1" applyAlignment="1" applyProtection="1">
      <alignment horizontal="center"/>
    </xf>
    <xf numFmtId="0" fontId="0" fillId="0" borderId="62" xfId="0" applyNumberFormat="1" applyFill="1" applyBorder="1" applyAlignment="1" applyProtection="1">
      <alignment horizontal="center"/>
    </xf>
    <xf numFmtId="0" fontId="0" fillId="0" borderId="44" xfId="0" applyNumberFormat="1" applyFill="1" applyBorder="1" applyAlignment="1" applyProtection="1">
      <alignment horizontal="center"/>
    </xf>
    <xf numFmtId="49" fontId="15" fillId="10" borderId="43" xfId="0" applyNumberFormat="1" applyFont="1" applyFill="1" applyBorder="1" applyAlignment="1" applyProtection="1">
      <alignment horizontal="center"/>
      <protection locked="0"/>
    </xf>
    <xf numFmtId="0" fontId="0" fillId="13" borderId="75" xfId="0" applyFill="1" applyBorder="1" applyAlignment="1">
      <alignment horizontal="right"/>
    </xf>
    <xf numFmtId="0" fontId="0" fillId="13" borderId="80" xfId="0" applyFill="1" applyBorder="1" applyAlignment="1">
      <alignment horizontal="right"/>
    </xf>
    <xf numFmtId="49" fontId="1" fillId="0" borderId="54" xfId="0" applyNumberFormat="1" applyFont="1" applyBorder="1" applyAlignment="1">
      <alignment horizontal="center"/>
    </xf>
    <xf numFmtId="49" fontId="1" fillId="0" borderId="53" xfId="0" applyNumberFormat="1" applyFont="1" applyBorder="1" applyAlignment="1">
      <alignment horizontal="center"/>
    </xf>
    <xf numFmtId="49" fontId="1" fillId="0" borderId="78" xfId="0" applyNumberFormat="1" applyFont="1" applyBorder="1" applyAlignment="1">
      <alignment horizontal="center"/>
    </xf>
    <xf numFmtId="0" fontId="1" fillId="0" borderId="54" xfId="0" applyFont="1" applyBorder="1" applyAlignment="1">
      <alignment horizontal="center" vertical="center"/>
    </xf>
    <xf numFmtId="0" fontId="1" fillId="0" borderId="26" xfId="0" applyFont="1" applyBorder="1" applyAlignment="1">
      <alignment horizontal="center" vertical="center"/>
    </xf>
    <xf numFmtId="0" fontId="1" fillId="0" borderId="53" xfId="0" applyFont="1" applyBorder="1" applyAlignment="1">
      <alignment horizontal="center" textRotation="90" wrapText="1"/>
    </xf>
    <xf numFmtId="0" fontId="1" fillId="0" borderId="27" xfId="0" applyFont="1" applyBorder="1" applyAlignment="1">
      <alignment horizontal="center" textRotation="90" wrapText="1"/>
    </xf>
    <xf numFmtId="0" fontId="1" fillId="12" borderId="39" xfId="0" applyFont="1" applyFill="1" applyBorder="1" applyAlignment="1">
      <alignment horizontal="center"/>
    </xf>
    <xf numFmtId="0" fontId="1" fillId="12" borderId="35" xfId="0" applyFont="1" applyFill="1" applyBorder="1" applyAlignment="1">
      <alignment horizontal="center"/>
    </xf>
    <xf numFmtId="0" fontId="1" fillId="12" borderId="23" xfId="0" applyFont="1" applyFill="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textRotation="90" wrapText="1"/>
    </xf>
    <xf numFmtId="0" fontId="1" fillId="0" borderId="78" xfId="0" applyFont="1" applyBorder="1" applyAlignment="1">
      <alignment horizontal="center" textRotation="90"/>
    </xf>
    <xf numFmtId="0" fontId="1" fillId="0" borderId="48" xfId="0" applyFont="1" applyBorder="1" applyAlignment="1">
      <alignment horizontal="center" textRotation="90"/>
    </xf>
    <xf numFmtId="0" fontId="1" fillId="0" borderId="54" xfId="0" applyFont="1" applyBorder="1" applyAlignment="1">
      <alignment horizontal="center" textRotation="90"/>
    </xf>
    <xf numFmtId="0" fontId="1" fillId="0" borderId="10" xfId="0" applyFont="1" applyBorder="1" applyAlignment="1">
      <alignment horizontal="center" textRotation="90"/>
    </xf>
    <xf numFmtId="0" fontId="1" fillId="0" borderId="53" xfId="0" applyFont="1" applyBorder="1" applyAlignment="1">
      <alignment horizontal="center" textRotation="90"/>
    </xf>
    <xf numFmtId="0" fontId="1" fillId="0" borderId="11" xfId="0" applyFont="1" applyBorder="1" applyAlignment="1">
      <alignment horizontal="center" textRotation="90"/>
    </xf>
    <xf numFmtId="0" fontId="1" fillId="0" borderId="57" xfId="0" applyFont="1" applyBorder="1" applyAlignment="1">
      <alignment horizontal="center" textRotation="90"/>
    </xf>
    <xf numFmtId="0" fontId="1" fillId="0" borderId="13" xfId="0" applyFont="1" applyBorder="1" applyAlignment="1">
      <alignment horizontal="center" textRotation="90"/>
    </xf>
    <xf numFmtId="0" fontId="1" fillId="0" borderId="75" xfId="0" applyFont="1" applyBorder="1" applyAlignment="1">
      <alignment horizontal="center"/>
    </xf>
    <xf numFmtId="0" fontId="1" fillId="0" borderId="55" xfId="0" applyFont="1" applyBorder="1" applyAlignment="1">
      <alignment horizontal="center" textRotation="90"/>
    </xf>
    <xf numFmtId="0" fontId="1" fillId="0" borderId="26" xfId="0" applyFont="1" applyBorder="1" applyAlignment="1">
      <alignment horizontal="center" textRotation="90"/>
    </xf>
    <xf numFmtId="0" fontId="1" fillId="0" borderId="27" xfId="0" applyFont="1" applyBorder="1" applyAlignment="1">
      <alignment horizontal="center" textRotation="90"/>
    </xf>
    <xf numFmtId="0" fontId="1" fillId="0" borderId="58" xfId="0" applyFont="1" applyBorder="1" applyAlignment="1">
      <alignment horizontal="center" textRotation="90"/>
    </xf>
    <xf numFmtId="0" fontId="15" fillId="0" borderId="6" xfId="0" applyFont="1" applyBorder="1" applyAlignment="1">
      <alignment horizontal="center"/>
    </xf>
    <xf numFmtId="0" fontId="15" fillId="0" borderId="7" xfId="0" applyFont="1" applyBorder="1" applyAlignment="1">
      <alignment horizontal="center"/>
    </xf>
    <xf numFmtId="0" fontId="15" fillId="0" borderId="26" xfId="0" applyFont="1" applyBorder="1" applyAlignment="1">
      <alignment horizontal="center"/>
    </xf>
    <xf numFmtId="0" fontId="15" fillId="0" borderId="27" xfId="0" applyFont="1" applyBorder="1" applyAlignment="1">
      <alignment horizontal="center"/>
    </xf>
    <xf numFmtId="0" fontId="1" fillId="0" borderId="74" xfId="0" applyFont="1" applyBorder="1" applyAlignment="1">
      <alignment horizontal="center"/>
    </xf>
    <xf numFmtId="0" fontId="1" fillId="0" borderId="14" xfId="0" applyFont="1" applyBorder="1" applyAlignment="1">
      <alignment horizontal="center"/>
    </xf>
    <xf numFmtId="0" fontId="1" fillId="11" borderId="74" xfId="0" applyFont="1" applyFill="1" applyBorder="1" applyAlignment="1">
      <alignment horizontal="center"/>
    </xf>
    <xf numFmtId="0" fontId="1" fillId="11" borderId="75" xfId="0" applyFont="1" applyFill="1" applyBorder="1" applyAlignment="1">
      <alignment horizontal="center"/>
    </xf>
    <xf numFmtId="0" fontId="1" fillId="11" borderId="14" xfId="0" applyFont="1" applyFill="1" applyBorder="1" applyAlignment="1">
      <alignment horizontal="center"/>
    </xf>
    <xf numFmtId="0" fontId="0" fillId="10" borderId="1" xfId="0" applyFill="1" applyBorder="1" applyAlignment="1" applyProtection="1">
      <alignment horizontal="center"/>
      <protection locked="0"/>
    </xf>
    <xf numFmtId="0" fontId="0" fillId="10" borderId="11" xfId="0" applyFill="1" applyBorder="1" applyAlignment="1" applyProtection="1">
      <alignment horizontal="center"/>
      <protection locked="0"/>
    </xf>
    <xf numFmtId="0" fontId="0" fillId="10" borderId="32" xfId="0" applyFill="1" applyBorder="1" applyAlignment="1" applyProtection="1">
      <alignment horizontal="center"/>
      <protection locked="0"/>
    </xf>
    <xf numFmtId="0" fontId="0" fillId="10" borderId="31" xfId="0" applyFill="1" applyBorder="1" applyAlignment="1" applyProtection="1">
      <alignment horizontal="center"/>
      <protection locked="0"/>
    </xf>
    <xf numFmtId="0" fontId="0" fillId="10" borderId="34" xfId="0" applyFill="1" applyBorder="1" applyAlignment="1" applyProtection="1">
      <alignment horizontal="center"/>
      <protection locked="0"/>
    </xf>
    <xf numFmtId="0" fontId="0" fillId="10" borderId="48" xfId="0" applyFill="1" applyBorder="1" applyAlignment="1" applyProtection="1">
      <alignment horizontal="center"/>
      <protection locked="0"/>
    </xf>
    <xf numFmtId="0" fontId="0" fillId="10" borderId="45" xfId="0" applyFill="1" applyBorder="1" applyAlignment="1" applyProtection="1">
      <alignment horizontal="center"/>
      <protection locked="0"/>
    </xf>
    <xf numFmtId="0" fontId="0" fillId="10" borderId="46" xfId="0" applyFill="1" applyBorder="1" applyAlignment="1" applyProtection="1">
      <alignment horizontal="center"/>
      <protection locked="0"/>
    </xf>
    <xf numFmtId="0" fontId="1" fillId="13" borderId="7" xfId="0" applyFont="1" applyFill="1" applyBorder="1" applyAlignment="1">
      <alignment horizontal="center"/>
    </xf>
    <xf numFmtId="0" fontId="1" fillId="13" borderId="8" xfId="0" applyFont="1" applyFill="1" applyBorder="1" applyAlignment="1">
      <alignment horizontal="center"/>
    </xf>
    <xf numFmtId="0" fontId="1" fillId="13" borderId="27" xfId="0" applyFont="1" applyFill="1" applyBorder="1" applyAlignment="1">
      <alignment horizontal="center"/>
    </xf>
    <xf numFmtId="0" fontId="1" fillId="13" borderId="58" xfId="0" applyFont="1" applyFill="1" applyBorder="1" applyAlignment="1">
      <alignment horizontal="center"/>
    </xf>
    <xf numFmtId="0" fontId="1" fillId="11" borderId="39" xfId="0" applyFont="1" applyFill="1" applyBorder="1" applyAlignment="1">
      <alignment horizontal="center"/>
    </xf>
    <xf numFmtId="0" fontId="1" fillId="11" borderId="35" xfId="0" applyFont="1" applyFill="1" applyBorder="1" applyAlignment="1">
      <alignment horizontal="center"/>
    </xf>
    <xf numFmtId="0" fontId="1" fillId="11" borderId="23" xfId="0" applyFont="1" applyFill="1" applyBorder="1" applyAlignment="1">
      <alignment horizontal="center"/>
    </xf>
    <xf numFmtId="0" fontId="15" fillId="10" borderId="7" xfId="0" applyFont="1" applyFill="1" applyBorder="1" applyAlignment="1" applyProtection="1">
      <alignment horizontal="center"/>
      <protection locked="0"/>
    </xf>
    <xf numFmtId="0" fontId="1" fillId="0" borderId="74" xfId="0" applyFont="1" applyFill="1" applyBorder="1" applyAlignment="1">
      <alignment horizontal="center"/>
    </xf>
    <xf numFmtId="0" fontId="1" fillId="0" borderId="75" xfId="0" applyFont="1" applyFill="1" applyBorder="1" applyAlignment="1">
      <alignment horizontal="center"/>
    </xf>
    <xf numFmtId="0" fontId="1" fillId="0" borderId="14" xfId="0" applyFont="1" applyFill="1" applyBorder="1" applyAlignment="1">
      <alignment horizontal="center"/>
    </xf>
    <xf numFmtId="0" fontId="15" fillId="10" borderId="7" xfId="0" applyFont="1" applyFill="1" applyBorder="1" applyAlignment="1" applyProtection="1">
      <alignment horizontal="left"/>
      <protection locked="0"/>
    </xf>
    <xf numFmtId="0" fontId="1" fillId="13" borderId="74" xfId="0" applyFont="1" applyFill="1" applyBorder="1" applyAlignment="1">
      <alignment horizontal="center"/>
    </xf>
    <xf numFmtId="0" fontId="1" fillId="13" borderId="75" xfId="0" applyFont="1" applyFill="1" applyBorder="1" applyAlignment="1">
      <alignment horizontal="center"/>
    </xf>
    <xf numFmtId="0" fontId="1" fillId="13" borderId="14" xfId="0" applyFont="1" applyFill="1" applyBorder="1" applyAlignment="1">
      <alignment horizontal="center"/>
    </xf>
    <xf numFmtId="0" fontId="15" fillId="10" borderId="28" xfId="0" applyFont="1" applyFill="1" applyBorder="1" applyAlignment="1" applyProtection="1">
      <alignment horizontal="center"/>
      <protection locked="0"/>
    </xf>
    <xf numFmtId="0" fontId="15" fillId="10" borderId="24" xfId="0" applyFont="1" applyFill="1" applyBorder="1" applyAlignment="1" applyProtection="1">
      <alignment horizontal="center"/>
      <protection locked="0"/>
    </xf>
    <xf numFmtId="0" fontId="15" fillId="10" borderId="30" xfId="0" applyFont="1" applyFill="1" applyBorder="1" applyAlignment="1" applyProtection="1">
      <alignment horizontal="center"/>
      <protection locked="0"/>
    </xf>
    <xf numFmtId="0" fontId="15" fillId="10" borderId="1" xfId="0" applyFont="1" applyFill="1" applyBorder="1" applyAlignment="1" applyProtection="1">
      <alignment horizontal="center"/>
      <protection locked="0"/>
    </xf>
    <xf numFmtId="0" fontId="1" fillId="0" borderId="80" xfId="0" applyFont="1" applyBorder="1" applyAlignment="1">
      <alignment horizontal="center"/>
    </xf>
    <xf numFmtId="0" fontId="1" fillId="0" borderId="62" xfId="0" applyFont="1" applyBorder="1" applyAlignment="1">
      <alignment horizontal="center"/>
    </xf>
    <xf numFmtId="0" fontId="1" fillId="0" borderId="63" xfId="0" applyFont="1" applyBorder="1" applyAlignment="1">
      <alignment horizontal="center"/>
    </xf>
    <xf numFmtId="0" fontId="15" fillId="10" borderId="78" xfId="0" applyFont="1" applyFill="1" applyBorder="1" applyAlignment="1" applyProtection="1">
      <alignment horizontal="left"/>
      <protection locked="0"/>
    </xf>
    <xf numFmtId="0" fontId="15" fillId="10" borderId="41" xfId="0" applyFont="1" applyFill="1" applyBorder="1" applyAlignment="1" applyProtection="1">
      <alignment horizontal="left"/>
      <protection locked="0"/>
    </xf>
    <xf numFmtId="0" fontId="15" fillId="10" borderId="42" xfId="0" applyFont="1" applyFill="1" applyBorder="1" applyAlignment="1" applyProtection="1">
      <alignment horizontal="left"/>
      <protection locked="0"/>
    </xf>
    <xf numFmtId="0" fontId="5" fillId="10" borderId="55" xfId="0" applyFont="1" applyFill="1" applyBorder="1" applyAlignment="1" applyProtection="1">
      <alignment horizontal="center"/>
      <protection locked="0"/>
    </xf>
    <xf numFmtId="0" fontId="5" fillId="10" borderId="60" xfId="0" applyFont="1" applyFill="1" applyBorder="1" applyAlignment="1" applyProtection="1">
      <alignment horizontal="center"/>
      <protection locked="0"/>
    </xf>
    <xf numFmtId="0" fontId="5" fillId="10" borderId="59" xfId="0" applyFont="1" applyFill="1" applyBorder="1" applyAlignment="1" applyProtection="1">
      <alignment horizontal="center"/>
      <protection locked="0"/>
    </xf>
    <xf numFmtId="0" fontId="9" fillId="11" borderId="39" xfId="0" applyFont="1" applyFill="1" applyBorder="1" applyAlignment="1">
      <alignment vertical="center"/>
    </xf>
    <xf numFmtId="0" fontId="9" fillId="11" borderId="35" xfId="0" applyFont="1" applyFill="1" applyBorder="1" applyAlignment="1">
      <alignment vertical="center"/>
    </xf>
    <xf numFmtId="0" fontId="9" fillId="11" borderId="4" xfId="0" applyFont="1" applyFill="1" applyBorder="1" applyAlignment="1">
      <alignment vertical="center"/>
    </xf>
    <xf numFmtId="0" fontId="9" fillId="11" borderId="5" xfId="0" applyFont="1" applyFill="1" applyBorder="1" applyAlignment="1">
      <alignment vertical="center"/>
    </xf>
    <xf numFmtId="0" fontId="16" fillId="0" borderId="39" xfId="0" applyFont="1" applyFill="1" applyBorder="1" applyAlignment="1">
      <alignment vertical="center"/>
    </xf>
    <xf numFmtId="0" fontId="16" fillId="0" borderId="23" xfId="0" applyFont="1" applyFill="1" applyBorder="1" applyAlignment="1">
      <alignment vertical="center"/>
    </xf>
    <xf numFmtId="0" fontId="16" fillId="0" borderId="4" xfId="0" applyFont="1" applyFill="1" applyBorder="1" applyAlignment="1">
      <alignment vertical="center"/>
    </xf>
    <xf numFmtId="0" fontId="16" fillId="0" borderId="65" xfId="0" applyFont="1" applyFill="1" applyBorder="1" applyAlignment="1">
      <alignment vertical="center"/>
    </xf>
    <xf numFmtId="0" fontId="1" fillId="8" borderId="0" xfId="0" applyFont="1" applyFill="1" applyBorder="1" applyAlignment="1">
      <alignment horizontal="right"/>
    </xf>
    <xf numFmtId="0" fontId="15" fillId="10" borderId="11" xfId="0" applyFont="1" applyFill="1" applyBorder="1" applyAlignment="1" applyProtection="1">
      <alignment horizontal="center"/>
      <protection locked="0"/>
    </xf>
    <xf numFmtId="0" fontId="1" fillId="13" borderId="43" xfId="0" applyFont="1" applyFill="1" applyBorder="1" applyAlignment="1">
      <alignment horizontal="center"/>
    </xf>
    <xf numFmtId="0" fontId="1" fillId="13" borderId="62" xfId="0" applyFont="1" applyFill="1" applyBorder="1" applyAlignment="1">
      <alignment horizontal="center"/>
    </xf>
    <xf numFmtId="0" fontId="1" fillId="13" borderId="44" xfId="0" applyFont="1" applyFill="1" applyBorder="1" applyAlignment="1">
      <alignment horizontal="center"/>
    </xf>
    <xf numFmtId="0" fontId="1" fillId="8" borderId="0" xfId="0" applyFont="1" applyFill="1" applyAlignment="1">
      <alignment horizontal="center"/>
    </xf>
  </cellXfs>
  <cellStyles count="4">
    <cellStyle name="Hipervínculo" xfId="3" builtinId="8"/>
    <cellStyle name="Millares" xfId="2" builtinId="3"/>
    <cellStyle name="Normal" xfId="0" builtinId="0"/>
    <cellStyle name="Normal_LIQ.CAT B-2000CP" xfId="1"/>
  </cellStyles>
  <dxfs count="0"/>
  <tableStyles count="0" defaultTableStyle="TableStyleMedium9" defaultPivotStyle="PivotStyleLight16"/>
  <colors>
    <mruColors>
      <color rgb="FFFFFF99"/>
      <color rgb="FF009900"/>
      <color rgb="FF008000"/>
      <color rgb="FF006600"/>
      <color rgb="FFFFFFCC"/>
      <color rgb="FF00CC00"/>
      <color rgb="FF99CC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38100</xdr:rowOff>
    </xdr:from>
    <xdr:to>
      <xdr:col>1</xdr:col>
      <xdr:colOff>790575</xdr:colOff>
      <xdr:row>3</xdr:row>
      <xdr:rowOff>200620</xdr:rowOff>
    </xdr:to>
    <xdr:pic>
      <xdr:nvPicPr>
        <xdr:cNvPr id="3" name="Imagen 3" descr="D:\Mis documentos\Downloads\ut2_low.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38100"/>
          <a:ext cx="571500" cy="705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3" name="Conector recto 2"/>
        <xdr:cNvCxnSpPr/>
      </xdr:nvCxnSpPr>
      <xdr:spPr>
        <a:xfrm>
          <a:off x="266700" y="18220595"/>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5" name="Conector recto 4"/>
        <xdr:cNvCxnSpPr/>
      </xdr:nvCxnSpPr>
      <xdr:spPr>
        <a:xfrm>
          <a:off x="3676650" y="17402175"/>
          <a:ext cx="3038475" cy="1108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109</xdr:row>
      <xdr:rowOff>132620</xdr:rowOff>
    </xdr:from>
    <xdr:to>
      <xdr:col>4</xdr:col>
      <xdr:colOff>819150</xdr:colOff>
      <xdr:row>109</xdr:row>
      <xdr:rowOff>152400</xdr:rowOff>
    </xdr:to>
    <xdr:cxnSp macro="">
      <xdr:nvCxnSpPr>
        <xdr:cNvPr id="2" name="Conector recto 1"/>
        <xdr:cNvCxnSpPr/>
      </xdr:nvCxnSpPr>
      <xdr:spPr>
        <a:xfrm>
          <a:off x="266700" y="18230120"/>
          <a:ext cx="2809875" cy="1978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1419225</xdr:colOff>
      <xdr:row>109</xdr:row>
      <xdr:rowOff>152400</xdr:rowOff>
    </xdr:from>
    <xdr:to>
      <xdr:col>6</xdr:col>
      <xdr:colOff>609600</xdr:colOff>
      <xdr:row>110</xdr:row>
      <xdr:rowOff>1564</xdr:rowOff>
    </xdr:to>
    <xdr:cxnSp macro="">
      <xdr:nvCxnSpPr>
        <xdr:cNvPr id="3" name="Conector recto 2"/>
        <xdr:cNvCxnSpPr/>
      </xdr:nvCxnSpPr>
      <xdr:spPr>
        <a:xfrm>
          <a:off x="3676650" y="18249900"/>
          <a:ext cx="3038475" cy="206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F18"/>
  <sheetViews>
    <sheetView workbookViewId="0">
      <selection activeCell="A8" sqref="A8:B8"/>
    </sheetView>
  </sheetViews>
  <sheetFormatPr baseColWidth="10" defaultColWidth="11.42578125" defaultRowHeight="12.75" x14ac:dyDescent="0.2"/>
  <cols>
    <col min="1" max="1" width="22.85546875" style="1" customWidth="1"/>
    <col min="2" max="2" width="20.7109375" style="1" customWidth="1"/>
    <col min="3" max="3" width="8.42578125" style="1" customWidth="1"/>
    <col min="4" max="4" width="17.42578125" style="1" customWidth="1"/>
    <col min="5" max="5" width="7" style="1" customWidth="1"/>
    <col min="6" max="6" width="32.5703125" style="1" customWidth="1"/>
    <col min="7" max="16384" width="11.42578125" style="1"/>
  </cols>
  <sheetData>
    <row r="1" spans="1:6" ht="15" x14ac:dyDescent="0.2">
      <c r="A1" s="241" t="s">
        <v>24</v>
      </c>
      <c r="B1" s="242"/>
      <c r="C1" s="242"/>
      <c r="D1" s="242"/>
      <c r="E1" s="242"/>
      <c r="F1" s="243"/>
    </row>
    <row r="2" spans="1:6" ht="15" x14ac:dyDescent="0.2">
      <c r="A2" s="244" t="s">
        <v>20</v>
      </c>
      <c r="B2" s="245"/>
      <c r="C2" s="245"/>
      <c r="D2" s="245"/>
      <c r="E2" s="245"/>
      <c r="F2" s="246"/>
    </row>
    <row r="3" spans="1:6" ht="20.25" customHeight="1" x14ac:dyDescent="0.2">
      <c r="A3" s="247" t="s">
        <v>43</v>
      </c>
      <c r="B3" s="248"/>
      <c r="C3" s="248"/>
      <c r="D3" s="248"/>
      <c r="E3" s="248"/>
      <c r="F3" s="249"/>
    </row>
    <row r="4" spans="1:6" ht="20.25" customHeight="1" thickBot="1" x14ac:dyDescent="0.25">
      <c r="A4" s="4"/>
      <c r="B4" s="5"/>
      <c r="C4" s="5"/>
      <c r="D4" s="6"/>
      <c r="E4" s="6"/>
      <c r="F4" s="7"/>
    </row>
    <row r="5" spans="1:6" ht="30" customHeight="1" thickBot="1" x14ac:dyDescent="0.25">
      <c r="A5" s="8" t="s">
        <v>28</v>
      </c>
      <c r="B5" s="253">
        <f>'RESUMEN-DPTO'!AC8</f>
        <v>0</v>
      </c>
      <c r="C5" s="254"/>
      <c r="D5" s="8" t="s">
        <v>27</v>
      </c>
      <c r="E5" s="253">
        <f>'RESUMEN-DPTO'!D8</f>
        <v>0</v>
      </c>
      <c r="F5" s="254"/>
    </row>
    <row r="6" spans="1:6" ht="5.25" customHeight="1" thickBot="1" x14ac:dyDescent="0.25">
      <c r="A6" s="11"/>
      <c r="B6" s="3"/>
      <c r="C6" s="3"/>
      <c r="D6" s="9"/>
      <c r="E6" s="9"/>
      <c r="F6" s="10"/>
    </row>
    <row r="7" spans="1:6" s="2" customFormat="1" ht="32.25" customHeight="1" x14ac:dyDescent="0.2">
      <c r="A7" s="255" t="s">
        <v>29</v>
      </c>
      <c r="B7" s="256"/>
      <c r="C7" s="250" t="s">
        <v>42</v>
      </c>
      <c r="D7" s="251"/>
      <c r="E7" s="252"/>
      <c r="F7" s="13" t="s">
        <v>44</v>
      </c>
    </row>
    <row r="8" spans="1:6" ht="50.25" customHeight="1" x14ac:dyDescent="0.2">
      <c r="A8" s="257" t="e">
        <f>#REF!</f>
        <v>#REF!</v>
      </c>
      <c r="B8" s="258"/>
      <c r="C8" s="261">
        <f ca="1">'RESUMEN-DPTO'!AK53</f>
        <v>0</v>
      </c>
      <c r="D8" s="262"/>
      <c r="E8" s="263"/>
      <c r="F8" s="14" t="e">
        <f ca="1">C8/$C$15*100</f>
        <v>#DIV/0!</v>
      </c>
    </row>
    <row r="9" spans="1:6" ht="36" customHeight="1" x14ac:dyDescent="0.2">
      <c r="A9" s="257" t="e">
        <f>#REF!</f>
        <v>#REF!</v>
      </c>
      <c r="B9" s="258"/>
      <c r="C9" s="261">
        <f ca="1">'RESUMEN-DPTO'!AL53</f>
        <v>0</v>
      </c>
      <c r="D9" s="262"/>
      <c r="E9" s="263"/>
      <c r="F9" s="14" t="e">
        <f t="shared" ref="F9:F14" ca="1" si="0">C9/$C$15*100</f>
        <v>#DIV/0!</v>
      </c>
    </row>
    <row r="10" spans="1:6" ht="63" customHeight="1" x14ac:dyDescent="0.2">
      <c r="A10" s="257" t="e">
        <f>#REF!</f>
        <v>#REF!</v>
      </c>
      <c r="B10" s="258"/>
      <c r="C10" s="261">
        <f ca="1">'RESUMEN-DPTO'!AM53</f>
        <v>0</v>
      </c>
      <c r="D10" s="262"/>
      <c r="E10" s="263"/>
      <c r="F10" s="14" t="e">
        <f t="shared" ca="1" si="0"/>
        <v>#DIV/0!</v>
      </c>
    </row>
    <row r="11" spans="1:6" ht="36.75" customHeight="1" x14ac:dyDescent="0.2">
      <c r="A11" s="257" t="e">
        <f>#REF!</f>
        <v>#REF!</v>
      </c>
      <c r="B11" s="258"/>
      <c r="C11" s="261">
        <f ca="1">'RESUMEN-DPTO'!AN53</f>
        <v>0</v>
      </c>
      <c r="D11" s="262"/>
      <c r="E11" s="263"/>
      <c r="F11" s="14" t="e">
        <f t="shared" ca="1" si="0"/>
        <v>#DIV/0!</v>
      </c>
    </row>
    <row r="12" spans="1:6" ht="47.25" customHeight="1" x14ac:dyDescent="0.2">
      <c r="A12" s="257" t="e">
        <f>#REF!</f>
        <v>#REF!</v>
      </c>
      <c r="B12" s="258"/>
      <c r="C12" s="261">
        <f ca="1">'RESUMEN-DPTO'!AO53</f>
        <v>0</v>
      </c>
      <c r="D12" s="262"/>
      <c r="E12" s="263"/>
      <c r="F12" s="14" t="e">
        <f t="shared" ca="1" si="0"/>
        <v>#DIV/0!</v>
      </c>
    </row>
    <row r="13" spans="1:6" ht="58.5" customHeight="1" x14ac:dyDescent="0.2">
      <c r="A13" s="270" t="e">
        <f>#REF!</f>
        <v>#REF!</v>
      </c>
      <c r="B13" s="271"/>
      <c r="C13" s="264">
        <f ca="1">'RESUMEN-DPTO'!AP53</f>
        <v>0</v>
      </c>
      <c r="D13" s="265"/>
      <c r="E13" s="266"/>
      <c r="F13" s="15" t="e">
        <f t="shared" ca="1" si="0"/>
        <v>#DIV/0!</v>
      </c>
    </row>
    <row r="14" spans="1:6" ht="35.25" customHeight="1" thickBot="1" x14ac:dyDescent="0.25">
      <c r="A14" s="272" t="e">
        <f>#REF!</f>
        <v>#REF!</v>
      </c>
      <c r="B14" s="273"/>
      <c r="C14" s="274">
        <f ca="1">'RESUMEN-DPTO'!AQ53</f>
        <v>0</v>
      </c>
      <c r="D14" s="275"/>
      <c r="E14" s="276"/>
      <c r="F14" s="34" t="e">
        <f t="shared" ca="1" si="0"/>
        <v>#DIV/0!</v>
      </c>
    </row>
    <row r="15" spans="1:6" ht="24.75" thickTop="1" thickBot="1" x14ac:dyDescent="0.25">
      <c r="A15" s="259" t="s">
        <v>22</v>
      </c>
      <c r="B15" s="260"/>
      <c r="C15" s="267">
        <f ca="1">SUM(C8:E14)</f>
        <v>0</v>
      </c>
      <c r="D15" s="268"/>
      <c r="E15" s="269"/>
      <c r="F15" s="33" t="e">
        <f ca="1">SUM(F8:F14)</f>
        <v>#DIV/0!</v>
      </c>
    </row>
    <row r="16" spans="1:6" x14ac:dyDescent="0.2">
      <c r="C16" s="12"/>
    </row>
    <row r="18" spans="6:6" x14ac:dyDescent="0.2">
      <c r="F18" s="41" t="s">
        <v>113</v>
      </c>
    </row>
  </sheetData>
  <mergeCells count="23">
    <mergeCell ref="A9:B9"/>
    <mergeCell ref="A10:B10"/>
    <mergeCell ref="A11:B11"/>
    <mergeCell ref="C8:E8"/>
    <mergeCell ref="C9:E9"/>
    <mergeCell ref="C10:E10"/>
    <mergeCell ref="C11:E11"/>
    <mergeCell ref="A8:B8"/>
    <mergeCell ref="A12:B12"/>
    <mergeCell ref="A15:B15"/>
    <mergeCell ref="C12:E12"/>
    <mergeCell ref="C13:E13"/>
    <mergeCell ref="C15:E15"/>
    <mergeCell ref="A13:B13"/>
    <mergeCell ref="A14:B14"/>
    <mergeCell ref="C14:E14"/>
    <mergeCell ref="A1:F1"/>
    <mergeCell ref="A2:F2"/>
    <mergeCell ref="A3:F3"/>
    <mergeCell ref="C7:E7"/>
    <mergeCell ref="B5:C5"/>
    <mergeCell ref="E5:F5"/>
    <mergeCell ref="A7:B7"/>
  </mergeCells>
  <phoneticPr fontId="32" type="noConversion"/>
  <printOptions horizontalCentered="1" verticalCentered="1"/>
  <pageMargins left="0.70866141732283472" right="0.70866141732283472" top="0.39370078740157483" bottom="0.39370078740157483" header="0.31496062992125984" footer="0.31496062992125984"/>
  <pageSetup paperSize="5" scale="90" orientation="landscape" horizontalDpi="4294967293"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6'!G21,INFORMACION!$D:$E,2,FALSE)*N21,((VLOOKUP('P6'!G21,INFORMACION!$D:$E,2,FALSE)*N21)*I21)/16)))*(J21/100),((IF(I21&gt;=16,(VLOOKUP('P6'!G21,INFORMACION!$D:$E,2,FALSE)+10)*N21,(((VLOOKUP('P6'!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6'!G22,INFORMACION!$D:$E,2,FALSE)*N22,((VLOOKUP('P6'!G22,INFORMACION!$D:$E,2,FALSE)*N22)*I22)/16)))*(J22/100),((IF(I22&gt;=16,(VLOOKUP('P6'!G22,INFORMACION!$D:$E,2,FALSE)+10)*N22,(((VLOOKUP('P6'!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6'!G23,INFORMACION!$D:$E,2,FALSE)*N23,((VLOOKUP('P6'!G23,INFORMACION!$D:$E,2,FALSE)*N23)*I23)/16)))*(J23/100),((IF(I23&gt;=16,(VLOOKUP('P6'!G23,INFORMACION!$D:$E,2,FALSE)+10)*N23,(((VLOOKUP('P6'!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6'!G24,INFORMACION!$D:$E,2,FALSE)*N24,((VLOOKUP('P6'!G24,INFORMACION!$D:$E,2,FALSE)*N24)*I24)/16)))*(J24/100),((IF(I24&gt;=16,(VLOOKUP('P6'!G24,INFORMACION!$D:$E,2,FALSE)+10)*N24,(((VLOOKUP('P6'!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6'!G25,INFORMACION!$D:$E,2,FALSE)*N25,((VLOOKUP('P6'!G25,INFORMACION!$D:$E,2,FALSE)*N25)*I25)/16)))*(J25/100),((IF(I25&gt;=16,(VLOOKUP('P6'!G25,INFORMACION!$D:$E,2,FALSE)+10)*N25,(((VLOOKUP('P6'!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6'!G26,INFORMACION!$D:$E,2,FALSE)*N26,((VLOOKUP('P6'!G26,INFORMACION!$D:$E,2,FALSE)*N26)*I26)/16)))*(J26/100),((IF(I26&gt;=16,(VLOOKUP('P6'!G26,INFORMACION!$D:$E,2,FALSE)+10)*N26,(((VLOOKUP('P6'!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6'!G27,INFORMACION!$D:$E,2,FALSE)*N27,((VLOOKUP('P6'!G27,INFORMACION!$D:$E,2,FALSE)*N27)*I27)/16)))*(J27/100),((IF(I27&gt;=16,(VLOOKUP('P6'!G27,INFORMACION!$D:$E,2,FALSE)+10)*N27,(((VLOOKUP('P6'!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6'!G39,INFORMACION!$D:$E,2,FALSE)*N39,((VLOOKUP('P6'!G39,INFORMACION!$D:$E,2,FALSE)*N39)*I39)/16)))*(J39/100),((IF(I39&gt;=16,(VLOOKUP('P6'!G39,INFORMACION!$D:$E,2,FALSE)+10)*N39,(((VLOOKUP('P6'!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6'!G40,INFORMACION!$D:$E,2,FALSE)*N40,((VLOOKUP('P6'!G40,INFORMACION!$D:$E,2,FALSE)*N40)*I40)/16)))*(J40/100),((IF(I40&gt;=16,(VLOOKUP('P6'!G40,INFORMACION!$D:$E,2,FALSE)+10)*N40,(((VLOOKUP('P6'!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6'!G41,INFORMACION!$D:$E,2,FALSE)*N41,((VLOOKUP('P6'!G41,INFORMACION!$D:$E,2,FALSE)*N41)*I41)/16)))*(J41/100),((IF(I41&gt;=16,(VLOOKUP('P6'!G41,INFORMACION!$D:$E,2,FALSE)+10)*N41,(((VLOOKUP('P6'!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6'!G42,INFORMACION!$D:$E,2,FALSE)*N42,((VLOOKUP('P6'!G42,INFORMACION!$D:$E,2,FALSE)*N42)*I42)/16)))*(J42/100),((IF(I42&gt;=16,(VLOOKUP('P6'!G42,INFORMACION!$D:$E,2,FALSE)+10)*N42,(((VLOOKUP('P6'!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6'!G43,INFORMACION!$D:$E,2,FALSE)*N43,((VLOOKUP('P6'!G43,INFORMACION!$D:$E,2,FALSE)*N43)*I43)/16)))*(J43/100),((IF(I43&gt;=16,(VLOOKUP('P6'!G43,INFORMACION!$D:$E,2,FALSE)+10)*N43,(((VLOOKUP('P6'!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6'!G44,INFORMACION!$D:$E,2,FALSE)*N44,((VLOOKUP('P6'!G44,INFORMACION!$D:$E,2,FALSE)*N44)*I44)/16)))*(J44/100),((IF(I44&gt;=16,(VLOOKUP('P6'!G44,INFORMACION!$D:$E,2,FALSE)+10)*N44,(((VLOOKUP('P6'!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6'!G45,INFORMACION!$D:$E,2,FALSE)*N45,((VLOOKUP('P6'!G45,INFORMACION!$D:$E,2,FALSE)*N45)*I45)/16)))*(J45/100),((IF(I45&gt;=16,(VLOOKUP('P6'!G45,INFORMACION!$D:$E,2,FALSE)+10)*N45,(((VLOOKUP('P6'!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7'!G21,INFORMACION!$D:$E,2,FALSE)*N21,((VLOOKUP('P7'!G21,INFORMACION!$D:$E,2,FALSE)*N21)*I21)/16)))*(J21/100),((IF(I21&gt;=16,(VLOOKUP('P7'!G21,INFORMACION!$D:$E,2,FALSE)+10)*N21,(((VLOOKUP('P7'!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7'!G22,INFORMACION!$D:$E,2,FALSE)*N22,((VLOOKUP('P7'!G22,INFORMACION!$D:$E,2,FALSE)*N22)*I22)/16)))*(J22/100),((IF(I22&gt;=16,(VLOOKUP('P7'!G22,INFORMACION!$D:$E,2,FALSE)+10)*N22,(((VLOOKUP('P7'!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7'!G23,INFORMACION!$D:$E,2,FALSE)*N23,((VLOOKUP('P7'!G23,INFORMACION!$D:$E,2,FALSE)*N23)*I23)/16)))*(J23/100),((IF(I23&gt;=16,(VLOOKUP('P7'!G23,INFORMACION!$D:$E,2,FALSE)+10)*N23,(((VLOOKUP('P7'!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7'!G24,INFORMACION!$D:$E,2,FALSE)*N24,((VLOOKUP('P7'!G24,INFORMACION!$D:$E,2,FALSE)*N24)*I24)/16)))*(J24/100),((IF(I24&gt;=16,(VLOOKUP('P7'!G24,INFORMACION!$D:$E,2,FALSE)+10)*N24,(((VLOOKUP('P7'!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7'!G25,INFORMACION!$D:$E,2,FALSE)*N25,((VLOOKUP('P7'!G25,INFORMACION!$D:$E,2,FALSE)*N25)*I25)/16)))*(J25/100),((IF(I25&gt;=16,(VLOOKUP('P7'!G25,INFORMACION!$D:$E,2,FALSE)+10)*N25,(((VLOOKUP('P7'!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7'!G26,INFORMACION!$D:$E,2,FALSE)*N26,((VLOOKUP('P7'!G26,INFORMACION!$D:$E,2,FALSE)*N26)*I26)/16)))*(J26/100),((IF(I26&gt;=16,(VLOOKUP('P7'!G26,INFORMACION!$D:$E,2,FALSE)+10)*N26,(((VLOOKUP('P7'!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7'!G27,INFORMACION!$D:$E,2,FALSE)*N27,((VLOOKUP('P7'!G27,INFORMACION!$D:$E,2,FALSE)*N27)*I27)/16)))*(J27/100),((IF(I27&gt;=16,(VLOOKUP('P7'!G27,INFORMACION!$D:$E,2,FALSE)+10)*N27,(((VLOOKUP('P7'!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7'!G39,INFORMACION!$D:$E,2,FALSE)*N39,((VLOOKUP('P7'!G39,INFORMACION!$D:$E,2,FALSE)*N39)*I39)/16)))*(J39/100),((IF(I39&gt;=16,(VLOOKUP('P7'!G39,INFORMACION!$D:$E,2,FALSE)+10)*N39,(((VLOOKUP('P7'!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7'!G40,INFORMACION!$D:$E,2,FALSE)*N40,((VLOOKUP('P7'!G40,INFORMACION!$D:$E,2,FALSE)*N40)*I40)/16)))*(J40/100),((IF(I40&gt;=16,(VLOOKUP('P7'!G40,INFORMACION!$D:$E,2,FALSE)+10)*N40,(((VLOOKUP('P7'!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7'!G41,INFORMACION!$D:$E,2,FALSE)*N41,((VLOOKUP('P7'!G41,INFORMACION!$D:$E,2,FALSE)*N41)*I41)/16)))*(J41/100),((IF(I41&gt;=16,(VLOOKUP('P7'!G41,INFORMACION!$D:$E,2,FALSE)+10)*N41,(((VLOOKUP('P7'!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7'!G42,INFORMACION!$D:$E,2,FALSE)*N42,((VLOOKUP('P7'!G42,INFORMACION!$D:$E,2,FALSE)*N42)*I42)/16)))*(J42/100),((IF(I42&gt;=16,(VLOOKUP('P7'!G42,INFORMACION!$D:$E,2,FALSE)+10)*N42,(((VLOOKUP('P7'!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7'!G43,INFORMACION!$D:$E,2,FALSE)*N43,((VLOOKUP('P7'!G43,INFORMACION!$D:$E,2,FALSE)*N43)*I43)/16)))*(J43/100),((IF(I43&gt;=16,(VLOOKUP('P7'!G43,INFORMACION!$D:$E,2,FALSE)+10)*N43,(((VLOOKUP('P7'!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7'!G44,INFORMACION!$D:$E,2,FALSE)*N44,((VLOOKUP('P7'!G44,INFORMACION!$D:$E,2,FALSE)*N44)*I44)/16)))*(J44/100),((IF(I44&gt;=16,(VLOOKUP('P7'!G44,INFORMACION!$D:$E,2,FALSE)+10)*N44,(((VLOOKUP('P7'!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7'!G45,INFORMACION!$D:$E,2,FALSE)*N45,((VLOOKUP('P7'!G45,INFORMACION!$D:$E,2,FALSE)*N45)*I45)/16)))*(J45/100),((IF(I45&gt;=16,(VLOOKUP('P7'!G45,INFORMACION!$D:$E,2,FALSE)+10)*N45,(((VLOOKUP('P7'!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8'!G21,INFORMACION!$D:$E,2,FALSE)*N21,((VLOOKUP('P8'!G21,INFORMACION!$D:$E,2,FALSE)*N21)*I21)/16)))*(J21/100),((IF(I21&gt;=16,(VLOOKUP('P8'!G21,INFORMACION!$D:$E,2,FALSE)+10)*N21,(((VLOOKUP('P8'!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8'!G22,INFORMACION!$D:$E,2,FALSE)*N22,((VLOOKUP('P8'!G22,INFORMACION!$D:$E,2,FALSE)*N22)*I22)/16)))*(J22/100),((IF(I22&gt;=16,(VLOOKUP('P8'!G22,INFORMACION!$D:$E,2,FALSE)+10)*N22,(((VLOOKUP('P8'!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8'!G23,INFORMACION!$D:$E,2,FALSE)*N23,((VLOOKUP('P8'!G23,INFORMACION!$D:$E,2,FALSE)*N23)*I23)/16)))*(J23/100),((IF(I23&gt;=16,(VLOOKUP('P8'!G23,INFORMACION!$D:$E,2,FALSE)+10)*N23,(((VLOOKUP('P8'!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8'!G24,INFORMACION!$D:$E,2,FALSE)*N24,((VLOOKUP('P8'!G24,INFORMACION!$D:$E,2,FALSE)*N24)*I24)/16)))*(J24/100),((IF(I24&gt;=16,(VLOOKUP('P8'!G24,INFORMACION!$D:$E,2,FALSE)+10)*N24,(((VLOOKUP('P8'!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8'!G25,INFORMACION!$D:$E,2,FALSE)*N25,((VLOOKUP('P8'!G25,INFORMACION!$D:$E,2,FALSE)*N25)*I25)/16)))*(J25/100),((IF(I25&gt;=16,(VLOOKUP('P8'!G25,INFORMACION!$D:$E,2,FALSE)+10)*N25,(((VLOOKUP('P8'!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8'!G26,INFORMACION!$D:$E,2,FALSE)*N26,((VLOOKUP('P8'!G26,INFORMACION!$D:$E,2,FALSE)*N26)*I26)/16)))*(J26/100),((IF(I26&gt;=16,(VLOOKUP('P8'!G26,INFORMACION!$D:$E,2,FALSE)+10)*N26,(((VLOOKUP('P8'!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8'!G27,INFORMACION!$D:$E,2,FALSE)*N27,((VLOOKUP('P8'!G27,INFORMACION!$D:$E,2,FALSE)*N27)*I27)/16)))*(J27/100),((IF(I27&gt;=16,(VLOOKUP('P8'!G27,INFORMACION!$D:$E,2,FALSE)+10)*N27,(((VLOOKUP('P8'!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8'!G39,INFORMACION!$D:$E,2,FALSE)*N39,((VLOOKUP('P8'!G39,INFORMACION!$D:$E,2,FALSE)*N39)*I39)/16)))*(J39/100),((IF(I39&gt;=16,(VLOOKUP('P8'!G39,INFORMACION!$D:$E,2,FALSE)+10)*N39,(((VLOOKUP('P8'!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8'!G40,INFORMACION!$D:$E,2,FALSE)*N40,((VLOOKUP('P8'!G40,INFORMACION!$D:$E,2,FALSE)*N40)*I40)/16)))*(J40/100),((IF(I40&gt;=16,(VLOOKUP('P8'!G40,INFORMACION!$D:$E,2,FALSE)+10)*N40,(((VLOOKUP('P8'!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8'!G41,INFORMACION!$D:$E,2,FALSE)*N41,((VLOOKUP('P8'!G41,INFORMACION!$D:$E,2,FALSE)*N41)*I41)/16)))*(J41/100),((IF(I41&gt;=16,(VLOOKUP('P8'!G41,INFORMACION!$D:$E,2,FALSE)+10)*N41,(((VLOOKUP('P8'!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8'!G42,INFORMACION!$D:$E,2,FALSE)*N42,((VLOOKUP('P8'!G42,INFORMACION!$D:$E,2,FALSE)*N42)*I42)/16)))*(J42/100),((IF(I42&gt;=16,(VLOOKUP('P8'!G42,INFORMACION!$D:$E,2,FALSE)+10)*N42,(((VLOOKUP('P8'!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8'!G43,INFORMACION!$D:$E,2,FALSE)*N43,((VLOOKUP('P8'!G43,INFORMACION!$D:$E,2,FALSE)*N43)*I43)/16)))*(J43/100),((IF(I43&gt;=16,(VLOOKUP('P8'!G43,INFORMACION!$D:$E,2,FALSE)+10)*N43,(((VLOOKUP('P8'!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8'!G44,INFORMACION!$D:$E,2,FALSE)*N44,((VLOOKUP('P8'!G44,INFORMACION!$D:$E,2,FALSE)*N44)*I44)/16)))*(J44/100),((IF(I44&gt;=16,(VLOOKUP('P8'!G44,INFORMACION!$D:$E,2,FALSE)+10)*N44,(((VLOOKUP('P8'!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8'!G45,INFORMACION!$D:$E,2,FALSE)*N45,((VLOOKUP('P8'!G45,INFORMACION!$D:$E,2,FALSE)*N45)*I45)/16)))*(J45/100),((IF(I45&gt;=16,(VLOOKUP('P8'!G45,INFORMACION!$D:$E,2,FALSE)+10)*N45,(((VLOOKUP('P8'!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9'!G21,INFORMACION!$D:$E,2,FALSE)*N21,((VLOOKUP('P9'!G21,INFORMACION!$D:$E,2,FALSE)*N21)*I21)/16)))*(J21/100),((IF(I21&gt;=16,(VLOOKUP('P9'!G21,INFORMACION!$D:$E,2,FALSE)+10)*N21,(((VLOOKUP('P9'!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9'!G22,INFORMACION!$D:$E,2,FALSE)*N22,((VLOOKUP('P9'!G22,INFORMACION!$D:$E,2,FALSE)*N22)*I22)/16)))*(J22/100),((IF(I22&gt;=16,(VLOOKUP('P9'!G22,INFORMACION!$D:$E,2,FALSE)+10)*N22,(((VLOOKUP('P9'!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9'!G23,INFORMACION!$D:$E,2,FALSE)*N23,((VLOOKUP('P9'!G23,INFORMACION!$D:$E,2,FALSE)*N23)*I23)/16)))*(J23/100),((IF(I23&gt;=16,(VLOOKUP('P9'!G23,INFORMACION!$D:$E,2,FALSE)+10)*N23,(((VLOOKUP('P9'!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9'!G24,INFORMACION!$D:$E,2,FALSE)*N24,((VLOOKUP('P9'!G24,INFORMACION!$D:$E,2,FALSE)*N24)*I24)/16)))*(J24/100),((IF(I24&gt;=16,(VLOOKUP('P9'!G24,INFORMACION!$D:$E,2,FALSE)+10)*N24,(((VLOOKUP('P9'!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9'!G25,INFORMACION!$D:$E,2,FALSE)*N25,((VLOOKUP('P9'!G25,INFORMACION!$D:$E,2,FALSE)*N25)*I25)/16)))*(J25/100),((IF(I25&gt;=16,(VLOOKUP('P9'!G25,INFORMACION!$D:$E,2,FALSE)+10)*N25,(((VLOOKUP('P9'!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9'!G26,INFORMACION!$D:$E,2,FALSE)*N26,((VLOOKUP('P9'!G26,INFORMACION!$D:$E,2,FALSE)*N26)*I26)/16)))*(J26/100),((IF(I26&gt;=16,(VLOOKUP('P9'!G26,INFORMACION!$D:$E,2,FALSE)+10)*N26,(((VLOOKUP('P9'!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9'!G27,INFORMACION!$D:$E,2,FALSE)*N27,((VLOOKUP('P9'!G27,INFORMACION!$D:$E,2,FALSE)*N27)*I27)/16)))*(J27/100),((IF(I27&gt;=16,(VLOOKUP('P9'!G27,INFORMACION!$D:$E,2,FALSE)+10)*N27,(((VLOOKUP('P9'!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9'!G39,INFORMACION!$D:$E,2,FALSE)*N39,((VLOOKUP('P9'!G39,INFORMACION!$D:$E,2,FALSE)*N39)*I39)/16)))*(J39/100),((IF(I39&gt;=16,(VLOOKUP('P9'!G39,INFORMACION!$D:$E,2,FALSE)+10)*N39,(((VLOOKUP('P9'!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9'!G40,INFORMACION!$D:$E,2,FALSE)*N40,((VLOOKUP('P9'!G40,INFORMACION!$D:$E,2,FALSE)*N40)*I40)/16)))*(J40/100),((IF(I40&gt;=16,(VLOOKUP('P9'!G40,INFORMACION!$D:$E,2,FALSE)+10)*N40,(((VLOOKUP('P9'!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9'!G41,INFORMACION!$D:$E,2,FALSE)*N41,((VLOOKUP('P9'!G41,INFORMACION!$D:$E,2,FALSE)*N41)*I41)/16)))*(J41/100),((IF(I41&gt;=16,(VLOOKUP('P9'!G41,INFORMACION!$D:$E,2,FALSE)+10)*N41,(((VLOOKUP('P9'!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9'!G42,INFORMACION!$D:$E,2,FALSE)*N42,((VLOOKUP('P9'!G42,INFORMACION!$D:$E,2,FALSE)*N42)*I42)/16)))*(J42/100),((IF(I42&gt;=16,(VLOOKUP('P9'!G42,INFORMACION!$D:$E,2,FALSE)+10)*N42,(((VLOOKUP('P9'!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9'!G43,INFORMACION!$D:$E,2,FALSE)*N43,((VLOOKUP('P9'!G43,INFORMACION!$D:$E,2,FALSE)*N43)*I43)/16)))*(J43/100),((IF(I43&gt;=16,(VLOOKUP('P9'!G43,INFORMACION!$D:$E,2,FALSE)+10)*N43,(((VLOOKUP('P9'!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9'!G44,INFORMACION!$D:$E,2,FALSE)*N44,((VLOOKUP('P9'!G44,INFORMACION!$D:$E,2,FALSE)*N44)*I44)/16)))*(J44/100),((IF(I44&gt;=16,(VLOOKUP('P9'!G44,INFORMACION!$D:$E,2,FALSE)+10)*N44,(((VLOOKUP('P9'!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9'!G45,INFORMACION!$D:$E,2,FALSE)*N45,((VLOOKUP('P9'!G45,INFORMACION!$D:$E,2,FALSE)*N45)*I45)/16)))*(J45/100),((IF(I45&gt;=16,(VLOOKUP('P9'!G45,INFORMACION!$D:$E,2,FALSE)+10)*N45,(((VLOOKUP('P9'!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10'!G21,INFORMACION!$D:$E,2,FALSE)*N21,((VLOOKUP('P10'!G21,INFORMACION!$D:$E,2,FALSE)*N21)*I21)/16)))*(J21/100),((IF(I21&gt;=16,(VLOOKUP('P10'!G21,INFORMACION!$D:$E,2,FALSE)+10)*N21,(((VLOOKUP('P10'!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10'!G22,INFORMACION!$D:$E,2,FALSE)*N22,((VLOOKUP('P10'!G22,INFORMACION!$D:$E,2,FALSE)*N22)*I22)/16)))*(J22/100),((IF(I22&gt;=16,(VLOOKUP('P10'!G22,INFORMACION!$D:$E,2,FALSE)+10)*N22,(((VLOOKUP('P10'!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10'!G23,INFORMACION!$D:$E,2,FALSE)*N23,((VLOOKUP('P10'!G23,INFORMACION!$D:$E,2,FALSE)*N23)*I23)/16)))*(J23/100),((IF(I23&gt;=16,(VLOOKUP('P10'!G23,INFORMACION!$D:$E,2,FALSE)+10)*N23,(((VLOOKUP('P10'!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10'!G24,INFORMACION!$D:$E,2,FALSE)*N24,((VLOOKUP('P10'!G24,INFORMACION!$D:$E,2,FALSE)*N24)*I24)/16)))*(J24/100),((IF(I24&gt;=16,(VLOOKUP('P10'!G24,INFORMACION!$D:$E,2,FALSE)+10)*N24,(((VLOOKUP('P10'!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10'!G25,INFORMACION!$D:$E,2,FALSE)*N25,((VLOOKUP('P10'!G25,INFORMACION!$D:$E,2,FALSE)*N25)*I25)/16)))*(J25/100),((IF(I25&gt;=16,(VLOOKUP('P10'!G25,INFORMACION!$D:$E,2,FALSE)+10)*N25,(((VLOOKUP('P10'!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10'!G26,INFORMACION!$D:$E,2,FALSE)*N26,((VLOOKUP('P10'!G26,INFORMACION!$D:$E,2,FALSE)*N26)*I26)/16)))*(J26/100),((IF(I26&gt;=16,(VLOOKUP('P10'!G26,INFORMACION!$D:$E,2,FALSE)+10)*N26,(((VLOOKUP('P10'!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10'!G27,INFORMACION!$D:$E,2,FALSE)*N27,((VLOOKUP('P10'!G27,INFORMACION!$D:$E,2,FALSE)*N27)*I27)/16)))*(J27/100),((IF(I27&gt;=16,(VLOOKUP('P10'!G27,INFORMACION!$D:$E,2,FALSE)+10)*N27,(((VLOOKUP('P10'!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10'!G39,INFORMACION!$D:$E,2,FALSE)*N39,((VLOOKUP('P10'!G39,INFORMACION!$D:$E,2,FALSE)*N39)*I39)/16)))*(J39/100),((IF(I39&gt;=16,(VLOOKUP('P10'!G39,INFORMACION!$D:$E,2,FALSE)+10)*N39,(((VLOOKUP('P10'!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10'!G40,INFORMACION!$D:$E,2,FALSE)*N40,((VLOOKUP('P10'!G40,INFORMACION!$D:$E,2,FALSE)*N40)*I40)/16)))*(J40/100),((IF(I40&gt;=16,(VLOOKUP('P10'!G40,INFORMACION!$D:$E,2,FALSE)+10)*N40,(((VLOOKUP('P10'!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10'!G41,INFORMACION!$D:$E,2,FALSE)*N41,((VLOOKUP('P10'!G41,INFORMACION!$D:$E,2,FALSE)*N41)*I41)/16)))*(J41/100),((IF(I41&gt;=16,(VLOOKUP('P10'!G41,INFORMACION!$D:$E,2,FALSE)+10)*N41,(((VLOOKUP('P10'!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10'!G42,INFORMACION!$D:$E,2,FALSE)*N42,((VLOOKUP('P10'!G42,INFORMACION!$D:$E,2,FALSE)*N42)*I42)/16)))*(J42/100),((IF(I42&gt;=16,(VLOOKUP('P10'!G42,INFORMACION!$D:$E,2,FALSE)+10)*N42,(((VLOOKUP('P10'!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10'!G43,INFORMACION!$D:$E,2,FALSE)*N43,((VLOOKUP('P10'!G43,INFORMACION!$D:$E,2,FALSE)*N43)*I43)/16)))*(J43/100),((IF(I43&gt;=16,(VLOOKUP('P10'!G43,INFORMACION!$D:$E,2,FALSE)+10)*N43,(((VLOOKUP('P10'!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10'!G44,INFORMACION!$D:$E,2,FALSE)*N44,((VLOOKUP('P10'!G44,INFORMACION!$D:$E,2,FALSE)*N44)*I44)/16)))*(J44/100),((IF(I44&gt;=16,(VLOOKUP('P10'!G44,INFORMACION!$D:$E,2,FALSE)+10)*N44,(((VLOOKUP('P10'!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10'!G45,INFORMACION!$D:$E,2,FALSE)*N45,((VLOOKUP('P10'!G45,INFORMACION!$D:$E,2,FALSE)*N45)*I45)/16)))*(J45/100),((IF(I45&gt;=16,(VLOOKUP('P10'!G45,INFORMACION!$D:$E,2,FALSE)+10)*N45,(((VLOOKUP('P10'!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11'!G21,INFORMACION!$D:$E,2,FALSE)*N21,((VLOOKUP('P11'!G21,INFORMACION!$D:$E,2,FALSE)*N21)*I21)/16)))*(J21/100),((IF(I21&gt;=16,(VLOOKUP('P11'!G21,INFORMACION!$D:$E,2,FALSE)+10)*N21,(((VLOOKUP('P11'!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11'!G22,INFORMACION!$D:$E,2,FALSE)*N22,((VLOOKUP('P11'!G22,INFORMACION!$D:$E,2,FALSE)*N22)*I22)/16)))*(J22/100),((IF(I22&gt;=16,(VLOOKUP('P11'!G22,INFORMACION!$D:$E,2,FALSE)+10)*N22,(((VLOOKUP('P11'!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11'!G23,INFORMACION!$D:$E,2,FALSE)*N23,((VLOOKUP('P11'!G23,INFORMACION!$D:$E,2,FALSE)*N23)*I23)/16)))*(J23/100),((IF(I23&gt;=16,(VLOOKUP('P11'!G23,INFORMACION!$D:$E,2,FALSE)+10)*N23,(((VLOOKUP('P11'!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11'!G24,INFORMACION!$D:$E,2,FALSE)*N24,((VLOOKUP('P11'!G24,INFORMACION!$D:$E,2,FALSE)*N24)*I24)/16)))*(J24/100),((IF(I24&gt;=16,(VLOOKUP('P11'!G24,INFORMACION!$D:$E,2,FALSE)+10)*N24,(((VLOOKUP('P11'!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11'!G25,INFORMACION!$D:$E,2,FALSE)*N25,((VLOOKUP('P11'!G25,INFORMACION!$D:$E,2,FALSE)*N25)*I25)/16)))*(J25/100),((IF(I25&gt;=16,(VLOOKUP('P11'!G25,INFORMACION!$D:$E,2,FALSE)+10)*N25,(((VLOOKUP('P11'!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11'!G26,INFORMACION!$D:$E,2,FALSE)*N26,((VLOOKUP('P11'!G26,INFORMACION!$D:$E,2,FALSE)*N26)*I26)/16)))*(J26/100),((IF(I26&gt;=16,(VLOOKUP('P11'!G26,INFORMACION!$D:$E,2,FALSE)+10)*N26,(((VLOOKUP('P11'!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11'!G27,INFORMACION!$D:$E,2,FALSE)*N27,((VLOOKUP('P11'!G27,INFORMACION!$D:$E,2,FALSE)*N27)*I27)/16)))*(J27/100),((IF(I27&gt;=16,(VLOOKUP('P11'!G27,INFORMACION!$D:$E,2,FALSE)+10)*N27,(((VLOOKUP('P11'!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11'!G39,INFORMACION!$D:$E,2,FALSE)*N39,((VLOOKUP('P11'!G39,INFORMACION!$D:$E,2,FALSE)*N39)*I39)/16)))*(J39/100),((IF(I39&gt;=16,(VLOOKUP('P11'!G39,INFORMACION!$D:$E,2,FALSE)+10)*N39,(((VLOOKUP('P11'!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11'!G40,INFORMACION!$D:$E,2,FALSE)*N40,((VLOOKUP('P11'!G40,INFORMACION!$D:$E,2,FALSE)*N40)*I40)/16)))*(J40/100),((IF(I40&gt;=16,(VLOOKUP('P11'!G40,INFORMACION!$D:$E,2,FALSE)+10)*N40,(((VLOOKUP('P11'!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11'!G41,INFORMACION!$D:$E,2,FALSE)*N41,((VLOOKUP('P11'!G41,INFORMACION!$D:$E,2,FALSE)*N41)*I41)/16)))*(J41/100),((IF(I41&gt;=16,(VLOOKUP('P11'!G41,INFORMACION!$D:$E,2,FALSE)+10)*N41,(((VLOOKUP('P11'!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11'!G42,INFORMACION!$D:$E,2,FALSE)*N42,((VLOOKUP('P11'!G42,INFORMACION!$D:$E,2,FALSE)*N42)*I42)/16)))*(J42/100),((IF(I42&gt;=16,(VLOOKUP('P11'!G42,INFORMACION!$D:$E,2,FALSE)+10)*N42,(((VLOOKUP('P11'!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11'!G43,INFORMACION!$D:$E,2,FALSE)*N43,((VLOOKUP('P11'!G43,INFORMACION!$D:$E,2,FALSE)*N43)*I43)/16)))*(J43/100),((IF(I43&gt;=16,(VLOOKUP('P11'!G43,INFORMACION!$D:$E,2,FALSE)+10)*N43,(((VLOOKUP('P11'!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11'!G44,INFORMACION!$D:$E,2,FALSE)*N44,((VLOOKUP('P11'!G44,INFORMACION!$D:$E,2,FALSE)*N44)*I44)/16)))*(J44/100),((IF(I44&gt;=16,(VLOOKUP('P11'!G44,INFORMACION!$D:$E,2,FALSE)+10)*N44,(((VLOOKUP('P11'!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11'!G45,INFORMACION!$D:$E,2,FALSE)*N45,((VLOOKUP('P11'!G45,INFORMACION!$D:$E,2,FALSE)*N45)*I45)/16)))*(J45/100),((IF(I45&gt;=16,(VLOOKUP('P11'!G45,INFORMACION!$D:$E,2,FALSE)+10)*N45,(((VLOOKUP('P11'!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12'!G21,INFORMACION!$D:$E,2,FALSE)*N21,((VLOOKUP('P12'!G21,INFORMACION!$D:$E,2,FALSE)*N21)*I21)/16)))*(J21/100),((IF(I21&gt;=16,(VLOOKUP('P12'!G21,INFORMACION!$D:$E,2,FALSE)+10)*N21,(((VLOOKUP('P12'!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12'!G22,INFORMACION!$D:$E,2,FALSE)*N22,((VLOOKUP('P12'!G22,INFORMACION!$D:$E,2,FALSE)*N22)*I22)/16)))*(J22/100),((IF(I22&gt;=16,(VLOOKUP('P12'!G22,INFORMACION!$D:$E,2,FALSE)+10)*N22,(((VLOOKUP('P12'!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12'!G23,INFORMACION!$D:$E,2,FALSE)*N23,((VLOOKUP('P12'!G23,INFORMACION!$D:$E,2,FALSE)*N23)*I23)/16)))*(J23/100),((IF(I23&gt;=16,(VLOOKUP('P12'!G23,INFORMACION!$D:$E,2,FALSE)+10)*N23,(((VLOOKUP('P12'!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12'!G24,INFORMACION!$D:$E,2,FALSE)*N24,((VLOOKUP('P12'!G24,INFORMACION!$D:$E,2,FALSE)*N24)*I24)/16)))*(J24/100),((IF(I24&gt;=16,(VLOOKUP('P12'!G24,INFORMACION!$D:$E,2,FALSE)+10)*N24,(((VLOOKUP('P12'!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12'!G25,INFORMACION!$D:$E,2,FALSE)*N25,((VLOOKUP('P12'!G25,INFORMACION!$D:$E,2,FALSE)*N25)*I25)/16)))*(J25/100),((IF(I25&gt;=16,(VLOOKUP('P12'!G25,INFORMACION!$D:$E,2,FALSE)+10)*N25,(((VLOOKUP('P12'!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12'!G26,INFORMACION!$D:$E,2,FALSE)*N26,((VLOOKUP('P12'!G26,INFORMACION!$D:$E,2,FALSE)*N26)*I26)/16)))*(J26/100),((IF(I26&gt;=16,(VLOOKUP('P12'!G26,INFORMACION!$D:$E,2,FALSE)+10)*N26,(((VLOOKUP('P12'!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12'!G27,INFORMACION!$D:$E,2,FALSE)*N27,((VLOOKUP('P12'!G27,INFORMACION!$D:$E,2,FALSE)*N27)*I27)/16)))*(J27/100),((IF(I27&gt;=16,(VLOOKUP('P12'!G27,INFORMACION!$D:$E,2,FALSE)+10)*N27,(((VLOOKUP('P12'!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12'!G39,INFORMACION!$D:$E,2,FALSE)*N39,((VLOOKUP('P12'!G39,INFORMACION!$D:$E,2,FALSE)*N39)*I39)/16)))*(J39/100),((IF(I39&gt;=16,(VLOOKUP('P12'!G39,INFORMACION!$D:$E,2,FALSE)+10)*N39,(((VLOOKUP('P12'!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12'!G40,INFORMACION!$D:$E,2,FALSE)*N40,((VLOOKUP('P12'!G40,INFORMACION!$D:$E,2,FALSE)*N40)*I40)/16)))*(J40/100),((IF(I40&gt;=16,(VLOOKUP('P12'!G40,INFORMACION!$D:$E,2,FALSE)+10)*N40,(((VLOOKUP('P12'!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12'!G41,INFORMACION!$D:$E,2,FALSE)*N41,((VLOOKUP('P12'!G41,INFORMACION!$D:$E,2,FALSE)*N41)*I41)/16)))*(J41/100),((IF(I41&gt;=16,(VLOOKUP('P12'!G41,INFORMACION!$D:$E,2,FALSE)+10)*N41,(((VLOOKUP('P12'!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12'!G42,INFORMACION!$D:$E,2,FALSE)*N42,((VLOOKUP('P12'!G42,INFORMACION!$D:$E,2,FALSE)*N42)*I42)/16)))*(J42/100),((IF(I42&gt;=16,(VLOOKUP('P12'!G42,INFORMACION!$D:$E,2,FALSE)+10)*N42,(((VLOOKUP('P12'!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12'!G43,INFORMACION!$D:$E,2,FALSE)*N43,((VLOOKUP('P12'!G43,INFORMACION!$D:$E,2,FALSE)*N43)*I43)/16)))*(J43/100),((IF(I43&gt;=16,(VLOOKUP('P12'!G43,INFORMACION!$D:$E,2,FALSE)+10)*N43,(((VLOOKUP('P12'!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12'!G44,INFORMACION!$D:$E,2,FALSE)*N44,((VLOOKUP('P12'!G44,INFORMACION!$D:$E,2,FALSE)*N44)*I44)/16)))*(J44/100),((IF(I44&gt;=16,(VLOOKUP('P12'!G44,INFORMACION!$D:$E,2,FALSE)+10)*N44,(((VLOOKUP('P12'!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12'!G45,INFORMACION!$D:$E,2,FALSE)*N45,((VLOOKUP('P12'!G45,INFORMACION!$D:$E,2,FALSE)*N45)*I45)/16)))*(J45/100),((IF(I45&gt;=16,(VLOOKUP('P12'!G45,INFORMACION!$D:$E,2,FALSE)+10)*N45,(((VLOOKUP('P12'!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13'!G21,INFORMACION!$D:$E,2,FALSE)*N21,((VLOOKUP('P13'!G21,INFORMACION!$D:$E,2,FALSE)*N21)*I21)/16)))*(J21/100),((IF(I21&gt;=16,(VLOOKUP('P13'!G21,INFORMACION!$D:$E,2,FALSE)+10)*N21,(((VLOOKUP('P13'!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13'!G22,INFORMACION!$D:$E,2,FALSE)*N22,((VLOOKUP('P13'!G22,INFORMACION!$D:$E,2,FALSE)*N22)*I22)/16)))*(J22/100),((IF(I22&gt;=16,(VLOOKUP('P13'!G22,INFORMACION!$D:$E,2,FALSE)+10)*N22,(((VLOOKUP('P13'!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13'!G23,INFORMACION!$D:$E,2,FALSE)*N23,((VLOOKUP('P13'!G23,INFORMACION!$D:$E,2,FALSE)*N23)*I23)/16)))*(J23/100),((IF(I23&gt;=16,(VLOOKUP('P13'!G23,INFORMACION!$D:$E,2,FALSE)+10)*N23,(((VLOOKUP('P13'!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13'!G24,INFORMACION!$D:$E,2,FALSE)*N24,((VLOOKUP('P13'!G24,INFORMACION!$D:$E,2,FALSE)*N24)*I24)/16)))*(J24/100),((IF(I24&gt;=16,(VLOOKUP('P13'!G24,INFORMACION!$D:$E,2,FALSE)+10)*N24,(((VLOOKUP('P13'!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13'!G25,INFORMACION!$D:$E,2,FALSE)*N25,((VLOOKUP('P13'!G25,INFORMACION!$D:$E,2,FALSE)*N25)*I25)/16)))*(J25/100),((IF(I25&gt;=16,(VLOOKUP('P13'!G25,INFORMACION!$D:$E,2,FALSE)+10)*N25,(((VLOOKUP('P13'!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13'!G26,INFORMACION!$D:$E,2,FALSE)*N26,((VLOOKUP('P13'!G26,INFORMACION!$D:$E,2,FALSE)*N26)*I26)/16)))*(J26/100),((IF(I26&gt;=16,(VLOOKUP('P13'!G26,INFORMACION!$D:$E,2,FALSE)+10)*N26,(((VLOOKUP('P13'!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13'!G27,INFORMACION!$D:$E,2,FALSE)*N27,((VLOOKUP('P13'!G27,INFORMACION!$D:$E,2,FALSE)*N27)*I27)/16)))*(J27/100),((IF(I27&gt;=16,(VLOOKUP('P13'!G27,INFORMACION!$D:$E,2,FALSE)+10)*N27,(((VLOOKUP('P13'!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13'!G39,INFORMACION!$D:$E,2,FALSE)*N39,((VLOOKUP('P13'!G39,INFORMACION!$D:$E,2,FALSE)*N39)*I39)/16)))*(J39/100),((IF(I39&gt;=16,(VLOOKUP('P13'!G39,INFORMACION!$D:$E,2,FALSE)+10)*N39,(((VLOOKUP('P13'!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13'!G40,INFORMACION!$D:$E,2,FALSE)*N40,((VLOOKUP('P13'!G40,INFORMACION!$D:$E,2,FALSE)*N40)*I40)/16)))*(J40/100),((IF(I40&gt;=16,(VLOOKUP('P13'!G40,INFORMACION!$D:$E,2,FALSE)+10)*N40,(((VLOOKUP('P13'!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13'!G41,INFORMACION!$D:$E,2,FALSE)*N41,((VLOOKUP('P13'!G41,INFORMACION!$D:$E,2,FALSE)*N41)*I41)/16)))*(J41/100),((IF(I41&gt;=16,(VLOOKUP('P13'!G41,INFORMACION!$D:$E,2,FALSE)+10)*N41,(((VLOOKUP('P13'!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13'!G42,INFORMACION!$D:$E,2,FALSE)*N42,((VLOOKUP('P13'!G42,INFORMACION!$D:$E,2,FALSE)*N42)*I42)/16)))*(J42/100),((IF(I42&gt;=16,(VLOOKUP('P13'!G42,INFORMACION!$D:$E,2,FALSE)+10)*N42,(((VLOOKUP('P13'!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13'!G43,INFORMACION!$D:$E,2,FALSE)*N43,((VLOOKUP('P13'!G43,INFORMACION!$D:$E,2,FALSE)*N43)*I43)/16)))*(J43/100),((IF(I43&gt;=16,(VLOOKUP('P13'!G43,INFORMACION!$D:$E,2,FALSE)+10)*N43,(((VLOOKUP('P13'!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13'!G44,INFORMACION!$D:$E,2,FALSE)*N44,((VLOOKUP('P13'!G44,INFORMACION!$D:$E,2,FALSE)*N44)*I44)/16)))*(J44/100),((IF(I44&gt;=16,(VLOOKUP('P13'!G44,INFORMACION!$D:$E,2,FALSE)+10)*N44,(((VLOOKUP('P13'!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13'!G45,INFORMACION!$D:$E,2,FALSE)*N45,((VLOOKUP('P13'!G45,INFORMACION!$D:$E,2,FALSE)*N45)*I45)/16)))*(J45/100),((IF(I45&gt;=16,(VLOOKUP('P13'!G45,INFORMACION!$D:$E,2,FALSE)+10)*N45,(((VLOOKUP('P13'!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14'!G21,INFORMACION!$D:$E,2,FALSE)*N21,((VLOOKUP('P14'!G21,INFORMACION!$D:$E,2,FALSE)*N21)*I21)/16)))*(J21/100),((IF(I21&gt;=16,(VLOOKUP('P14'!G21,INFORMACION!$D:$E,2,FALSE)+10)*N21,(((VLOOKUP('P14'!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14'!G22,INFORMACION!$D:$E,2,FALSE)*N22,((VLOOKUP('P14'!G22,INFORMACION!$D:$E,2,FALSE)*N22)*I22)/16)))*(J22/100),((IF(I22&gt;=16,(VLOOKUP('P14'!G22,INFORMACION!$D:$E,2,FALSE)+10)*N22,(((VLOOKUP('P14'!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14'!G23,INFORMACION!$D:$E,2,FALSE)*N23,((VLOOKUP('P14'!G23,INFORMACION!$D:$E,2,FALSE)*N23)*I23)/16)))*(J23/100),((IF(I23&gt;=16,(VLOOKUP('P14'!G23,INFORMACION!$D:$E,2,FALSE)+10)*N23,(((VLOOKUP('P14'!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14'!G24,INFORMACION!$D:$E,2,FALSE)*N24,((VLOOKUP('P14'!G24,INFORMACION!$D:$E,2,FALSE)*N24)*I24)/16)))*(J24/100),((IF(I24&gt;=16,(VLOOKUP('P14'!G24,INFORMACION!$D:$E,2,FALSE)+10)*N24,(((VLOOKUP('P14'!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14'!G25,INFORMACION!$D:$E,2,FALSE)*N25,((VLOOKUP('P14'!G25,INFORMACION!$D:$E,2,FALSE)*N25)*I25)/16)))*(J25/100),((IF(I25&gt;=16,(VLOOKUP('P14'!G25,INFORMACION!$D:$E,2,FALSE)+10)*N25,(((VLOOKUP('P14'!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14'!G26,INFORMACION!$D:$E,2,FALSE)*N26,((VLOOKUP('P14'!G26,INFORMACION!$D:$E,2,FALSE)*N26)*I26)/16)))*(J26/100),((IF(I26&gt;=16,(VLOOKUP('P14'!G26,INFORMACION!$D:$E,2,FALSE)+10)*N26,(((VLOOKUP('P14'!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14'!G27,INFORMACION!$D:$E,2,FALSE)*N27,((VLOOKUP('P14'!G27,INFORMACION!$D:$E,2,FALSE)*N27)*I27)/16)))*(J27/100),((IF(I27&gt;=16,(VLOOKUP('P14'!G27,INFORMACION!$D:$E,2,FALSE)+10)*N27,(((VLOOKUP('P14'!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14'!G39,INFORMACION!$D:$E,2,FALSE)*N39,((VLOOKUP('P14'!G39,INFORMACION!$D:$E,2,FALSE)*N39)*I39)/16)))*(J39/100),((IF(I39&gt;=16,(VLOOKUP('P14'!G39,INFORMACION!$D:$E,2,FALSE)+10)*N39,(((VLOOKUP('P14'!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14'!G40,INFORMACION!$D:$E,2,FALSE)*N40,((VLOOKUP('P14'!G40,INFORMACION!$D:$E,2,FALSE)*N40)*I40)/16)))*(J40/100),((IF(I40&gt;=16,(VLOOKUP('P14'!G40,INFORMACION!$D:$E,2,FALSE)+10)*N40,(((VLOOKUP('P14'!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14'!G41,INFORMACION!$D:$E,2,FALSE)*N41,((VLOOKUP('P14'!G41,INFORMACION!$D:$E,2,FALSE)*N41)*I41)/16)))*(J41/100),((IF(I41&gt;=16,(VLOOKUP('P14'!G41,INFORMACION!$D:$E,2,FALSE)+10)*N41,(((VLOOKUP('P14'!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14'!G42,INFORMACION!$D:$E,2,FALSE)*N42,((VLOOKUP('P14'!G42,INFORMACION!$D:$E,2,FALSE)*N42)*I42)/16)))*(J42/100),((IF(I42&gt;=16,(VLOOKUP('P14'!G42,INFORMACION!$D:$E,2,FALSE)+10)*N42,(((VLOOKUP('P14'!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14'!G43,INFORMACION!$D:$E,2,FALSE)*N43,((VLOOKUP('P14'!G43,INFORMACION!$D:$E,2,FALSE)*N43)*I43)/16)))*(J43/100),((IF(I43&gt;=16,(VLOOKUP('P14'!G43,INFORMACION!$D:$E,2,FALSE)+10)*N43,(((VLOOKUP('P14'!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14'!G44,INFORMACION!$D:$E,2,FALSE)*N44,((VLOOKUP('P14'!G44,INFORMACION!$D:$E,2,FALSE)*N44)*I44)/16)))*(J44/100),((IF(I44&gt;=16,(VLOOKUP('P14'!G44,INFORMACION!$D:$E,2,FALSE)+10)*N44,(((VLOOKUP('P14'!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14'!G45,INFORMACION!$D:$E,2,FALSE)*N45,((VLOOKUP('P14'!G45,INFORMACION!$D:$E,2,FALSE)*N45)*I45)/16)))*(J45/100),((IF(I45&gt;=16,(VLOOKUP('P14'!G45,INFORMACION!$D:$E,2,FALSE)+10)*N45,(((VLOOKUP('P14'!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15'!G21,INFORMACION!$D:$E,2,FALSE)*N21,((VLOOKUP('P15'!G21,INFORMACION!$D:$E,2,FALSE)*N21)*I21)/16)))*(J21/100),((IF(I21&gt;=16,(VLOOKUP('P15'!G21,INFORMACION!$D:$E,2,FALSE)+10)*N21,(((VLOOKUP('P15'!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15'!G22,INFORMACION!$D:$E,2,FALSE)*N22,((VLOOKUP('P15'!G22,INFORMACION!$D:$E,2,FALSE)*N22)*I22)/16)))*(J22/100),((IF(I22&gt;=16,(VLOOKUP('P15'!G22,INFORMACION!$D:$E,2,FALSE)+10)*N22,(((VLOOKUP('P15'!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15'!G23,INFORMACION!$D:$E,2,FALSE)*N23,((VLOOKUP('P15'!G23,INFORMACION!$D:$E,2,FALSE)*N23)*I23)/16)))*(J23/100),((IF(I23&gt;=16,(VLOOKUP('P15'!G23,INFORMACION!$D:$E,2,FALSE)+10)*N23,(((VLOOKUP('P15'!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15'!G24,INFORMACION!$D:$E,2,FALSE)*N24,((VLOOKUP('P15'!G24,INFORMACION!$D:$E,2,FALSE)*N24)*I24)/16)))*(J24/100),((IF(I24&gt;=16,(VLOOKUP('P15'!G24,INFORMACION!$D:$E,2,FALSE)+10)*N24,(((VLOOKUP('P15'!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15'!G25,INFORMACION!$D:$E,2,FALSE)*N25,((VLOOKUP('P15'!G25,INFORMACION!$D:$E,2,FALSE)*N25)*I25)/16)))*(J25/100),((IF(I25&gt;=16,(VLOOKUP('P15'!G25,INFORMACION!$D:$E,2,FALSE)+10)*N25,(((VLOOKUP('P15'!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15'!G26,INFORMACION!$D:$E,2,FALSE)*N26,((VLOOKUP('P15'!G26,INFORMACION!$D:$E,2,FALSE)*N26)*I26)/16)))*(J26/100),((IF(I26&gt;=16,(VLOOKUP('P15'!G26,INFORMACION!$D:$E,2,FALSE)+10)*N26,(((VLOOKUP('P15'!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15'!G27,INFORMACION!$D:$E,2,FALSE)*N27,((VLOOKUP('P15'!G27,INFORMACION!$D:$E,2,FALSE)*N27)*I27)/16)))*(J27/100),((IF(I27&gt;=16,(VLOOKUP('P15'!G27,INFORMACION!$D:$E,2,FALSE)+10)*N27,(((VLOOKUP('P15'!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15'!G39,INFORMACION!$D:$E,2,FALSE)*N39,((VLOOKUP('P15'!G39,INFORMACION!$D:$E,2,FALSE)*N39)*I39)/16)))*(J39/100),((IF(I39&gt;=16,(VLOOKUP('P15'!G39,INFORMACION!$D:$E,2,FALSE)+10)*N39,(((VLOOKUP('P15'!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15'!G40,INFORMACION!$D:$E,2,FALSE)*N40,((VLOOKUP('P15'!G40,INFORMACION!$D:$E,2,FALSE)*N40)*I40)/16)))*(J40/100),((IF(I40&gt;=16,(VLOOKUP('P15'!G40,INFORMACION!$D:$E,2,FALSE)+10)*N40,(((VLOOKUP('P15'!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15'!G41,INFORMACION!$D:$E,2,FALSE)*N41,((VLOOKUP('P15'!G41,INFORMACION!$D:$E,2,FALSE)*N41)*I41)/16)))*(J41/100),((IF(I41&gt;=16,(VLOOKUP('P15'!G41,INFORMACION!$D:$E,2,FALSE)+10)*N41,(((VLOOKUP('P15'!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15'!G42,INFORMACION!$D:$E,2,FALSE)*N42,((VLOOKUP('P15'!G42,INFORMACION!$D:$E,2,FALSE)*N42)*I42)/16)))*(J42/100),((IF(I42&gt;=16,(VLOOKUP('P15'!G42,INFORMACION!$D:$E,2,FALSE)+10)*N42,(((VLOOKUP('P15'!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15'!G43,INFORMACION!$D:$E,2,FALSE)*N43,((VLOOKUP('P15'!G43,INFORMACION!$D:$E,2,FALSE)*N43)*I43)/16)))*(J43/100),((IF(I43&gt;=16,(VLOOKUP('P15'!G43,INFORMACION!$D:$E,2,FALSE)+10)*N43,(((VLOOKUP('P15'!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15'!G44,INFORMACION!$D:$E,2,FALSE)*N44,((VLOOKUP('P15'!G44,INFORMACION!$D:$E,2,FALSE)*N44)*I44)/16)))*(J44/100),((IF(I44&gt;=16,(VLOOKUP('P15'!G44,INFORMACION!$D:$E,2,FALSE)+10)*N44,(((VLOOKUP('P15'!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15'!G45,INFORMACION!$D:$E,2,FALSE)*N45,((VLOOKUP('P15'!G45,INFORMACION!$D:$E,2,FALSE)*N45)*I45)/16)))*(J45/100),((IF(I45&gt;=16,(VLOOKUP('P15'!G45,INFORMACION!$D:$E,2,FALSE)+10)*N45,(((VLOOKUP('P15'!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24"/>
  <sheetViews>
    <sheetView topLeftCell="T1" workbookViewId="0">
      <selection activeCell="Y3" sqref="Y3"/>
    </sheetView>
  </sheetViews>
  <sheetFormatPr baseColWidth="10" defaultColWidth="11.42578125" defaultRowHeight="12.75" x14ac:dyDescent="0.2"/>
  <cols>
    <col min="1" max="1" width="13.28515625" bestFit="1" customWidth="1"/>
    <col min="2" max="2" width="11" bestFit="1" customWidth="1"/>
    <col min="3" max="3" width="8.85546875" bestFit="1" customWidth="1"/>
    <col min="4" max="4" width="26.28515625" bestFit="1" customWidth="1"/>
    <col min="5" max="5" width="12.42578125" bestFit="1" customWidth="1"/>
    <col min="6" max="6" width="21.5703125" bestFit="1" customWidth="1"/>
    <col min="7" max="7" width="19.140625" bestFit="1" customWidth="1"/>
    <col min="8" max="8" width="26.42578125" bestFit="1" customWidth="1"/>
    <col min="9" max="9" width="43.5703125" bestFit="1" customWidth="1"/>
    <col min="10" max="10" width="36.28515625" bestFit="1" customWidth="1"/>
    <col min="11" max="11" width="22.85546875" bestFit="1" customWidth="1"/>
    <col min="12" max="12" width="33.85546875" bestFit="1" customWidth="1"/>
    <col min="13" max="13" width="42.7109375" bestFit="1" customWidth="1"/>
    <col min="14" max="14" width="27.5703125" bestFit="1" customWidth="1"/>
    <col min="15" max="15" width="25" bestFit="1" customWidth="1"/>
    <col min="16" max="16" width="29.140625" bestFit="1" customWidth="1"/>
    <col min="17" max="17" width="22.7109375" bestFit="1" customWidth="1"/>
    <col min="18" max="18" width="32" bestFit="1" customWidth="1"/>
    <col min="19" max="19" width="43.5703125" bestFit="1" customWidth="1"/>
    <col min="20" max="20" width="35.42578125" bestFit="1" customWidth="1"/>
    <col min="21" max="21" width="18" bestFit="1" customWidth="1"/>
    <col min="22" max="22" width="20.7109375" bestFit="1" customWidth="1"/>
    <col min="23" max="23" width="32.140625" bestFit="1" customWidth="1"/>
    <col min="24" max="24" width="23.7109375" bestFit="1" customWidth="1"/>
    <col min="25" max="25" width="19.5703125" bestFit="1" customWidth="1"/>
    <col min="26" max="26" width="27.5703125" bestFit="1" customWidth="1"/>
    <col min="28" max="28" width="43" bestFit="1" customWidth="1"/>
    <col min="29" max="29" width="15.5703125" bestFit="1" customWidth="1"/>
    <col min="31" max="31" width="23.140625" customWidth="1"/>
  </cols>
  <sheetData>
    <row r="1" spans="1:32" x14ac:dyDescent="0.2">
      <c r="A1" t="s">
        <v>118</v>
      </c>
      <c r="B1" t="s">
        <v>121</v>
      </c>
      <c r="C1" t="s">
        <v>117</v>
      </c>
      <c r="D1" t="s">
        <v>125</v>
      </c>
      <c r="E1" s="35" t="s">
        <v>136</v>
      </c>
      <c r="I1" s="35" t="s">
        <v>99</v>
      </c>
      <c r="J1" s="35" t="s">
        <v>98</v>
      </c>
      <c r="U1" s="35" t="s">
        <v>151</v>
      </c>
      <c r="V1" s="35" t="s">
        <v>152</v>
      </c>
      <c r="W1" s="35" t="s">
        <v>170</v>
      </c>
      <c r="X1" s="35" t="s">
        <v>185</v>
      </c>
      <c r="Y1" s="35" t="s">
        <v>194</v>
      </c>
      <c r="Z1" s="35" t="s">
        <v>200</v>
      </c>
      <c r="AB1" s="35" t="s">
        <v>211</v>
      </c>
      <c r="AC1" s="35" t="s">
        <v>227</v>
      </c>
      <c r="AD1" s="35" t="s">
        <v>236</v>
      </c>
      <c r="AE1" s="35" t="s">
        <v>247</v>
      </c>
      <c r="AF1" s="35" t="s">
        <v>251</v>
      </c>
    </row>
    <row r="2" spans="1:32" x14ac:dyDescent="0.2">
      <c r="A2" t="s">
        <v>119</v>
      </c>
      <c r="B2" t="s">
        <v>122</v>
      </c>
      <c r="C2">
        <v>16</v>
      </c>
      <c r="D2" s="35" t="s">
        <v>131</v>
      </c>
      <c r="E2">
        <v>10</v>
      </c>
      <c r="F2" s="35" t="s">
        <v>59</v>
      </c>
      <c r="G2" s="35" t="s">
        <v>60</v>
      </c>
      <c r="H2" s="35" t="s">
        <v>61</v>
      </c>
      <c r="I2" t="s">
        <v>82</v>
      </c>
      <c r="J2" s="35" t="s">
        <v>66</v>
      </c>
      <c r="K2" s="35" t="s">
        <v>56</v>
      </c>
      <c r="L2" s="35" t="s">
        <v>67</v>
      </c>
      <c r="M2" s="35" t="s">
        <v>68</v>
      </c>
      <c r="N2" s="35" t="s">
        <v>69</v>
      </c>
      <c r="O2" s="35" t="s">
        <v>70</v>
      </c>
      <c r="P2" s="35" t="s">
        <v>71</v>
      </c>
      <c r="Q2" s="35" t="s">
        <v>72</v>
      </c>
      <c r="R2" s="35" t="s">
        <v>73</v>
      </c>
      <c r="S2" s="35" t="s">
        <v>74</v>
      </c>
      <c r="T2" s="35" t="s">
        <v>148</v>
      </c>
      <c r="U2">
        <v>0</v>
      </c>
      <c r="V2">
        <v>0</v>
      </c>
      <c r="W2" s="35" t="s">
        <v>171</v>
      </c>
      <c r="X2" s="35" t="s">
        <v>186</v>
      </c>
      <c r="Y2" s="35" t="s">
        <v>287</v>
      </c>
      <c r="Z2" s="35" t="s">
        <v>206</v>
      </c>
      <c r="AA2">
        <v>60</v>
      </c>
      <c r="AB2" s="35" t="s">
        <v>220</v>
      </c>
      <c r="AC2" s="35" t="s">
        <v>228</v>
      </c>
      <c r="AD2" s="35" t="s">
        <v>239</v>
      </c>
      <c r="AE2" s="35" t="s">
        <v>248</v>
      </c>
      <c r="AF2" s="35" t="s">
        <v>167</v>
      </c>
    </row>
    <row r="3" spans="1:32" x14ac:dyDescent="0.2">
      <c r="A3" t="s">
        <v>120</v>
      </c>
      <c r="B3" t="s">
        <v>123</v>
      </c>
      <c r="C3">
        <v>18</v>
      </c>
      <c r="D3" s="35" t="s">
        <v>135</v>
      </c>
      <c r="E3">
        <v>5</v>
      </c>
      <c r="F3" s="35" t="s">
        <v>62</v>
      </c>
      <c r="G3" s="35" t="s">
        <v>64</v>
      </c>
      <c r="H3" s="35" t="s">
        <v>32</v>
      </c>
      <c r="I3" t="s">
        <v>86</v>
      </c>
      <c r="J3" t="s">
        <v>75</v>
      </c>
      <c r="K3" t="s">
        <v>77</v>
      </c>
      <c r="L3" t="s">
        <v>79</v>
      </c>
      <c r="M3" t="s">
        <v>82</v>
      </c>
      <c r="N3" t="s">
        <v>84</v>
      </c>
      <c r="O3" t="s">
        <v>86</v>
      </c>
      <c r="P3" t="s">
        <v>88</v>
      </c>
      <c r="Q3" t="s">
        <v>92</v>
      </c>
      <c r="R3" t="s">
        <v>94</v>
      </c>
      <c r="S3" t="s">
        <v>96</v>
      </c>
      <c r="T3" s="35" t="s">
        <v>149</v>
      </c>
      <c r="U3">
        <v>15</v>
      </c>
      <c r="V3">
        <v>15</v>
      </c>
      <c r="W3" s="35" t="s">
        <v>172</v>
      </c>
      <c r="X3" s="35" t="s">
        <v>187</v>
      </c>
      <c r="Y3" s="35" t="s">
        <v>195</v>
      </c>
      <c r="Z3" s="35" t="s">
        <v>201</v>
      </c>
      <c r="AA3">
        <v>30</v>
      </c>
      <c r="AB3" s="35" t="s">
        <v>221</v>
      </c>
      <c r="AC3" s="35" t="s">
        <v>230</v>
      </c>
      <c r="AD3" s="35" t="s">
        <v>240</v>
      </c>
      <c r="AE3" s="35" t="s">
        <v>249</v>
      </c>
      <c r="AF3" s="35" t="s">
        <v>182</v>
      </c>
    </row>
    <row r="4" spans="1:32" x14ac:dyDescent="0.2">
      <c r="C4">
        <v>1</v>
      </c>
      <c r="D4" s="35" t="s">
        <v>130</v>
      </c>
      <c r="E4">
        <v>20</v>
      </c>
      <c r="F4" s="35" t="s">
        <v>63</v>
      </c>
      <c r="G4" s="35" t="s">
        <v>65</v>
      </c>
      <c r="H4" s="35" t="s">
        <v>34</v>
      </c>
      <c r="I4" t="s">
        <v>94</v>
      </c>
      <c r="J4" t="s">
        <v>76</v>
      </c>
      <c r="K4" s="35" t="s">
        <v>78</v>
      </c>
      <c r="L4" t="s">
        <v>81</v>
      </c>
      <c r="M4" t="s">
        <v>83</v>
      </c>
      <c r="N4" t="s">
        <v>85</v>
      </c>
      <c r="O4" t="s">
        <v>87</v>
      </c>
      <c r="P4" t="s">
        <v>89</v>
      </c>
      <c r="Q4" t="s">
        <v>93</v>
      </c>
      <c r="R4" t="s">
        <v>95</v>
      </c>
      <c r="S4" t="s">
        <v>97</v>
      </c>
      <c r="T4" s="35" t="s">
        <v>150</v>
      </c>
      <c r="U4">
        <v>30</v>
      </c>
      <c r="V4">
        <v>30</v>
      </c>
      <c r="W4" s="35" t="s">
        <v>173</v>
      </c>
      <c r="X4" s="35" t="s">
        <v>188</v>
      </c>
      <c r="Y4" s="35" t="s">
        <v>196</v>
      </c>
      <c r="Z4" s="35" t="s">
        <v>207</v>
      </c>
      <c r="AA4">
        <v>60</v>
      </c>
      <c r="AB4" s="35" t="s">
        <v>212</v>
      </c>
      <c r="AC4" s="35" t="s">
        <v>229</v>
      </c>
      <c r="AD4" s="35" t="s">
        <v>237</v>
      </c>
      <c r="AE4" s="35" t="s">
        <v>250</v>
      </c>
    </row>
    <row r="5" spans="1:32" x14ac:dyDescent="0.2">
      <c r="C5">
        <v>2</v>
      </c>
      <c r="D5" s="35" t="s">
        <v>132</v>
      </c>
      <c r="E5">
        <v>15</v>
      </c>
      <c r="H5" s="35" t="s">
        <v>33</v>
      </c>
      <c r="I5" t="s">
        <v>88</v>
      </c>
      <c r="L5" t="s">
        <v>80</v>
      </c>
      <c r="P5" t="s">
        <v>90</v>
      </c>
      <c r="W5" s="35" t="s">
        <v>174</v>
      </c>
      <c r="X5" s="35" t="s">
        <v>189</v>
      </c>
      <c r="Z5" s="35" t="s">
        <v>204</v>
      </c>
      <c r="AA5">
        <v>30</v>
      </c>
      <c r="AB5" s="35" t="s">
        <v>214</v>
      </c>
      <c r="AC5" s="35" t="s">
        <v>231</v>
      </c>
      <c r="AD5" s="35" t="s">
        <v>238</v>
      </c>
      <c r="AE5" s="35" t="s">
        <v>182</v>
      </c>
    </row>
    <row r="6" spans="1:32" x14ac:dyDescent="0.2">
      <c r="C6">
        <v>3</v>
      </c>
      <c r="D6" s="35" t="s">
        <v>133</v>
      </c>
      <c r="E6">
        <v>6</v>
      </c>
      <c r="H6" t="s">
        <v>40</v>
      </c>
      <c r="I6" t="s">
        <v>92</v>
      </c>
      <c r="P6" t="s">
        <v>91</v>
      </c>
      <c r="W6" s="35" t="s">
        <v>175</v>
      </c>
      <c r="Z6" s="35" t="s">
        <v>208</v>
      </c>
      <c r="AA6">
        <v>150</v>
      </c>
      <c r="AB6" s="35" t="s">
        <v>222</v>
      </c>
      <c r="AC6" s="35" t="s">
        <v>232</v>
      </c>
    </row>
    <row r="7" spans="1:32" x14ac:dyDescent="0.2">
      <c r="C7">
        <v>4</v>
      </c>
      <c r="D7" s="35" t="s">
        <v>134</v>
      </c>
      <c r="E7">
        <v>6</v>
      </c>
      <c r="H7" t="s">
        <v>35</v>
      </c>
      <c r="I7" t="s">
        <v>77</v>
      </c>
      <c r="W7" s="35" t="s">
        <v>176</v>
      </c>
      <c r="Z7" s="35" t="s">
        <v>202</v>
      </c>
      <c r="AA7">
        <v>105</v>
      </c>
      <c r="AB7" s="35" t="s">
        <v>218</v>
      </c>
      <c r="AC7" s="35" t="s">
        <v>233</v>
      </c>
    </row>
    <row r="8" spans="1:32" x14ac:dyDescent="0.2">
      <c r="C8">
        <v>5</v>
      </c>
      <c r="I8" t="s">
        <v>95</v>
      </c>
      <c r="W8" s="35" t="s">
        <v>177</v>
      </c>
      <c r="Z8" s="35" t="s">
        <v>209</v>
      </c>
      <c r="AA8">
        <v>90</v>
      </c>
      <c r="AB8" s="35" t="s">
        <v>223</v>
      </c>
      <c r="AC8" s="35" t="s">
        <v>182</v>
      </c>
    </row>
    <row r="9" spans="1:32" x14ac:dyDescent="0.2">
      <c r="C9">
        <v>6</v>
      </c>
      <c r="I9" t="s">
        <v>79</v>
      </c>
      <c r="W9" s="35" t="s">
        <v>178</v>
      </c>
      <c r="Z9" s="35" t="s">
        <v>203</v>
      </c>
      <c r="AA9">
        <v>65</v>
      </c>
      <c r="AB9" s="35" t="s">
        <v>213</v>
      </c>
    </row>
    <row r="10" spans="1:32" x14ac:dyDescent="0.2">
      <c r="C10">
        <v>7</v>
      </c>
      <c r="I10" t="s">
        <v>83</v>
      </c>
      <c r="W10" s="35" t="s">
        <v>179</v>
      </c>
      <c r="AB10" s="35" t="s">
        <v>215</v>
      </c>
    </row>
    <row r="11" spans="1:32" x14ac:dyDescent="0.2">
      <c r="C11">
        <v>8</v>
      </c>
      <c r="I11" t="s">
        <v>84</v>
      </c>
      <c r="W11" s="35" t="s">
        <v>184</v>
      </c>
      <c r="AB11" s="35" t="s">
        <v>216</v>
      </c>
    </row>
    <row r="12" spans="1:32" x14ac:dyDescent="0.2">
      <c r="C12">
        <v>9</v>
      </c>
      <c r="I12" t="s">
        <v>96</v>
      </c>
      <c r="W12" s="35" t="s">
        <v>180</v>
      </c>
      <c r="AB12" s="35" t="s">
        <v>217</v>
      </c>
    </row>
    <row r="13" spans="1:32" x14ac:dyDescent="0.2">
      <c r="C13">
        <v>10</v>
      </c>
      <c r="I13" t="s">
        <v>89</v>
      </c>
      <c r="W13" s="35" t="s">
        <v>181</v>
      </c>
    </row>
    <row r="14" spans="1:32" x14ac:dyDescent="0.2">
      <c r="C14">
        <v>11</v>
      </c>
      <c r="I14" s="35" t="s">
        <v>78</v>
      </c>
      <c r="W14" s="35" t="s">
        <v>182</v>
      </c>
    </row>
    <row r="15" spans="1:32" x14ac:dyDescent="0.2">
      <c r="C15">
        <v>12</v>
      </c>
      <c r="I15" t="s">
        <v>90</v>
      </c>
    </row>
    <row r="16" spans="1:32" x14ac:dyDescent="0.2">
      <c r="C16">
        <v>13</v>
      </c>
      <c r="I16" t="s">
        <v>97</v>
      </c>
    </row>
    <row r="17" spans="3:9" x14ac:dyDescent="0.2">
      <c r="C17">
        <v>14</v>
      </c>
      <c r="I17" t="s">
        <v>75</v>
      </c>
    </row>
    <row r="18" spans="3:9" x14ac:dyDescent="0.2">
      <c r="C18">
        <v>15</v>
      </c>
      <c r="I18" t="s">
        <v>80</v>
      </c>
    </row>
    <row r="19" spans="3:9" x14ac:dyDescent="0.2">
      <c r="C19">
        <v>17</v>
      </c>
      <c r="I19" t="s">
        <v>85</v>
      </c>
    </row>
    <row r="20" spans="3:9" x14ac:dyDescent="0.2">
      <c r="C20">
        <v>19</v>
      </c>
      <c r="I20" t="s">
        <v>91</v>
      </c>
    </row>
    <row r="21" spans="3:9" x14ac:dyDescent="0.2">
      <c r="C21">
        <v>20</v>
      </c>
      <c r="I21" t="s">
        <v>93</v>
      </c>
    </row>
    <row r="22" spans="3:9" x14ac:dyDescent="0.2">
      <c r="C22">
        <v>21</v>
      </c>
      <c r="I22" t="s">
        <v>76</v>
      </c>
    </row>
    <row r="23" spans="3:9" x14ac:dyDescent="0.2">
      <c r="C23">
        <v>22</v>
      </c>
      <c r="I23" t="s">
        <v>81</v>
      </c>
    </row>
    <row r="24" spans="3:9" x14ac:dyDescent="0.2">
      <c r="I24" t="s">
        <v>87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16'!G21,INFORMACION!$D:$E,2,FALSE)*N21,((VLOOKUP('P16'!G21,INFORMACION!$D:$E,2,FALSE)*N21)*I21)/16)))*(J21/100),((IF(I21&gt;=16,(VLOOKUP('P16'!G21,INFORMACION!$D:$E,2,FALSE)+10)*N21,(((VLOOKUP('P16'!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16'!G22,INFORMACION!$D:$E,2,FALSE)*N22,((VLOOKUP('P16'!G22,INFORMACION!$D:$E,2,FALSE)*N22)*I22)/16)))*(J22/100),((IF(I22&gt;=16,(VLOOKUP('P16'!G22,INFORMACION!$D:$E,2,FALSE)+10)*N22,(((VLOOKUP('P16'!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16'!G23,INFORMACION!$D:$E,2,FALSE)*N23,((VLOOKUP('P16'!G23,INFORMACION!$D:$E,2,FALSE)*N23)*I23)/16)))*(J23/100),((IF(I23&gt;=16,(VLOOKUP('P16'!G23,INFORMACION!$D:$E,2,FALSE)+10)*N23,(((VLOOKUP('P16'!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16'!G24,INFORMACION!$D:$E,2,FALSE)*N24,((VLOOKUP('P16'!G24,INFORMACION!$D:$E,2,FALSE)*N24)*I24)/16)))*(J24/100),((IF(I24&gt;=16,(VLOOKUP('P16'!G24,INFORMACION!$D:$E,2,FALSE)+10)*N24,(((VLOOKUP('P16'!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16'!G25,INFORMACION!$D:$E,2,FALSE)*N25,((VLOOKUP('P16'!G25,INFORMACION!$D:$E,2,FALSE)*N25)*I25)/16)))*(J25/100),((IF(I25&gt;=16,(VLOOKUP('P16'!G25,INFORMACION!$D:$E,2,FALSE)+10)*N25,(((VLOOKUP('P16'!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16'!G26,INFORMACION!$D:$E,2,FALSE)*N26,((VLOOKUP('P16'!G26,INFORMACION!$D:$E,2,FALSE)*N26)*I26)/16)))*(J26/100),((IF(I26&gt;=16,(VLOOKUP('P16'!G26,INFORMACION!$D:$E,2,FALSE)+10)*N26,(((VLOOKUP('P16'!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16'!G27,INFORMACION!$D:$E,2,FALSE)*N27,((VLOOKUP('P16'!G27,INFORMACION!$D:$E,2,FALSE)*N27)*I27)/16)))*(J27/100),((IF(I27&gt;=16,(VLOOKUP('P16'!G27,INFORMACION!$D:$E,2,FALSE)+10)*N27,(((VLOOKUP('P16'!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16'!G39,INFORMACION!$D:$E,2,FALSE)*N39,((VLOOKUP('P16'!G39,INFORMACION!$D:$E,2,FALSE)*N39)*I39)/16)))*(J39/100),((IF(I39&gt;=16,(VLOOKUP('P16'!G39,INFORMACION!$D:$E,2,FALSE)+10)*N39,(((VLOOKUP('P16'!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16'!G40,INFORMACION!$D:$E,2,FALSE)*N40,((VLOOKUP('P16'!G40,INFORMACION!$D:$E,2,FALSE)*N40)*I40)/16)))*(J40/100),((IF(I40&gt;=16,(VLOOKUP('P16'!G40,INFORMACION!$D:$E,2,FALSE)+10)*N40,(((VLOOKUP('P16'!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16'!G41,INFORMACION!$D:$E,2,FALSE)*N41,((VLOOKUP('P16'!G41,INFORMACION!$D:$E,2,FALSE)*N41)*I41)/16)))*(J41/100),((IF(I41&gt;=16,(VLOOKUP('P16'!G41,INFORMACION!$D:$E,2,FALSE)+10)*N41,(((VLOOKUP('P16'!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16'!G42,INFORMACION!$D:$E,2,FALSE)*N42,((VLOOKUP('P16'!G42,INFORMACION!$D:$E,2,FALSE)*N42)*I42)/16)))*(J42/100),((IF(I42&gt;=16,(VLOOKUP('P16'!G42,INFORMACION!$D:$E,2,FALSE)+10)*N42,(((VLOOKUP('P16'!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16'!G43,INFORMACION!$D:$E,2,FALSE)*N43,((VLOOKUP('P16'!G43,INFORMACION!$D:$E,2,FALSE)*N43)*I43)/16)))*(J43/100),((IF(I43&gt;=16,(VLOOKUP('P16'!G43,INFORMACION!$D:$E,2,FALSE)+10)*N43,(((VLOOKUP('P16'!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16'!G44,INFORMACION!$D:$E,2,FALSE)*N44,((VLOOKUP('P16'!G44,INFORMACION!$D:$E,2,FALSE)*N44)*I44)/16)))*(J44/100),((IF(I44&gt;=16,(VLOOKUP('P16'!G44,INFORMACION!$D:$E,2,FALSE)+10)*N44,(((VLOOKUP('P16'!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16'!G45,INFORMACION!$D:$E,2,FALSE)*N45,((VLOOKUP('P16'!G45,INFORMACION!$D:$E,2,FALSE)*N45)*I45)/16)))*(J45/100),((IF(I45&gt;=16,(VLOOKUP('P16'!G45,INFORMACION!$D:$E,2,FALSE)+10)*N45,(((VLOOKUP('P16'!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17'!G21,INFORMACION!$D:$E,2,FALSE)*N21,((VLOOKUP('P17'!G21,INFORMACION!$D:$E,2,FALSE)*N21)*I21)/16)))*(J21/100),((IF(I21&gt;=16,(VLOOKUP('P17'!G21,INFORMACION!$D:$E,2,FALSE)+10)*N21,(((VLOOKUP('P17'!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17'!G22,INFORMACION!$D:$E,2,FALSE)*N22,((VLOOKUP('P17'!G22,INFORMACION!$D:$E,2,FALSE)*N22)*I22)/16)))*(J22/100),((IF(I22&gt;=16,(VLOOKUP('P17'!G22,INFORMACION!$D:$E,2,FALSE)+10)*N22,(((VLOOKUP('P17'!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17'!G23,INFORMACION!$D:$E,2,FALSE)*N23,((VLOOKUP('P17'!G23,INFORMACION!$D:$E,2,FALSE)*N23)*I23)/16)))*(J23/100),((IF(I23&gt;=16,(VLOOKUP('P17'!G23,INFORMACION!$D:$E,2,FALSE)+10)*N23,(((VLOOKUP('P17'!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17'!G24,INFORMACION!$D:$E,2,FALSE)*N24,((VLOOKUP('P17'!G24,INFORMACION!$D:$E,2,FALSE)*N24)*I24)/16)))*(J24/100),((IF(I24&gt;=16,(VLOOKUP('P17'!G24,INFORMACION!$D:$E,2,FALSE)+10)*N24,(((VLOOKUP('P17'!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17'!G25,INFORMACION!$D:$E,2,FALSE)*N25,((VLOOKUP('P17'!G25,INFORMACION!$D:$E,2,FALSE)*N25)*I25)/16)))*(J25/100),((IF(I25&gt;=16,(VLOOKUP('P17'!G25,INFORMACION!$D:$E,2,FALSE)+10)*N25,(((VLOOKUP('P17'!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17'!G26,INFORMACION!$D:$E,2,FALSE)*N26,((VLOOKUP('P17'!G26,INFORMACION!$D:$E,2,FALSE)*N26)*I26)/16)))*(J26/100),((IF(I26&gt;=16,(VLOOKUP('P17'!G26,INFORMACION!$D:$E,2,FALSE)+10)*N26,(((VLOOKUP('P17'!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17'!G27,INFORMACION!$D:$E,2,FALSE)*N27,((VLOOKUP('P17'!G27,INFORMACION!$D:$E,2,FALSE)*N27)*I27)/16)))*(J27/100),((IF(I27&gt;=16,(VLOOKUP('P17'!G27,INFORMACION!$D:$E,2,FALSE)+10)*N27,(((VLOOKUP('P17'!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17'!G39,INFORMACION!$D:$E,2,FALSE)*N39,((VLOOKUP('P17'!G39,INFORMACION!$D:$E,2,FALSE)*N39)*I39)/16)))*(J39/100),((IF(I39&gt;=16,(VLOOKUP('P17'!G39,INFORMACION!$D:$E,2,FALSE)+10)*N39,(((VLOOKUP('P17'!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17'!G40,INFORMACION!$D:$E,2,FALSE)*N40,((VLOOKUP('P17'!G40,INFORMACION!$D:$E,2,FALSE)*N40)*I40)/16)))*(J40/100),((IF(I40&gt;=16,(VLOOKUP('P17'!G40,INFORMACION!$D:$E,2,FALSE)+10)*N40,(((VLOOKUP('P17'!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17'!G41,INFORMACION!$D:$E,2,FALSE)*N41,((VLOOKUP('P17'!G41,INFORMACION!$D:$E,2,FALSE)*N41)*I41)/16)))*(J41/100),((IF(I41&gt;=16,(VLOOKUP('P17'!G41,INFORMACION!$D:$E,2,FALSE)+10)*N41,(((VLOOKUP('P17'!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17'!G42,INFORMACION!$D:$E,2,FALSE)*N42,((VLOOKUP('P17'!G42,INFORMACION!$D:$E,2,FALSE)*N42)*I42)/16)))*(J42/100),((IF(I42&gt;=16,(VLOOKUP('P17'!G42,INFORMACION!$D:$E,2,FALSE)+10)*N42,(((VLOOKUP('P17'!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17'!G43,INFORMACION!$D:$E,2,FALSE)*N43,((VLOOKUP('P17'!G43,INFORMACION!$D:$E,2,FALSE)*N43)*I43)/16)))*(J43/100),((IF(I43&gt;=16,(VLOOKUP('P17'!G43,INFORMACION!$D:$E,2,FALSE)+10)*N43,(((VLOOKUP('P17'!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17'!G44,INFORMACION!$D:$E,2,FALSE)*N44,((VLOOKUP('P17'!G44,INFORMACION!$D:$E,2,FALSE)*N44)*I44)/16)))*(J44/100),((IF(I44&gt;=16,(VLOOKUP('P17'!G44,INFORMACION!$D:$E,2,FALSE)+10)*N44,(((VLOOKUP('P17'!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17'!G45,INFORMACION!$D:$E,2,FALSE)*N45,((VLOOKUP('P17'!G45,INFORMACION!$D:$E,2,FALSE)*N45)*I45)/16)))*(J45/100),((IF(I45&gt;=16,(VLOOKUP('P17'!G45,INFORMACION!$D:$E,2,FALSE)+10)*N45,(((VLOOKUP('P17'!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activeCell="E27" sqref="E27"/>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18'!G21,INFORMACION!$D:$E,2,FALSE)*N21,((VLOOKUP('P18'!G21,INFORMACION!$D:$E,2,FALSE)*N21)*I21)/16)))*(J21/100),((IF(I21&gt;=16,(VLOOKUP('P18'!G21,INFORMACION!$D:$E,2,FALSE)+10)*N21,(((VLOOKUP('P18'!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18'!G22,INFORMACION!$D:$E,2,FALSE)*N22,((VLOOKUP('P18'!G22,INFORMACION!$D:$E,2,FALSE)*N22)*I22)/16)))*(J22/100),((IF(I22&gt;=16,(VLOOKUP('P18'!G22,INFORMACION!$D:$E,2,FALSE)+10)*N22,(((VLOOKUP('P18'!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18'!G23,INFORMACION!$D:$E,2,FALSE)*N23,((VLOOKUP('P18'!G23,INFORMACION!$D:$E,2,FALSE)*N23)*I23)/16)))*(J23/100),((IF(I23&gt;=16,(VLOOKUP('P18'!G23,INFORMACION!$D:$E,2,FALSE)+10)*N23,(((VLOOKUP('P18'!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18'!G24,INFORMACION!$D:$E,2,FALSE)*N24,((VLOOKUP('P18'!G24,INFORMACION!$D:$E,2,FALSE)*N24)*I24)/16)))*(J24/100),((IF(I24&gt;=16,(VLOOKUP('P18'!G24,INFORMACION!$D:$E,2,FALSE)+10)*N24,(((VLOOKUP('P18'!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18'!G25,INFORMACION!$D:$E,2,FALSE)*N25,((VLOOKUP('P18'!G25,INFORMACION!$D:$E,2,FALSE)*N25)*I25)/16)))*(J25/100),((IF(I25&gt;=16,(VLOOKUP('P18'!G25,INFORMACION!$D:$E,2,FALSE)+10)*N25,(((VLOOKUP('P18'!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18'!G26,INFORMACION!$D:$E,2,FALSE)*N26,((VLOOKUP('P18'!G26,INFORMACION!$D:$E,2,FALSE)*N26)*I26)/16)))*(J26/100),((IF(I26&gt;=16,(VLOOKUP('P18'!G26,INFORMACION!$D:$E,2,FALSE)+10)*N26,(((VLOOKUP('P18'!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18'!G27,INFORMACION!$D:$E,2,FALSE)*N27,((VLOOKUP('P18'!G27,INFORMACION!$D:$E,2,FALSE)*N27)*I27)/16)))*(J27/100),((IF(I27&gt;=16,(VLOOKUP('P18'!G27,INFORMACION!$D:$E,2,FALSE)+10)*N27,(((VLOOKUP('P18'!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18'!G39,INFORMACION!$D:$E,2,FALSE)*N39,((VLOOKUP('P18'!G39,INFORMACION!$D:$E,2,FALSE)*N39)*I39)/16)))*(J39/100),((IF(I39&gt;=16,(VLOOKUP('P18'!G39,INFORMACION!$D:$E,2,FALSE)+10)*N39,(((VLOOKUP('P18'!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18'!G40,INFORMACION!$D:$E,2,FALSE)*N40,((VLOOKUP('P18'!G40,INFORMACION!$D:$E,2,FALSE)*N40)*I40)/16)))*(J40/100),((IF(I40&gt;=16,(VLOOKUP('P18'!G40,INFORMACION!$D:$E,2,FALSE)+10)*N40,(((VLOOKUP('P18'!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18'!G41,INFORMACION!$D:$E,2,FALSE)*N41,((VLOOKUP('P18'!G41,INFORMACION!$D:$E,2,FALSE)*N41)*I41)/16)))*(J41/100),((IF(I41&gt;=16,(VLOOKUP('P18'!G41,INFORMACION!$D:$E,2,FALSE)+10)*N41,(((VLOOKUP('P18'!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18'!G42,INFORMACION!$D:$E,2,FALSE)*N42,((VLOOKUP('P18'!G42,INFORMACION!$D:$E,2,FALSE)*N42)*I42)/16)))*(J42/100),((IF(I42&gt;=16,(VLOOKUP('P18'!G42,INFORMACION!$D:$E,2,FALSE)+10)*N42,(((VLOOKUP('P18'!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18'!G43,INFORMACION!$D:$E,2,FALSE)*N43,((VLOOKUP('P18'!G43,INFORMACION!$D:$E,2,FALSE)*N43)*I43)/16)))*(J43/100),((IF(I43&gt;=16,(VLOOKUP('P18'!G43,INFORMACION!$D:$E,2,FALSE)+10)*N43,(((VLOOKUP('P18'!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18'!G44,INFORMACION!$D:$E,2,FALSE)*N44,((VLOOKUP('P18'!G44,INFORMACION!$D:$E,2,FALSE)*N44)*I44)/16)))*(J44/100),((IF(I44&gt;=16,(VLOOKUP('P18'!G44,INFORMACION!$D:$E,2,FALSE)+10)*N44,(((VLOOKUP('P18'!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18'!G45,INFORMACION!$D:$E,2,FALSE)*N45,((VLOOKUP('P18'!G45,INFORMACION!$D:$E,2,FALSE)*N45)*I45)/16)))*(J45/100),((IF(I45&gt;=16,(VLOOKUP('P18'!G45,INFORMACION!$D:$E,2,FALSE)+10)*N45,(((VLOOKUP('P18'!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19'!G21,INFORMACION!$D:$E,2,FALSE)*N21,((VLOOKUP('P19'!G21,INFORMACION!$D:$E,2,FALSE)*N21)*I21)/16)))*(J21/100),((IF(I21&gt;=16,(VLOOKUP('P19'!G21,INFORMACION!$D:$E,2,FALSE)+10)*N21,(((VLOOKUP('P19'!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19'!G22,INFORMACION!$D:$E,2,FALSE)*N22,((VLOOKUP('P19'!G22,INFORMACION!$D:$E,2,FALSE)*N22)*I22)/16)))*(J22/100),((IF(I22&gt;=16,(VLOOKUP('P19'!G22,INFORMACION!$D:$E,2,FALSE)+10)*N22,(((VLOOKUP('P19'!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19'!G23,INFORMACION!$D:$E,2,FALSE)*N23,((VLOOKUP('P19'!G23,INFORMACION!$D:$E,2,FALSE)*N23)*I23)/16)))*(J23/100),((IF(I23&gt;=16,(VLOOKUP('P19'!G23,INFORMACION!$D:$E,2,FALSE)+10)*N23,(((VLOOKUP('P19'!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19'!G24,INFORMACION!$D:$E,2,FALSE)*N24,((VLOOKUP('P19'!G24,INFORMACION!$D:$E,2,FALSE)*N24)*I24)/16)))*(J24/100),((IF(I24&gt;=16,(VLOOKUP('P19'!G24,INFORMACION!$D:$E,2,FALSE)+10)*N24,(((VLOOKUP('P19'!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19'!G25,INFORMACION!$D:$E,2,FALSE)*N25,((VLOOKUP('P19'!G25,INFORMACION!$D:$E,2,FALSE)*N25)*I25)/16)))*(J25/100),((IF(I25&gt;=16,(VLOOKUP('P19'!G25,INFORMACION!$D:$E,2,FALSE)+10)*N25,(((VLOOKUP('P19'!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19'!G26,INFORMACION!$D:$E,2,FALSE)*N26,((VLOOKUP('P19'!G26,INFORMACION!$D:$E,2,FALSE)*N26)*I26)/16)))*(J26/100),((IF(I26&gt;=16,(VLOOKUP('P19'!G26,INFORMACION!$D:$E,2,FALSE)+10)*N26,(((VLOOKUP('P19'!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19'!G27,INFORMACION!$D:$E,2,FALSE)*N27,((VLOOKUP('P19'!G27,INFORMACION!$D:$E,2,FALSE)*N27)*I27)/16)))*(J27/100),((IF(I27&gt;=16,(VLOOKUP('P19'!G27,INFORMACION!$D:$E,2,FALSE)+10)*N27,(((VLOOKUP('P19'!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19'!G39,INFORMACION!$D:$E,2,FALSE)*N39,((VLOOKUP('P19'!G39,INFORMACION!$D:$E,2,FALSE)*N39)*I39)/16)))*(J39/100),((IF(I39&gt;=16,(VLOOKUP('P19'!G39,INFORMACION!$D:$E,2,FALSE)+10)*N39,(((VLOOKUP('P19'!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19'!G40,INFORMACION!$D:$E,2,FALSE)*N40,((VLOOKUP('P19'!G40,INFORMACION!$D:$E,2,FALSE)*N40)*I40)/16)))*(J40/100),((IF(I40&gt;=16,(VLOOKUP('P19'!G40,INFORMACION!$D:$E,2,FALSE)+10)*N40,(((VLOOKUP('P19'!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19'!G41,INFORMACION!$D:$E,2,FALSE)*N41,((VLOOKUP('P19'!G41,INFORMACION!$D:$E,2,FALSE)*N41)*I41)/16)))*(J41/100),((IF(I41&gt;=16,(VLOOKUP('P19'!G41,INFORMACION!$D:$E,2,FALSE)+10)*N41,(((VLOOKUP('P19'!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19'!G42,INFORMACION!$D:$E,2,FALSE)*N42,((VLOOKUP('P19'!G42,INFORMACION!$D:$E,2,FALSE)*N42)*I42)/16)))*(J42/100),((IF(I42&gt;=16,(VLOOKUP('P19'!G42,INFORMACION!$D:$E,2,FALSE)+10)*N42,(((VLOOKUP('P19'!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19'!G43,INFORMACION!$D:$E,2,FALSE)*N43,((VLOOKUP('P19'!G43,INFORMACION!$D:$E,2,FALSE)*N43)*I43)/16)))*(J43/100),((IF(I43&gt;=16,(VLOOKUP('P19'!G43,INFORMACION!$D:$E,2,FALSE)+10)*N43,(((VLOOKUP('P19'!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19'!G44,INFORMACION!$D:$E,2,FALSE)*N44,((VLOOKUP('P19'!G44,INFORMACION!$D:$E,2,FALSE)*N44)*I44)/16)))*(J44/100),((IF(I44&gt;=16,(VLOOKUP('P19'!G44,INFORMACION!$D:$E,2,FALSE)+10)*N44,(((VLOOKUP('P19'!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19'!G45,INFORMACION!$D:$E,2,FALSE)*N45,((VLOOKUP('P19'!G45,INFORMACION!$D:$E,2,FALSE)*N45)*I45)/16)))*(J45/100),((IF(I45&gt;=16,(VLOOKUP('P19'!G45,INFORMACION!$D:$E,2,FALSE)+10)*N45,(((VLOOKUP('P19'!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20'!G21,INFORMACION!$D:$E,2,FALSE)*N21,((VLOOKUP('P20'!G21,INFORMACION!$D:$E,2,FALSE)*N21)*I21)/16)))*(J21/100),((IF(I21&gt;=16,(VLOOKUP('P20'!G21,INFORMACION!$D:$E,2,FALSE)+10)*N21,(((VLOOKUP('P20'!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20'!G22,INFORMACION!$D:$E,2,FALSE)*N22,((VLOOKUP('P20'!G22,INFORMACION!$D:$E,2,FALSE)*N22)*I22)/16)))*(J22/100),((IF(I22&gt;=16,(VLOOKUP('P20'!G22,INFORMACION!$D:$E,2,FALSE)+10)*N22,(((VLOOKUP('P20'!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20'!G23,INFORMACION!$D:$E,2,FALSE)*N23,((VLOOKUP('P20'!G23,INFORMACION!$D:$E,2,FALSE)*N23)*I23)/16)))*(J23/100),((IF(I23&gt;=16,(VLOOKUP('P20'!G23,INFORMACION!$D:$E,2,FALSE)+10)*N23,(((VLOOKUP('P20'!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20'!G24,INFORMACION!$D:$E,2,FALSE)*N24,((VLOOKUP('P20'!G24,INFORMACION!$D:$E,2,FALSE)*N24)*I24)/16)))*(J24/100),((IF(I24&gt;=16,(VLOOKUP('P20'!G24,INFORMACION!$D:$E,2,FALSE)+10)*N24,(((VLOOKUP('P20'!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20'!G25,INFORMACION!$D:$E,2,FALSE)*N25,((VLOOKUP('P20'!G25,INFORMACION!$D:$E,2,FALSE)*N25)*I25)/16)))*(J25/100),((IF(I25&gt;=16,(VLOOKUP('P20'!G25,INFORMACION!$D:$E,2,FALSE)+10)*N25,(((VLOOKUP('P20'!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20'!G26,INFORMACION!$D:$E,2,FALSE)*N26,((VLOOKUP('P20'!G26,INFORMACION!$D:$E,2,FALSE)*N26)*I26)/16)))*(J26/100),((IF(I26&gt;=16,(VLOOKUP('P20'!G26,INFORMACION!$D:$E,2,FALSE)+10)*N26,(((VLOOKUP('P20'!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20'!G27,INFORMACION!$D:$E,2,FALSE)*N27,((VLOOKUP('P20'!G27,INFORMACION!$D:$E,2,FALSE)*N27)*I27)/16)))*(J27/100),((IF(I27&gt;=16,(VLOOKUP('P20'!G27,INFORMACION!$D:$E,2,FALSE)+10)*N27,(((VLOOKUP('P20'!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20'!G39,INFORMACION!$D:$E,2,FALSE)*N39,((VLOOKUP('P20'!G39,INFORMACION!$D:$E,2,FALSE)*N39)*I39)/16)))*(J39/100),((IF(I39&gt;=16,(VLOOKUP('P20'!G39,INFORMACION!$D:$E,2,FALSE)+10)*N39,(((VLOOKUP('P20'!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20'!G40,INFORMACION!$D:$E,2,FALSE)*N40,((VLOOKUP('P20'!G40,INFORMACION!$D:$E,2,FALSE)*N40)*I40)/16)))*(J40/100),((IF(I40&gt;=16,(VLOOKUP('P20'!G40,INFORMACION!$D:$E,2,FALSE)+10)*N40,(((VLOOKUP('P20'!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20'!G41,INFORMACION!$D:$E,2,FALSE)*N41,((VLOOKUP('P20'!G41,INFORMACION!$D:$E,2,FALSE)*N41)*I41)/16)))*(J41/100),((IF(I41&gt;=16,(VLOOKUP('P20'!G41,INFORMACION!$D:$E,2,FALSE)+10)*N41,(((VLOOKUP('P20'!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20'!G42,INFORMACION!$D:$E,2,FALSE)*N42,((VLOOKUP('P20'!G42,INFORMACION!$D:$E,2,FALSE)*N42)*I42)/16)))*(J42/100),((IF(I42&gt;=16,(VLOOKUP('P20'!G42,INFORMACION!$D:$E,2,FALSE)+10)*N42,(((VLOOKUP('P20'!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20'!G43,INFORMACION!$D:$E,2,FALSE)*N43,((VLOOKUP('P20'!G43,INFORMACION!$D:$E,2,FALSE)*N43)*I43)/16)))*(J43/100),((IF(I43&gt;=16,(VLOOKUP('P20'!G43,INFORMACION!$D:$E,2,FALSE)+10)*N43,(((VLOOKUP('P20'!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20'!G44,INFORMACION!$D:$E,2,FALSE)*N44,((VLOOKUP('P20'!G44,INFORMACION!$D:$E,2,FALSE)*N44)*I44)/16)))*(J44/100),((IF(I44&gt;=16,(VLOOKUP('P20'!G44,INFORMACION!$D:$E,2,FALSE)+10)*N44,(((VLOOKUP('P20'!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20'!G45,INFORMACION!$D:$E,2,FALSE)*N45,((VLOOKUP('P20'!G45,INFORMACION!$D:$E,2,FALSE)*N45)*I45)/16)))*(J45/100),((IF(I45&gt;=16,(VLOOKUP('P20'!G45,INFORMACION!$D:$E,2,FALSE)+10)*N45,(((VLOOKUP('P20'!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21'!G21,INFORMACION!$D:$E,2,FALSE)*N21,((VLOOKUP('P21'!G21,INFORMACION!$D:$E,2,FALSE)*N21)*I21)/16)))*(J21/100),((IF(I21&gt;=16,(VLOOKUP('P21'!G21,INFORMACION!$D:$E,2,FALSE)+10)*N21,(((VLOOKUP('P21'!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21'!G22,INFORMACION!$D:$E,2,FALSE)*N22,((VLOOKUP('P21'!G22,INFORMACION!$D:$E,2,FALSE)*N22)*I22)/16)))*(J22/100),((IF(I22&gt;=16,(VLOOKUP('P21'!G22,INFORMACION!$D:$E,2,FALSE)+10)*N22,(((VLOOKUP('P21'!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21'!G23,INFORMACION!$D:$E,2,FALSE)*N23,((VLOOKUP('P21'!G23,INFORMACION!$D:$E,2,FALSE)*N23)*I23)/16)))*(J23/100),((IF(I23&gt;=16,(VLOOKUP('P21'!G23,INFORMACION!$D:$E,2,FALSE)+10)*N23,(((VLOOKUP('P21'!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21'!G24,INFORMACION!$D:$E,2,FALSE)*N24,((VLOOKUP('P21'!G24,INFORMACION!$D:$E,2,FALSE)*N24)*I24)/16)))*(J24/100),((IF(I24&gt;=16,(VLOOKUP('P21'!G24,INFORMACION!$D:$E,2,FALSE)+10)*N24,(((VLOOKUP('P21'!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21'!G25,INFORMACION!$D:$E,2,FALSE)*N25,((VLOOKUP('P21'!G25,INFORMACION!$D:$E,2,FALSE)*N25)*I25)/16)))*(J25/100),((IF(I25&gt;=16,(VLOOKUP('P21'!G25,INFORMACION!$D:$E,2,FALSE)+10)*N25,(((VLOOKUP('P21'!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21'!G26,INFORMACION!$D:$E,2,FALSE)*N26,((VLOOKUP('P21'!G26,INFORMACION!$D:$E,2,FALSE)*N26)*I26)/16)))*(J26/100),((IF(I26&gt;=16,(VLOOKUP('P21'!G26,INFORMACION!$D:$E,2,FALSE)+10)*N26,(((VLOOKUP('P21'!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21'!G27,INFORMACION!$D:$E,2,FALSE)*N27,((VLOOKUP('P21'!G27,INFORMACION!$D:$E,2,FALSE)*N27)*I27)/16)))*(J27/100),((IF(I27&gt;=16,(VLOOKUP('P21'!G27,INFORMACION!$D:$E,2,FALSE)+10)*N27,(((VLOOKUP('P21'!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21'!G39,INFORMACION!$D:$E,2,FALSE)*N39,((VLOOKUP('P21'!G39,INFORMACION!$D:$E,2,FALSE)*N39)*I39)/16)))*(J39/100),((IF(I39&gt;=16,(VLOOKUP('P21'!G39,INFORMACION!$D:$E,2,FALSE)+10)*N39,(((VLOOKUP('P21'!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21'!G40,INFORMACION!$D:$E,2,FALSE)*N40,((VLOOKUP('P21'!G40,INFORMACION!$D:$E,2,FALSE)*N40)*I40)/16)))*(J40/100),((IF(I40&gt;=16,(VLOOKUP('P21'!G40,INFORMACION!$D:$E,2,FALSE)+10)*N40,(((VLOOKUP('P21'!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21'!G41,INFORMACION!$D:$E,2,FALSE)*N41,((VLOOKUP('P21'!G41,INFORMACION!$D:$E,2,FALSE)*N41)*I41)/16)))*(J41/100),((IF(I41&gt;=16,(VLOOKUP('P21'!G41,INFORMACION!$D:$E,2,FALSE)+10)*N41,(((VLOOKUP('P21'!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21'!G42,INFORMACION!$D:$E,2,FALSE)*N42,((VLOOKUP('P21'!G42,INFORMACION!$D:$E,2,FALSE)*N42)*I42)/16)))*(J42/100),((IF(I42&gt;=16,(VLOOKUP('P21'!G42,INFORMACION!$D:$E,2,FALSE)+10)*N42,(((VLOOKUP('P21'!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21'!G43,INFORMACION!$D:$E,2,FALSE)*N43,((VLOOKUP('P21'!G43,INFORMACION!$D:$E,2,FALSE)*N43)*I43)/16)))*(J43/100),((IF(I43&gt;=16,(VLOOKUP('P21'!G43,INFORMACION!$D:$E,2,FALSE)+10)*N43,(((VLOOKUP('P21'!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21'!G44,INFORMACION!$D:$E,2,FALSE)*N44,((VLOOKUP('P21'!G44,INFORMACION!$D:$E,2,FALSE)*N44)*I44)/16)))*(J44/100),((IF(I44&gt;=16,(VLOOKUP('P21'!G44,INFORMACION!$D:$E,2,FALSE)+10)*N44,(((VLOOKUP('P21'!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21'!G45,INFORMACION!$D:$E,2,FALSE)*N45,((VLOOKUP('P21'!G45,INFORMACION!$D:$E,2,FALSE)*N45)*I45)/16)))*(J45/100),((IF(I45&gt;=16,(VLOOKUP('P21'!G45,INFORMACION!$D:$E,2,FALSE)+10)*N45,(((VLOOKUP('P21'!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22'!G21,INFORMACION!$D:$E,2,FALSE)*N21,((VLOOKUP('P22'!G21,INFORMACION!$D:$E,2,FALSE)*N21)*I21)/16)))*(J21/100),((IF(I21&gt;=16,(VLOOKUP('P22'!G21,INFORMACION!$D:$E,2,FALSE)+10)*N21,(((VLOOKUP('P22'!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22'!G22,INFORMACION!$D:$E,2,FALSE)*N22,((VLOOKUP('P22'!G22,INFORMACION!$D:$E,2,FALSE)*N22)*I22)/16)))*(J22/100),((IF(I22&gt;=16,(VLOOKUP('P22'!G22,INFORMACION!$D:$E,2,FALSE)+10)*N22,(((VLOOKUP('P22'!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22'!G23,INFORMACION!$D:$E,2,FALSE)*N23,((VLOOKUP('P22'!G23,INFORMACION!$D:$E,2,FALSE)*N23)*I23)/16)))*(J23/100),((IF(I23&gt;=16,(VLOOKUP('P22'!G23,INFORMACION!$D:$E,2,FALSE)+10)*N23,(((VLOOKUP('P22'!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22'!G24,INFORMACION!$D:$E,2,FALSE)*N24,((VLOOKUP('P22'!G24,INFORMACION!$D:$E,2,FALSE)*N24)*I24)/16)))*(J24/100),((IF(I24&gt;=16,(VLOOKUP('P22'!G24,INFORMACION!$D:$E,2,FALSE)+10)*N24,(((VLOOKUP('P22'!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22'!G25,INFORMACION!$D:$E,2,FALSE)*N25,((VLOOKUP('P22'!G25,INFORMACION!$D:$E,2,FALSE)*N25)*I25)/16)))*(J25/100),((IF(I25&gt;=16,(VLOOKUP('P22'!G25,INFORMACION!$D:$E,2,FALSE)+10)*N25,(((VLOOKUP('P22'!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22'!G26,INFORMACION!$D:$E,2,FALSE)*N26,((VLOOKUP('P22'!G26,INFORMACION!$D:$E,2,FALSE)*N26)*I26)/16)))*(J26/100),((IF(I26&gt;=16,(VLOOKUP('P22'!G26,INFORMACION!$D:$E,2,FALSE)+10)*N26,(((VLOOKUP('P22'!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22'!G27,INFORMACION!$D:$E,2,FALSE)*N27,((VLOOKUP('P22'!G27,INFORMACION!$D:$E,2,FALSE)*N27)*I27)/16)))*(J27/100),((IF(I27&gt;=16,(VLOOKUP('P22'!G27,INFORMACION!$D:$E,2,FALSE)+10)*N27,(((VLOOKUP('P22'!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22'!G39,INFORMACION!$D:$E,2,FALSE)*N39,((VLOOKUP('P22'!G39,INFORMACION!$D:$E,2,FALSE)*N39)*I39)/16)))*(J39/100),((IF(I39&gt;=16,(VLOOKUP('P22'!G39,INFORMACION!$D:$E,2,FALSE)+10)*N39,(((VLOOKUP('P22'!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22'!G40,INFORMACION!$D:$E,2,FALSE)*N40,((VLOOKUP('P22'!G40,INFORMACION!$D:$E,2,FALSE)*N40)*I40)/16)))*(J40/100),((IF(I40&gt;=16,(VLOOKUP('P22'!G40,INFORMACION!$D:$E,2,FALSE)+10)*N40,(((VLOOKUP('P22'!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22'!G41,INFORMACION!$D:$E,2,FALSE)*N41,((VLOOKUP('P22'!G41,INFORMACION!$D:$E,2,FALSE)*N41)*I41)/16)))*(J41/100),((IF(I41&gt;=16,(VLOOKUP('P22'!G41,INFORMACION!$D:$E,2,FALSE)+10)*N41,(((VLOOKUP('P22'!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22'!G42,INFORMACION!$D:$E,2,FALSE)*N42,((VLOOKUP('P22'!G42,INFORMACION!$D:$E,2,FALSE)*N42)*I42)/16)))*(J42/100),((IF(I42&gt;=16,(VLOOKUP('P22'!G42,INFORMACION!$D:$E,2,FALSE)+10)*N42,(((VLOOKUP('P22'!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22'!G43,INFORMACION!$D:$E,2,FALSE)*N43,((VLOOKUP('P22'!G43,INFORMACION!$D:$E,2,FALSE)*N43)*I43)/16)))*(J43/100),((IF(I43&gt;=16,(VLOOKUP('P22'!G43,INFORMACION!$D:$E,2,FALSE)+10)*N43,(((VLOOKUP('P22'!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22'!G44,INFORMACION!$D:$E,2,FALSE)*N44,((VLOOKUP('P22'!G44,INFORMACION!$D:$E,2,FALSE)*N44)*I44)/16)))*(J44/100),((IF(I44&gt;=16,(VLOOKUP('P22'!G44,INFORMACION!$D:$E,2,FALSE)+10)*N44,(((VLOOKUP('P22'!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22'!G45,INFORMACION!$D:$E,2,FALSE)*N45,((VLOOKUP('P22'!G45,INFORMACION!$D:$E,2,FALSE)*N45)*I45)/16)))*(J45/100),((IF(I45&gt;=16,(VLOOKUP('P22'!G45,INFORMACION!$D:$E,2,FALSE)+10)*N45,(((VLOOKUP('P22'!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23'!G21,INFORMACION!$D:$E,2,FALSE)*N21,((VLOOKUP('P23'!G21,INFORMACION!$D:$E,2,FALSE)*N21)*I21)/16)))*(J21/100),((IF(I21&gt;=16,(VLOOKUP('P23'!G21,INFORMACION!$D:$E,2,FALSE)+10)*N21,(((VLOOKUP('P23'!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23'!G22,INFORMACION!$D:$E,2,FALSE)*N22,((VLOOKUP('P23'!G22,INFORMACION!$D:$E,2,FALSE)*N22)*I22)/16)))*(J22/100),((IF(I22&gt;=16,(VLOOKUP('P23'!G22,INFORMACION!$D:$E,2,FALSE)+10)*N22,(((VLOOKUP('P23'!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23'!G23,INFORMACION!$D:$E,2,FALSE)*N23,((VLOOKUP('P23'!G23,INFORMACION!$D:$E,2,FALSE)*N23)*I23)/16)))*(J23/100),((IF(I23&gt;=16,(VLOOKUP('P23'!G23,INFORMACION!$D:$E,2,FALSE)+10)*N23,(((VLOOKUP('P23'!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23'!G24,INFORMACION!$D:$E,2,FALSE)*N24,((VLOOKUP('P23'!G24,INFORMACION!$D:$E,2,FALSE)*N24)*I24)/16)))*(J24/100),((IF(I24&gt;=16,(VLOOKUP('P23'!G24,INFORMACION!$D:$E,2,FALSE)+10)*N24,(((VLOOKUP('P23'!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23'!G25,INFORMACION!$D:$E,2,FALSE)*N25,((VLOOKUP('P23'!G25,INFORMACION!$D:$E,2,FALSE)*N25)*I25)/16)))*(J25/100),((IF(I25&gt;=16,(VLOOKUP('P23'!G25,INFORMACION!$D:$E,2,FALSE)+10)*N25,(((VLOOKUP('P23'!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23'!G26,INFORMACION!$D:$E,2,FALSE)*N26,((VLOOKUP('P23'!G26,INFORMACION!$D:$E,2,FALSE)*N26)*I26)/16)))*(J26/100),((IF(I26&gt;=16,(VLOOKUP('P23'!G26,INFORMACION!$D:$E,2,FALSE)+10)*N26,(((VLOOKUP('P23'!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23'!G27,INFORMACION!$D:$E,2,FALSE)*N27,((VLOOKUP('P23'!G27,INFORMACION!$D:$E,2,FALSE)*N27)*I27)/16)))*(J27/100),((IF(I27&gt;=16,(VLOOKUP('P23'!G27,INFORMACION!$D:$E,2,FALSE)+10)*N27,(((VLOOKUP('P23'!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23'!G39,INFORMACION!$D:$E,2,FALSE)*N39,((VLOOKUP('P23'!G39,INFORMACION!$D:$E,2,FALSE)*N39)*I39)/16)))*(J39/100),((IF(I39&gt;=16,(VLOOKUP('P23'!G39,INFORMACION!$D:$E,2,FALSE)+10)*N39,(((VLOOKUP('P23'!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23'!G40,INFORMACION!$D:$E,2,FALSE)*N40,((VLOOKUP('P23'!G40,INFORMACION!$D:$E,2,FALSE)*N40)*I40)/16)))*(J40/100),((IF(I40&gt;=16,(VLOOKUP('P23'!G40,INFORMACION!$D:$E,2,FALSE)+10)*N40,(((VLOOKUP('P23'!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23'!G41,INFORMACION!$D:$E,2,FALSE)*N41,((VLOOKUP('P23'!G41,INFORMACION!$D:$E,2,FALSE)*N41)*I41)/16)))*(J41/100),((IF(I41&gt;=16,(VLOOKUP('P23'!G41,INFORMACION!$D:$E,2,FALSE)+10)*N41,(((VLOOKUP('P23'!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23'!G42,INFORMACION!$D:$E,2,FALSE)*N42,((VLOOKUP('P23'!G42,INFORMACION!$D:$E,2,FALSE)*N42)*I42)/16)))*(J42/100),((IF(I42&gt;=16,(VLOOKUP('P23'!G42,INFORMACION!$D:$E,2,FALSE)+10)*N42,(((VLOOKUP('P23'!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23'!G43,INFORMACION!$D:$E,2,FALSE)*N43,((VLOOKUP('P23'!G43,INFORMACION!$D:$E,2,FALSE)*N43)*I43)/16)))*(J43/100),((IF(I43&gt;=16,(VLOOKUP('P23'!G43,INFORMACION!$D:$E,2,FALSE)+10)*N43,(((VLOOKUP('P23'!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23'!G44,INFORMACION!$D:$E,2,FALSE)*N44,((VLOOKUP('P23'!G44,INFORMACION!$D:$E,2,FALSE)*N44)*I44)/16)))*(J44/100),((IF(I44&gt;=16,(VLOOKUP('P23'!G44,INFORMACION!$D:$E,2,FALSE)+10)*N44,(((VLOOKUP('P23'!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23'!G45,INFORMACION!$D:$E,2,FALSE)*N45,((VLOOKUP('P23'!G45,INFORMACION!$D:$E,2,FALSE)*N45)*I45)/16)))*(J45/100),((IF(I45&gt;=16,(VLOOKUP('P23'!G45,INFORMACION!$D:$E,2,FALSE)+10)*N45,(((VLOOKUP('P23'!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24'!G21,INFORMACION!$D:$E,2,FALSE)*N21,((VLOOKUP('P24'!G21,INFORMACION!$D:$E,2,FALSE)*N21)*I21)/16)))*(J21/100),((IF(I21&gt;=16,(VLOOKUP('P24'!G21,INFORMACION!$D:$E,2,FALSE)+10)*N21,(((VLOOKUP('P24'!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24'!G22,INFORMACION!$D:$E,2,FALSE)*N22,((VLOOKUP('P24'!G22,INFORMACION!$D:$E,2,FALSE)*N22)*I22)/16)))*(J22/100),((IF(I22&gt;=16,(VLOOKUP('P24'!G22,INFORMACION!$D:$E,2,FALSE)+10)*N22,(((VLOOKUP('P24'!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24'!G23,INFORMACION!$D:$E,2,FALSE)*N23,((VLOOKUP('P24'!G23,INFORMACION!$D:$E,2,FALSE)*N23)*I23)/16)))*(J23/100),((IF(I23&gt;=16,(VLOOKUP('P24'!G23,INFORMACION!$D:$E,2,FALSE)+10)*N23,(((VLOOKUP('P24'!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24'!G24,INFORMACION!$D:$E,2,FALSE)*N24,((VLOOKUP('P24'!G24,INFORMACION!$D:$E,2,FALSE)*N24)*I24)/16)))*(J24/100),((IF(I24&gt;=16,(VLOOKUP('P24'!G24,INFORMACION!$D:$E,2,FALSE)+10)*N24,(((VLOOKUP('P24'!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24'!G25,INFORMACION!$D:$E,2,FALSE)*N25,((VLOOKUP('P24'!G25,INFORMACION!$D:$E,2,FALSE)*N25)*I25)/16)))*(J25/100),((IF(I25&gt;=16,(VLOOKUP('P24'!G25,INFORMACION!$D:$E,2,FALSE)+10)*N25,(((VLOOKUP('P24'!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24'!G26,INFORMACION!$D:$E,2,FALSE)*N26,((VLOOKUP('P24'!G26,INFORMACION!$D:$E,2,FALSE)*N26)*I26)/16)))*(J26/100),((IF(I26&gt;=16,(VLOOKUP('P24'!G26,INFORMACION!$D:$E,2,FALSE)+10)*N26,(((VLOOKUP('P24'!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24'!G27,INFORMACION!$D:$E,2,FALSE)*N27,((VLOOKUP('P24'!G27,INFORMACION!$D:$E,2,FALSE)*N27)*I27)/16)))*(J27/100),((IF(I27&gt;=16,(VLOOKUP('P24'!G27,INFORMACION!$D:$E,2,FALSE)+10)*N27,(((VLOOKUP('P24'!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24'!G39,INFORMACION!$D:$E,2,FALSE)*N39,((VLOOKUP('P24'!G39,INFORMACION!$D:$E,2,FALSE)*N39)*I39)/16)))*(J39/100),((IF(I39&gt;=16,(VLOOKUP('P24'!G39,INFORMACION!$D:$E,2,FALSE)+10)*N39,(((VLOOKUP('P24'!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24'!G40,INFORMACION!$D:$E,2,FALSE)*N40,((VLOOKUP('P24'!G40,INFORMACION!$D:$E,2,FALSE)*N40)*I40)/16)))*(J40/100),((IF(I40&gt;=16,(VLOOKUP('P24'!G40,INFORMACION!$D:$E,2,FALSE)+10)*N40,(((VLOOKUP('P24'!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24'!G41,INFORMACION!$D:$E,2,FALSE)*N41,((VLOOKUP('P24'!G41,INFORMACION!$D:$E,2,FALSE)*N41)*I41)/16)))*(J41/100),((IF(I41&gt;=16,(VLOOKUP('P24'!G41,INFORMACION!$D:$E,2,FALSE)+10)*N41,(((VLOOKUP('P24'!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24'!G42,INFORMACION!$D:$E,2,FALSE)*N42,((VLOOKUP('P24'!G42,INFORMACION!$D:$E,2,FALSE)*N42)*I42)/16)))*(J42/100),((IF(I42&gt;=16,(VLOOKUP('P24'!G42,INFORMACION!$D:$E,2,FALSE)+10)*N42,(((VLOOKUP('P24'!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24'!G43,INFORMACION!$D:$E,2,FALSE)*N43,((VLOOKUP('P24'!G43,INFORMACION!$D:$E,2,FALSE)*N43)*I43)/16)))*(J43/100),((IF(I43&gt;=16,(VLOOKUP('P24'!G43,INFORMACION!$D:$E,2,FALSE)+10)*N43,(((VLOOKUP('P24'!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24'!G44,INFORMACION!$D:$E,2,FALSE)*N44,((VLOOKUP('P24'!G44,INFORMACION!$D:$E,2,FALSE)*N44)*I44)/16)))*(J44/100),((IF(I44&gt;=16,(VLOOKUP('P24'!G44,INFORMACION!$D:$E,2,FALSE)+10)*N44,(((VLOOKUP('P24'!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24'!G45,INFORMACION!$D:$E,2,FALSE)*N45,((VLOOKUP('P24'!G45,INFORMACION!$D:$E,2,FALSE)*N45)*I45)/16)))*(J45/100),((IF(I45&gt;=16,(VLOOKUP('P24'!G45,INFORMACION!$D:$E,2,FALSE)+10)*N45,(((VLOOKUP('P24'!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25'!G21,INFORMACION!$D:$E,2,FALSE)*N21,((VLOOKUP('P25'!G21,INFORMACION!$D:$E,2,FALSE)*N21)*I21)/16)))*(J21/100),((IF(I21&gt;=16,(VLOOKUP('P25'!G21,INFORMACION!$D:$E,2,FALSE)+10)*N21,(((VLOOKUP('P25'!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25'!G22,INFORMACION!$D:$E,2,FALSE)*N22,((VLOOKUP('P25'!G22,INFORMACION!$D:$E,2,FALSE)*N22)*I22)/16)))*(J22/100),((IF(I22&gt;=16,(VLOOKUP('P25'!G22,INFORMACION!$D:$E,2,FALSE)+10)*N22,(((VLOOKUP('P25'!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25'!G23,INFORMACION!$D:$E,2,FALSE)*N23,((VLOOKUP('P25'!G23,INFORMACION!$D:$E,2,FALSE)*N23)*I23)/16)))*(J23/100),((IF(I23&gt;=16,(VLOOKUP('P25'!G23,INFORMACION!$D:$E,2,FALSE)+10)*N23,(((VLOOKUP('P25'!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25'!G24,INFORMACION!$D:$E,2,FALSE)*N24,((VLOOKUP('P25'!G24,INFORMACION!$D:$E,2,FALSE)*N24)*I24)/16)))*(J24/100),((IF(I24&gt;=16,(VLOOKUP('P25'!G24,INFORMACION!$D:$E,2,FALSE)+10)*N24,(((VLOOKUP('P25'!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25'!G25,INFORMACION!$D:$E,2,FALSE)*N25,((VLOOKUP('P25'!G25,INFORMACION!$D:$E,2,FALSE)*N25)*I25)/16)))*(J25/100),((IF(I25&gt;=16,(VLOOKUP('P25'!G25,INFORMACION!$D:$E,2,FALSE)+10)*N25,(((VLOOKUP('P25'!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25'!G26,INFORMACION!$D:$E,2,FALSE)*N26,((VLOOKUP('P25'!G26,INFORMACION!$D:$E,2,FALSE)*N26)*I26)/16)))*(J26/100),((IF(I26&gt;=16,(VLOOKUP('P25'!G26,INFORMACION!$D:$E,2,FALSE)+10)*N26,(((VLOOKUP('P25'!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25'!G27,INFORMACION!$D:$E,2,FALSE)*N27,((VLOOKUP('P25'!G27,INFORMACION!$D:$E,2,FALSE)*N27)*I27)/16)))*(J27/100),((IF(I27&gt;=16,(VLOOKUP('P25'!G27,INFORMACION!$D:$E,2,FALSE)+10)*N27,(((VLOOKUP('P25'!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25'!G39,INFORMACION!$D:$E,2,FALSE)*N39,((VLOOKUP('P25'!G39,INFORMACION!$D:$E,2,FALSE)*N39)*I39)/16)))*(J39/100),((IF(I39&gt;=16,(VLOOKUP('P25'!G39,INFORMACION!$D:$E,2,FALSE)+10)*N39,(((VLOOKUP('P25'!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25'!G40,INFORMACION!$D:$E,2,FALSE)*N40,((VLOOKUP('P25'!G40,INFORMACION!$D:$E,2,FALSE)*N40)*I40)/16)))*(J40/100),((IF(I40&gt;=16,(VLOOKUP('P25'!G40,INFORMACION!$D:$E,2,FALSE)+10)*N40,(((VLOOKUP('P25'!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25'!G41,INFORMACION!$D:$E,2,FALSE)*N41,((VLOOKUP('P25'!G41,INFORMACION!$D:$E,2,FALSE)*N41)*I41)/16)))*(J41/100),((IF(I41&gt;=16,(VLOOKUP('P25'!G41,INFORMACION!$D:$E,2,FALSE)+10)*N41,(((VLOOKUP('P25'!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25'!G42,INFORMACION!$D:$E,2,FALSE)*N42,((VLOOKUP('P25'!G42,INFORMACION!$D:$E,2,FALSE)*N42)*I42)/16)))*(J42/100),((IF(I42&gt;=16,(VLOOKUP('P25'!G42,INFORMACION!$D:$E,2,FALSE)+10)*N42,(((VLOOKUP('P25'!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25'!G43,INFORMACION!$D:$E,2,FALSE)*N43,((VLOOKUP('P25'!G43,INFORMACION!$D:$E,2,FALSE)*N43)*I43)/16)))*(J43/100),((IF(I43&gt;=16,(VLOOKUP('P25'!G43,INFORMACION!$D:$E,2,FALSE)+10)*N43,(((VLOOKUP('P25'!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25'!G44,INFORMACION!$D:$E,2,FALSE)*N44,((VLOOKUP('P25'!G44,INFORMACION!$D:$E,2,FALSE)*N44)*I44)/16)))*(J44/100),((IF(I44&gt;=16,(VLOOKUP('P25'!G44,INFORMACION!$D:$E,2,FALSE)+10)*N44,(((VLOOKUP('P25'!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25'!G45,INFORMACION!$D:$E,2,FALSE)*N45,((VLOOKUP('P25'!G45,INFORMACION!$D:$E,2,FALSE)*N45)*I45)/16)))*(J45/100),((IF(I45&gt;=16,(VLOOKUP('P25'!G45,INFORMACION!$D:$E,2,FALSE)+10)*N45,(((VLOOKUP('P25'!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B2:L27"/>
  <sheetViews>
    <sheetView zoomScale="70" zoomScaleNormal="70" workbookViewId="0">
      <selection activeCell="G11" sqref="G11"/>
    </sheetView>
  </sheetViews>
  <sheetFormatPr baseColWidth="10" defaultColWidth="11.42578125" defaultRowHeight="12.75" x14ac:dyDescent="0.2"/>
  <cols>
    <col min="1" max="2" width="11.42578125" style="19"/>
    <col min="3" max="3" width="3.140625" style="19" customWidth="1"/>
    <col min="4" max="16384" width="11.42578125" style="19"/>
  </cols>
  <sheetData>
    <row r="2" spans="2:12" ht="33.75" x14ac:dyDescent="0.5">
      <c r="B2" s="288" t="s">
        <v>52</v>
      </c>
      <c r="C2" s="288"/>
      <c r="D2" s="288"/>
      <c r="E2" s="288"/>
      <c r="F2" s="288"/>
      <c r="G2" s="288"/>
      <c r="H2" s="288"/>
      <c r="I2" s="288"/>
      <c r="J2" s="288"/>
      <c r="K2" s="288"/>
      <c r="L2" s="288"/>
    </row>
    <row r="3" spans="2:12" x14ac:dyDescent="0.2">
      <c r="B3" s="20"/>
      <c r="C3" s="20"/>
      <c r="D3" s="20"/>
      <c r="E3" s="20"/>
      <c r="F3" s="20"/>
      <c r="G3" s="20"/>
      <c r="H3" s="20"/>
      <c r="I3" s="20"/>
      <c r="J3" s="20"/>
      <c r="K3" s="20"/>
      <c r="L3" s="20"/>
    </row>
    <row r="4" spans="2:12" ht="16.5" customHeight="1" x14ac:dyDescent="0.2">
      <c r="B4" s="20"/>
      <c r="C4" s="20"/>
      <c r="D4" s="20"/>
      <c r="E4" s="20"/>
      <c r="F4" s="20"/>
      <c r="G4" s="20"/>
      <c r="H4" s="20"/>
      <c r="I4" s="20"/>
      <c r="J4" s="20"/>
      <c r="K4" s="20"/>
      <c r="L4" s="20"/>
    </row>
    <row r="5" spans="2:12" ht="58.5" customHeight="1" x14ac:dyDescent="0.2">
      <c r="B5" s="289" t="s">
        <v>53</v>
      </c>
      <c r="C5" s="290"/>
      <c r="D5" s="290"/>
      <c r="E5" s="290"/>
      <c r="F5" s="290"/>
      <c r="G5" s="290"/>
      <c r="H5" s="290"/>
      <c r="I5" s="290"/>
      <c r="J5" s="290"/>
      <c r="K5" s="290"/>
      <c r="L5" s="291"/>
    </row>
    <row r="6" spans="2:12" ht="13.5" customHeight="1" x14ac:dyDescent="0.2">
      <c r="B6" s="292"/>
      <c r="C6" s="293"/>
      <c r="D6" s="293"/>
      <c r="E6" s="293"/>
      <c r="F6" s="293"/>
      <c r="G6" s="293"/>
      <c r="H6" s="293"/>
      <c r="I6" s="293"/>
      <c r="J6" s="293"/>
      <c r="K6" s="293"/>
      <c r="L6" s="294"/>
    </row>
    <row r="7" spans="2:12" ht="13.5" customHeight="1" x14ac:dyDescent="0.2">
      <c r="D7" s="21"/>
      <c r="E7" s="22"/>
      <c r="F7" s="22"/>
      <c r="G7" s="22"/>
      <c r="H7" s="22"/>
      <c r="I7" s="22"/>
      <c r="J7" s="22"/>
      <c r="K7" s="22"/>
      <c r="L7" s="22"/>
    </row>
    <row r="8" spans="2:12" ht="40.5" customHeight="1" x14ac:dyDescent="0.2">
      <c r="B8" s="23">
        <v>1</v>
      </c>
      <c r="D8" s="277" t="s">
        <v>54</v>
      </c>
      <c r="E8" s="280"/>
      <c r="F8" s="280"/>
      <c r="G8" s="280"/>
      <c r="H8" s="280"/>
      <c r="I8" s="280"/>
      <c r="J8" s="280"/>
      <c r="K8" s="280"/>
      <c r="L8" s="281"/>
    </row>
    <row r="9" spans="2:12" ht="15" x14ac:dyDescent="0.2">
      <c r="D9" s="25"/>
      <c r="E9" s="25"/>
      <c r="F9" s="25"/>
      <c r="G9" s="25"/>
      <c r="H9" s="25"/>
      <c r="I9" s="25"/>
      <c r="J9" s="26"/>
      <c r="K9" s="26"/>
      <c r="L9" s="26"/>
    </row>
    <row r="10" spans="2:12" ht="121.5" customHeight="1" x14ac:dyDescent="0.2">
      <c r="B10" s="23">
        <v>2</v>
      </c>
      <c r="D10" s="277" t="s">
        <v>265</v>
      </c>
      <c r="E10" s="280"/>
      <c r="F10" s="280"/>
      <c r="G10" s="280"/>
      <c r="H10" s="280"/>
      <c r="I10" s="280"/>
      <c r="J10" s="280"/>
      <c r="K10" s="280"/>
      <c r="L10" s="281"/>
    </row>
    <row r="11" spans="2:12" ht="15" customHeight="1" x14ac:dyDescent="0.2">
      <c r="B11" s="30"/>
      <c r="D11" s="24"/>
      <c r="E11" s="31"/>
      <c r="F11" s="31"/>
      <c r="G11" s="31"/>
      <c r="H11" s="31"/>
      <c r="I11" s="31"/>
      <c r="J11" s="31"/>
      <c r="K11" s="31"/>
      <c r="L11" s="31"/>
    </row>
    <row r="12" spans="2:12" ht="121.5" customHeight="1" x14ac:dyDescent="0.2">
      <c r="B12" s="23">
        <v>3</v>
      </c>
      <c r="D12" s="277" t="s">
        <v>278</v>
      </c>
      <c r="E12" s="280"/>
      <c r="F12" s="280"/>
      <c r="G12" s="280"/>
      <c r="H12" s="280"/>
      <c r="I12" s="280"/>
      <c r="J12" s="280"/>
      <c r="K12" s="280"/>
      <c r="L12" s="281"/>
    </row>
    <row r="13" spans="2:12" ht="15" x14ac:dyDescent="0.2">
      <c r="D13" s="25"/>
      <c r="E13" s="25"/>
      <c r="F13" s="25"/>
      <c r="G13" s="25"/>
      <c r="H13" s="25"/>
      <c r="I13" s="25"/>
      <c r="J13" s="26"/>
      <c r="K13" s="26"/>
      <c r="L13" s="26"/>
    </row>
    <row r="14" spans="2:12" ht="92.25" customHeight="1" x14ac:dyDescent="0.2">
      <c r="B14" s="23">
        <v>4</v>
      </c>
      <c r="D14" s="277" t="s">
        <v>264</v>
      </c>
      <c r="E14" s="280"/>
      <c r="F14" s="280"/>
      <c r="G14" s="280"/>
      <c r="H14" s="280"/>
      <c r="I14" s="280"/>
      <c r="J14" s="280"/>
      <c r="K14" s="280"/>
      <c r="L14" s="281"/>
    </row>
    <row r="15" spans="2:12" x14ac:dyDescent="0.2">
      <c r="D15" s="27"/>
      <c r="E15" s="27"/>
      <c r="F15" s="27"/>
      <c r="G15" s="27"/>
      <c r="H15" s="27"/>
      <c r="I15" s="27"/>
      <c r="J15" s="28"/>
      <c r="K15" s="28"/>
      <c r="L15" s="28"/>
    </row>
    <row r="16" spans="2:12" ht="388.5" customHeight="1" x14ac:dyDescent="0.2">
      <c r="B16" s="23">
        <v>5</v>
      </c>
      <c r="D16" s="285" t="s">
        <v>277</v>
      </c>
      <c r="E16" s="286"/>
      <c r="F16" s="286"/>
      <c r="G16" s="286"/>
      <c r="H16" s="286"/>
      <c r="I16" s="286"/>
      <c r="J16" s="286"/>
      <c r="K16" s="286"/>
      <c r="L16" s="287"/>
    </row>
    <row r="17" spans="2:12" ht="12.75" customHeight="1" x14ac:dyDescent="0.2">
      <c r="D17" s="29"/>
      <c r="E17" s="29"/>
      <c r="F17" s="29"/>
      <c r="G17" s="29"/>
      <c r="H17" s="29"/>
      <c r="I17" s="29"/>
      <c r="J17" s="29"/>
      <c r="K17" s="29"/>
      <c r="L17" s="29"/>
    </row>
    <row r="18" spans="2:12" ht="92.25" customHeight="1" x14ac:dyDescent="0.2">
      <c r="B18" s="23">
        <v>6</v>
      </c>
      <c r="D18" s="277" t="s">
        <v>279</v>
      </c>
      <c r="E18" s="278"/>
      <c r="F18" s="278"/>
      <c r="G18" s="278"/>
      <c r="H18" s="278"/>
      <c r="I18" s="278"/>
      <c r="J18" s="278"/>
      <c r="K18" s="278"/>
      <c r="L18" s="279"/>
    </row>
    <row r="19" spans="2:12" ht="12.75" customHeight="1" x14ac:dyDescent="0.2"/>
    <row r="20" spans="2:12" ht="171" customHeight="1" x14ac:dyDescent="0.2">
      <c r="B20" s="23">
        <v>7</v>
      </c>
      <c r="D20" s="277" t="s">
        <v>49</v>
      </c>
      <c r="E20" s="280"/>
      <c r="F20" s="280"/>
      <c r="G20" s="280"/>
      <c r="H20" s="280"/>
      <c r="I20" s="280"/>
      <c r="J20" s="280"/>
      <c r="K20" s="280"/>
      <c r="L20" s="281"/>
    </row>
    <row r="21" spans="2:12" ht="12" customHeight="1" x14ac:dyDescent="0.2">
      <c r="D21" s="25"/>
      <c r="E21" s="25"/>
      <c r="F21" s="25"/>
      <c r="G21" s="25"/>
      <c r="H21" s="25"/>
      <c r="I21" s="25"/>
      <c r="J21" s="26"/>
      <c r="K21" s="26"/>
      <c r="L21" s="26"/>
    </row>
    <row r="22" spans="2:12" ht="116.25" customHeight="1" x14ac:dyDescent="0.2">
      <c r="B22" s="23">
        <v>8</v>
      </c>
      <c r="D22" s="277" t="s">
        <v>50</v>
      </c>
      <c r="E22" s="280"/>
      <c r="F22" s="280"/>
      <c r="G22" s="280"/>
      <c r="H22" s="280"/>
      <c r="I22" s="280"/>
      <c r="J22" s="280"/>
      <c r="K22" s="280"/>
      <c r="L22" s="281"/>
    </row>
    <row r="23" spans="2:12" ht="15" x14ac:dyDescent="0.2">
      <c r="D23" s="25"/>
      <c r="E23" s="25"/>
      <c r="F23" s="25"/>
      <c r="G23" s="25"/>
      <c r="H23" s="25"/>
      <c r="I23" s="25"/>
      <c r="J23" s="26"/>
      <c r="K23" s="26"/>
      <c r="L23" s="26"/>
    </row>
    <row r="24" spans="2:12" ht="63.75" customHeight="1" x14ac:dyDescent="0.2">
      <c r="B24" s="23">
        <v>9</v>
      </c>
      <c r="D24" s="282" t="s">
        <v>51</v>
      </c>
      <c r="E24" s="283"/>
      <c r="F24" s="283"/>
      <c r="G24" s="283"/>
      <c r="H24" s="283"/>
      <c r="I24" s="283"/>
      <c r="J24" s="283"/>
      <c r="K24" s="283"/>
      <c r="L24" s="284"/>
    </row>
    <row r="25" spans="2:12" x14ac:dyDescent="0.2">
      <c r="D25" s="32"/>
      <c r="E25" s="32"/>
      <c r="F25" s="32"/>
      <c r="G25" s="32"/>
      <c r="H25" s="32"/>
      <c r="I25" s="32"/>
    </row>
    <row r="26" spans="2:12" x14ac:dyDescent="0.2">
      <c r="D26" s="32"/>
      <c r="E26" s="32"/>
      <c r="F26" s="32"/>
      <c r="G26" s="32"/>
      <c r="H26" s="32"/>
      <c r="I26" s="32"/>
    </row>
    <row r="27" spans="2:12" x14ac:dyDescent="0.2">
      <c r="K27" s="40" t="s">
        <v>280</v>
      </c>
    </row>
  </sheetData>
  <mergeCells count="11">
    <mergeCell ref="B2:L2"/>
    <mergeCell ref="B5:L6"/>
    <mergeCell ref="D8:L8"/>
    <mergeCell ref="D14:L14"/>
    <mergeCell ref="D10:L10"/>
    <mergeCell ref="D18:L18"/>
    <mergeCell ref="D12:L12"/>
    <mergeCell ref="D20:L20"/>
    <mergeCell ref="D22:L22"/>
    <mergeCell ref="D24:L24"/>
    <mergeCell ref="D16:L16"/>
  </mergeCells>
  <phoneticPr fontId="32" type="noConversion"/>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26'!G21,INFORMACION!$D:$E,2,FALSE)*N21,((VLOOKUP('P26'!G21,INFORMACION!$D:$E,2,FALSE)*N21)*I21)/16)))*(J21/100),((IF(I21&gt;=16,(VLOOKUP('P26'!G21,INFORMACION!$D:$E,2,FALSE)+10)*N21,(((VLOOKUP('P26'!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26'!G22,INFORMACION!$D:$E,2,FALSE)*N22,((VLOOKUP('P26'!G22,INFORMACION!$D:$E,2,FALSE)*N22)*I22)/16)))*(J22/100),((IF(I22&gt;=16,(VLOOKUP('P26'!G22,INFORMACION!$D:$E,2,FALSE)+10)*N22,(((VLOOKUP('P26'!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26'!G23,INFORMACION!$D:$E,2,FALSE)*N23,((VLOOKUP('P26'!G23,INFORMACION!$D:$E,2,FALSE)*N23)*I23)/16)))*(J23/100),((IF(I23&gt;=16,(VLOOKUP('P26'!G23,INFORMACION!$D:$E,2,FALSE)+10)*N23,(((VLOOKUP('P26'!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26'!G24,INFORMACION!$D:$E,2,FALSE)*N24,((VLOOKUP('P26'!G24,INFORMACION!$D:$E,2,FALSE)*N24)*I24)/16)))*(J24/100),((IF(I24&gt;=16,(VLOOKUP('P26'!G24,INFORMACION!$D:$E,2,FALSE)+10)*N24,(((VLOOKUP('P26'!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26'!G25,INFORMACION!$D:$E,2,FALSE)*N25,((VLOOKUP('P26'!G25,INFORMACION!$D:$E,2,FALSE)*N25)*I25)/16)))*(J25/100),((IF(I25&gt;=16,(VLOOKUP('P26'!G25,INFORMACION!$D:$E,2,FALSE)+10)*N25,(((VLOOKUP('P26'!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26'!G26,INFORMACION!$D:$E,2,FALSE)*N26,((VLOOKUP('P26'!G26,INFORMACION!$D:$E,2,FALSE)*N26)*I26)/16)))*(J26/100),((IF(I26&gt;=16,(VLOOKUP('P26'!G26,INFORMACION!$D:$E,2,FALSE)+10)*N26,(((VLOOKUP('P26'!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26'!G27,INFORMACION!$D:$E,2,FALSE)*N27,((VLOOKUP('P26'!G27,INFORMACION!$D:$E,2,FALSE)*N27)*I27)/16)))*(J27/100),((IF(I27&gt;=16,(VLOOKUP('P26'!G27,INFORMACION!$D:$E,2,FALSE)+10)*N27,(((VLOOKUP('P26'!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26'!G39,INFORMACION!$D:$E,2,FALSE)*N39,((VLOOKUP('P26'!G39,INFORMACION!$D:$E,2,FALSE)*N39)*I39)/16)))*(J39/100),((IF(I39&gt;=16,(VLOOKUP('P26'!G39,INFORMACION!$D:$E,2,FALSE)+10)*N39,(((VLOOKUP('P26'!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26'!G40,INFORMACION!$D:$E,2,FALSE)*N40,((VLOOKUP('P26'!G40,INFORMACION!$D:$E,2,FALSE)*N40)*I40)/16)))*(J40/100),((IF(I40&gt;=16,(VLOOKUP('P26'!G40,INFORMACION!$D:$E,2,FALSE)+10)*N40,(((VLOOKUP('P26'!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26'!G41,INFORMACION!$D:$E,2,FALSE)*N41,((VLOOKUP('P26'!G41,INFORMACION!$D:$E,2,FALSE)*N41)*I41)/16)))*(J41/100),((IF(I41&gt;=16,(VLOOKUP('P26'!G41,INFORMACION!$D:$E,2,FALSE)+10)*N41,(((VLOOKUP('P26'!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26'!G42,INFORMACION!$D:$E,2,FALSE)*N42,((VLOOKUP('P26'!G42,INFORMACION!$D:$E,2,FALSE)*N42)*I42)/16)))*(J42/100),((IF(I42&gt;=16,(VLOOKUP('P26'!G42,INFORMACION!$D:$E,2,FALSE)+10)*N42,(((VLOOKUP('P26'!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26'!G43,INFORMACION!$D:$E,2,FALSE)*N43,((VLOOKUP('P26'!G43,INFORMACION!$D:$E,2,FALSE)*N43)*I43)/16)))*(J43/100),((IF(I43&gt;=16,(VLOOKUP('P26'!G43,INFORMACION!$D:$E,2,FALSE)+10)*N43,(((VLOOKUP('P26'!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26'!G44,INFORMACION!$D:$E,2,FALSE)*N44,((VLOOKUP('P26'!G44,INFORMACION!$D:$E,2,FALSE)*N44)*I44)/16)))*(J44/100),((IF(I44&gt;=16,(VLOOKUP('P26'!G44,INFORMACION!$D:$E,2,FALSE)+10)*N44,(((VLOOKUP('P26'!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26'!G45,INFORMACION!$D:$E,2,FALSE)*N45,((VLOOKUP('P26'!G45,INFORMACION!$D:$E,2,FALSE)*N45)*I45)/16)))*(J45/100),((IF(I45&gt;=16,(VLOOKUP('P26'!G45,INFORMACION!$D:$E,2,FALSE)+10)*N45,(((VLOOKUP('P26'!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27'!G21,INFORMACION!$D:$E,2,FALSE)*N21,((VLOOKUP('P27'!G21,INFORMACION!$D:$E,2,FALSE)*N21)*I21)/16)))*(J21/100),((IF(I21&gt;=16,(VLOOKUP('P27'!G21,INFORMACION!$D:$E,2,FALSE)+10)*N21,(((VLOOKUP('P27'!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27'!G22,INFORMACION!$D:$E,2,FALSE)*N22,((VLOOKUP('P27'!G22,INFORMACION!$D:$E,2,FALSE)*N22)*I22)/16)))*(J22/100),((IF(I22&gt;=16,(VLOOKUP('P27'!G22,INFORMACION!$D:$E,2,FALSE)+10)*N22,(((VLOOKUP('P27'!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27'!G23,INFORMACION!$D:$E,2,FALSE)*N23,((VLOOKUP('P27'!G23,INFORMACION!$D:$E,2,FALSE)*N23)*I23)/16)))*(J23/100),((IF(I23&gt;=16,(VLOOKUP('P27'!G23,INFORMACION!$D:$E,2,FALSE)+10)*N23,(((VLOOKUP('P27'!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27'!G24,INFORMACION!$D:$E,2,FALSE)*N24,((VLOOKUP('P27'!G24,INFORMACION!$D:$E,2,FALSE)*N24)*I24)/16)))*(J24/100),((IF(I24&gt;=16,(VLOOKUP('P27'!G24,INFORMACION!$D:$E,2,FALSE)+10)*N24,(((VLOOKUP('P27'!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27'!G25,INFORMACION!$D:$E,2,FALSE)*N25,((VLOOKUP('P27'!G25,INFORMACION!$D:$E,2,FALSE)*N25)*I25)/16)))*(J25/100),((IF(I25&gt;=16,(VLOOKUP('P27'!G25,INFORMACION!$D:$E,2,FALSE)+10)*N25,(((VLOOKUP('P27'!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27'!G26,INFORMACION!$D:$E,2,FALSE)*N26,((VLOOKUP('P27'!G26,INFORMACION!$D:$E,2,FALSE)*N26)*I26)/16)))*(J26/100),((IF(I26&gt;=16,(VLOOKUP('P27'!G26,INFORMACION!$D:$E,2,FALSE)+10)*N26,(((VLOOKUP('P27'!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27'!G27,INFORMACION!$D:$E,2,FALSE)*N27,((VLOOKUP('P27'!G27,INFORMACION!$D:$E,2,FALSE)*N27)*I27)/16)))*(J27/100),((IF(I27&gt;=16,(VLOOKUP('P27'!G27,INFORMACION!$D:$E,2,FALSE)+10)*N27,(((VLOOKUP('P27'!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27'!G39,INFORMACION!$D:$E,2,FALSE)*N39,((VLOOKUP('P27'!G39,INFORMACION!$D:$E,2,FALSE)*N39)*I39)/16)))*(J39/100),((IF(I39&gt;=16,(VLOOKUP('P27'!G39,INFORMACION!$D:$E,2,FALSE)+10)*N39,(((VLOOKUP('P27'!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27'!G40,INFORMACION!$D:$E,2,FALSE)*N40,((VLOOKUP('P27'!G40,INFORMACION!$D:$E,2,FALSE)*N40)*I40)/16)))*(J40/100),((IF(I40&gt;=16,(VLOOKUP('P27'!G40,INFORMACION!$D:$E,2,FALSE)+10)*N40,(((VLOOKUP('P27'!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27'!G41,INFORMACION!$D:$E,2,FALSE)*N41,((VLOOKUP('P27'!G41,INFORMACION!$D:$E,2,FALSE)*N41)*I41)/16)))*(J41/100),((IF(I41&gt;=16,(VLOOKUP('P27'!G41,INFORMACION!$D:$E,2,FALSE)+10)*N41,(((VLOOKUP('P27'!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27'!G42,INFORMACION!$D:$E,2,FALSE)*N42,((VLOOKUP('P27'!G42,INFORMACION!$D:$E,2,FALSE)*N42)*I42)/16)))*(J42/100),((IF(I42&gt;=16,(VLOOKUP('P27'!G42,INFORMACION!$D:$E,2,FALSE)+10)*N42,(((VLOOKUP('P27'!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27'!G43,INFORMACION!$D:$E,2,FALSE)*N43,((VLOOKUP('P27'!G43,INFORMACION!$D:$E,2,FALSE)*N43)*I43)/16)))*(J43/100),((IF(I43&gt;=16,(VLOOKUP('P27'!G43,INFORMACION!$D:$E,2,FALSE)+10)*N43,(((VLOOKUP('P27'!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27'!G44,INFORMACION!$D:$E,2,FALSE)*N44,((VLOOKUP('P27'!G44,INFORMACION!$D:$E,2,FALSE)*N44)*I44)/16)))*(J44/100),((IF(I44&gt;=16,(VLOOKUP('P27'!G44,INFORMACION!$D:$E,2,FALSE)+10)*N44,(((VLOOKUP('P27'!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27'!G45,INFORMACION!$D:$E,2,FALSE)*N45,((VLOOKUP('P27'!G45,INFORMACION!$D:$E,2,FALSE)*N45)*I45)/16)))*(J45/100),((IF(I45&gt;=16,(VLOOKUP('P27'!G45,INFORMACION!$D:$E,2,FALSE)+10)*N45,(((VLOOKUP('P27'!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28'!G21,INFORMACION!$D:$E,2,FALSE)*N21,((VLOOKUP('P28'!G21,INFORMACION!$D:$E,2,FALSE)*N21)*I21)/16)))*(J21/100),((IF(I21&gt;=16,(VLOOKUP('P28'!G21,INFORMACION!$D:$E,2,FALSE)+10)*N21,(((VLOOKUP('P28'!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28'!G22,INFORMACION!$D:$E,2,FALSE)*N22,((VLOOKUP('P28'!G22,INFORMACION!$D:$E,2,FALSE)*N22)*I22)/16)))*(J22/100),((IF(I22&gt;=16,(VLOOKUP('P28'!G22,INFORMACION!$D:$E,2,FALSE)+10)*N22,(((VLOOKUP('P28'!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28'!G23,INFORMACION!$D:$E,2,FALSE)*N23,((VLOOKUP('P28'!G23,INFORMACION!$D:$E,2,FALSE)*N23)*I23)/16)))*(J23/100),((IF(I23&gt;=16,(VLOOKUP('P28'!G23,INFORMACION!$D:$E,2,FALSE)+10)*N23,(((VLOOKUP('P28'!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28'!G24,INFORMACION!$D:$E,2,FALSE)*N24,((VLOOKUP('P28'!G24,INFORMACION!$D:$E,2,FALSE)*N24)*I24)/16)))*(J24/100),((IF(I24&gt;=16,(VLOOKUP('P28'!G24,INFORMACION!$D:$E,2,FALSE)+10)*N24,(((VLOOKUP('P28'!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28'!G25,INFORMACION!$D:$E,2,FALSE)*N25,((VLOOKUP('P28'!G25,INFORMACION!$D:$E,2,FALSE)*N25)*I25)/16)))*(J25/100),((IF(I25&gt;=16,(VLOOKUP('P28'!G25,INFORMACION!$D:$E,2,FALSE)+10)*N25,(((VLOOKUP('P28'!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28'!G26,INFORMACION!$D:$E,2,FALSE)*N26,((VLOOKUP('P28'!G26,INFORMACION!$D:$E,2,FALSE)*N26)*I26)/16)))*(J26/100),((IF(I26&gt;=16,(VLOOKUP('P28'!G26,INFORMACION!$D:$E,2,FALSE)+10)*N26,(((VLOOKUP('P28'!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28'!G27,INFORMACION!$D:$E,2,FALSE)*N27,((VLOOKUP('P28'!G27,INFORMACION!$D:$E,2,FALSE)*N27)*I27)/16)))*(J27/100),((IF(I27&gt;=16,(VLOOKUP('P28'!G27,INFORMACION!$D:$E,2,FALSE)+10)*N27,(((VLOOKUP('P28'!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28'!G39,INFORMACION!$D:$E,2,FALSE)*N39,((VLOOKUP('P28'!G39,INFORMACION!$D:$E,2,FALSE)*N39)*I39)/16)))*(J39/100),((IF(I39&gt;=16,(VLOOKUP('P28'!G39,INFORMACION!$D:$E,2,FALSE)+10)*N39,(((VLOOKUP('P28'!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28'!G40,INFORMACION!$D:$E,2,FALSE)*N40,((VLOOKUP('P28'!G40,INFORMACION!$D:$E,2,FALSE)*N40)*I40)/16)))*(J40/100),((IF(I40&gt;=16,(VLOOKUP('P28'!G40,INFORMACION!$D:$E,2,FALSE)+10)*N40,(((VLOOKUP('P28'!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28'!G41,INFORMACION!$D:$E,2,FALSE)*N41,((VLOOKUP('P28'!G41,INFORMACION!$D:$E,2,FALSE)*N41)*I41)/16)))*(J41/100),((IF(I41&gt;=16,(VLOOKUP('P28'!G41,INFORMACION!$D:$E,2,FALSE)+10)*N41,(((VLOOKUP('P28'!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28'!G42,INFORMACION!$D:$E,2,FALSE)*N42,((VLOOKUP('P28'!G42,INFORMACION!$D:$E,2,FALSE)*N42)*I42)/16)))*(J42/100),((IF(I42&gt;=16,(VLOOKUP('P28'!G42,INFORMACION!$D:$E,2,FALSE)+10)*N42,(((VLOOKUP('P28'!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28'!G43,INFORMACION!$D:$E,2,FALSE)*N43,((VLOOKUP('P28'!G43,INFORMACION!$D:$E,2,FALSE)*N43)*I43)/16)))*(J43/100),((IF(I43&gt;=16,(VLOOKUP('P28'!G43,INFORMACION!$D:$E,2,FALSE)+10)*N43,(((VLOOKUP('P28'!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28'!G44,INFORMACION!$D:$E,2,FALSE)*N44,((VLOOKUP('P28'!G44,INFORMACION!$D:$E,2,FALSE)*N44)*I44)/16)))*(J44/100),((IF(I44&gt;=16,(VLOOKUP('P28'!G44,INFORMACION!$D:$E,2,FALSE)+10)*N44,(((VLOOKUP('P28'!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28'!G45,INFORMACION!$D:$E,2,FALSE)*N45,((VLOOKUP('P28'!G45,INFORMACION!$D:$E,2,FALSE)*N45)*I45)/16)))*(J45/100),((IF(I45&gt;=16,(VLOOKUP('P28'!G45,INFORMACION!$D:$E,2,FALSE)+10)*N45,(((VLOOKUP('P28'!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29'!G21,INFORMACION!$D:$E,2,FALSE)*N21,((VLOOKUP('P29'!G21,INFORMACION!$D:$E,2,FALSE)*N21)*I21)/16)))*(J21/100),((IF(I21&gt;=16,(VLOOKUP('P29'!G21,INFORMACION!$D:$E,2,FALSE)+10)*N21,(((VLOOKUP('P29'!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29'!G22,INFORMACION!$D:$E,2,FALSE)*N22,((VLOOKUP('P29'!G22,INFORMACION!$D:$E,2,FALSE)*N22)*I22)/16)))*(J22/100),((IF(I22&gt;=16,(VLOOKUP('P29'!G22,INFORMACION!$D:$E,2,FALSE)+10)*N22,(((VLOOKUP('P29'!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29'!G23,INFORMACION!$D:$E,2,FALSE)*N23,((VLOOKUP('P29'!G23,INFORMACION!$D:$E,2,FALSE)*N23)*I23)/16)))*(J23/100),((IF(I23&gt;=16,(VLOOKUP('P29'!G23,INFORMACION!$D:$E,2,FALSE)+10)*N23,(((VLOOKUP('P29'!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29'!G24,INFORMACION!$D:$E,2,FALSE)*N24,((VLOOKUP('P29'!G24,INFORMACION!$D:$E,2,FALSE)*N24)*I24)/16)))*(J24/100),((IF(I24&gt;=16,(VLOOKUP('P29'!G24,INFORMACION!$D:$E,2,FALSE)+10)*N24,(((VLOOKUP('P29'!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29'!G25,INFORMACION!$D:$E,2,FALSE)*N25,((VLOOKUP('P29'!G25,INFORMACION!$D:$E,2,FALSE)*N25)*I25)/16)))*(J25/100),((IF(I25&gt;=16,(VLOOKUP('P29'!G25,INFORMACION!$D:$E,2,FALSE)+10)*N25,(((VLOOKUP('P29'!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29'!G26,INFORMACION!$D:$E,2,FALSE)*N26,((VLOOKUP('P29'!G26,INFORMACION!$D:$E,2,FALSE)*N26)*I26)/16)))*(J26/100),((IF(I26&gt;=16,(VLOOKUP('P29'!G26,INFORMACION!$D:$E,2,FALSE)+10)*N26,(((VLOOKUP('P29'!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29'!G27,INFORMACION!$D:$E,2,FALSE)*N27,((VLOOKUP('P29'!G27,INFORMACION!$D:$E,2,FALSE)*N27)*I27)/16)))*(J27/100),((IF(I27&gt;=16,(VLOOKUP('P29'!G27,INFORMACION!$D:$E,2,FALSE)+10)*N27,(((VLOOKUP('P29'!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29'!G39,INFORMACION!$D:$E,2,FALSE)*N39,((VLOOKUP('P29'!G39,INFORMACION!$D:$E,2,FALSE)*N39)*I39)/16)))*(J39/100),((IF(I39&gt;=16,(VLOOKUP('P29'!G39,INFORMACION!$D:$E,2,FALSE)+10)*N39,(((VLOOKUP('P29'!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29'!G40,INFORMACION!$D:$E,2,FALSE)*N40,((VLOOKUP('P29'!G40,INFORMACION!$D:$E,2,FALSE)*N40)*I40)/16)))*(J40/100),((IF(I40&gt;=16,(VLOOKUP('P29'!G40,INFORMACION!$D:$E,2,FALSE)+10)*N40,(((VLOOKUP('P29'!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29'!G41,INFORMACION!$D:$E,2,FALSE)*N41,((VLOOKUP('P29'!G41,INFORMACION!$D:$E,2,FALSE)*N41)*I41)/16)))*(J41/100),((IF(I41&gt;=16,(VLOOKUP('P29'!G41,INFORMACION!$D:$E,2,FALSE)+10)*N41,(((VLOOKUP('P29'!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29'!G42,INFORMACION!$D:$E,2,FALSE)*N42,((VLOOKUP('P29'!G42,INFORMACION!$D:$E,2,FALSE)*N42)*I42)/16)))*(J42/100),((IF(I42&gt;=16,(VLOOKUP('P29'!G42,INFORMACION!$D:$E,2,FALSE)+10)*N42,(((VLOOKUP('P29'!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29'!G43,INFORMACION!$D:$E,2,FALSE)*N43,((VLOOKUP('P29'!G43,INFORMACION!$D:$E,2,FALSE)*N43)*I43)/16)))*(J43/100),((IF(I43&gt;=16,(VLOOKUP('P29'!G43,INFORMACION!$D:$E,2,FALSE)+10)*N43,(((VLOOKUP('P29'!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29'!G44,INFORMACION!$D:$E,2,FALSE)*N44,((VLOOKUP('P29'!G44,INFORMACION!$D:$E,2,FALSE)*N44)*I44)/16)))*(J44/100),((IF(I44&gt;=16,(VLOOKUP('P29'!G44,INFORMACION!$D:$E,2,FALSE)+10)*N44,(((VLOOKUP('P29'!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29'!G45,INFORMACION!$D:$E,2,FALSE)*N45,((VLOOKUP('P29'!G45,INFORMACION!$D:$E,2,FALSE)*N45)*I45)/16)))*(J45/100),((IF(I45&gt;=16,(VLOOKUP('P29'!G45,INFORMACION!$D:$E,2,FALSE)+10)*N45,(((VLOOKUP('P29'!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30'!G21,INFORMACION!$D:$E,2,FALSE)*N21,((VLOOKUP('P30'!G21,INFORMACION!$D:$E,2,FALSE)*N21)*I21)/16)))*(J21/100),((IF(I21&gt;=16,(VLOOKUP('P30'!G21,INFORMACION!$D:$E,2,FALSE)+10)*N21,(((VLOOKUP('P30'!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30'!G22,INFORMACION!$D:$E,2,FALSE)*N22,((VLOOKUP('P30'!G22,INFORMACION!$D:$E,2,FALSE)*N22)*I22)/16)))*(J22/100),((IF(I22&gt;=16,(VLOOKUP('P30'!G22,INFORMACION!$D:$E,2,FALSE)+10)*N22,(((VLOOKUP('P30'!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30'!G23,INFORMACION!$D:$E,2,FALSE)*N23,((VLOOKUP('P30'!G23,INFORMACION!$D:$E,2,FALSE)*N23)*I23)/16)))*(J23/100),((IF(I23&gt;=16,(VLOOKUP('P30'!G23,INFORMACION!$D:$E,2,FALSE)+10)*N23,(((VLOOKUP('P30'!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30'!G24,INFORMACION!$D:$E,2,FALSE)*N24,((VLOOKUP('P30'!G24,INFORMACION!$D:$E,2,FALSE)*N24)*I24)/16)))*(J24/100),((IF(I24&gt;=16,(VLOOKUP('P30'!G24,INFORMACION!$D:$E,2,FALSE)+10)*N24,(((VLOOKUP('P30'!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30'!G25,INFORMACION!$D:$E,2,FALSE)*N25,((VLOOKUP('P30'!G25,INFORMACION!$D:$E,2,FALSE)*N25)*I25)/16)))*(J25/100),((IF(I25&gt;=16,(VLOOKUP('P30'!G25,INFORMACION!$D:$E,2,FALSE)+10)*N25,(((VLOOKUP('P30'!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30'!G26,INFORMACION!$D:$E,2,FALSE)*N26,((VLOOKUP('P30'!G26,INFORMACION!$D:$E,2,FALSE)*N26)*I26)/16)))*(J26/100),((IF(I26&gt;=16,(VLOOKUP('P30'!G26,INFORMACION!$D:$E,2,FALSE)+10)*N26,(((VLOOKUP('P30'!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30'!G27,INFORMACION!$D:$E,2,FALSE)*N27,((VLOOKUP('P30'!G27,INFORMACION!$D:$E,2,FALSE)*N27)*I27)/16)))*(J27/100),((IF(I27&gt;=16,(VLOOKUP('P30'!G27,INFORMACION!$D:$E,2,FALSE)+10)*N27,(((VLOOKUP('P30'!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30'!G39,INFORMACION!$D:$E,2,FALSE)*N39,((VLOOKUP('P30'!G39,INFORMACION!$D:$E,2,FALSE)*N39)*I39)/16)))*(J39/100),((IF(I39&gt;=16,(VLOOKUP('P30'!G39,INFORMACION!$D:$E,2,FALSE)+10)*N39,(((VLOOKUP('P30'!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30'!G40,INFORMACION!$D:$E,2,FALSE)*N40,((VLOOKUP('P30'!G40,INFORMACION!$D:$E,2,FALSE)*N40)*I40)/16)))*(J40/100),((IF(I40&gt;=16,(VLOOKUP('P30'!G40,INFORMACION!$D:$E,2,FALSE)+10)*N40,(((VLOOKUP('P30'!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30'!G41,INFORMACION!$D:$E,2,FALSE)*N41,((VLOOKUP('P30'!G41,INFORMACION!$D:$E,2,FALSE)*N41)*I41)/16)))*(J41/100),((IF(I41&gt;=16,(VLOOKUP('P30'!G41,INFORMACION!$D:$E,2,FALSE)+10)*N41,(((VLOOKUP('P30'!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30'!G42,INFORMACION!$D:$E,2,FALSE)*N42,((VLOOKUP('P30'!G42,INFORMACION!$D:$E,2,FALSE)*N42)*I42)/16)))*(J42/100),((IF(I42&gt;=16,(VLOOKUP('P30'!G42,INFORMACION!$D:$E,2,FALSE)+10)*N42,(((VLOOKUP('P30'!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30'!G43,INFORMACION!$D:$E,2,FALSE)*N43,((VLOOKUP('P30'!G43,INFORMACION!$D:$E,2,FALSE)*N43)*I43)/16)))*(J43/100),((IF(I43&gt;=16,(VLOOKUP('P30'!G43,INFORMACION!$D:$E,2,FALSE)+10)*N43,(((VLOOKUP('P30'!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30'!G44,INFORMACION!$D:$E,2,FALSE)*N44,((VLOOKUP('P30'!G44,INFORMACION!$D:$E,2,FALSE)*N44)*I44)/16)))*(J44/100),((IF(I44&gt;=16,(VLOOKUP('P30'!G44,INFORMACION!$D:$E,2,FALSE)+10)*N44,(((VLOOKUP('P30'!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30'!G45,INFORMACION!$D:$E,2,FALSE)*N45,((VLOOKUP('P30'!G45,INFORMACION!$D:$E,2,FALSE)*N45)*I45)/16)))*(J45/100),((IF(I45&gt;=16,(VLOOKUP('P30'!G45,INFORMACION!$D:$E,2,FALSE)+10)*N45,(((VLOOKUP('P30'!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31'!G21,INFORMACION!$D:$E,2,FALSE)*N21,((VLOOKUP('P31'!G21,INFORMACION!$D:$E,2,FALSE)*N21)*I21)/16)))*(J21/100),((IF(I21&gt;=16,(VLOOKUP('P31'!G21,INFORMACION!$D:$E,2,FALSE)+10)*N21,(((VLOOKUP('P31'!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31'!G22,INFORMACION!$D:$E,2,FALSE)*N22,((VLOOKUP('P31'!G22,INFORMACION!$D:$E,2,FALSE)*N22)*I22)/16)))*(J22/100),((IF(I22&gt;=16,(VLOOKUP('P31'!G22,INFORMACION!$D:$E,2,FALSE)+10)*N22,(((VLOOKUP('P31'!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31'!G23,INFORMACION!$D:$E,2,FALSE)*N23,((VLOOKUP('P31'!G23,INFORMACION!$D:$E,2,FALSE)*N23)*I23)/16)))*(J23/100),((IF(I23&gt;=16,(VLOOKUP('P31'!G23,INFORMACION!$D:$E,2,FALSE)+10)*N23,(((VLOOKUP('P31'!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31'!G24,INFORMACION!$D:$E,2,FALSE)*N24,((VLOOKUP('P31'!G24,INFORMACION!$D:$E,2,FALSE)*N24)*I24)/16)))*(J24/100),((IF(I24&gt;=16,(VLOOKUP('P31'!G24,INFORMACION!$D:$E,2,FALSE)+10)*N24,(((VLOOKUP('P31'!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31'!G25,INFORMACION!$D:$E,2,FALSE)*N25,((VLOOKUP('P31'!G25,INFORMACION!$D:$E,2,FALSE)*N25)*I25)/16)))*(J25/100),((IF(I25&gt;=16,(VLOOKUP('P31'!G25,INFORMACION!$D:$E,2,FALSE)+10)*N25,(((VLOOKUP('P31'!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31'!G26,INFORMACION!$D:$E,2,FALSE)*N26,((VLOOKUP('P31'!G26,INFORMACION!$D:$E,2,FALSE)*N26)*I26)/16)))*(J26/100),((IF(I26&gt;=16,(VLOOKUP('P31'!G26,INFORMACION!$D:$E,2,FALSE)+10)*N26,(((VLOOKUP('P31'!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31'!G27,INFORMACION!$D:$E,2,FALSE)*N27,((VLOOKUP('P31'!G27,INFORMACION!$D:$E,2,FALSE)*N27)*I27)/16)))*(J27/100),((IF(I27&gt;=16,(VLOOKUP('P31'!G27,INFORMACION!$D:$E,2,FALSE)+10)*N27,(((VLOOKUP('P31'!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31'!G39,INFORMACION!$D:$E,2,FALSE)*N39,((VLOOKUP('P31'!G39,INFORMACION!$D:$E,2,FALSE)*N39)*I39)/16)))*(J39/100),((IF(I39&gt;=16,(VLOOKUP('P31'!G39,INFORMACION!$D:$E,2,FALSE)+10)*N39,(((VLOOKUP('P31'!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31'!G40,INFORMACION!$D:$E,2,FALSE)*N40,((VLOOKUP('P31'!G40,INFORMACION!$D:$E,2,FALSE)*N40)*I40)/16)))*(J40/100),((IF(I40&gt;=16,(VLOOKUP('P31'!G40,INFORMACION!$D:$E,2,FALSE)+10)*N40,(((VLOOKUP('P31'!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31'!G41,INFORMACION!$D:$E,2,FALSE)*N41,((VLOOKUP('P31'!G41,INFORMACION!$D:$E,2,FALSE)*N41)*I41)/16)))*(J41/100),((IF(I41&gt;=16,(VLOOKUP('P31'!G41,INFORMACION!$D:$E,2,FALSE)+10)*N41,(((VLOOKUP('P31'!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31'!G42,INFORMACION!$D:$E,2,FALSE)*N42,((VLOOKUP('P31'!G42,INFORMACION!$D:$E,2,FALSE)*N42)*I42)/16)))*(J42/100),((IF(I42&gt;=16,(VLOOKUP('P31'!G42,INFORMACION!$D:$E,2,FALSE)+10)*N42,(((VLOOKUP('P31'!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31'!G43,INFORMACION!$D:$E,2,FALSE)*N43,((VLOOKUP('P31'!G43,INFORMACION!$D:$E,2,FALSE)*N43)*I43)/16)))*(J43/100),((IF(I43&gt;=16,(VLOOKUP('P31'!G43,INFORMACION!$D:$E,2,FALSE)+10)*N43,(((VLOOKUP('P31'!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31'!G44,INFORMACION!$D:$E,2,FALSE)*N44,((VLOOKUP('P31'!G44,INFORMACION!$D:$E,2,FALSE)*N44)*I44)/16)))*(J44/100),((IF(I44&gt;=16,(VLOOKUP('P31'!G44,INFORMACION!$D:$E,2,FALSE)+10)*N44,(((VLOOKUP('P31'!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31'!G45,INFORMACION!$D:$E,2,FALSE)*N45,((VLOOKUP('P31'!G45,INFORMACION!$D:$E,2,FALSE)*N45)*I45)/16)))*(J45/100),((IF(I45&gt;=16,(VLOOKUP('P31'!G45,INFORMACION!$D:$E,2,FALSE)+10)*N45,(((VLOOKUP('P31'!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32'!G21,INFORMACION!$D:$E,2,FALSE)*N21,((VLOOKUP('P32'!G21,INFORMACION!$D:$E,2,FALSE)*N21)*I21)/16)))*(J21/100),((IF(I21&gt;=16,(VLOOKUP('P32'!G21,INFORMACION!$D:$E,2,FALSE)+10)*N21,(((VLOOKUP('P32'!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32'!G22,INFORMACION!$D:$E,2,FALSE)*N22,((VLOOKUP('P32'!G22,INFORMACION!$D:$E,2,FALSE)*N22)*I22)/16)))*(J22/100),((IF(I22&gt;=16,(VLOOKUP('P32'!G22,INFORMACION!$D:$E,2,FALSE)+10)*N22,(((VLOOKUP('P32'!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32'!G23,INFORMACION!$D:$E,2,FALSE)*N23,((VLOOKUP('P32'!G23,INFORMACION!$D:$E,2,FALSE)*N23)*I23)/16)))*(J23/100),((IF(I23&gt;=16,(VLOOKUP('P32'!G23,INFORMACION!$D:$E,2,FALSE)+10)*N23,(((VLOOKUP('P32'!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32'!G24,INFORMACION!$D:$E,2,FALSE)*N24,((VLOOKUP('P32'!G24,INFORMACION!$D:$E,2,FALSE)*N24)*I24)/16)))*(J24/100),((IF(I24&gt;=16,(VLOOKUP('P32'!G24,INFORMACION!$D:$E,2,FALSE)+10)*N24,(((VLOOKUP('P32'!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32'!G25,INFORMACION!$D:$E,2,FALSE)*N25,((VLOOKUP('P32'!G25,INFORMACION!$D:$E,2,FALSE)*N25)*I25)/16)))*(J25/100),((IF(I25&gt;=16,(VLOOKUP('P32'!G25,INFORMACION!$D:$E,2,FALSE)+10)*N25,(((VLOOKUP('P32'!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32'!G26,INFORMACION!$D:$E,2,FALSE)*N26,((VLOOKUP('P32'!G26,INFORMACION!$D:$E,2,FALSE)*N26)*I26)/16)))*(J26/100),((IF(I26&gt;=16,(VLOOKUP('P32'!G26,INFORMACION!$D:$E,2,FALSE)+10)*N26,(((VLOOKUP('P32'!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32'!G27,INFORMACION!$D:$E,2,FALSE)*N27,((VLOOKUP('P32'!G27,INFORMACION!$D:$E,2,FALSE)*N27)*I27)/16)))*(J27/100),((IF(I27&gt;=16,(VLOOKUP('P32'!G27,INFORMACION!$D:$E,2,FALSE)+10)*N27,(((VLOOKUP('P32'!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32'!G39,INFORMACION!$D:$E,2,FALSE)*N39,((VLOOKUP('P32'!G39,INFORMACION!$D:$E,2,FALSE)*N39)*I39)/16)))*(J39/100),((IF(I39&gt;=16,(VLOOKUP('P32'!G39,INFORMACION!$D:$E,2,FALSE)+10)*N39,(((VLOOKUP('P32'!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32'!G40,INFORMACION!$D:$E,2,FALSE)*N40,((VLOOKUP('P32'!G40,INFORMACION!$D:$E,2,FALSE)*N40)*I40)/16)))*(J40/100),((IF(I40&gt;=16,(VLOOKUP('P32'!G40,INFORMACION!$D:$E,2,FALSE)+10)*N40,(((VLOOKUP('P32'!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32'!G41,INFORMACION!$D:$E,2,FALSE)*N41,((VLOOKUP('P32'!G41,INFORMACION!$D:$E,2,FALSE)*N41)*I41)/16)))*(J41/100),((IF(I41&gt;=16,(VLOOKUP('P32'!G41,INFORMACION!$D:$E,2,FALSE)+10)*N41,(((VLOOKUP('P32'!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32'!G42,INFORMACION!$D:$E,2,FALSE)*N42,((VLOOKUP('P32'!G42,INFORMACION!$D:$E,2,FALSE)*N42)*I42)/16)))*(J42/100),((IF(I42&gt;=16,(VLOOKUP('P32'!G42,INFORMACION!$D:$E,2,FALSE)+10)*N42,(((VLOOKUP('P32'!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32'!G43,INFORMACION!$D:$E,2,FALSE)*N43,((VLOOKUP('P32'!G43,INFORMACION!$D:$E,2,FALSE)*N43)*I43)/16)))*(J43/100),((IF(I43&gt;=16,(VLOOKUP('P32'!G43,INFORMACION!$D:$E,2,FALSE)+10)*N43,(((VLOOKUP('P32'!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32'!G44,INFORMACION!$D:$E,2,FALSE)*N44,((VLOOKUP('P32'!G44,INFORMACION!$D:$E,2,FALSE)*N44)*I44)/16)))*(J44/100),((IF(I44&gt;=16,(VLOOKUP('P32'!G44,INFORMACION!$D:$E,2,FALSE)+10)*N44,(((VLOOKUP('P32'!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32'!G45,INFORMACION!$D:$E,2,FALSE)*N45,((VLOOKUP('P32'!G45,INFORMACION!$D:$E,2,FALSE)*N45)*I45)/16)))*(J45/100),((IF(I45&gt;=16,(VLOOKUP('P32'!G45,INFORMACION!$D:$E,2,FALSE)+10)*N45,(((VLOOKUP('P32'!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33'!G21,INFORMACION!$D:$E,2,FALSE)*N21,((VLOOKUP('P33'!G21,INFORMACION!$D:$E,2,FALSE)*N21)*I21)/16)))*(J21/100),((IF(I21&gt;=16,(VLOOKUP('P33'!G21,INFORMACION!$D:$E,2,FALSE)+10)*N21,(((VLOOKUP('P33'!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33'!G22,INFORMACION!$D:$E,2,FALSE)*N22,((VLOOKUP('P33'!G22,INFORMACION!$D:$E,2,FALSE)*N22)*I22)/16)))*(J22/100),((IF(I22&gt;=16,(VLOOKUP('P33'!G22,INFORMACION!$D:$E,2,FALSE)+10)*N22,(((VLOOKUP('P33'!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33'!G23,INFORMACION!$D:$E,2,FALSE)*N23,((VLOOKUP('P33'!G23,INFORMACION!$D:$E,2,FALSE)*N23)*I23)/16)))*(J23/100),((IF(I23&gt;=16,(VLOOKUP('P33'!G23,INFORMACION!$D:$E,2,FALSE)+10)*N23,(((VLOOKUP('P33'!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33'!G24,INFORMACION!$D:$E,2,FALSE)*N24,((VLOOKUP('P33'!G24,INFORMACION!$D:$E,2,FALSE)*N24)*I24)/16)))*(J24/100),((IF(I24&gt;=16,(VLOOKUP('P33'!G24,INFORMACION!$D:$E,2,FALSE)+10)*N24,(((VLOOKUP('P33'!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33'!G25,INFORMACION!$D:$E,2,FALSE)*N25,((VLOOKUP('P33'!G25,INFORMACION!$D:$E,2,FALSE)*N25)*I25)/16)))*(J25/100),((IF(I25&gt;=16,(VLOOKUP('P33'!G25,INFORMACION!$D:$E,2,FALSE)+10)*N25,(((VLOOKUP('P33'!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33'!G26,INFORMACION!$D:$E,2,FALSE)*N26,((VLOOKUP('P33'!G26,INFORMACION!$D:$E,2,FALSE)*N26)*I26)/16)))*(J26/100),((IF(I26&gt;=16,(VLOOKUP('P33'!G26,INFORMACION!$D:$E,2,FALSE)+10)*N26,(((VLOOKUP('P33'!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33'!G27,INFORMACION!$D:$E,2,FALSE)*N27,((VLOOKUP('P33'!G27,INFORMACION!$D:$E,2,FALSE)*N27)*I27)/16)))*(J27/100),((IF(I27&gt;=16,(VLOOKUP('P33'!G27,INFORMACION!$D:$E,2,FALSE)+10)*N27,(((VLOOKUP('P33'!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33'!G39,INFORMACION!$D:$E,2,FALSE)*N39,((VLOOKUP('P33'!G39,INFORMACION!$D:$E,2,FALSE)*N39)*I39)/16)))*(J39/100),((IF(I39&gt;=16,(VLOOKUP('P33'!G39,INFORMACION!$D:$E,2,FALSE)+10)*N39,(((VLOOKUP('P33'!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33'!G40,INFORMACION!$D:$E,2,FALSE)*N40,((VLOOKUP('P33'!G40,INFORMACION!$D:$E,2,FALSE)*N40)*I40)/16)))*(J40/100),((IF(I40&gt;=16,(VLOOKUP('P33'!G40,INFORMACION!$D:$E,2,FALSE)+10)*N40,(((VLOOKUP('P33'!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33'!G41,INFORMACION!$D:$E,2,FALSE)*N41,((VLOOKUP('P33'!G41,INFORMACION!$D:$E,2,FALSE)*N41)*I41)/16)))*(J41/100),((IF(I41&gt;=16,(VLOOKUP('P33'!G41,INFORMACION!$D:$E,2,FALSE)+10)*N41,(((VLOOKUP('P33'!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33'!G42,INFORMACION!$D:$E,2,FALSE)*N42,((VLOOKUP('P33'!G42,INFORMACION!$D:$E,2,FALSE)*N42)*I42)/16)))*(J42/100),((IF(I42&gt;=16,(VLOOKUP('P33'!G42,INFORMACION!$D:$E,2,FALSE)+10)*N42,(((VLOOKUP('P33'!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33'!G43,INFORMACION!$D:$E,2,FALSE)*N43,((VLOOKUP('P33'!G43,INFORMACION!$D:$E,2,FALSE)*N43)*I43)/16)))*(J43/100),((IF(I43&gt;=16,(VLOOKUP('P33'!G43,INFORMACION!$D:$E,2,FALSE)+10)*N43,(((VLOOKUP('P33'!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33'!G44,INFORMACION!$D:$E,2,FALSE)*N44,((VLOOKUP('P33'!G44,INFORMACION!$D:$E,2,FALSE)*N44)*I44)/16)))*(J44/100),((IF(I44&gt;=16,(VLOOKUP('P33'!G44,INFORMACION!$D:$E,2,FALSE)+10)*N44,(((VLOOKUP('P33'!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33'!G45,INFORMACION!$D:$E,2,FALSE)*N45,((VLOOKUP('P33'!G45,INFORMACION!$D:$E,2,FALSE)*N45)*I45)/16)))*(J45/100),((IF(I45&gt;=16,(VLOOKUP('P33'!G45,INFORMACION!$D:$E,2,FALSE)+10)*N45,(((VLOOKUP('P33'!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34'!G21,INFORMACION!$D:$E,2,FALSE)*N21,((VLOOKUP('P34'!G21,INFORMACION!$D:$E,2,FALSE)*N21)*I21)/16)))*(J21/100),((IF(I21&gt;=16,(VLOOKUP('P34'!G21,INFORMACION!$D:$E,2,FALSE)+10)*N21,(((VLOOKUP('P34'!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34'!G22,INFORMACION!$D:$E,2,FALSE)*N22,((VLOOKUP('P34'!G22,INFORMACION!$D:$E,2,FALSE)*N22)*I22)/16)))*(J22/100),((IF(I22&gt;=16,(VLOOKUP('P34'!G22,INFORMACION!$D:$E,2,FALSE)+10)*N22,(((VLOOKUP('P34'!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34'!G23,INFORMACION!$D:$E,2,FALSE)*N23,((VLOOKUP('P34'!G23,INFORMACION!$D:$E,2,FALSE)*N23)*I23)/16)))*(J23/100),((IF(I23&gt;=16,(VLOOKUP('P34'!G23,INFORMACION!$D:$E,2,FALSE)+10)*N23,(((VLOOKUP('P34'!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34'!G24,INFORMACION!$D:$E,2,FALSE)*N24,((VLOOKUP('P34'!G24,INFORMACION!$D:$E,2,FALSE)*N24)*I24)/16)))*(J24/100),((IF(I24&gt;=16,(VLOOKUP('P34'!G24,INFORMACION!$D:$E,2,FALSE)+10)*N24,(((VLOOKUP('P34'!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34'!G25,INFORMACION!$D:$E,2,FALSE)*N25,((VLOOKUP('P34'!G25,INFORMACION!$D:$E,2,FALSE)*N25)*I25)/16)))*(J25/100),((IF(I25&gt;=16,(VLOOKUP('P34'!G25,INFORMACION!$D:$E,2,FALSE)+10)*N25,(((VLOOKUP('P34'!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34'!G26,INFORMACION!$D:$E,2,FALSE)*N26,((VLOOKUP('P34'!G26,INFORMACION!$D:$E,2,FALSE)*N26)*I26)/16)))*(J26/100),((IF(I26&gt;=16,(VLOOKUP('P34'!G26,INFORMACION!$D:$E,2,FALSE)+10)*N26,(((VLOOKUP('P34'!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34'!G27,INFORMACION!$D:$E,2,FALSE)*N27,((VLOOKUP('P34'!G27,INFORMACION!$D:$E,2,FALSE)*N27)*I27)/16)))*(J27/100),((IF(I27&gt;=16,(VLOOKUP('P34'!G27,INFORMACION!$D:$E,2,FALSE)+10)*N27,(((VLOOKUP('P34'!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34'!G39,INFORMACION!$D:$E,2,FALSE)*N39,((VLOOKUP('P34'!G39,INFORMACION!$D:$E,2,FALSE)*N39)*I39)/16)))*(J39/100),((IF(I39&gt;=16,(VLOOKUP('P34'!G39,INFORMACION!$D:$E,2,FALSE)+10)*N39,(((VLOOKUP('P34'!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34'!G40,INFORMACION!$D:$E,2,FALSE)*N40,((VLOOKUP('P34'!G40,INFORMACION!$D:$E,2,FALSE)*N40)*I40)/16)))*(J40/100),((IF(I40&gt;=16,(VLOOKUP('P34'!G40,INFORMACION!$D:$E,2,FALSE)+10)*N40,(((VLOOKUP('P34'!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34'!G41,INFORMACION!$D:$E,2,FALSE)*N41,((VLOOKUP('P34'!G41,INFORMACION!$D:$E,2,FALSE)*N41)*I41)/16)))*(J41/100),((IF(I41&gt;=16,(VLOOKUP('P34'!G41,INFORMACION!$D:$E,2,FALSE)+10)*N41,(((VLOOKUP('P34'!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34'!G42,INFORMACION!$D:$E,2,FALSE)*N42,((VLOOKUP('P34'!G42,INFORMACION!$D:$E,2,FALSE)*N42)*I42)/16)))*(J42/100),((IF(I42&gt;=16,(VLOOKUP('P34'!G42,INFORMACION!$D:$E,2,FALSE)+10)*N42,(((VLOOKUP('P34'!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34'!G43,INFORMACION!$D:$E,2,FALSE)*N43,((VLOOKUP('P34'!G43,INFORMACION!$D:$E,2,FALSE)*N43)*I43)/16)))*(J43/100),((IF(I43&gt;=16,(VLOOKUP('P34'!G43,INFORMACION!$D:$E,2,FALSE)+10)*N43,(((VLOOKUP('P34'!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34'!G44,INFORMACION!$D:$E,2,FALSE)*N44,((VLOOKUP('P34'!G44,INFORMACION!$D:$E,2,FALSE)*N44)*I44)/16)))*(J44/100),((IF(I44&gt;=16,(VLOOKUP('P34'!G44,INFORMACION!$D:$E,2,FALSE)+10)*N44,(((VLOOKUP('P34'!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34'!G45,INFORMACION!$D:$E,2,FALSE)*N45,((VLOOKUP('P34'!G45,INFORMACION!$D:$E,2,FALSE)*N45)*I45)/16)))*(J45/100),((IF(I45&gt;=16,(VLOOKUP('P34'!G45,INFORMACION!$D:$E,2,FALSE)+10)*N45,(((VLOOKUP('P34'!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35'!G21,INFORMACION!$D:$E,2,FALSE)*N21,((VLOOKUP('P35'!G21,INFORMACION!$D:$E,2,FALSE)*N21)*I21)/16)))*(J21/100),((IF(I21&gt;=16,(VLOOKUP('P35'!G21,INFORMACION!$D:$E,2,FALSE)+10)*N21,(((VLOOKUP('P35'!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35'!G22,INFORMACION!$D:$E,2,FALSE)*N22,((VLOOKUP('P35'!G22,INFORMACION!$D:$E,2,FALSE)*N22)*I22)/16)))*(J22/100),((IF(I22&gt;=16,(VLOOKUP('P35'!G22,INFORMACION!$D:$E,2,FALSE)+10)*N22,(((VLOOKUP('P35'!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35'!G23,INFORMACION!$D:$E,2,FALSE)*N23,((VLOOKUP('P35'!G23,INFORMACION!$D:$E,2,FALSE)*N23)*I23)/16)))*(J23/100),((IF(I23&gt;=16,(VLOOKUP('P35'!G23,INFORMACION!$D:$E,2,FALSE)+10)*N23,(((VLOOKUP('P35'!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35'!G24,INFORMACION!$D:$E,2,FALSE)*N24,((VLOOKUP('P35'!G24,INFORMACION!$D:$E,2,FALSE)*N24)*I24)/16)))*(J24/100),((IF(I24&gt;=16,(VLOOKUP('P35'!G24,INFORMACION!$D:$E,2,FALSE)+10)*N24,(((VLOOKUP('P35'!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35'!G25,INFORMACION!$D:$E,2,FALSE)*N25,((VLOOKUP('P35'!G25,INFORMACION!$D:$E,2,FALSE)*N25)*I25)/16)))*(J25/100),((IF(I25&gt;=16,(VLOOKUP('P35'!G25,INFORMACION!$D:$E,2,FALSE)+10)*N25,(((VLOOKUP('P35'!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35'!G26,INFORMACION!$D:$E,2,FALSE)*N26,((VLOOKUP('P35'!G26,INFORMACION!$D:$E,2,FALSE)*N26)*I26)/16)))*(J26/100),((IF(I26&gt;=16,(VLOOKUP('P35'!G26,INFORMACION!$D:$E,2,FALSE)+10)*N26,(((VLOOKUP('P35'!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35'!G27,INFORMACION!$D:$E,2,FALSE)*N27,((VLOOKUP('P35'!G27,INFORMACION!$D:$E,2,FALSE)*N27)*I27)/16)))*(J27/100),((IF(I27&gt;=16,(VLOOKUP('P35'!G27,INFORMACION!$D:$E,2,FALSE)+10)*N27,(((VLOOKUP('P35'!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35'!G39,INFORMACION!$D:$E,2,FALSE)*N39,((VLOOKUP('P35'!G39,INFORMACION!$D:$E,2,FALSE)*N39)*I39)/16)))*(J39/100),((IF(I39&gt;=16,(VLOOKUP('P35'!G39,INFORMACION!$D:$E,2,FALSE)+10)*N39,(((VLOOKUP('P35'!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35'!G40,INFORMACION!$D:$E,2,FALSE)*N40,((VLOOKUP('P35'!G40,INFORMACION!$D:$E,2,FALSE)*N40)*I40)/16)))*(J40/100),((IF(I40&gt;=16,(VLOOKUP('P35'!G40,INFORMACION!$D:$E,2,FALSE)+10)*N40,(((VLOOKUP('P35'!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35'!G41,INFORMACION!$D:$E,2,FALSE)*N41,((VLOOKUP('P35'!G41,INFORMACION!$D:$E,2,FALSE)*N41)*I41)/16)))*(J41/100),((IF(I41&gt;=16,(VLOOKUP('P35'!G41,INFORMACION!$D:$E,2,FALSE)+10)*N41,(((VLOOKUP('P35'!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35'!G42,INFORMACION!$D:$E,2,FALSE)*N42,((VLOOKUP('P35'!G42,INFORMACION!$D:$E,2,FALSE)*N42)*I42)/16)))*(J42/100),((IF(I42&gt;=16,(VLOOKUP('P35'!G42,INFORMACION!$D:$E,2,FALSE)+10)*N42,(((VLOOKUP('P35'!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35'!G43,INFORMACION!$D:$E,2,FALSE)*N43,((VLOOKUP('P35'!G43,INFORMACION!$D:$E,2,FALSE)*N43)*I43)/16)))*(J43/100),((IF(I43&gt;=16,(VLOOKUP('P35'!G43,INFORMACION!$D:$E,2,FALSE)+10)*N43,(((VLOOKUP('P35'!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35'!G44,INFORMACION!$D:$E,2,FALSE)*N44,((VLOOKUP('P35'!G44,INFORMACION!$D:$E,2,FALSE)*N44)*I44)/16)))*(J44/100),((IF(I44&gt;=16,(VLOOKUP('P35'!G44,INFORMACION!$D:$E,2,FALSE)+10)*N44,(((VLOOKUP('P35'!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35'!G45,INFORMACION!$D:$E,2,FALSE)*N45,((VLOOKUP('P35'!G45,INFORMACION!$D:$E,2,FALSE)*N45)*I45)/16)))*(J45/100),((IF(I45&gt;=16,(VLOOKUP('P35'!G45,INFORMACION!$D:$E,2,FALSE)+10)*N45,(((VLOOKUP('P35'!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BL73"/>
  <sheetViews>
    <sheetView tabSelected="1" view="pageBreakPreview" topLeftCell="C3" zoomScaleNormal="100" zoomScaleSheetLayoutView="100" workbookViewId="0">
      <selection activeCell="AQ13" sqref="AQ13"/>
    </sheetView>
  </sheetViews>
  <sheetFormatPr baseColWidth="10" defaultColWidth="11.42578125" defaultRowHeight="14.25" x14ac:dyDescent="0.2"/>
  <cols>
    <col min="1" max="1" width="4" style="16" customWidth="1"/>
    <col min="2" max="2" width="13.85546875" style="16" customWidth="1"/>
    <col min="3" max="3" width="20.28515625" style="37" customWidth="1"/>
    <col min="4" max="7" width="3.7109375" style="16" customWidth="1"/>
    <col min="8" max="8" width="4.85546875" style="16" customWidth="1"/>
    <col min="9" max="9" width="3.7109375" style="16" customWidth="1"/>
    <col min="10" max="12" width="4.85546875" style="16" customWidth="1"/>
    <col min="13" max="16" width="3.7109375" style="16" customWidth="1"/>
    <col min="17" max="17" width="4.85546875" style="16" customWidth="1"/>
    <col min="18" max="18" width="3.7109375" style="16" customWidth="1"/>
    <col min="19" max="21" width="4.85546875" style="16" customWidth="1"/>
    <col min="22" max="22" width="5.42578125" style="16" customWidth="1"/>
    <col min="23" max="23" width="6.42578125" style="16" customWidth="1"/>
    <col min="24" max="24" width="8.7109375" style="16" customWidth="1"/>
    <col min="25" max="25" width="8.140625" style="16" customWidth="1"/>
    <col min="26" max="26" width="4.5703125" style="16" customWidth="1"/>
    <col min="27" max="27" width="4.85546875" style="16" customWidth="1"/>
    <col min="28" max="28" width="5" style="16" customWidth="1"/>
    <col min="29" max="29" width="4.7109375" style="16" customWidth="1"/>
    <col min="30" max="30" width="4" style="16" customWidth="1"/>
    <col min="31" max="31" width="6.7109375" style="16" bestFit="1" customWidth="1"/>
    <col min="32" max="32" width="4.7109375" style="16" customWidth="1"/>
    <col min="33" max="33" width="5.42578125" style="16" customWidth="1"/>
    <col min="34" max="34" width="4.85546875" style="16" customWidth="1"/>
    <col min="35" max="35" width="8.7109375" style="16" customWidth="1"/>
    <col min="36" max="36" width="5" style="16" customWidth="1"/>
    <col min="37" max="37" width="3.7109375" style="16" customWidth="1"/>
    <col min="38" max="38" width="4.7109375" style="16" customWidth="1"/>
    <col min="39" max="43" width="4" style="16" bestFit="1" customWidth="1"/>
    <col min="44" max="44" width="5.5703125" style="16" customWidth="1"/>
    <col min="45" max="45" width="8.140625" style="38" customWidth="1"/>
    <col min="46" max="46" width="15.42578125" style="16" customWidth="1"/>
    <col min="47" max="47" width="14.42578125" style="16" bestFit="1" customWidth="1"/>
    <col min="48" max="48" width="20.5703125" style="16" customWidth="1"/>
    <col min="49" max="49" width="18" style="16" customWidth="1"/>
    <col min="50" max="50" width="19" style="16" customWidth="1"/>
    <col min="51" max="16384" width="11.42578125" style="16"/>
  </cols>
  <sheetData>
    <row r="1" spans="1:51" ht="15" customHeight="1" thickTop="1" thickBot="1" x14ac:dyDescent="0.25">
      <c r="A1" s="334" t="s">
        <v>110</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6"/>
      <c r="AU1" s="376" t="s">
        <v>109</v>
      </c>
      <c r="AV1" s="377"/>
      <c r="AW1" s="42"/>
      <c r="AX1" s="43"/>
      <c r="AY1" s="44"/>
    </row>
    <row r="2" spans="1:51" ht="12" customHeight="1" thickBot="1" x14ac:dyDescent="0.25">
      <c r="A2" s="337"/>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9"/>
      <c r="AU2" s="378" t="s">
        <v>111</v>
      </c>
      <c r="AV2" s="379"/>
      <c r="AW2" s="42"/>
      <c r="AX2" s="43"/>
      <c r="AY2" s="44"/>
    </row>
    <row r="3" spans="1:51" ht="15.75" customHeight="1" thickBot="1" x14ac:dyDescent="0.25">
      <c r="A3" s="337"/>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9"/>
      <c r="AU3" s="380" t="s">
        <v>284</v>
      </c>
      <c r="AV3" s="381"/>
      <c r="AW3" s="45"/>
      <c r="AX3" s="46"/>
      <c r="AY3" s="44"/>
    </row>
    <row r="4" spans="1:51" ht="18.75" customHeight="1" thickBot="1" x14ac:dyDescent="0.25">
      <c r="A4" s="340"/>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2"/>
      <c r="AU4" s="382" t="s">
        <v>285</v>
      </c>
      <c r="AV4" s="383"/>
      <c r="AW4" s="42"/>
      <c r="AX4" s="43"/>
      <c r="AY4" s="44"/>
    </row>
    <row r="5" spans="1:51" ht="12.75" x14ac:dyDescent="0.2">
      <c r="A5" s="387" t="s">
        <v>24</v>
      </c>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44"/>
      <c r="AX5" s="44"/>
      <c r="AY5" s="44"/>
    </row>
    <row r="6" spans="1:51" x14ac:dyDescent="0.2">
      <c r="A6" s="387" t="s">
        <v>20</v>
      </c>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43" t="s">
        <v>115</v>
      </c>
      <c r="AX6" s="43"/>
      <c r="AY6" s="44"/>
    </row>
    <row r="7" spans="1:51" ht="15" customHeight="1" thickBot="1" x14ac:dyDescent="0.25">
      <c r="A7" s="138"/>
      <c r="B7" s="139"/>
      <c r="C7" s="140"/>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41"/>
      <c r="AT7" s="139"/>
      <c r="AU7" s="139"/>
      <c r="AV7" s="139"/>
      <c r="AW7" s="43"/>
      <c r="AX7" s="43"/>
      <c r="AY7" s="44"/>
    </row>
    <row r="8" spans="1:51" ht="16.5" thickBot="1" x14ac:dyDescent="0.35">
      <c r="A8" s="138"/>
      <c r="B8" s="139"/>
      <c r="C8" s="142" t="s">
        <v>27</v>
      </c>
      <c r="D8" s="346"/>
      <c r="E8" s="347"/>
      <c r="F8" s="347"/>
      <c r="G8" s="347"/>
      <c r="H8" s="347"/>
      <c r="I8" s="347"/>
      <c r="J8" s="347"/>
      <c r="K8" s="347"/>
      <c r="L8" s="347"/>
      <c r="M8" s="347"/>
      <c r="N8" s="347"/>
      <c r="O8" s="347"/>
      <c r="P8" s="347"/>
      <c r="Q8" s="347"/>
      <c r="R8" s="347"/>
      <c r="S8" s="347"/>
      <c r="T8" s="347"/>
      <c r="U8" s="347"/>
      <c r="V8" s="347"/>
      <c r="W8" s="347"/>
      <c r="X8" s="348"/>
      <c r="Y8" s="349" t="s">
        <v>28</v>
      </c>
      <c r="Z8" s="350"/>
      <c r="AA8" s="350"/>
      <c r="AB8" s="351"/>
      <c r="AC8" s="346"/>
      <c r="AD8" s="347"/>
      <c r="AE8" s="347"/>
      <c r="AF8" s="347"/>
      <c r="AG8" s="347"/>
      <c r="AH8" s="347"/>
      <c r="AI8" s="347"/>
      <c r="AJ8" s="347"/>
      <c r="AK8" s="347"/>
      <c r="AL8" s="348"/>
      <c r="AM8" s="144"/>
      <c r="AN8" s="144"/>
      <c r="AO8" s="144"/>
      <c r="AP8" s="144"/>
      <c r="AQ8" s="144"/>
      <c r="AR8" s="145" t="s">
        <v>0</v>
      </c>
      <c r="AS8" s="146"/>
      <c r="AT8" s="154"/>
      <c r="AU8" s="143"/>
      <c r="AV8" s="139"/>
      <c r="AW8" s="46"/>
      <c r="AX8" s="46"/>
      <c r="AY8" s="44"/>
    </row>
    <row r="9" spans="1:51" ht="15" customHeight="1" thickBot="1" x14ac:dyDescent="0.25">
      <c r="A9" s="138"/>
      <c r="B9" s="139"/>
      <c r="C9" s="140"/>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41"/>
      <c r="AT9" s="139"/>
      <c r="AU9" s="139"/>
      <c r="AV9" s="139"/>
      <c r="AW9" s="43"/>
      <c r="AX9" s="43"/>
      <c r="AY9" s="44"/>
    </row>
    <row r="10" spans="1:51" ht="48" customHeight="1" thickBot="1" x14ac:dyDescent="0.25">
      <c r="A10" s="366" t="s">
        <v>25</v>
      </c>
      <c r="B10" s="357" t="s">
        <v>114</v>
      </c>
      <c r="C10" s="391" t="s">
        <v>1</v>
      </c>
      <c r="D10" s="364" t="s">
        <v>282</v>
      </c>
      <c r="E10" s="353"/>
      <c r="F10" s="353"/>
      <c r="G10" s="353"/>
      <c r="H10" s="353"/>
      <c r="I10" s="353"/>
      <c r="J10" s="353"/>
      <c r="K10" s="365"/>
      <c r="L10" s="354"/>
      <c r="M10" s="364" t="s">
        <v>283</v>
      </c>
      <c r="N10" s="353"/>
      <c r="O10" s="353"/>
      <c r="P10" s="353"/>
      <c r="Q10" s="353"/>
      <c r="R10" s="353"/>
      <c r="S10" s="353"/>
      <c r="T10" s="365"/>
      <c r="U10" s="354"/>
      <c r="V10" s="343" t="s">
        <v>36</v>
      </c>
      <c r="W10" s="344"/>
      <c r="X10" s="344"/>
      <c r="Y10" s="344"/>
      <c r="Z10" s="345"/>
      <c r="AA10" s="352" t="s">
        <v>37</v>
      </c>
      <c r="AB10" s="353"/>
      <c r="AC10" s="354"/>
      <c r="AD10" s="352" t="s">
        <v>38</v>
      </c>
      <c r="AE10" s="353"/>
      <c r="AF10" s="354"/>
      <c r="AG10" s="352" t="s">
        <v>39</v>
      </c>
      <c r="AH10" s="353"/>
      <c r="AI10" s="353"/>
      <c r="AJ10" s="354"/>
      <c r="AK10" s="343" t="s">
        <v>30</v>
      </c>
      <c r="AL10" s="344"/>
      <c r="AM10" s="344"/>
      <c r="AN10" s="344"/>
      <c r="AO10" s="344"/>
      <c r="AP10" s="344"/>
      <c r="AQ10" s="344"/>
      <c r="AR10" s="345"/>
      <c r="AS10" s="324" t="s">
        <v>21</v>
      </c>
      <c r="AT10" s="366" t="s">
        <v>41</v>
      </c>
      <c r="AU10" s="384" t="s">
        <v>57</v>
      </c>
      <c r="AV10" s="366" t="s">
        <v>31</v>
      </c>
      <c r="AW10" s="44"/>
      <c r="AX10" s="360"/>
      <c r="AY10" s="360"/>
    </row>
    <row r="11" spans="1:51" ht="49.5" customHeight="1" x14ac:dyDescent="0.2">
      <c r="A11" s="367"/>
      <c r="B11" s="358"/>
      <c r="C11" s="392"/>
      <c r="D11" s="295" t="s">
        <v>253</v>
      </c>
      <c r="E11" s="296"/>
      <c r="F11" s="297"/>
      <c r="G11" s="371" t="s">
        <v>259</v>
      </c>
      <c r="H11" s="312" t="s">
        <v>260</v>
      </c>
      <c r="I11" s="312" t="s">
        <v>6</v>
      </c>
      <c r="J11" s="312" t="s">
        <v>5</v>
      </c>
      <c r="K11" s="316" t="s">
        <v>4</v>
      </c>
      <c r="L11" s="310" t="s">
        <v>7</v>
      </c>
      <c r="M11" s="295" t="s">
        <v>253</v>
      </c>
      <c r="N11" s="296"/>
      <c r="O11" s="297"/>
      <c r="P11" s="371" t="s">
        <v>259</v>
      </c>
      <c r="Q11" s="312" t="s">
        <v>260</v>
      </c>
      <c r="R11" s="312" t="s">
        <v>6</v>
      </c>
      <c r="S11" s="312" t="s">
        <v>5</v>
      </c>
      <c r="T11" s="316" t="s">
        <v>4</v>
      </c>
      <c r="U11" s="310" t="s">
        <v>7</v>
      </c>
      <c r="V11" s="329" t="s">
        <v>8</v>
      </c>
      <c r="W11" s="390" t="s">
        <v>261</v>
      </c>
      <c r="X11" s="314" t="s">
        <v>9</v>
      </c>
      <c r="Y11" s="355" t="s">
        <v>262</v>
      </c>
      <c r="Z11" s="310" t="s">
        <v>16</v>
      </c>
      <c r="AA11" s="329" t="s">
        <v>10</v>
      </c>
      <c r="AB11" s="375" t="s">
        <v>11</v>
      </c>
      <c r="AC11" s="310" t="s">
        <v>17</v>
      </c>
      <c r="AD11" s="332" t="s">
        <v>12</v>
      </c>
      <c r="AE11" s="355" t="s">
        <v>166</v>
      </c>
      <c r="AF11" s="310" t="s">
        <v>18</v>
      </c>
      <c r="AG11" s="329" t="s">
        <v>13</v>
      </c>
      <c r="AH11" s="314" t="s">
        <v>14</v>
      </c>
      <c r="AI11" s="355" t="s">
        <v>15</v>
      </c>
      <c r="AJ11" s="373" t="s">
        <v>19</v>
      </c>
      <c r="AK11" s="322">
        <v>1</v>
      </c>
      <c r="AL11" s="322">
        <v>2</v>
      </c>
      <c r="AM11" s="322">
        <v>3</v>
      </c>
      <c r="AN11" s="322">
        <v>4</v>
      </c>
      <c r="AO11" s="322">
        <v>5</v>
      </c>
      <c r="AP11" s="322">
        <v>6</v>
      </c>
      <c r="AQ11" s="322">
        <v>7</v>
      </c>
      <c r="AR11" s="369" t="s">
        <v>55</v>
      </c>
      <c r="AS11" s="325"/>
      <c r="AT11" s="367"/>
      <c r="AU11" s="385"/>
      <c r="AV11" s="367"/>
      <c r="AW11" s="44"/>
      <c r="AX11" s="360"/>
      <c r="AY11" s="360"/>
    </row>
    <row r="12" spans="1:51" ht="34.5" customHeight="1" thickBot="1" x14ac:dyDescent="0.25">
      <c r="A12" s="368"/>
      <c r="B12" s="359"/>
      <c r="C12" s="393"/>
      <c r="D12" s="111" t="s">
        <v>2</v>
      </c>
      <c r="E12" s="112" t="s">
        <v>3</v>
      </c>
      <c r="F12" s="112" t="s">
        <v>252</v>
      </c>
      <c r="G12" s="372"/>
      <c r="H12" s="313"/>
      <c r="I12" s="313"/>
      <c r="J12" s="313"/>
      <c r="K12" s="317"/>
      <c r="L12" s="311"/>
      <c r="M12" s="111" t="s">
        <v>2</v>
      </c>
      <c r="N12" s="112" t="s">
        <v>3</v>
      </c>
      <c r="O12" s="112" t="s">
        <v>252</v>
      </c>
      <c r="P12" s="372"/>
      <c r="Q12" s="313"/>
      <c r="R12" s="313"/>
      <c r="S12" s="313"/>
      <c r="T12" s="317"/>
      <c r="U12" s="331"/>
      <c r="V12" s="389"/>
      <c r="W12" s="328"/>
      <c r="X12" s="315"/>
      <c r="Y12" s="356"/>
      <c r="Z12" s="331"/>
      <c r="AA12" s="330"/>
      <c r="AB12" s="356"/>
      <c r="AC12" s="331"/>
      <c r="AD12" s="330"/>
      <c r="AE12" s="356"/>
      <c r="AF12" s="331"/>
      <c r="AG12" s="330"/>
      <c r="AH12" s="328"/>
      <c r="AI12" s="356"/>
      <c r="AJ12" s="374"/>
      <c r="AK12" s="323"/>
      <c r="AL12" s="323"/>
      <c r="AM12" s="323"/>
      <c r="AN12" s="323"/>
      <c r="AO12" s="323"/>
      <c r="AP12" s="323"/>
      <c r="AQ12" s="323"/>
      <c r="AR12" s="370"/>
      <c r="AS12" s="326"/>
      <c r="AT12" s="368"/>
      <c r="AU12" s="386"/>
      <c r="AV12" s="368"/>
      <c r="AW12" s="44"/>
      <c r="AX12" s="361"/>
      <c r="AY12" s="361"/>
    </row>
    <row r="13" spans="1:51" s="187" customFormat="1" ht="26.25" customHeight="1" x14ac:dyDescent="0.2">
      <c r="A13" s="182">
        <v>1</v>
      </c>
      <c r="B13" s="183">
        <f ca="1">INDIRECT("'P"&amp;A13&amp;"'!$N$11")</f>
        <v>0</v>
      </c>
      <c r="C13" s="184">
        <f ca="1">INDIRECT("'P"&amp;A13&amp;"'!$D$7")</f>
        <v>0</v>
      </c>
      <c r="D13" s="198">
        <f ca="1">INDIRECT("'P"&amp;A13&amp;"'!$K$31")</f>
        <v>0</v>
      </c>
      <c r="E13" s="199">
        <f ca="1">INDIRECT("'P"&amp;A13&amp;"'!$L$31")</f>
        <v>0</v>
      </c>
      <c r="F13" s="199">
        <f ca="1">INDIRECT("'P"&amp;A13&amp;"'!$M$31")</f>
        <v>0</v>
      </c>
      <c r="G13" s="199">
        <f ca="1">INDIRECT("'P"&amp;A13&amp;"'!$N$31")</f>
        <v>0</v>
      </c>
      <c r="H13" s="199">
        <f ca="1">INDIRECT("'P"&amp;A13&amp;"'!$O$31")</f>
        <v>0</v>
      </c>
      <c r="I13" s="199">
        <f ca="1">INDIRECT("'P"&amp;A13&amp;"'!$P$31")</f>
        <v>0</v>
      </c>
      <c r="J13" s="199">
        <f ca="1">INDIRECT("'P"&amp;A13&amp;"'!$Q$31")</f>
        <v>0</v>
      </c>
      <c r="K13" s="200">
        <f ca="1">INDIRECT("'P"&amp;A13&amp;"'!$R$31")</f>
        <v>0</v>
      </c>
      <c r="L13" s="201">
        <f ca="1">SUM(H13:K13)</f>
        <v>0</v>
      </c>
      <c r="M13" s="198">
        <f ca="1">INDIRECT("'P"&amp;A13&amp;"'!$K$49")</f>
        <v>0</v>
      </c>
      <c r="N13" s="199">
        <f ca="1">INDIRECT("'P"&amp;A13&amp;"'!$L$49")</f>
        <v>0</v>
      </c>
      <c r="O13" s="199">
        <f ca="1">INDIRECT("'P"&amp;A13&amp;"'!$M$49")</f>
        <v>0</v>
      </c>
      <c r="P13" s="199">
        <f ca="1">INDIRECT("'P"&amp;A13&amp;"'!$N$49")</f>
        <v>0</v>
      </c>
      <c r="Q13" s="199">
        <f ca="1">INDIRECT("'P"&amp;A13&amp;"'!$O$49")</f>
        <v>0</v>
      </c>
      <c r="R13" s="199">
        <f ca="1">INDIRECT("'P"&amp;A13&amp;"'!$P$49")</f>
        <v>0</v>
      </c>
      <c r="S13" s="199">
        <f ca="1">INDIRECT("'P"&amp;A13&amp;"'!$Q$49")</f>
        <v>0</v>
      </c>
      <c r="T13" s="200">
        <f ca="1">INDIRECT("'P"&amp;A13&amp;"'!$R$49")</f>
        <v>0</v>
      </c>
      <c r="U13" s="201">
        <f ca="1">SUM(Q13:T13)</f>
        <v>0</v>
      </c>
      <c r="V13" s="198">
        <f ca="1">INDIRECT("'P"&amp;A13&amp;"'!$G$74")</f>
        <v>0</v>
      </c>
      <c r="W13" s="198">
        <f ca="1">INDIRECT("'P"&amp;A13&amp;"'!$S$74")</f>
        <v>0</v>
      </c>
      <c r="X13" s="199">
        <f ca="1">INDIRECT("'P"&amp;A13&amp;"'!$G$98")</f>
        <v>0</v>
      </c>
      <c r="Y13" s="199">
        <f ca="1">INDIRECT("'P"&amp;A13&amp;"'!$S$89")</f>
        <v>0</v>
      </c>
      <c r="Z13" s="201">
        <f ca="1">SUM(V13:Y13)</f>
        <v>0</v>
      </c>
      <c r="AA13" s="198">
        <f ca="1">INDIRECT("'P"&amp;A13&amp;"'!$G$89")</f>
        <v>0</v>
      </c>
      <c r="AB13" s="200">
        <f ca="1">INDIRECT("'P"&amp;A13&amp;"'!$G$65")</f>
        <v>0</v>
      </c>
      <c r="AC13" s="201">
        <f ca="1">SUM(AA13:AB13)</f>
        <v>0</v>
      </c>
      <c r="AD13" s="198">
        <f ca="1">INDIRECT("'P"&amp;A13&amp;"'!$S$98")</f>
        <v>0</v>
      </c>
      <c r="AE13" s="200">
        <f ca="1">INDIRECT("'P"&amp;A13&amp;"'!$S$65")</f>
        <v>0</v>
      </c>
      <c r="AF13" s="201">
        <f ca="1">SUM(AD13:AE13)</f>
        <v>0</v>
      </c>
      <c r="AG13" s="198">
        <f ca="1">INDIRECT("'P"&amp;A13&amp;"'!$S$80")</f>
        <v>0</v>
      </c>
      <c r="AH13" s="199">
        <f ca="1">INDIRECT("'P"&amp;A13&amp;"'!$G$104")</f>
        <v>0</v>
      </c>
      <c r="AI13" s="200">
        <f ca="1">INDIRECT("'P"&amp;A13&amp;"'!$G$80")</f>
        <v>0</v>
      </c>
      <c r="AJ13" s="202">
        <f ca="1">SUM(AG13:AI13)</f>
        <v>0</v>
      </c>
      <c r="AK13" s="203">
        <f ca="1">INDIRECT("'P"&amp;A13&amp;"'!$S$102")</f>
        <v>0</v>
      </c>
      <c r="AL13" s="204">
        <f ca="1">INDIRECT("'P"&amp;A13&amp;"'!$S$103")</f>
        <v>0</v>
      </c>
      <c r="AM13" s="204">
        <f ca="1">INDIRECT("'P"&amp;A13&amp;"'!$S$104")</f>
        <v>0</v>
      </c>
      <c r="AN13" s="204">
        <f ca="1">INDIRECT("'P"&amp;A13&amp;"'!$S$105")</f>
        <v>0</v>
      </c>
      <c r="AO13" s="204">
        <f ca="1">INDIRECT("'P"&amp;A13&amp;"'!$S$106")</f>
        <v>0</v>
      </c>
      <c r="AP13" s="204">
        <f ca="1">INDIRECT("'P"&amp;A13&amp;"'!$S$107")</f>
        <v>0</v>
      </c>
      <c r="AQ13" s="205">
        <f ca="1">INDIRECT("'P"&amp;A13&amp;"'!$S$108")</f>
        <v>0</v>
      </c>
      <c r="AR13" s="206">
        <f ca="1">SUM(AK13:AQ13)</f>
        <v>0</v>
      </c>
      <c r="AS13" s="185">
        <f ca="1">(L13+U13+Z13+AC13+AF13+AJ13+AR13)</f>
        <v>0</v>
      </c>
      <c r="AT13" s="196">
        <f ca="1">INDIRECT("'P"&amp;A13&amp;"'!$D$9")</f>
        <v>0</v>
      </c>
      <c r="AU13" s="197">
        <f ca="1">INDIRECT("'P"&amp;A13&amp;"'!$N$7")</f>
        <v>0</v>
      </c>
      <c r="AV13" s="195">
        <f ca="1">INDIRECT("'P"&amp;A13&amp;"'!$D$11")</f>
        <v>0</v>
      </c>
      <c r="AW13" s="186"/>
      <c r="AX13" s="360"/>
      <c r="AY13" s="360"/>
    </row>
    <row r="14" spans="1:51" ht="15" x14ac:dyDescent="0.2">
      <c r="A14" s="36">
        <v>2</v>
      </c>
      <c r="B14" s="183">
        <f t="shared" ref="B14:B52" ca="1" si="0">INDIRECT("'P"&amp;A14&amp;"'!$N$11")</f>
        <v>0</v>
      </c>
      <c r="C14" s="184">
        <f t="shared" ref="C14:C52" ca="1" si="1">INDIRECT("'P"&amp;A14&amp;"'!$D$7")</f>
        <v>0</v>
      </c>
      <c r="D14" s="198">
        <f t="shared" ref="D14:D52" ca="1" si="2">INDIRECT("'P"&amp;A14&amp;"'!$K$31")</f>
        <v>0</v>
      </c>
      <c r="E14" s="199">
        <f t="shared" ref="E14:E52" ca="1" si="3">INDIRECT("'P"&amp;A14&amp;"'!$L$31")</f>
        <v>0</v>
      </c>
      <c r="F14" s="199">
        <f t="shared" ref="F14:F52" ca="1" si="4">INDIRECT("'P"&amp;A14&amp;"'!$M$31")</f>
        <v>0</v>
      </c>
      <c r="G14" s="199">
        <f t="shared" ref="G14:G52" ca="1" si="5">INDIRECT("'P"&amp;A14&amp;"'!$N$31")</f>
        <v>0</v>
      </c>
      <c r="H14" s="199">
        <f t="shared" ref="H14:H52" ca="1" si="6">INDIRECT("'P"&amp;A14&amp;"'!$O$31")</f>
        <v>0</v>
      </c>
      <c r="I14" s="199">
        <f t="shared" ref="I14:I52" ca="1" si="7">INDIRECT("'P"&amp;A14&amp;"'!$P$31")</f>
        <v>0</v>
      </c>
      <c r="J14" s="199">
        <f t="shared" ref="J14:J52" ca="1" si="8">INDIRECT("'P"&amp;A14&amp;"'!$Q$31")</f>
        <v>0</v>
      </c>
      <c r="K14" s="200">
        <f t="shared" ref="K14:K52" ca="1" si="9">INDIRECT("'P"&amp;A14&amp;"'!$R$31")</f>
        <v>0</v>
      </c>
      <c r="L14" s="201">
        <f t="shared" ref="L14:L52" ca="1" si="10">SUM(H14:K14)</f>
        <v>0</v>
      </c>
      <c r="M14" s="198">
        <f t="shared" ref="M14:M52" ca="1" si="11">INDIRECT("'P"&amp;A14&amp;"'!$K$49")</f>
        <v>0</v>
      </c>
      <c r="N14" s="199">
        <f t="shared" ref="N14:N52" ca="1" si="12">INDIRECT("'P"&amp;A14&amp;"'!$L$49")</f>
        <v>0</v>
      </c>
      <c r="O14" s="199">
        <f t="shared" ref="O14:O52" ca="1" si="13">INDIRECT("'P"&amp;A14&amp;"'!$M$49")</f>
        <v>0</v>
      </c>
      <c r="P14" s="199">
        <f t="shared" ref="P14:P52" ca="1" si="14">INDIRECT("'P"&amp;A14&amp;"'!$N$49")</f>
        <v>0</v>
      </c>
      <c r="Q14" s="199">
        <f t="shared" ref="Q14:Q52" ca="1" si="15">INDIRECT("'P"&amp;A14&amp;"'!$O$49")</f>
        <v>0</v>
      </c>
      <c r="R14" s="199">
        <f t="shared" ref="R14:R52" ca="1" si="16">INDIRECT("'P"&amp;A14&amp;"'!$P$49")</f>
        <v>0</v>
      </c>
      <c r="S14" s="199">
        <f t="shared" ref="S14:S52" ca="1" si="17">INDIRECT("'P"&amp;A14&amp;"'!$Q$49")</f>
        <v>0</v>
      </c>
      <c r="T14" s="200">
        <f t="shared" ref="T14:T52" ca="1" si="18">INDIRECT("'P"&amp;A14&amp;"'!$R$49")</f>
        <v>0</v>
      </c>
      <c r="U14" s="201">
        <f t="shared" ref="U14:U52" ca="1" si="19">SUM(Q14:T14)</f>
        <v>0</v>
      </c>
      <c r="V14" s="198">
        <f t="shared" ref="V14:V52" ca="1" si="20">INDIRECT("'P"&amp;A14&amp;"'!$G$74")</f>
        <v>0</v>
      </c>
      <c r="W14" s="198">
        <f t="shared" ref="W14:W52" ca="1" si="21">INDIRECT("'P"&amp;A14&amp;"'!$S$74")</f>
        <v>0</v>
      </c>
      <c r="X14" s="199">
        <f t="shared" ref="X14:X52" ca="1" si="22">INDIRECT("'P"&amp;A14&amp;"'!$G$98")</f>
        <v>0</v>
      </c>
      <c r="Y14" s="199">
        <f t="shared" ref="Y14:Y52" ca="1" si="23">INDIRECT("'P"&amp;A14&amp;"'!$S$89")</f>
        <v>0</v>
      </c>
      <c r="Z14" s="201">
        <f t="shared" ref="Z14:Z52" ca="1" si="24">SUM(V14:Y14)</f>
        <v>0</v>
      </c>
      <c r="AA14" s="198">
        <f t="shared" ref="AA14:AA52" ca="1" si="25">INDIRECT("'P"&amp;A14&amp;"'!$G$89")</f>
        <v>0</v>
      </c>
      <c r="AB14" s="200">
        <f t="shared" ref="AB14:AB52" ca="1" si="26">INDIRECT("'P"&amp;A14&amp;"'!$G$65")</f>
        <v>0</v>
      </c>
      <c r="AC14" s="201">
        <f t="shared" ref="AC14:AC52" ca="1" si="27">SUM(AA14:AB14)</f>
        <v>0</v>
      </c>
      <c r="AD14" s="198">
        <f t="shared" ref="AD14:AD52" ca="1" si="28">INDIRECT("'P"&amp;A14&amp;"'!$S$98")</f>
        <v>0</v>
      </c>
      <c r="AE14" s="200">
        <f t="shared" ref="AE14:AE52" ca="1" si="29">INDIRECT("'P"&amp;A14&amp;"'!$S$65")</f>
        <v>0</v>
      </c>
      <c r="AF14" s="201">
        <f t="shared" ref="AF14:AF52" ca="1" si="30">SUM(AD14:AE14)</f>
        <v>0</v>
      </c>
      <c r="AG14" s="198">
        <f t="shared" ref="AG14:AG52" ca="1" si="31">INDIRECT("'P"&amp;A14&amp;"'!$S$80")</f>
        <v>0</v>
      </c>
      <c r="AH14" s="199">
        <f t="shared" ref="AH14:AH52" ca="1" si="32">INDIRECT("'P"&amp;A14&amp;"'!$G$104")</f>
        <v>0</v>
      </c>
      <c r="AI14" s="200">
        <f t="shared" ref="AI14:AI52" ca="1" si="33">INDIRECT("'P"&amp;A14&amp;"'!$G$80")</f>
        <v>0</v>
      </c>
      <c r="AJ14" s="202">
        <f t="shared" ref="AJ14:AJ52" ca="1" si="34">SUM(AG14:AI14)</f>
        <v>0</v>
      </c>
      <c r="AK14" s="203">
        <f t="shared" ref="AK14:AK52" ca="1" si="35">INDIRECT("'P"&amp;A14&amp;"'!$S$102")</f>
        <v>0</v>
      </c>
      <c r="AL14" s="204">
        <f t="shared" ref="AL14:AL52" ca="1" si="36">INDIRECT("'P"&amp;A14&amp;"'!$S$103")</f>
        <v>0</v>
      </c>
      <c r="AM14" s="204">
        <f t="shared" ref="AM14:AM52" ca="1" si="37">INDIRECT("'P"&amp;A14&amp;"'!$S$104")</f>
        <v>0</v>
      </c>
      <c r="AN14" s="204">
        <f t="shared" ref="AN14:AN52" ca="1" si="38">INDIRECT("'P"&amp;A14&amp;"'!$S$105")</f>
        <v>0</v>
      </c>
      <c r="AO14" s="204">
        <f t="shared" ref="AO14:AO52" ca="1" si="39">INDIRECT("'P"&amp;A14&amp;"'!$S$106")</f>
        <v>0</v>
      </c>
      <c r="AP14" s="204">
        <f t="shared" ref="AP14:AP52" ca="1" si="40">INDIRECT("'P"&amp;A14&amp;"'!$S$107")</f>
        <v>0</v>
      </c>
      <c r="AQ14" s="205">
        <f t="shared" ref="AQ14:AQ52" ca="1" si="41">INDIRECT("'P"&amp;A14&amp;"'!$S$108")</f>
        <v>0</v>
      </c>
      <c r="AR14" s="206">
        <f t="shared" ref="AR14:AR52" ca="1" si="42">SUM(AK14:AQ14)</f>
        <v>0</v>
      </c>
      <c r="AS14" s="185">
        <f t="shared" ref="AS14:AS52" ca="1" si="43">(L14+U14+Z14+AC14+AF14+AJ14+AR14)</f>
        <v>0</v>
      </c>
      <c r="AT14" s="196">
        <f t="shared" ref="AT14:AT52" ca="1" si="44">INDIRECT("'P"&amp;A14&amp;"'!$D$9")</f>
        <v>0</v>
      </c>
      <c r="AU14" s="197">
        <f t="shared" ref="AU14:AU52" ca="1" si="45">INDIRECT("'P"&amp;A14&amp;"'!$N$7")</f>
        <v>0</v>
      </c>
      <c r="AV14" s="195">
        <f t="shared" ref="AV14:AV52" ca="1" si="46">INDIRECT("'P"&amp;A14&amp;"'!$D$11")</f>
        <v>0</v>
      </c>
      <c r="AW14" s="47"/>
      <c r="AX14" s="44"/>
      <c r="AY14" s="44"/>
    </row>
    <row r="15" spans="1:51" ht="15" x14ac:dyDescent="0.2">
      <c r="A15" s="36">
        <v>3</v>
      </c>
      <c r="B15" s="183">
        <f t="shared" ca="1" si="0"/>
        <v>0</v>
      </c>
      <c r="C15" s="184">
        <f t="shared" ca="1" si="1"/>
        <v>0</v>
      </c>
      <c r="D15" s="198">
        <f t="shared" ca="1" si="2"/>
        <v>0</v>
      </c>
      <c r="E15" s="199">
        <f t="shared" ca="1" si="3"/>
        <v>0</v>
      </c>
      <c r="F15" s="199">
        <f t="shared" ca="1" si="4"/>
        <v>0</v>
      </c>
      <c r="G15" s="199">
        <f t="shared" ca="1" si="5"/>
        <v>0</v>
      </c>
      <c r="H15" s="199">
        <f t="shared" ca="1" si="6"/>
        <v>0</v>
      </c>
      <c r="I15" s="199">
        <f t="shared" ca="1" si="7"/>
        <v>0</v>
      </c>
      <c r="J15" s="199">
        <f t="shared" ca="1" si="8"/>
        <v>0</v>
      </c>
      <c r="K15" s="200">
        <f t="shared" ca="1" si="9"/>
        <v>0</v>
      </c>
      <c r="L15" s="201">
        <f t="shared" ca="1" si="10"/>
        <v>0</v>
      </c>
      <c r="M15" s="198">
        <f t="shared" ca="1" si="11"/>
        <v>0</v>
      </c>
      <c r="N15" s="199">
        <f t="shared" ca="1" si="12"/>
        <v>0</v>
      </c>
      <c r="O15" s="199">
        <f t="shared" ca="1" si="13"/>
        <v>0</v>
      </c>
      <c r="P15" s="199">
        <f t="shared" ca="1" si="14"/>
        <v>0</v>
      </c>
      <c r="Q15" s="199">
        <f t="shared" ca="1" si="15"/>
        <v>0</v>
      </c>
      <c r="R15" s="199">
        <f t="shared" ca="1" si="16"/>
        <v>0</v>
      </c>
      <c r="S15" s="199">
        <f t="shared" ca="1" si="17"/>
        <v>0</v>
      </c>
      <c r="T15" s="200">
        <f t="shared" ca="1" si="18"/>
        <v>0</v>
      </c>
      <c r="U15" s="201">
        <f t="shared" ca="1" si="19"/>
        <v>0</v>
      </c>
      <c r="V15" s="198">
        <f t="shared" ca="1" si="20"/>
        <v>0</v>
      </c>
      <c r="W15" s="198">
        <f t="shared" ca="1" si="21"/>
        <v>0</v>
      </c>
      <c r="X15" s="199">
        <f t="shared" ca="1" si="22"/>
        <v>0</v>
      </c>
      <c r="Y15" s="199">
        <f t="shared" ca="1" si="23"/>
        <v>0</v>
      </c>
      <c r="Z15" s="201">
        <f t="shared" ca="1" si="24"/>
        <v>0</v>
      </c>
      <c r="AA15" s="198">
        <f t="shared" ca="1" si="25"/>
        <v>0</v>
      </c>
      <c r="AB15" s="200">
        <f t="shared" ca="1" si="26"/>
        <v>0</v>
      </c>
      <c r="AC15" s="201">
        <f t="shared" ca="1" si="27"/>
        <v>0</v>
      </c>
      <c r="AD15" s="198">
        <f t="shared" ca="1" si="28"/>
        <v>0</v>
      </c>
      <c r="AE15" s="200">
        <f t="shared" ca="1" si="29"/>
        <v>0</v>
      </c>
      <c r="AF15" s="201">
        <f t="shared" ca="1" si="30"/>
        <v>0</v>
      </c>
      <c r="AG15" s="198">
        <f t="shared" ca="1" si="31"/>
        <v>0</v>
      </c>
      <c r="AH15" s="199">
        <f t="shared" ca="1" si="32"/>
        <v>0</v>
      </c>
      <c r="AI15" s="200">
        <f t="shared" ca="1" si="33"/>
        <v>0</v>
      </c>
      <c r="AJ15" s="202">
        <f t="shared" ca="1" si="34"/>
        <v>0</v>
      </c>
      <c r="AK15" s="203">
        <f t="shared" ca="1" si="35"/>
        <v>0</v>
      </c>
      <c r="AL15" s="204">
        <f t="shared" ca="1" si="36"/>
        <v>0</v>
      </c>
      <c r="AM15" s="204">
        <f t="shared" ca="1" si="37"/>
        <v>0</v>
      </c>
      <c r="AN15" s="204">
        <f t="shared" ca="1" si="38"/>
        <v>0</v>
      </c>
      <c r="AO15" s="204">
        <f t="shared" ca="1" si="39"/>
        <v>0</v>
      </c>
      <c r="AP15" s="204">
        <f t="shared" ca="1" si="40"/>
        <v>0</v>
      </c>
      <c r="AQ15" s="205">
        <f t="shared" ca="1" si="41"/>
        <v>0</v>
      </c>
      <c r="AR15" s="206">
        <f t="shared" ca="1" si="42"/>
        <v>0</v>
      </c>
      <c r="AS15" s="185">
        <f t="shared" ca="1" si="43"/>
        <v>0</v>
      </c>
      <c r="AT15" s="196">
        <f t="shared" ca="1" si="44"/>
        <v>0</v>
      </c>
      <c r="AU15" s="197">
        <f t="shared" ca="1" si="45"/>
        <v>0</v>
      </c>
      <c r="AV15" s="195">
        <f t="shared" ca="1" si="46"/>
        <v>0</v>
      </c>
      <c r="AW15" s="47"/>
      <c r="AX15" s="44"/>
      <c r="AY15" s="44"/>
    </row>
    <row r="16" spans="1:51" ht="15" x14ac:dyDescent="0.2">
      <c r="A16" s="36">
        <v>4</v>
      </c>
      <c r="B16" s="183">
        <f t="shared" ca="1" si="0"/>
        <v>0</v>
      </c>
      <c r="C16" s="184">
        <f t="shared" ca="1" si="1"/>
        <v>0</v>
      </c>
      <c r="D16" s="198">
        <f t="shared" ca="1" si="2"/>
        <v>0</v>
      </c>
      <c r="E16" s="199">
        <f t="shared" ca="1" si="3"/>
        <v>0</v>
      </c>
      <c r="F16" s="199">
        <f t="shared" ca="1" si="4"/>
        <v>0</v>
      </c>
      <c r="G16" s="199">
        <f t="shared" ca="1" si="5"/>
        <v>0</v>
      </c>
      <c r="H16" s="199">
        <f t="shared" ca="1" si="6"/>
        <v>0</v>
      </c>
      <c r="I16" s="199">
        <f t="shared" ca="1" si="7"/>
        <v>0</v>
      </c>
      <c r="J16" s="199">
        <f t="shared" ca="1" si="8"/>
        <v>0</v>
      </c>
      <c r="K16" s="200">
        <f t="shared" ca="1" si="9"/>
        <v>0</v>
      </c>
      <c r="L16" s="201">
        <f t="shared" ca="1" si="10"/>
        <v>0</v>
      </c>
      <c r="M16" s="198">
        <f t="shared" ca="1" si="11"/>
        <v>0</v>
      </c>
      <c r="N16" s="199">
        <f t="shared" ca="1" si="12"/>
        <v>0</v>
      </c>
      <c r="O16" s="199">
        <f t="shared" ca="1" si="13"/>
        <v>0</v>
      </c>
      <c r="P16" s="199">
        <f t="shared" ca="1" si="14"/>
        <v>0</v>
      </c>
      <c r="Q16" s="199">
        <f t="shared" ca="1" si="15"/>
        <v>0</v>
      </c>
      <c r="R16" s="199">
        <f t="shared" ca="1" si="16"/>
        <v>0</v>
      </c>
      <c r="S16" s="199">
        <f t="shared" ca="1" si="17"/>
        <v>0</v>
      </c>
      <c r="T16" s="200">
        <f t="shared" ca="1" si="18"/>
        <v>0</v>
      </c>
      <c r="U16" s="201">
        <f t="shared" ca="1" si="19"/>
        <v>0</v>
      </c>
      <c r="V16" s="198">
        <f t="shared" ca="1" si="20"/>
        <v>0</v>
      </c>
      <c r="W16" s="198">
        <f t="shared" ca="1" si="21"/>
        <v>0</v>
      </c>
      <c r="X16" s="199">
        <f t="shared" ca="1" si="22"/>
        <v>0</v>
      </c>
      <c r="Y16" s="199">
        <f t="shared" ca="1" si="23"/>
        <v>0</v>
      </c>
      <c r="Z16" s="201">
        <f t="shared" ca="1" si="24"/>
        <v>0</v>
      </c>
      <c r="AA16" s="198">
        <f t="shared" ca="1" si="25"/>
        <v>0</v>
      </c>
      <c r="AB16" s="200">
        <f t="shared" ca="1" si="26"/>
        <v>0</v>
      </c>
      <c r="AC16" s="201">
        <f t="shared" ca="1" si="27"/>
        <v>0</v>
      </c>
      <c r="AD16" s="198">
        <f t="shared" ca="1" si="28"/>
        <v>0</v>
      </c>
      <c r="AE16" s="200">
        <f t="shared" ca="1" si="29"/>
        <v>0</v>
      </c>
      <c r="AF16" s="201">
        <f t="shared" ca="1" si="30"/>
        <v>0</v>
      </c>
      <c r="AG16" s="198">
        <f t="shared" ca="1" si="31"/>
        <v>0</v>
      </c>
      <c r="AH16" s="199">
        <f t="shared" ca="1" si="32"/>
        <v>0</v>
      </c>
      <c r="AI16" s="200">
        <f t="shared" ca="1" si="33"/>
        <v>0</v>
      </c>
      <c r="AJ16" s="202">
        <f t="shared" ca="1" si="34"/>
        <v>0</v>
      </c>
      <c r="AK16" s="203">
        <f t="shared" ca="1" si="35"/>
        <v>0</v>
      </c>
      <c r="AL16" s="204">
        <f t="shared" ca="1" si="36"/>
        <v>0</v>
      </c>
      <c r="AM16" s="204">
        <f t="shared" ca="1" si="37"/>
        <v>0</v>
      </c>
      <c r="AN16" s="204">
        <f t="shared" ca="1" si="38"/>
        <v>0</v>
      </c>
      <c r="AO16" s="204">
        <f t="shared" ca="1" si="39"/>
        <v>0</v>
      </c>
      <c r="AP16" s="204">
        <f t="shared" ca="1" si="40"/>
        <v>0</v>
      </c>
      <c r="AQ16" s="205">
        <f t="shared" ca="1" si="41"/>
        <v>0</v>
      </c>
      <c r="AR16" s="206">
        <f t="shared" ca="1" si="42"/>
        <v>0</v>
      </c>
      <c r="AS16" s="185">
        <f t="shared" ca="1" si="43"/>
        <v>0</v>
      </c>
      <c r="AT16" s="196">
        <f t="shared" ca="1" si="44"/>
        <v>0</v>
      </c>
      <c r="AU16" s="197">
        <f t="shared" ca="1" si="45"/>
        <v>0</v>
      </c>
      <c r="AV16" s="195">
        <f t="shared" ca="1" si="46"/>
        <v>0</v>
      </c>
      <c r="AW16" s="47"/>
      <c r="AX16" s="44"/>
      <c r="AY16" s="44"/>
    </row>
    <row r="17" spans="1:51" ht="17.25" customHeight="1" x14ac:dyDescent="0.2">
      <c r="A17" s="36">
        <v>5</v>
      </c>
      <c r="B17" s="183">
        <f t="shared" ca="1" si="0"/>
        <v>0</v>
      </c>
      <c r="C17" s="184">
        <f t="shared" ca="1" si="1"/>
        <v>0</v>
      </c>
      <c r="D17" s="198">
        <f t="shared" ca="1" si="2"/>
        <v>0</v>
      </c>
      <c r="E17" s="199">
        <f t="shared" ca="1" si="3"/>
        <v>0</v>
      </c>
      <c r="F17" s="199">
        <f t="shared" ca="1" si="4"/>
        <v>0</v>
      </c>
      <c r="G17" s="199">
        <f t="shared" ca="1" si="5"/>
        <v>0</v>
      </c>
      <c r="H17" s="199">
        <f t="shared" ca="1" si="6"/>
        <v>0</v>
      </c>
      <c r="I17" s="199">
        <f t="shared" ca="1" si="7"/>
        <v>0</v>
      </c>
      <c r="J17" s="199">
        <f t="shared" ca="1" si="8"/>
        <v>0</v>
      </c>
      <c r="K17" s="200">
        <f t="shared" ca="1" si="9"/>
        <v>0</v>
      </c>
      <c r="L17" s="201">
        <f t="shared" ca="1" si="10"/>
        <v>0</v>
      </c>
      <c r="M17" s="198">
        <f t="shared" ca="1" si="11"/>
        <v>0</v>
      </c>
      <c r="N17" s="199">
        <f t="shared" ca="1" si="12"/>
        <v>0</v>
      </c>
      <c r="O17" s="199">
        <f t="shared" ca="1" si="13"/>
        <v>0</v>
      </c>
      <c r="P17" s="199">
        <f t="shared" ca="1" si="14"/>
        <v>0</v>
      </c>
      <c r="Q17" s="199">
        <f t="shared" ca="1" si="15"/>
        <v>0</v>
      </c>
      <c r="R17" s="199">
        <f t="shared" ca="1" si="16"/>
        <v>0</v>
      </c>
      <c r="S17" s="199">
        <f t="shared" ca="1" si="17"/>
        <v>0</v>
      </c>
      <c r="T17" s="200">
        <f t="shared" ca="1" si="18"/>
        <v>0</v>
      </c>
      <c r="U17" s="201">
        <f t="shared" ca="1" si="19"/>
        <v>0</v>
      </c>
      <c r="V17" s="198">
        <f t="shared" ca="1" si="20"/>
        <v>0</v>
      </c>
      <c r="W17" s="198">
        <f t="shared" ca="1" si="21"/>
        <v>0</v>
      </c>
      <c r="X17" s="199">
        <f t="shared" ca="1" si="22"/>
        <v>0</v>
      </c>
      <c r="Y17" s="199">
        <f t="shared" ca="1" si="23"/>
        <v>0</v>
      </c>
      <c r="Z17" s="201">
        <f t="shared" ca="1" si="24"/>
        <v>0</v>
      </c>
      <c r="AA17" s="198">
        <f t="shared" ca="1" si="25"/>
        <v>0</v>
      </c>
      <c r="AB17" s="200">
        <f t="shared" ca="1" si="26"/>
        <v>0</v>
      </c>
      <c r="AC17" s="201">
        <f t="shared" ca="1" si="27"/>
        <v>0</v>
      </c>
      <c r="AD17" s="198">
        <f t="shared" ca="1" si="28"/>
        <v>0</v>
      </c>
      <c r="AE17" s="200">
        <f t="shared" ca="1" si="29"/>
        <v>0</v>
      </c>
      <c r="AF17" s="201">
        <f t="shared" ca="1" si="30"/>
        <v>0</v>
      </c>
      <c r="AG17" s="198">
        <f t="shared" ca="1" si="31"/>
        <v>0</v>
      </c>
      <c r="AH17" s="199">
        <f t="shared" ca="1" si="32"/>
        <v>0</v>
      </c>
      <c r="AI17" s="200">
        <f t="shared" ca="1" si="33"/>
        <v>0</v>
      </c>
      <c r="AJ17" s="202">
        <f t="shared" ca="1" si="34"/>
        <v>0</v>
      </c>
      <c r="AK17" s="203">
        <f t="shared" ca="1" si="35"/>
        <v>0</v>
      </c>
      <c r="AL17" s="204">
        <f t="shared" ca="1" si="36"/>
        <v>0</v>
      </c>
      <c r="AM17" s="204">
        <f t="shared" ca="1" si="37"/>
        <v>0</v>
      </c>
      <c r="AN17" s="204">
        <f t="shared" ca="1" si="38"/>
        <v>0</v>
      </c>
      <c r="AO17" s="204">
        <f t="shared" ca="1" si="39"/>
        <v>0</v>
      </c>
      <c r="AP17" s="204">
        <f t="shared" ca="1" si="40"/>
        <v>0</v>
      </c>
      <c r="AQ17" s="205">
        <f t="shared" ca="1" si="41"/>
        <v>0</v>
      </c>
      <c r="AR17" s="206">
        <f t="shared" ca="1" si="42"/>
        <v>0</v>
      </c>
      <c r="AS17" s="185">
        <f t="shared" ca="1" si="43"/>
        <v>0</v>
      </c>
      <c r="AT17" s="196">
        <f t="shared" ca="1" si="44"/>
        <v>0</v>
      </c>
      <c r="AU17" s="197">
        <f t="shared" ca="1" si="45"/>
        <v>0</v>
      </c>
      <c r="AV17" s="195">
        <f t="shared" ca="1" si="46"/>
        <v>0</v>
      </c>
      <c r="AW17" s="47"/>
      <c r="AX17" s="44"/>
      <c r="AY17" s="44"/>
    </row>
    <row r="18" spans="1:51" ht="15" x14ac:dyDescent="0.2">
      <c r="A18" s="36">
        <v>6</v>
      </c>
      <c r="B18" s="183">
        <f t="shared" ca="1" si="0"/>
        <v>0</v>
      </c>
      <c r="C18" s="184">
        <f t="shared" ca="1" si="1"/>
        <v>0</v>
      </c>
      <c r="D18" s="198">
        <f t="shared" ca="1" si="2"/>
        <v>0</v>
      </c>
      <c r="E18" s="199">
        <f t="shared" ca="1" si="3"/>
        <v>0</v>
      </c>
      <c r="F18" s="199">
        <f t="shared" ca="1" si="4"/>
        <v>0</v>
      </c>
      <c r="G18" s="199">
        <f t="shared" ca="1" si="5"/>
        <v>0</v>
      </c>
      <c r="H18" s="199">
        <f t="shared" ca="1" si="6"/>
        <v>0</v>
      </c>
      <c r="I18" s="199">
        <f t="shared" ca="1" si="7"/>
        <v>0</v>
      </c>
      <c r="J18" s="199">
        <f t="shared" ca="1" si="8"/>
        <v>0</v>
      </c>
      <c r="K18" s="200">
        <f t="shared" ca="1" si="9"/>
        <v>0</v>
      </c>
      <c r="L18" s="201">
        <f t="shared" ca="1" si="10"/>
        <v>0</v>
      </c>
      <c r="M18" s="198">
        <f t="shared" ca="1" si="11"/>
        <v>0</v>
      </c>
      <c r="N18" s="199">
        <f t="shared" ca="1" si="12"/>
        <v>0</v>
      </c>
      <c r="O18" s="199">
        <f t="shared" ca="1" si="13"/>
        <v>0</v>
      </c>
      <c r="P18" s="199">
        <f t="shared" ca="1" si="14"/>
        <v>0</v>
      </c>
      <c r="Q18" s="199">
        <f t="shared" ca="1" si="15"/>
        <v>0</v>
      </c>
      <c r="R18" s="199">
        <f t="shared" ca="1" si="16"/>
        <v>0</v>
      </c>
      <c r="S18" s="199">
        <f t="shared" ca="1" si="17"/>
        <v>0</v>
      </c>
      <c r="T18" s="200">
        <f t="shared" ca="1" si="18"/>
        <v>0</v>
      </c>
      <c r="U18" s="201">
        <f t="shared" ca="1" si="19"/>
        <v>0</v>
      </c>
      <c r="V18" s="198">
        <f t="shared" ca="1" si="20"/>
        <v>0</v>
      </c>
      <c r="W18" s="198">
        <f t="shared" ca="1" si="21"/>
        <v>0</v>
      </c>
      <c r="X18" s="199">
        <f t="shared" ca="1" si="22"/>
        <v>0</v>
      </c>
      <c r="Y18" s="199">
        <f t="shared" ca="1" si="23"/>
        <v>0</v>
      </c>
      <c r="Z18" s="201">
        <f t="shared" ca="1" si="24"/>
        <v>0</v>
      </c>
      <c r="AA18" s="198">
        <f t="shared" ca="1" si="25"/>
        <v>0</v>
      </c>
      <c r="AB18" s="200">
        <f t="shared" ca="1" si="26"/>
        <v>0</v>
      </c>
      <c r="AC18" s="201">
        <f t="shared" ca="1" si="27"/>
        <v>0</v>
      </c>
      <c r="AD18" s="198">
        <f t="shared" ca="1" si="28"/>
        <v>0</v>
      </c>
      <c r="AE18" s="200">
        <f t="shared" ca="1" si="29"/>
        <v>0</v>
      </c>
      <c r="AF18" s="201">
        <f t="shared" ca="1" si="30"/>
        <v>0</v>
      </c>
      <c r="AG18" s="198">
        <f t="shared" ca="1" si="31"/>
        <v>0</v>
      </c>
      <c r="AH18" s="199">
        <f t="shared" ca="1" si="32"/>
        <v>0</v>
      </c>
      <c r="AI18" s="200">
        <f t="shared" ca="1" si="33"/>
        <v>0</v>
      </c>
      <c r="AJ18" s="202">
        <f t="shared" ca="1" si="34"/>
        <v>0</v>
      </c>
      <c r="AK18" s="203">
        <f t="shared" ca="1" si="35"/>
        <v>0</v>
      </c>
      <c r="AL18" s="204">
        <f t="shared" ca="1" si="36"/>
        <v>0</v>
      </c>
      <c r="AM18" s="204">
        <f t="shared" ca="1" si="37"/>
        <v>0</v>
      </c>
      <c r="AN18" s="204">
        <f t="shared" ca="1" si="38"/>
        <v>0</v>
      </c>
      <c r="AO18" s="204">
        <f t="shared" ca="1" si="39"/>
        <v>0</v>
      </c>
      <c r="AP18" s="204">
        <f t="shared" ca="1" si="40"/>
        <v>0</v>
      </c>
      <c r="AQ18" s="205">
        <f t="shared" ca="1" si="41"/>
        <v>0</v>
      </c>
      <c r="AR18" s="206">
        <f t="shared" ca="1" si="42"/>
        <v>0</v>
      </c>
      <c r="AS18" s="185">
        <f t="shared" ca="1" si="43"/>
        <v>0</v>
      </c>
      <c r="AT18" s="196">
        <f t="shared" ca="1" si="44"/>
        <v>0</v>
      </c>
      <c r="AU18" s="197">
        <f t="shared" ca="1" si="45"/>
        <v>0</v>
      </c>
      <c r="AV18" s="195">
        <f t="shared" ca="1" si="46"/>
        <v>0</v>
      </c>
      <c r="AW18" s="47"/>
      <c r="AX18" s="44"/>
      <c r="AY18" s="44"/>
    </row>
    <row r="19" spans="1:51" ht="15" x14ac:dyDescent="0.2">
      <c r="A19" s="36">
        <v>7</v>
      </c>
      <c r="B19" s="183">
        <f t="shared" ca="1" si="0"/>
        <v>0</v>
      </c>
      <c r="C19" s="184">
        <f t="shared" ca="1" si="1"/>
        <v>0</v>
      </c>
      <c r="D19" s="198">
        <f t="shared" ca="1" si="2"/>
        <v>0</v>
      </c>
      <c r="E19" s="199">
        <f t="shared" ca="1" si="3"/>
        <v>0</v>
      </c>
      <c r="F19" s="199">
        <f t="shared" ca="1" si="4"/>
        <v>0</v>
      </c>
      <c r="G19" s="199">
        <f t="shared" ca="1" si="5"/>
        <v>0</v>
      </c>
      <c r="H19" s="199">
        <f t="shared" ca="1" si="6"/>
        <v>0</v>
      </c>
      <c r="I19" s="199">
        <f t="shared" ca="1" si="7"/>
        <v>0</v>
      </c>
      <c r="J19" s="199">
        <f t="shared" ca="1" si="8"/>
        <v>0</v>
      </c>
      <c r="K19" s="200">
        <f t="shared" ca="1" si="9"/>
        <v>0</v>
      </c>
      <c r="L19" s="201">
        <f t="shared" ca="1" si="10"/>
        <v>0</v>
      </c>
      <c r="M19" s="198">
        <f t="shared" ca="1" si="11"/>
        <v>0</v>
      </c>
      <c r="N19" s="199">
        <f t="shared" ca="1" si="12"/>
        <v>0</v>
      </c>
      <c r="O19" s="199">
        <f t="shared" ca="1" si="13"/>
        <v>0</v>
      </c>
      <c r="P19" s="199">
        <f t="shared" ca="1" si="14"/>
        <v>0</v>
      </c>
      <c r="Q19" s="199">
        <f t="shared" ca="1" si="15"/>
        <v>0</v>
      </c>
      <c r="R19" s="199">
        <f t="shared" ca="1" si="16"/>
        <v>0</v>
      </c>
      <c r="S19" s="199">
        <f t="shared" ca="1" si="17"/>
        <v>0</v>
      </c>
      <c r="T19" s="200">
        <f t="shared" ca="1" si="18"/>
        <v>0</v>
      </c>
      <c r="U19" s="201">
        <f t="shared" ca="1" si="19"/>
        <v>0</v>
      </c>
      <c r="V19" s="198">
        <f t="shared" ca="1" si="20"/>
        <v>0</v>
      </c>
      <c r="W19" s="198">
        <f t="shared" ca="1" si="21"/>
        <v>0</v>
      </c>
      <c r="X19" s="199">
        <f t="shared" ca="1" si="22"/>
        <v>0</v>
      </c>
      <c r="Y19" s="199">
        <f t="shared" ca="1" si="23"/>
        <v>0</v>
      </c>
      <c r="Z19" s="201">
        <f t="shared" ca="1" si="24"/>
        <v>0</v>
      </c>
      <c r="AA19" s="198">
        <f t="shared" ca="1" si="25"/>
        <v>0</v>
      </c>
      <c r="AB19" s="200">
        <f t="shared" ca="1" si="26"/>
        <v>0</v>
      </c>
      <c r="AC19" s="201">
        <f t="shared" ca="1" si="27"/>
        <v>0</v>
      </c>
      <c r="AD19" s="198">
        <f t="shared" ca="1" si="28"/>
        <v>0</v>
      </c>
      <c r="AE19" s="200">
        <f t="shared" ca="1" si="29"/>
        <v>0</v>
      </c>
      <c r="AF19" s="201">
        <f t="shared" ca="1" si="30"/>
        <v>0</v>
      </c>
      <c r="AG19" s="198">
        <f t="shared" ca="1" si="31"/>
        <v>0</v>
      </c>
      <c r="AH19" s="199">
        <f t="shared" ca="1" si="32"/>
        <v>0</v>
      </c>
      <c r="AI19" s="200">
        <f t="shared" ca="1" si="33"/>
        <v>0</v>
      </c>
      <c r="AJ19" s="202">
        <f t="shared" ca="1" si="34"/>
        <v>0</v>
      </c>
      <c r="AK19" s="203">
        <f t="shared" ca="1" si="35"/>
        <v>0</v>
      </c>
      <c r="AL19" s="204">
        <f t="shared" ca="1" si="36"/>
        <v>0</v>
      </c>
      <c r="AM19" s="204">
        <f t="shared" ca="1" si="37"/>
        <v>0</v>
      </c>
      <c r="AN19" s="204">
        <f t="shared" ca="1" si="38"/>
        <v>0</v>
      </c>
      <c r="AO19" s="204">
        <f t="shared" ca="1" si="39"/>
        <v>0</v>
      </c>
      <c r="AP19" s="204">
        <f t="shared" ca="1" si="40"/>
        <v>0</v>
      </c>
      <c r="AQ19" s="205">
        <f t="shared" ca="1" si="41"/>
        <v>0</v>
      </c>
      <c r="AR19" s="206">
        <f t="shared" ca="1" si="42"/>
        <v>0</v>
      </c>
      <c r="AS19" s="185">
        <f t="shared" ca="1" si="43"/>
        <v>0</v>
      </c>
      <c r="AT19" s="196">
        <f t="shared" ca="1" si="44"/>
        <v>0</v>
      </c>
      <c r="AU19" s="197">
        <f t="shared" ca="1" si="45"/>
        <v>0</v>
      </c>
      <c r="AV19" s="195">
        <f t="shared" ca="1" si="46"/>
        <v>0</v>
      </c>
      <c r="AW19" s="47"/>
      <c r="AX19" s="44"/>
      <c r="AY19" s="44"/>
    </row>
    <row r="20" spans="1:51" ht="15" x14ac:dyDescent="0.2">
      <c r="A20" s="36">
        <v>8</v>
      </c>
      <c r="B20" s="183">
        <f t="shared" ca="1" si="0"/>
        <v>0</v>
      </c>
      <c r="C20" s="184">
        <f t="shared" ca="1" si="1"/>
        <v>0</v>
      </c>
      <c r="D20" s="198">
        <f t="shared" ca="1" si="2"/>
        <v>0</v>
      </c>
      <c r="E20" s="199">
        <f t="shared" ca="1" si="3"/>
        <v>0</v>
      </c>
      <c r="F20" s="199">
        <f t="shared" ca="1" si="4"/>
        <v>0</v>
      </c>
      <c r="G20" s="199">
        <f t="shared" ca="1" si="5"/>
        <v>0</v>
      </c>
      <c r="H20" s="199">
        <f t="shared" ca="1" si="6"/>
        <v>0</v>
      </c>
      <c r="I20" s="199">
        <f t="shared" ca="1" si="7"/>
        <v>0</v>
      </c>
      <c r="J20" s="199">
        <f t="shared" ca="1" si="8"/>
        <v>0</v>
      </c>
      <c r="K20" s="200">
        <f t="shared" ca="1" si="9"/>
        <v>0</v>
      </c>
      <c r="L20" s="201">
        <f t="shared" ca="1" si="10"/>
        <v>0</v>
      </c>
      <c r="M20" s="198">
        <f t="shared" ca="1" si="11"/>
        <v>0</v>
      </c>
      <c r="N20" s="199">
        <f t="shared" ca="1" si="12"/>
        <v>0</v>
      </c>
      <c r="O20" s="199">
        <f t="shared" ca="1" si="13"/>
        <v>0</v>
      </c>
      <c r="P20" s="199">
        <f t="shared" ca="1" si="14"/>
        <v>0</v>
      </c>
      <c r="Q20" s="199">
        <f t="shared" ca="1" si="15"/>
        <v>0</v>
      </c>
      <c r="R20" s="199">
        <f t="shared" ca="1" si="16"/>
        <v>0</v>
      </c>
      <c r="S20" s="199">
        <f t="shared" ca="1" si="17"/>
        <v>0</v>
      </c>
      <c r="T20" s="200">
        <f t="shared" ca="1" si="18"/>
        <v>0</v>
      </c>
      <c r="U20" s="201">
        <f t="shared" ca="1" si="19"/>
        <v>0</v>
      </c>
      <c r="V20" s="198">
        <f t="shared" ca="1" si="20"/>
        <v>0</v>
      </c>
      <c r="W20" s="198">
        <f t="shared" ca="1" si="21"/>
        <v>0</v>
      </c>
      <c r="X20" s="199">
        <f t="shared" ca="1" si="22"/>
        <v>0</v>
      </c>
      <c r="Y20" s="199">
        <f t="shared" ca="1" si="23"/>
        <v>0</v>
      </c>
      <c r="Z20" s="201">
        <f t="shared" ca="1" si="24"/>
        <v>0</v>
      </c>
      <c r="AA20" s="198">
        <f t="shared" ca="1" si="25"/>
        <v>0</v>
      </c>
      <c r="AB20" s="200">
        <f t="shared" ca="1" si="26"/>
        <v>0</v>
      </c>
      <c r="AC20" s="201">
        <f t="shared" ca="1" si="27"/>
        <v>0</v>
      </c>
      <c r="AD20" s="198">
        <f t="shared" ca="1" si="28"/>
        <v>0</v>
      </c>
      <c r="AE20" s="200">
        <f t="shared" ca="1" si="29"/>
        <v>0</v>
      </c>
      <c r="AF20" s="201">
        <f t="shared" ca="1" si="30"/>
        <v>0</v>
      </c>
      <c r="AG20" s="198">
        <f t="shared" ca="1" si="31"/>
        <v>0</v>
      </c>
      <c r="AH20" s="199">
        <f t="shared" ca="1" si="32"/>
        <v>0</v>
      </c>
      <c r="AI20" s="200">
        <f t="shared" ca="1" si="33"/>
        <v>0</v>
      </c>
      <c r="AJ20" s="202">
        <f t="shared" ca="1" si="34"/>
        <v>0</v>
      </c>
      <c r="AK20" s="203">
        <f t="shared" ca="1" si="35"/>
        <v>0</v>
      </c>
      <c r="AL20" s="204">
        <f t="shared" ca="1" si="36"/>
        <v>0</v>
      </c>
      <c r="AM20" s="204">
        <f t="shared" ca="1" si="37"/>
        <v>0</v>
      </c>
      <c r="AN20" s="204">
        <f t="shared" ca="1" si="38"/>
        <v>0</v>
      </c>
      <c r="AO20" s="204">
        <f t="shared" ca="1" si="39"/>
        <v>0</v>
      </c>
      <c r="AP20" s="204">
        <f t="shared" ca="1" si="40"/>
        <v>0</v>
      </c>
      <c r="AQ20" s="205">
        <f t="shared" ca="1" si="41"/>
        <v>0</v>
      </c>
      <c r="AR20" s="206">
        <f t="shared" ca="1" si="42"/>
        <v>0</v>
      </c>
      <c r="AS20" s="185">
        <f t="shared" ca="1" si="43"/>
        <v>0</v>
      </c>
      <c r="AT20" s="196">
        <f t="shared" ca="1" si="44"/>
        <v>0</v>
      </c>
      <c r="AU20" s="197">
        <f t="shared" ca="1" si="45"/>
        <v>0</v>
      </c>
      <c r="AV20" s="195">
        <f t="shared" ca="1" si="46"/>
        <v>0</v>
      </c>
      <c r="AW20" s="47"/>
      <c r="AX20" s="44"/>
      <c r="AY20" s="44"/>
    </row>
    <row r="21" spans="1:51" ht="15" x14ac:dyDescent="0.2">
      <c r="A21" s="36">
        <v>9</v>
      </c>
      <c r="B21" s="183">
        <f t="shared" ca="1" si="0"/>
        <v>0</v>
      </c>
      <c r="C21" s="184">
        <f t="shared" ca="1" si="1"/>
        <v>0</v>
      </c>
      <c r="D21" s="198">
        <f t="shared" ca="1" si="2"/>
        <v>0</v>
      </c>
      <c r="E21" s="199">
        <f t="shared" ca="1" si="3"/>
        <v>0</v>
      </c>
      <c r="F21" s="199">
        <f t="shared" ca="1" si="4"/>
        <v>0</v>
      </c>
      <c r="G21" s="199">
        <f t="shared" ca="1" si="5"/>
        <v>0</v>
      </c>
      <c r="H21" s="199">
        <f t="shared" ca="1" si="6"/>
        <v>0</v>
      </c>
      <c r="I21" s="199">
        <f t="shared" ca="1" si="7"/>
        <v>0</v>
      </c>
      <c r="J21" s="199">
        <f t="shared" ca="1" si="8"/>
        <v>0</v>
      </c>
      <c r="K21" s="200">
        <f t="shared" ca="1" si="9"/>
        <v>0</v>
      </c>
      <c r="L21" s="201">
        <f t="shared" ca="1" si="10"/>
        <v>0</v>
      </c>
      <c r="M21" s="198">
        <f t="shared" ca="1" si="11"/>
        <v>0</v>
      </c>
      <c r="N21" s="199">
        <f t="shared" ca="1" si="12"/>
        <v>0</v>
      </c>
      <c r="O21" s="199">
        <f t="shared" ca="1" si="13"/>
        <v>0</v>
      </c>
      <c r="P21" s="199">
        <f t="shared" ca="1" si="14"/>
        <v>0</v>
      </c>
      <c r="Q21" s="199">
        <f t="shared" ca="1" si="15"/>
        <v>0</v>
      </c>
      <c r="R21" s="199">
        <f t="shared" ca="1" si="16"/>
        <v>0</v>
      </c>
      <c r="S21" s="199">
        <f t="shared" ca="1" si="17"/>
        <v>0</v>
      </c>
      <c r="T21" s="200">
        <f t="shared" ca="1" si="18"/>
        <v>0</v>
      </c>
      <c r="U21" s="201">
        <f t="shared" ca="1" si="19"/>
        <v>0</v>
      </c>
      <c r="V21" s="198">
        <f t="shared" ca="1" si="20"/>
        <v>0</v>
      </c>
      <c r="W21" s="198">
        <f t="shared" ca="1" si="21"/>
        <v>0</v>
      </c>
      <c r="X21" s="199">
        <f t="shared" ca="1" si="22"/>
        <v>0</v>
      </c>
      <c r="Y21" s="199">
        <f t="shared" ca="1" si="23"/>
        <v>0</v>
      </c>
      <c r="Z21" s="201">
        <f t="shared" ca="1" si="24"/>
        <v>0</v>
      </c>
      <c r="AA21" s="198">
        <f t="shared" ca="1" si="25"/>
        <v>0</v>
      </c>
      <c r="AB21" s="200">
        <f t="shared" ca="1" si="26"/>
        <v>0</v>
      </c>
      <c r="AC21" s="201">
        <f t="shared" ca="1" si="27"/>
        <v>0</v>
      </c>
      <c r="AD21" s="198">
        <f t="shared" ca="1" si="28"/>
        <v>0</v>
      </c>
      <c r="AE21" s="200">
        <f t="shared" ca="1" si="29"/>
        <v>0</v>
      </c>
      <c r="AF21" s="201">
        <f t="shared" ca="1" si="30"/>
        <v>0</v>
      </c>
      <c r="AG21" s="198">
        <f t="shared" ca="1" si="31"/>
        <v>0</v>
      </c>
      <c r="AH21" s="199">
        <f t="shared" ca="1" si="32"/>
        <v>0</v>
      </c>
      <c r="AI21" s="200">
        <f t="shared" ca="1" si="33"/>
        <v>0</v>
      </c>
      <c r="AJ21" s="202">
        <f t="shared" ca="1" si="34"/>
        <v>0</v>
      </c>
      <c r="AK21" s="203">
        <f t="shared" ca="1" si="35"/>
        <v>0</v>
      </c>
      <c r="AL21" s="204">
        <f t="shared" ca="1" si="36"/>
        <v>0</v>
      </c>
      <c r="AM21" s="204">
        <f t="shared" ca="1" si="37"/>
        <v>0</v>
      </c>
      <c r="AN21" s="204">
        <f t="shared" ca="1" si="38"/>
        <v>0</v>
      </c>
      <c r="AO21" s="204">
        <f t="shared" ca="1" si="39"/>
        <v>0</v>
      </c>
      <c r="AP21" s="204">
        <f t="shared" ca="1" si="40"/>
        <v>0</v>
      </c>
      <c r="AQ21" s="205">
        <f t="shared" ca="1" si="41"/>
        <v>0</v>
      </c>
      <c r="AR21" s="206">
        <f t="shared" ca="1" si="42"/>
        <v>0</v>
      </c>
      <c r="AS21" s="185">
        <f t="shared" ca="1" si="43"/>
        <v>0</v>
      </c>
      <c r="AT21" s="196">
        <f t="shared" ca="1" si="44"/>
        <v>0</v>
      </c>
      <c r="AU21" s="197">
        <f t="shared" ca="1" si="45"/>
        <v>0</v>
      </c>
      <c r="AV21" s="195">
        <f t="shared" ca="1" si="46"/>
        <v>0</v>
      </c>
      <c r="AW21" s="47"/>
      <c r="AX21" s="44"/>
      <c r="AY21" s="44"/>
    </row>
    <row r="22" spans="1:51" ht="15" x14ac:dyDescent="0.2">
      <c r="A22" s="36">
        <v>10</v>
      </c>
      <c r="B22" s="183">
        <f t="shared" ca="1" si="0"/>
        <v>0</v>
      </c>
      <c r="C22" s="184">
        <f t="shared" ca="1" si="1"/>
        <v>0</v>
      </c>
      <c r="D22" s="198">
        <f t="shared" ca="1" si="2"/>
        <v>0</v>
      </c>
      <c r="E22" s="199">
        <f t="shared" ca="1" si="3"/>
        <v>0</v>
      </c>
      <c r="F22" s="199">
        <f t="shared" ca="1" si="4"/>
        <v>0</v>
      </c>
      <c r="G22" s="199">
        <f t="shared" ca="1" si="5"/>
        <v>0</v>
      </c>
      <c r="H22" s="199">
        <f t="shared" ca="1" si="6"/>
        <v>0</v>
      </c>
      <c r="I22" s="199">
        <f t="shared" ca="1" si="7"/>
        <v>0</v>
      </c>
      <c r="J22" s="199">
        <f t="shared" ca="1" si="8"/>
        <v>0</v>
      </c>
      <c r="K22" s="200">
        <f t="shared" ca="1" si="9"/>
        <v>0</v>
      </c>
      <c r="L22" s="201">
        <f t="shared" ca="1" si="10"/>
        <v>0</v>
      </c>
      <c r="M22" s="198">
        <f t="shared" ca="1" si="11"/>
        <v>0</v>
      </c>
      <c r="N22" s="199">
        <f t="shared" ca="1" si="12"/>
        <v>0</v>
      </c>
      <c r="O22" s="199">
        <f t="shared" ca="1" si="13"/>
        <v>0</v>
      </c>
      <c r="P22" s="199">
        <f t="shared" ca="1" si="14"/>
        <v>0</v>
      </c>
      <c r="Q22" s="199">
        <f t="shared" ca="1" si="15"/>
        <v>0</v>
      </c>
      <c r="R22" s="199">
        <f t="shared" ca="1" si="16"/>
        <v>0</v>
      </c>
      <c r="S22" s="199">
        <f t="shared" ca="1" si="17"/>
        <v>0</v>
      </c>
      <c r="T22" s="200">
        <f t="shared" ca="1" si="18"/>
        <v>0</v>
      </c>
      <c r="U22" s="201">
        <f t="shared" ca="1" si="19"/>
        <v>0</v>
      </c>
      <c r="V22" s="198">
        <f t="shared" ca="1" si="20"/>
        <v>0</v>
      </c>
      <c r="W22" s="198">
        <f t="shared" ca="1" si="21"/>
        <v>0</v>
      </c>
      <c r="X22" s="199">
        <f t="shared" ca="1" si="22"/>
        <v>0</v>
      </c>
      <c r="Y22" s="199">
        <f t="shared" ca="1" si="23"/>
        <v>0</v>
      </c>
      <c r="Z22" s="201">
        <f t="shared" ca="1" si="24"/>
        <v>0</v>
      </c>
      <c r="AA22" s="198">
        <f t="shared" ca="1" si="25"/>
        <v>0</v>
      </c>
      <c r="AB22" s="200">
        <f t="shared" ca="1" si="26"/>
        <v>0</v>
      </c>
      <c r="AC22" s="201">
        <f t="shared" ca="1" si="27"/>
        <v>0</v>
      </c>
      <c r="AD22" s="198">
        <f t="shared" ca="1" si="28"/>
        <v>0</v>
      </c>
      <c r="AE22" s="200">
        <f t="shared" ca="1" si="29"/>
        <v>0</v>
      </c>
      <c r="AF22" s="201">
        <f t="shared" ca="1" si="30"/>
        <v>0</v>
      </c>
      <c r="AG22" s="198">
        <f t="shared" ca="1" si="31"/>
        <v>0</v>
      </c>
      <c r="AH22" s="199">
        <f t="shared" ca="1" si="32"/>
        <v>0</v>
      </c>
      <c r="AI22" s="200">
        <f t="shared" ca="1" si="33"/>
        <v>0</v>
      </c>
      <c r="AJ22" s="202">
        <f t="shared" ca="1" si="34"/>
        <v>0</v>
      </c>
      <c r="AK22" s="203">
        <f t="shared" ca="1" si="35"/>
        <v>0</v>
      </c>
      <c r="AL22" s="204">
        <f t="shared" ca="1" si="36"/>
        <v>0</v>
      </c>
      <c r="AM22" s="204">
        <f t="shared" ca="1" si="37"/>
        <v>0</v>
      </c>
      <c r="AN22" s="204">
        <f t="shared" ca="1" si="38"/>
        <v>0</v>
      </c>
      <c r="AO22" s="204">
        <f t="shared" ca="1" si="39"/>
        <v>0</v>
      </c>
      <c r="AP22" s="204">
        <f t="shared" ca="1" si="40"/>
        <v>0</v>
      </c>
      <c r="AQ22" s="205">
        <f t="shared" ca="1" si="41"/>
        <v>0</v>
      </c>
      <c r="AR22" s="206">
        <f t="shared" ca="1" si="42"/>
        <v>0</v>
      </c>
      <c r="AS22" s="185">
        <f t="shared" ca="1" si="43"/>
        <v>0</v>
      </c>
      <c r="AT22" s="196">
        <f t="shared" ca="1" si="44"/>
        <v>0</v>
      </c>
      <c r="AU22" s="197">
        <f t="shared" ca="1" si="45"/>
        <v>0</v>
      </c>
      <c r="AV22" s="195">
        <f t="shared" ca="1" si="46"/>
        <v>0</v>
      </c>
      <c r="AW22" s="47"/>
      <c r="AX22" s="44"/>
      <c r="AY22" s="44"/>
    </row>
    <row r="23" spans="1:51" ht="15" x14ac:dyDescent="0.2">
      <c r="A23" s="36">
        <v>11</v>
      </c>
      <c r="B23" s="183">
        <f t="shared" ca="1" si="0"/>
        <v>0</v>
      </c>
      <c r="C23" s="184">
        <f t="shared" ca="1" si="1"/>
        <v>0</v>
      </c>
      <c r="D23" s="198">
        <f t="shared" ca="1" si="2"/>
        <v>0</v>
      </c>
      <c r="E23" s="199">
        <f t="shared" ca="1" si="3"/>
        <v>0</v>
      </c>
      <c r="F23" s="199">
        <f t="shared" ca="1" si="4"/>
        <v>0</v>
      </c>
      <c r="G23" s="199">
        <f t="shared" ca="1" si="5"/>
        <v>0</v>
      </c>
      <c r="H23" s="199">
        <f t="shared" ca="1" si="6"/>
        <v>0</v>
      </c>
      <c r="I23" s="199">
        <f t="shared" ca="1" si="7"/>
        <v>0</v>
      </c>
      <c r="J23" s="199">
        <f t="shared" ca="1" si="8"/>
        <v>0</v>
      </c>
      <c r="K23" s="200">
        <f t="shared" ca="1" si="9"/>
        <v>0</v>
      </c>
      <c r="L23" s="201">
        <f t="shared" ca="1" si="10"/>
        <v>0</v>
      </c>
      <c r="M23" s="198">
        <f t="shared" ca="1" si="11"/>
        <v>0</v>
      </c>
      <c r="N23" s="199">
        <f t="shared" ca="1" si="12"/>
        <v>0</v>
      </c>
      <c r="O23" s="199">
        <f t="shared" ca="1" si="13"/>
        <v>0</v>
      </c>
      <c r="P23" s="199">
        <f t="shared" ca="1" si="14"/>
        <v>0</v>
      </c>
      <c r="Q23" s="199">
        <f t="shared" ca="1" si="15"/>
        <v>0</v>
      </c>
      <c r="R23" s="199">
        <f t="shared" ca="1" si="16"/>
        <v>0</v>
      </c>
      <c r="S23" s="199">
        <f t="shared" ca="1" si="17"/>
        <v>0</v>
      </c>
      <c r="T23" s="200">
        <f t="shared" ca="1" si="18"/>
        <v>0</v>
      </c>
      <c r="U23" s="201">
        <f t="shared" ca="1" si="19"/>
        <v>0</v>
      </c>
      <c r="V23" s="198">
        <f t="shared" ca="1" si="20"/>
        <v>0</v>
      </c>
      <c r="W23" s="198">
        <f t="shared" ca="1" si="21"/>
        <v>0</v>
      </c>
      <c r="X23" s="199">
        <f t="shared" ca="1" si="22"/>
        <v>0</v>
      </c>
      <c r="Y23" s="199">
        <f t="shared" ca="1" si="23"/>
        <v>0</v>
      </c>
      <c r="Z23" s="201">
        <f t="shared" ca="1" si="24"/>
        <v>0</v>
      </c>
      <c r="AA23" s="198">
        <f t="shared" ca="1" si="25"/>
        <v>0</v>
      </c>
      <c r="AB23" s="200">
        <f t="shared" ca="1" si="26"/>
        <v>0</v>
      </c>
      <c r="AC23" s="201">
        <f t="shared" ca="1" si="27"/>
        <v>0</v>
      </c>
      <c r="AD23" s="198">
        <f t="shared" ca="1" si="28"/>
        <v>0</v>
      </c>
      <c r="AE23" s="200">
        <f t="shared" ca="1" si="29"/>
        <v>0</v>
      </c>
      <c r="AF23" s="201">
        <f t="shared" ca="1" si="30"/>
        <v>0</v>
      </c>
      <c r="AG23" s="198">
        <f t="shared" ca="1" si="31"/>
        <v>0</v>
      </c>
      <c r="AH23" s="199">
        <f t="shared" ca="1" si="32"/>
        <v>0</v>
      </c>
      <c r="AI23" s="200">
        <f t="shared" ca="1" si="33"/>
        <v>0</v>
      </c>
      <c r="AJ23" s="202">
        <f t="shared" ca="1" si="34"/>
        <v>0</v>
      </c>
      <c r="AK23" s="203">
        <f t="shared" ca="1" si="35"/>
        <v>0</v>
      </c>
      <c r="AL23" s="204">
        <f t="shared" ca="1" si="36"/>
        <v>0</v>
      </c>
      <c r="AM23" s="204">
        <f t="shared" ca="1" si="37"/>
        <v>0</v>
      </c>
      <c r="AN23" s="204">
        <f t="shared" ca="1" si="38"/>
        <v>0</v>
      </c>
      <c r="AO23" s="204">
        <f t="shared" ca="1" si="39"/>
        <v>0</v>
      </c>
      <c r="AP23" s="204">
        <f t="shared" ca="1" si="40"/>
        <v>0</v>
      </c>
      <c r="AQ23" s="205">
        <f t="shared" ca="1" si="41"/>
        <v>0</v>
      </c>
      <c r="AR23" s="206">
        <f t="shared" ca="1" si="42"/>
        <v>0</v>
      </c>
      <c r="AS23" s="185">
        <f t="shared" ca="1" si="43"/>
        <v>0</v>
      </c>
      <c r="AT23" s="196">
        <f t="shared" ca="1" si="44"/>
        <v>0</v>
      </c>
      <c r="AU23" s="197">
        <f t="shared" ca="1" si="45"/>
        <v>0</v>
      </c>
      <c r="AV23" s="195">
        <f t="shared" ca="1" si="46"/>
        <v>0</v>
      </c>
      <c r="AW23" s="47"/>
      <c r="AX23" s="44"/>
      <c r="AY23" s="44"/>
    </row>
    <row r="24" spans="1:51" ht="15" x14ac:dyDescent="0.2">
      <c r="A24" s="36">
        <v>12</v>
      </c>
      <c r="B24" s="183">
        <f t="shared" ca="1" si="0"/>
        <v>0</v>
      </c>
      <c r="C24" s="184">
        <f t="shared" ca="1" si="1"/>
        <v>0</v>
      </c>
      <c r="D24" s="198">
        <f t="shared" ca="1" si="2"/>
        <v>0</v>
      </c>
      <c r="E24" s="199">
        <f t="shared" ca="1" si="3"/>
        <v>0</v>
      </c>
      <c r="F24" s="199">
        <f t="shared" ca="1" si="4"/>
        <v>0</v>
      </c>
      <c r="G24" s="199">
        <f t="shared" ca="1" si="5"/>
        <v>0</v>
      </c>
      <c r="H24" s="199">
        <f t="shared" ca="1" si="6"/>
        <v>0</v>
      </c>
      <c r="I24" s="199">
        <f t="shared" ca="1" si="7"/>
        <v>0</v>
      </c>
      <c r="J24" s="199">
        <f t="shared" ca="1" si="8"/>
        <v>0</v>
      </c>
      <c r="K24" s="200">
        <f t="shared" ca="1" si="9"/>
        <v>0</v>
      </c>
      <c r="L24" s="201">
        <f t="shared" ca="1" si="10"/>
        <v>0</v>
      </c>
      <c r="M24" s="198">
        <f t="shared" ca="1" si="11"/>
        <v>0</v>
      </c>
      <c r="N24" s="199">
        <f t="shared" ca="1" si="12"/>
        <v>0</v>
      </c>
      <c r="O24" s="199">
        <f t="shared" ca="1" si="13"/>
        <v>0</v>
      </c>
      <c r="P24" s="199">
        <f t="shared" ca="1" si="14"/>
        <v>0</v>
      </c>
      <c r="Q24" s="199">
        <f t="shared" ca="1" si="15"/>
        <v>0</v>
      </c>
      <c r="R24" s="199">
        <f t="shared" ca="1" si="16"/>
        <v>0</v>
      </c>
      <c r="S24" s="199">
        <f t="shared" ca="1" si="17"/>
        <v>0</v>
      </c>
      <c r="T24" s="200">
        <f t="shared" ca="1" si="18"/>
        <v>0</v>
      </c>
      <c r="U24" s="201">
        <f t="shared" ca="1" si="19"/>
        <v>0</v>
      </c>
      <c r="V24" s="198">
        <f t="shared" ca="1" si="20"/>
        <v>0</v>
      </c>
      <c r="W24" s="198">
        <f t="shared" ca="1" si="21"/>
        <v>0</v>
      </c>
      <c r="X24" s="199">
        <f t="shared" ca="1" si="22"/>
        <v>0</v>
      </c>
      <c r="Y24" s="199">
        <f t="shared" ca="1" si="23"/>
        <v>0</v>
      </c>
      <c r="Z24" s="201">
        <f t="shared" ca="1" si="24"/>
        <v>0</v>
      </c>
      <c r="AA24" s="198">
        <f t="shared" ca="1" si="25"/>
        <v>0</v>
      </c>
      <c r="AB24" s="200">
        <f t="shared" ca="1" si="26"/>
        <v>0</v>
      </c>
      <c r="AC24" s="201">
        <f t="shared" ca="1" si="27"/>
        <v>0</v>
      </c>
      <c r="AD24" s="198">
        <f t="shared" ca="1" si="28"/>
        <v>0</v>
      </c>
      <c r="AE24" s="200">
        <f t="shared" ca="1" si="29"/>
        <v>0</v>
      </c>
      <c r="AF24" s="201">
        <f t="shared" ca="1" si="30"/>
        <v>0</v>
      </c>
      <c r="AG24" s="198">
        <f t="shared" ca="1" si="31"/>
        <v>0</v>
      </c>
      <c r="AH24" s="199">
        <f t="shared" ca="1" si="32"/>
        <v>0</v>
      </c>
      <c r="AI24" s="200">
        <f t="shared" ca="1" si="33"/>
        <v>0</v>
      </c>
      <c r="AJ24" s="202">
        <f t="shared" ca="1" si="34"/>
        <v>0</v>
      </c>
      <c r="AK24" s="203">
        <f t="shared" ca="1" si="35"/>
        <v>0</v>
      </c>
      <c r="AL24" s="204">
        <f t="shared" ca="1" si="36"/>
        <v>0</v>
      </c>
      <c r="AM24" s="204">
        <f t="shared" ca="1" si="37"/>
        <v>0</v>
      </c>
      <c r="AN24" s="204">
        <f t="shared" ca="1" si="38"/>
        <v>0</v>
      </c>
      <c r="AO24" s="204">
        <f t="shared" ca="1" si="39"/>
        <v>0</v>
      </c>
      <c r="AP24" s="204">
        <f t="shared" ca="1" si="40"/>
        <v>0</v>
      </c>
      <c r="AQ24" s="205">
        <f t="shared" ca="1" si="41"/>
        <v>0</v>
      </c>
      <c r="AR24" s="206">
        <f t="shared" ca="1" si="42"/>
        <v>0</v>
      </c>
      <c r="AS24" s="185">
        <f t="shared" ca="1" si="43"/>
        <v>0</v>
      </c>
      <c r="AT24" s="196">
        <f t="shared" ca="1" si="44"/>
        <v>0</v>
      </c>
      <c r="AU24" s="197">
        <f t="shared" ca="1" si="45"/>
        <v>0</v>
      </c>
      <c r="AV24" s="195">
        <f t="shared" ca="1" si="46"/>
        <v>0</v>
      </c>
      <c r="AW24" s="47"/>
      <c r="AX24" s="44"/>
      <c r="AY24" s="44"/>
    </row>
    <row r="25" spans="1:51" ht="15" x14ac:dyDescent="0.2">
      <c r="A25" s="36">
        <v>13</v>
      </c>
      <c r="B25" s="183">
        <f t="shared" ca="1" si="0"/>
        <v>0</v>
      </c>
      <c r="C25" s="184">
        <f t="shared" ca="1" si="1"/>
        <v>0</v>
      </c>
      <c r="D25" s="198">
        <f t="shared" ca="1" si="2"/>
        <v>0</v>
      </c>
      <c r="E25" s="199">
        <f t="shared" ca="1" si="3"/>
        <v>0</v>
      </c>
      <c r="F25" s="199">
        <f t="shared" ca="1" si="4"/>
        <v>0</v>
      </c>
      <c r="G25" s="199">
        <f t="shared" ca="1" si="5"/>
        <v>0</v>
      </c>
      <c r="H25" s="199">
        <f t="shared" ca="1" si="6"/>
        <v>0</v>
      </c>
      <c r="I25" s="199">
        <f t="shared" ca="1" si="7"/>
        <v>0</v>
      </c>
      <c r="J25" s="199">
        <f t="shared" ca="1" si="8"/>
        <v>0</v>
      </c>
      <c r="K25" s="200">
        <f t="shared" ca="1" si="9"/>
        <v>0</v>
      </c>
      <c r="L25" s="201">
        <f t="shared" ca="1" si="10"/>
        <v>0</v>
      </c>
      <c r="M25" s="198">
        <f t="shared" ca="1" si="11"/>
        <v>0</v>
      </c>
      <c r="N25" s="199">
        <f t="shared" ca="1" si="12"/>
        <v>0</v>
      </c>
      <c r="O25" s="199">
        <f t="shared" ca="1" si="13"/>
        <v>0</v>
      </c>
      <c r="P25" s="199">
        <f t="shared" ca="1" si="14"/>
        <v>0</v>
      </c>
      <c r="Q25" s="199">
        <f t="shared" ca="1" si="15"/>
        <v>0</v>
      </c>
      <c r="R25" s="199">
        <f t="shared" ca="1" si="16"/>
        <v>0</v>
      </c>
      <c r="S25" s="199">
        <f t="shared" ca="1" si="17"/>
        <v>0</v>
      </c>
      <c r="T25" s="200">
        <f t="shared" ca="1" si="18"/>
        <v>0</v>
      </c>
      <c r="U25" s="201">
        <f t="shared" ca="1" si="19"/>
        <v>0</v>
      </c>
      <c r="V25" s="198">
        <f t="shared" ca="1" si="20"/>
        <v>0</v>
      </c>
      <c r="W25" s="198">
        <f t="shared" ca="1" si="21"/>
        <v>0</v>
      </c>
      <c r="X25" s="199">
        <f t="shared" ca="1" si="22"/>
        <v>0</v>
      </c>
      <c r="Y25" s="199">
        <f t="shared" ca="1" si="23"/>
        <v>0</v>
      </c>
      <c r="Z25" s="201">
        <f t="shared" ca="1" si="24"/>
        <v>0</v>
      </c>
      <c r="AA25" s="198">
        <f t="shared" ca="1" si="25"/>
        <v>0</v>
      </c>
      <c r="AB25" s="200">
        <f t="shared" ca="1" si="26"/>
        <v>0</v>
      </c>
      <c r="AC25" s="201">
        <f t="shared" ca="1" si="27"/>
        <v>0</v>
      </c>
      <c r="AD25" s="198">
        <f t="shared" ca="1" si="28"/>
        <v>0</v>
      </c>
      <c r="AE25" s="200">
        <f t="shared" ca="1" si="29"/>
        <v>0</v>
      </c>
      <c r="AF25" s="201">
        <f t="shared" ca="1" si="30"/>
        <v>0</v>
      </c>
      <c r="AG25" s="198">
        <f t="shared" ca="1" si="31"/>
        <v>0</v>
      </c>
      <c r="AH25" s="199">
        <f t="shared" ca="1" si="32"/>
        <v>0</v>
      </c>
      <c r="AI25" s="200">
        <f t="shared" ca="1" si="33"/>
        <v>0</v>
      </c>
      <c r="AJ25" s="202">
        <f t="shared" ca="1" si="34"/>
        <v>0</v>
      </c>
      <c r="AK25" s="203">
        <f t="shared" ca="1" si="35"/>
        <v>0</v>
      </c>
      <c r="AL25" s="204">
        <f t="shared" ca="1" si="36"/>
        <v>0</v>
      </c>
      <c r="AM25" s="204">
        <f t="shared" ca="1" si="37"/>
        <v>0</v>
      </c>
      <c r="AN25" s="204">
        <f t="shared" ca="1" si="38"/>
        <v>0</v>
      </c>
      <c r="AO25" s="204">
        <f t="shared" ca="1" si="39"/>
        <v>0</v>
      </c>
      <c r="AP25" s="204">
        <f t="shared" ca="1" si="40"/>
        <v>0</v>
      </c>
      <c r="AQ25" s="205">
        <f t="shared" ca="1" si="41"/>
        <v>0</v>
      </c>
      <c r="AR25" s="206">
        <f t="shared" ca="1" si="42"/>
        <v>0</v>
      </c>
      <c r="AS25" s="185">
        <f t="shared" ca="1" si="43"/>
        <v>0</v>
      </c>
      <c r="AT25" s="196">
        <f t="shared" ca="1" si="44"/>
        <v>0</v>
      </c>
      <c r="AU25" s="197">
        <f t="shared" ca="1" si="45"/>
        <v>0</v>
      </c>
      <c r="AV25" s="195">
        <f t="shared" ca="1" si="46"/>
        <v>0</v>
      </c>
      <c r="AW25" s="47"/>
      <c r="AX25" s="44"/>
      <c r="AY25" s="44"/>
    </row>
    <row r="26" spans="1:51" ht="15" x14ac:dyDescent="0.2">
      <c r="A26" s="36">
        <v>14</v>
      </c>
      <c r="B26" s="183">
        <f t="shared" ca="1" si="0"/>
        <v>0</v>
      </c>
      <c r="C26" s="184">
        <f t="shared" ca="1" si="1"/>
        <v>0</v>
      </c>
      <c r="D26" s="198">
        <f t="shared" ca="1" si="2"/>
        <v>0</v>
      </c>
      <c r="E26" s="199">
        <f t="shared" ca="1" si="3"/>
        <v>0</v>
      </c>
      <c r="F26" s="199">
        <f t="shared" ca="1" si="4"/>
        <v>0</v>
      </c>
      <c r="G26" s="199">
        <f t="shared" ca="1" si="5"/>
        <v>0</v>
      </c>
      <c r="H26" s="199">
        <f t="shared" ca="1" si="6"/>
        <v>0</v>
      </c>
      <c r="I26" s="199">
        <f t="shared" ca="1" si="7"/>
        <v>0</v>
      </c>
      <c r="J26" s="199">
        <f t="shared" ca="1" si="8"/>
        <v>0</v>
      </c>
      <c r="K26" s="200">
        <f t="shared" ca="1" si="9"/>
        <v>0</v>
      </c>
      <c r="L26" s="201">
        <f t="shared" ca="1" si="10"/>
        <v>0</v>
      </c>
      <c r="M26" s="198">
        <f t="shared" ca="1" si="11"/>
        <v>0</v>
      </c>
      <c r="N26" s="199">
        <f t="shared" ca="1" si="12"/>
        <v>0</v>
      </c>
      <c r="O26" s="199">
        <f t="shared" ca="1" si="13"/>
        <v>0</v>
      </c>
      <c r="P26" s="199">
        <f t="shared" ca="1" si="14"/>
        <v>0</v>
      </c>
      <c r="Q26" s="199">
        <f t="shared" ca="1" si="15"/>
        <v>0</v>
      </c>
      <c r="R26" s="199">
        <f t="shared" ca="1" si="16"/>
        <v>0</v>
      </c>
      <c r="S26" s="199">
        <f t="shared" ca="1" si="17"/>
        <v>0</v>
      </c>
      <c r="T26" s="200">
        <f t="shared" ca="1" si="18"/>
        <v>0</v>
      </c>
      <c r="U26" s="201">
        <f t="shared" ca="1" si="19"/>
        <v>0</v>
      </c>
      <c r="V26" s="198">
        <f t="shared" ca="1" si="20"/>
        <v>0</v>
      </c>
      <c r="W26" s="198">
        <f t="shared" ca="1" si="21"/>
        <v>0</v>
      </c>
      <c r="X26" s="199">
        <f t="shared" ca="1" si="22"/>
        <v>0</v>
      </c>
      <c r="Y26" s="199">
        <f t="shared" ca="1" si="23"/>
        <v>0</v>
      </c>
      <c r="Z26" s="201">
        <f t="shared" ca="1" si="24"/>
        <v>0</v>
      </c>
      <c r="AA26" s="198">
        <f t="shared" ca="1" si="25"/>
        <v>0</v>
      </c>
      <c r="AB26" s="200">
        <f t="shared" ca="1" si="26"/>
        <v>0</v>
      </c>
      <c r="AC26" s="201">
        <f t="shared" ca="1" si="27"/>
        <v>0</v>
      </c>
      <c r="AD26" s="198">
        <f t="shared" ca="1" si="28"/>
        <v>0</v>
      </c>
      <c r="AE26" s="200">
        <f t="shared" ca="1" si="29"/>
        <v>0</v>
      </c>
      <c r="AF26" s="201">
        <f t="shared" ca="1" si="30"/>
        <v>0</v>
      </c>
      <c r="AG26" s="198">
        <f t="shared" ca="1" si="31"/>
        <v>0</v>
      </c>
      <c r="AH26" s="199">
        <f t="shared" ca="1" si="32"/>
        <v>0</v>
      </c>
      <c r="AI26" s="200">
        <f t="shared" ca="1" si="33"/>
        <v>0</v>
      </c>
      <c r="AJ26" s="202">
        <f t="shared" ca="1" si="34"/>
        <v>0</v>
      </c>
      <c r="AK26" s="203">
        <f t="shared" ca="1" si="35"/>
        <v>0</v>
      </c>
      <c r="AL26" s="204">
        <f t="shared" ca="1" si="36"/>
        <v>0</v>
      </c>
      <c r="AM26" s="204">
        <f t="shared" ca="1" si="37"/>
        <v>0</v>
      </c>
      <c r="AN26" s="204">
        <f t="shared" ca="1" si="38"/>
        <v>0</v>
      </c>
      <c r="AO26" s="204">
        <f t="shared" ca="1" si="39"/>
        <v>0</v>
      </c>
      <c r="AP26" s="204">
        <f t="shared" ca="1" si="40"/>
        <v>0</v>
      </c>
      <c r="AQ26" s="205">
        <f t="shared" ca="1" si="41"/>
        <v>0</v>
      </c>
      <c r="AR26" s="206">
        <f t="shared" ca="1" si="42"/>
        <v>0</v>
      </c>
      <c r="AS26" s="185">
        <f t="shared" ca="1" si="43"/>
        <v>0</v>
      </c>
      <c r="AT26" s="196">
        <f t="shared" ca="1" si="44"/>
        <v>0</v>
      </c>
      <c r="AU26" s="197">
        <f t="shared" ca="1" si="45"/>
        <v>0</v>
      </c>
      <c r="AV26" s="195">
        <f t="shared" ca="1" si="46"/>
        <v>0</v>
      </c>
      <c r="AW26" s="47"/>
      <c r="AX26" s="44"/>
      <c r="AY26" s="44"/>
    </row>
    <row r="27" spans="1:51" ht="15" x14ac:dyDescent="0.2">
      <c r="A27" s="36">
        <v>15</v>
      </c>
      <c r="B27" s="183">
        <f t="shared" ca="1" si="0"/>
        <v>0</v>
      </c>
      <c r="C27" s="184">
        <f t="shared" ca="1" si="1"/>
        <v>0</v>
      </c>
      <c r="D27" s="198">
        <f t="shared" ca="1" si="2"/>
        <v>0</v>
      </c>
      <c r="E27" s="199">
        <f t="shared" ca="1" si="3"/>
        <v>0</v>
      </c>
      <c r="F27" s="199">
        <f t="shared" ca="1" si="4"/>
        <v>0</v>
      </c>
      <c r="G27" s="199">
        <f t="shared" ca="1" si="5"/>
        <v>0</v>
      </c>
      <c r="H27" s="199">
        <f t="shared" ca="1" si="6"/>
        <v>0</v>
      </c>
      <c r="I27" s="199">
        <f t="shared" ca="1" si="7"/>
        <v>0</v>
      </c>
      <c r="J27" s="199">
        <f t="shared" ca="1" si="8"/>
        <v>0</v>
      </c>
      <c r="K27" s="200">
        <f t="shared" ca="1" si="9"/>
        <v>0</v>
      </c>
      <c r="L27" s="201">
        <f t="shared" ca="1" si="10"/>
        <v>0</v>
      </c>
      <c r="M27" s="198">
        <f t="shared" ca="1" si="11"/>
        <v>0</v>
      </c>
      <c r="N27" s="199">
        <f t="shared" ca="1" si="12"/>
        <v>0</v>
      </c>
      <c r="O27" s="199">
        <f t="shared" ca="1" si="13"/>
        <v>0</v>
      </c>
      <c r="P27" s="199">
        <f t="shared" ca="1" si="14"/>
        <v>0</v>
      </c>
      <c r="Q27" s="199">
        <f t="shared" ca="1" si="15"/>
        <v>0</v>
      </c>
      <c r="R27" s="199">
        <f t="shared" ca="1" si="16"/>
        <v>0</v>
      </c>
      <c r="S27" s="199">
        <f t="shared" ca="1" si="17"/>
        <v>0</v>
      </c>
      <c r="T27" s="200">
        <f t="shared" ca="1" si="18"/>
        <v>0</v>
      </c>
      <c r="U27" s="201">
        <f t="shared" ca="1" si="19"/>
        <v>0</v>
      </c>
      <c r="V27" s="198">
        <f t="shared" ca="1" si="20"/>
        <v>0</v>
      </c>
      <c r="W27" s="198">
        <f t="shared" ca="1" si="21"/>
        <v>0</v>
      </c>
      <c r="X27" s="199">
        <f t="shared" ca="1" si="22"/>
        <v>0</v>
      </c>
      <c r="Y27" s="199">
        <f t="shared" ca="1" si="23"/>
        <v>0</v>
      </c>
      <c r="Z27" s="201">
        <f t="shared" ca="1" si="24"/>
        <v>0</v>
      </c>
      <c r="AA27" s="198">
        <f t="shared" ca="1" si="25"/>
        <v>0</v>
      </c>
      <c r="AB27" s="200">
        <f t="shared" ca="1" si="26"/>
        <v>0</v>
      </c>
      <c r="AC27" s="201">
        <f t="shared" ca="1" si="27"/>
        <v>0</v>
      </c>
      <c r="AD27" s="198">
        <f t="shared" ca="1" si="28"/>
        <v>0</v>
      </c>
      <c r="AE27" s="200">
        <f t="shared" ca="1" si="29"/>
        <v>0</v>
      </c>
      <c r="AF27" s="201">
        <f t="shared" ca="1" si="30"/>
        <v>0</v>
      </c>
      <c r="AG27" s="198">
        <f t="shared" ca="1" si="31"/>
        <v>0</v>
      </c>
      <c r="AH27" s="199">
        <f t="shared" ca="1" si="32"/>
        <v>0</v>
      </c>
      <c r="AI27" s="200">
        <f t="shared" ca="1" si="33"/>
        <v>0</v>
      </c>
      <c r="AJ27" s="202">
        <f t="shared" ca="1" si="34"/>
        <v>0</v>
      </c>
      <c r="AK27" s="203">
        <f t="shared" ca="1" si="35"/>
        <v>0</v>
      </c>
      <c r="AL27" s="204">
        <f t="shared" ca="1" si="36"/>
        <v>0</v>
      </c>
      <c r="AM27" s="204">
        <f t="shared" ca="1" si="37"/>
        <v>0</v>
      </c>
      <c r="AN27" s="204">
        <f t="shared" ca="1" si="38"/>
        <v>0</v>
      </c>
      <c r="AO27" s="204">
        <f t="shared" ca="1" si="39"/>
        <v>0</v>
      </c>
      <c r="AP27" s="204">
        <f t="shared" ca="1" si="40"/>
        <v>0</v>
      </c>
      <c r="AQ27" s="205">
        <f t="shared" ca="1" si="41"/>
        <v>0</v>
      </c>
      <c r="AR27" s="206">
        <f t="shared" ca="1" si="42"/>
        <v>0</v>
      </c>
      <c r="AS27" s="185">
        <f t="shared" ca="1" si="43"/>
        <v>0</v>
      </c>
      <c r="AT27" s="196">
        <f t="shared" ca="1" si="44"/>
        <v>0</v>
      </c>
      <c r="AU27" s="197">
        <f t="shared" ca="1" si="45"/>
        <v>0</v>
      </c>
      <c r="AV27" s="195">
        <f t="shared" ca="1" si="46"/>
        <v>0</v>
      </c>
      <c r="AW27" s="47"/>
      <c r="AX27" s="44"/>
      <c r="AY27" s="44"/>
    </row>
    <row r="28" spans="1:51" ht="15" x14ac:dyDescent="0.2">
      <c r="A28" s="36">
        <v>16</v>
      </c>
      <c r="B28" s="183">
        <f t="shared" ca="1" si="0"/>
        <v>0</v>
      </c>
      <c r="C28" s="184">
        <f t="shared" ca="1" si="1"/>
        <v>0</v>
      </c>
      <c r="D28" s="198">
        <f t="shared" ca="1" si="2"/>
        <v>0</v>
      </c>
      <c r="E28" s="199">
        <f t="shared" ca="1" si="3"/>
        <v>0</v>
      </c>
      <c r="F28" s="199">
        <f t="shared" ca="1" si="4"/>
        <v>0</v>
      </c>
      <c r="G28" s="199">
        <f t="shared" ca="1" si="5"/>
        <v>0</v>
      </c>
      <c r="H28" s="199">
        <f t="shared" ca="1" si="6"/>
        <v>0</v>
      </c>
      <c r="I28" s="199">
        <f t="shared" ca="1" si="7"/>
        <v>0</v>
      </c>
      <c r="J28" s="199">
        <f t="shared" ca="1" si="8"/>
        <v>0</v>
      </c>
      <c r="K28" s="200">
        <f t="shared" ca="1" si="9"/>
        <v>0</v>
      </c>
      <c r="L28" s="201">
        <f t="shared" ca="1" si="10"/>
        <v>0</v>
      </c>
      <c r="M28" s="198">
        <f t="shared" ca="1" si="11"/>
        <v>0</v>
      </c>
      <c r="N28" s="199">
        <f t="shared" ca="1" si="12"/>
        <v>0</v>
      </c>
      <c r="O28" s="199">
        <f t="shared" ca="1" si="13"/>
        <v>0</v>
      </c>
      <c r="P28" s="199">
        <f t="shared" ca="1" si="14"/>
        <v>0</v>
      </c>
      <c r="Q28" s="199">
        <f t="shared" ca="1" si="15"/>
        <v>0</v>
      </c>
      <c r="R28" s="199">
        <f t="shared" ca="1" si="16"/>
        <v>0</v>
      </c>
      <c r="S28" s="199">
        <f t="shared" ca="1" si="17"/>
        <v>0</v>
      </c>
      <c r="T28" s="200">
        <f t="shared" ca="1" si="18"/>
        <v>0</v>
      </c>
      <c r="U28" s="201">
        <f t="shared" ca="1" si="19"/>
        <v>0</v>
      </c>
      <c r="V28" s="198">
        <f t="shared" ca="1" si="20"/>
        <v>0</v>
      </c>
      <c r="W28" s="198">
        <f t="shared" ca="1" si="21"/>
        <v>0</v>
      </c>
      <c r="X28" s="199">
        <f t="shared" ca="1" si="22"/>
        <v>0</v>
      </c>
      <c r="Y28" s="199">
        <f t="shared" ca="1" si="23"/>
        <v>0</v>
      </c>
      <c r="Z28" s="201">
        <f t="shared" ca="1" si="24"/>
        <v>0</v>
      </c>
      <c r="AA28" s="198">
        <f t="shared" ca="1" si="25"/>
        <v>0</v>
      </c>
      <c r="AB28" s="200">
        <f t="shared" ca="1" si="26"/>
        <v>0</v>
      </c>
      <c r="AC28" s="201">
        <f t="shared" ca="1" si="27"/>
        <v>0</v>
      </c>
      <c r="AD28" s="198">
        <f t="shared" ca="1" si="28"/>
        <v>0</v>
      </c>
      <c r="AE28" s="200">
        <f t="shared" ca="1" si="29"/>
        <v>0</v>
      </c>
      <c r="AF28" s="201">
        <f t="shared" ca="1" si="30"/>
        <v>0</v>
      </c>
      <c r="AG28" s="198">
        <f t="shared" ca="1" si="31"/>
        <v>0</v>
      </c>
      <c r="AH28" s="199">
        <f t="shared" ca="1" si="32"/>
        <v>0</v>
      </c>
      <c r="AI28" s="200">
        <f t="shared" ca="1" si="33"/>
        <v>0</v>
      </c>
      <c r="AJ28" s="202">
        <f t="shared" ca="1" si="34"/>
        <v>0</v>
      </c>
      <c r="AK28" s="203">
        <f t="shared" ca="1" si="35"/>
        <v>0</v>
      </c>
      <c r="AL28" s="204">
        <f t="shared" ca="1" si="36"/>
        <v>0</v>
      </c>
      <c r="AM28" s="204">
        <f t="shared" ca="1" si="37"/>
        <v>0</v>
      </c>
      <c r="AN28" s="204">
        <f t="shared" ca="1" si="38"/>
        <v>0</v>
      </c>
      <c r="AO28" s="204">
        <f t="shared" ca="1" si="39"/>
        <v>0</v>
      </c>
      <c r="AP28" s="204">
        <f t="shared" ca="1" si="40"/>
        <v>0</v>
      </c>
      <c r="AQ28" s="205">
        <f t="shared" ca="1" si="41"/>
        <v>0</v>
      </c>
      <c r="AR28" s="206">
        <f t="shared" ca="1" si="42"/>
        <v>0</v>
      </c>
      <c r="AS28" s="185">
        <f t="shared" ca="1" si="43"/>
        <v>0</v>
      </c>
      <c r="AT28" s="196">
        <f t="shared" ca="1" si="44"/>
        <v>0</v>
      </c>
      <c r="AU28" s="197">
        <f t="shared" ca="1" si="45"/>
        <v>0</v>
      </c>
      <c r="AV28" s="195">
        <f t="shared" ca="1" si="46"/>
        <v>0</v>
      </c>
      <c r="AW28" s="47"/>
      <c r="AX28" s="44"/>
      <c r="AY28" s="44"/>
    </row>
    <row r="29" spans="1:51" ht="15" x14ac:dyDescent="0.2">
      <c r="A29" s="36">
        <v>17</v>
      </c>
      <c r="B29" s="183">
        <f t="shared" ca="1" si="0"/>
        <v>0</v>
      </c>
      <c r="C29" s="184">
        <f t="shared" ca="1" si="1"/>
        <v>0</v>
      </c>
      <c r="D29" s="198">
        <f t="shared" ca="1" si="2"/>
        <v>0</v>
      </c>
      <c r="E29" s="199">
        <f t="shared" ca="1" si="3"/>
        <v>0</v>
      </c>
      <c r="F29" s="199">
        <f t="shared" ca="1" si="4"/>
        <v>0</v>
      </c>
      <c r="G29" s="199">
        <f t="shared" ca="1" si="5"/>
        <v>0</v>
      </c>
      <c r="H29" s="199">
        <f t="shared" ca="1" si="6"/>
        <v>0</v>
      </c>
      <c r="I29" s="199">
        <f t="shared" ca="1" si="7"/>
        <v>0</v>
      </c>
      <c r="J29" s="199">
        <f t="shared" ca="1" si="8"/>
        <v>0</v>
      </c>
      <c r="K29" s="200">
        <f t="shared" ca="1" si="9"/>
        <v>0</v>
      </c>
      <c r="L29" s="201">
        <f t="shared" ca="1" si="10"/>
        <v>0</v>
      </c>
      <c r="M29" s="198">
        <f t="shared" ca="1" si="11"/>
        <v>0</v>
      </c>
      <c r="N29" s="199">
        <f t="shared" ca="1" si="12"/>
        <v>0</v>
      </c>
      <c r="O29" s="199">
        <f t="shared" ca="1" si="13"/>
        <v>0</v>
      </c>
      <c r="P29" s="199">
        <f t="shared" ca="1" si="14"/>
        <v>0</v>
      </c>
      <c r="Q29" s="199">
        <f t="shared" ca="1" si="15"/>
        <v>0</v>
      </c>
      <c r="R29" s="199">
        <f t="shared" ca="1" si="16"/>
        <v>0</v>
      </c>
      <c r="S29" s="199">
        <f t="shared" ca="1" si="17"/>
        <v>0</v>
      </c>
      <c r="T29" s="200">
        <f t="shared" ca="1" si="18"/>
        <v>0</v>
      </c>
      <c r="U29" s="201">
        <f t="shared" ca="1" si="19"/>
        <v>0</v>
      </c>
      <c r="V29" s="198">
        <f t="shared" ca="1" si="20"/>
        <v>0</v>
      </c>
      <c r="W29" s="198">
        <f t="shared" ca="1" si="21"/>
        <v>0</v>
      </c>
      <c r="X29" s="199">
        <f t="shared" ca="1" si="22"/>
        <v>0</v>
      </c>
      <c r="Y29" s="199">
        <f t="shared" ca="1" si="23"/>
        <v>0</v>
      </c>
      <c r="Z29" s="201">
        <f t="shared" ca="1" si="24"/>
        <v>0</v>
      </c>
      <c r="AA29" s="198">
        <f t="shared" ca="1" si="25"/>
        <v>0</v>
      </c>
      <c r="AB29" s="200">
        <f t="shared" ca="1" si="26"/>
        <v>0</v>
      </c>
      <c r="AC29" s="201">
        <f t="shared" ca="1" si="27"/>
        <v>0</v>
      </c>
      <c r="AD29" s="198">
        <f t="shared" ca="1" si="28"/>
        <v>0</v>
      </c>
      <c r="AE29" s="200">
        <f t="shared" ca="1" si="29"/>
        <v>0</v>
      </c>
      <c r="AF29" s="201">
        <f t="shared" ca="1" si="30"/>
        <v>0</v>
      </c>
      <c r="AG29" s="198">
        <f t="shared" ca="1" si="31"/>
        <v>0</v>
      </c>
      <c r="AH29" s="199">
        <f t="shared" ca="1" si="32"/>
        <v>0</v>
      </c>
      <c r="AI29" s="200">
        <f t="shared" ca="1" si="33"/>
        <v>0</v>
      </c>
      <c r="AJ29" s="202">
        <f t="shared" ca="1" si="34"/>
        <v>0</v>
      </c>
      <c r="AK29" s="203">
        <f t="shared" ca="1" si="35"/>
        <v>0</v>
      </c>
      <c r="AL29" s="204">
        <f t="shared" ca="1" si="36"/>
        <v>0</v>
      </c>
      <c r="AM29" s="204">
        <f t="shared" ca="1" si="37"/>
        <v>0</v>
      </c>
      <c r="AN29" s="204">
        <f t="shared" ca="1" si="38"/>
        <v>0</v>
      </c>
      <c r="AO29" s="204">
        <f t="shared" ca="1" si="39"/>
        <v>0</v>
      </c>
      <c r="AP29" s="204">
        <f t="shared" ca="1" si="40"/>
        <v>0</v>
      </c>
      <c r="AQ29" s="205">
        <f t="shared" ca="1" si="41"/>
        <v>0</v>
      </c>
      <c r="AR29" s="206">
        <f t="shared" ca="1" si="42"/>
        <v>0</v>
      </c>
      <c r="AS29" s="185">
        <f t="shared" ca="1" si="43"/>
        <v>0</v>
      </c>
      <c r="AT29" s="196">
        <f t="shared" ca="1" si="44"/>
        <v>0</v>
      </c>
      <c r="AU29" s="197">
        <f t="shared" ca="1" si="45"/>
        <v>0</v>
      </c>
      <c r="AV29" s="195">
        <f t="shared" ca="1" si="46"/>
        <v>0</v>
      </c>
      <c r="AW29" s="47"/>
      <c r="AX29" s="44"/>
      <c r="AY29" s="44"/>
    </row>
    <row r="30" spans="1:51" ht="15" x14ac:dyDescent="0.2">
      <c r="A30" s="36">
        <v>18</v>
      </c>
      <c r="B30" s="183">
        <f t="shared" ca="1" si="0"/>
        <v>0</v>
      </c>
      <c r="C30" s="184">
        <f t="shared" ca="1" si="1"/>
        <v>0</v>
      </c>
      <c r="D30" s="198">
        <f t="shared" ca="1" si="2"/>
        <v>0</v>
      </c>
      <c r="E30" s="199">
        <f t="shared" ca="1" si="3"/>
        <v>0</v>
      </c>
      <c r="F30" s="199">
        <f t="shared" ca="1" si="4"/>
        <v>0</v>
      </c>
      <c r="G30" s="199">
        <f t="shared" ca="1" si="5"/>
        <v>0</v>
      </c>
      <c r="H30" s="199">
        <f t="shared" ca="1" si="6"/>
        <v>0</v>
      </c>
      <c r="I30" s="199">
        <f t="shared" ca="1" si="7"/>
        <v>0</v>
      </c>
      <c r="J30" s="199">
        <f t="shared" ca="1" si="8"/>
        <v>0</v>
      </c>
      <c r="K30" s="200">
        <f t="shared" ca="1" si="9"/>
        <v>0</v>
      </c>
      <c r="L30" s="201">
        <f t="shared" ca="1" si="10"/>
        <v>0</v>
      </c>
      <c r="M30" s="198">
        <f t="shared" ca="1" si="11"/>
        <v>0</v>
      </c>
      <c r="N30" s="199">
        <f t="shared" ca="1" si="12"/>
        <v>0</v>
      </c>
      <c r="O30" s="199">
        <f t="shared" ca="1" si="13"/>
        <v>0</v>
      </c>
      <c r="P30" s="199">
        <f t="shared" ca="1" si="14"/>
        <v>0</v>
      </c>
      <c r="Q30" s="199">
        <f t="shared" ca="1" si="15"/>
        <v>0</v>
      </c>
      <c r="R30" s="199">
        <f t="shared" ca="1" si="16"/>
        <v>0</v>
      </c>
      <c r="S30" s="199">
        <f t="shared" ca="1" si="17"/>
        <v>0</v>
      </c>
      <c r="T30" s="200">
        <f t="shared" ca="1" si="18"/>
        <v>0</v>
      </c>
      <c r="U30" s="201">
        <f t="shared" ca="1" si="19"/>
        <v>0</v>
      </c>
      <c r="V30" s="198">
        <f t="shared" ca="1" si="20"/>
        <v>0</v>
      </c>
      <c r="W30" s="198">
        <f t="shared" ca="1" si="21"/>
        <v>0</v>
      </c>
      <c r="X30" s="199">
        <f t="shared" ca="1" si="22"/>
        <v>0</v>
      </c>
      <c r="Y30" s="199">
        <f t="shared" ca="1" si="23"/>
        <v>0</v>
      </c>
      <c r="Z30" s="201">
        <f t="shared" ca="1" si="24"/>
        <v>0</v>
      </c>
      <c r="AA30" s="198">
        <f t="shared" ca="1" si="25"/>
        <v>0</v>
      </c>
      <c r="AB30" s="200">
        <f t="shared" ca="1" si="26"/>
        <v>0</v>
      </c>
      <c r="AC30" s="201">
        <f t="shared" ca="1" si="27"/>
        <v>0</v>
      </c>
      <c r="AD30" s="198">
        <f t="shared" ca="1" si="28"/>
        <v>0</v>
      </c>
      <c r="AE30" s="200">
        <f t="shared" ca="1" si="29"/>
        <v>0</v>
      </c>
      <c r="AF30" s="201">
        <f t="shared" ca="1" si="30"/>
        <v>0</v>
      </c>
      <c r="AG30" s="198">
        <f t="shared" ca="1" si="31"/>
        <v>0</v>
      </c>
      <c r="AH30" s="199">
        <f t="shared" ca="1" si="32"/>
        <v>0</v>
      </c>
      <c r="AI30" s="200">
        <f t="shared" ca="1" si="33"/>
        <v>0</v>
      </c>
      <c r="AJ30" s="202">
        <f t="shared" ca="1" si="34"/>
        <v>0</v>
      </c>
      <c r="AK30" s="203">
        <f t="shared" ca="1" si="35"/>
        <v>0</v>
      </c>
      <c r="AL30" s="204">
        <f t="shared" ca="1" si="36"/>
        <v>0</v>
      </c>
      <c r="AM30" s="204">
        <f t="shared" ca="1" si="37"/>
        <v>0</v>
      </c>
      <c r="AN30" s="204">
        <f t="shared" ca="1" si="38"/>
        <v>0</v>
      </c>
      <c r="AO30" s="204">
        <f t="shared" ca="1" si="39"/>
        <v>0</v>
      </c>
      <c r="AP30" s="204">
        <f t="shared" ca="1" si="40"/>
        <v>0</v>
      </c>
      <c r="AQ30" s="205">
        <f t="shared" ca="1" si="41"/>
        <v>0</v>
      </c>
      <c r="AR30" s="206">
        <f t="shared" ca="1" si="42"/>
        <v>0</v>
      </c>
      <c r="AS30" s="185">
        <f t="shared" ca="1" si="43"/>
        <v>0</v>
      </c>
      <c r="AT30" s="196">
        <f t="shared" ca="1" si="44"/>
        <v>0</v>
      </c>
      <c r="AU30" s="197">
        <f t="shared" ca="1" si="45"/>
        <v>0</v>
      </c>
      <c r="AV30" s="195">
        <f t="shared" ca="1" si="46"/>
        <v>0</v>
      </c>
      <c r="AW30" s="47"/>
      <c r="AX30" s="44"/>
      <c r="AY30" s="44"/>
    </row>
    <row r="31" spans="1:51" ht="15" x14ac:dyDescent="0.2">
      <c r="A31" s="36">
        <v>19</v>
      </c>
      <c r="B31" s="183">
        <f t="shared" ca="1" si="0"/>
        <v>0</v>
      </c>
      <c r="C31" s="184">
        <f t="shared" ca="1" si="1"/>
        <v>0</v>
      </c>
      <c r="D31" s="198">
        <f t="shared" ca="1" si="2"/>
        <v>0</v>
      </c>
      <c r="E31" s="199">
        <f t="shared" ca="1" si="3"/>
        <v>0</v>
      </c>
      <c r="F31" s="199">
        <f t="shared" ca="1" si="4"/>
        <v>0</v>
      </c>
      <c r="G31" s="199">
        <f t="shared" ca="1" si="5"/>
        <v>0</v>
      </c>
      <c r="H31" s="199">
        <f t="shared" ca="1" si="6"/>
        <v>0</v>
      </c>
      <c r="I31" s="199">
        <f t="shared" ca="1" si="7"/>
        <v>0</v>
      </c>
      <c r="J31" s="199">
        <f t="shared" ca="1" si="8"/>
        <v>0</v>
      </c>
      <c r="K31" s="200">
        <f t="shared" ca="1" si="9"/>
        <v>0</v>
      </c>
      <c r="L31" s="201">
        <f t="shared" ca="1" si="10"/>
        <v>0</v>
      </c>
      <c r="M31" s="198">
        <f t="shared" ca="1" si="11"/>
        <v>0</v>
      </c>
      <c r="N31" s="199">
        <f t="shared" ca="1" si="12"/>
        <v>0</v>
      </c>
      <c r="O31" s="199">
        <f t="shared" ca="1" si="13"/>
        <v>0</v>
      </c>
      <c r="P31" s="199">
        <f t="shared" ca="1" si="14"/>
        <v>0</v>
      </c>
      <c r="Q31" s="199">
        <f t="shared" ca="1" si="15"/>
        <v>0</v>
      </c>
      <c r="R31" s="199">
        <f t="shared" ca="1" si="16"/>
        <v>0</v>
      </c>
      <c r="S31" s="199">
        <f t="shared" ca="1" si="17"/>
        <v>0</v>
      </c>
      <c r="T31" s="200">
        <f t="shared" ca="1" si="18"/>
        <v>0</v>
      </c>
      <c r="U31" s="201">
        <f t="shared" ca="1" si="19"/>
        <v>0</v>
      </c>
      <c r="V31" s="198">
        <f t="shared" ca="1" si="20"/>
        <v>0</v>
      </c>
      <c r="W31" s="198">
        <f t="shared" ca="1" si="21"/>
        <v>0</v>
      </c>
      <c r="X31" s="199">
        <f t="shared" ca="1" si="22"/>
        <v>0</v>
      </c>
      <c r="Y31" s="199">
        <f t="shared" ca="1" si="23"/>
        <v>0</v>
      </c>
      <c r="Z31" s="201">
        <f t="shared" ca="1" si="24"/>
        <v>0</v>
      </c>
      <c r="AA31" s="198">
        <f t="shared" ca="1" si="25"/>
        <v>0</v>
      </c>
      <c r="AB31" s="200">
        <f t="shared" ca="1" si="26"/>
        <v>0</v>
      </c>
      <c r="AC31" s="201">
        <f t="shared" ca="1" si="27"/>
        <v>0</v>
      </c>
      <c r="AD31" s="198">
        <f t="shared" ca="1" si="28"/>
        <v>0</v>
      </c>
      <c r="AE31" s="200">
        <f t="shared" ca="1" si="29"/>
        <v>0</v>
      </c>
      <c r="AF31" s="201">
        <f t="shared" ca="1" si="30"/>
        <v>0</v>
      </c>
      <c r="AG31" s="198">
        <f t="shared" ca="1" si="31"/>
        <v>0</v>
      </c>
      <c r="AH31" s="199">
        <f t="shared" ca="1" si="32"/>
        <v>0</v>
      </c>
      <c r="AI31" s="200">
        <f t="shared" ca="1" si="33"/>
        <v>0</v>
      </c>
      <c r="AJ31" s="202">
        <f t="shared" ca="1" si="34"/>
        <v>0</v>
      </c>
      <c r="AK31" s="203">
        <f t="shared" ca="1" si="35"/>
        <v>0</v>
      </c>
      <c r="AL31" s="204">
        <f t="shared" ca="1" si="36"/>
        <v>0</v>
      </c>
      <c r="AM31" s="204">
        <f t="shared" ca="1" si="37"/>
        <v>0</v>
      </c>
      <c r="AN31" s="204">
        <f t="shared" ca="1" si="38"/>
        <v>0</v>
      </c>
      <c r="AO31" s="204">
        <f t="shared" ca="1" si="39"/>
        <v>0</v>
      </c>
      <c r="AP31" s="204">
        <f t="shared" ca="1" si="40"/>
        <v>0</v>
      </c>
      <c r="AQ31" s="205">
        <f t="shared" ca="1" si="41"/>
        <v>0</v>
      </c>
      <c r="AR31" s="206">
        <f t="shared" ca="1" si="42"/>
        <v>0</v>
      </c>
      <c r="AS31" s="185">
        <f t="shared" ca="1" si="43"/>
        <v>0</v>
      </c>
      <c r="AT31" s="196">
        <f t="shared" ca="1" si="44"/>
        <v>0</v>
      </c>
      <c r="AU31" s="197">
        <f t="shared" ca="1" si="45"/>
        <v>0</v>
      </c>
      <c r="AV31" s="195">
        <f t="shared" ca="1" si="46"/>
        <v>0</v>
      </c>
      <c r="AW31" s="47"/>
      <c r="AX31" s="44"/>
      <c r="AY31" s="44"/>
    </row>
    <row r="32" spans="1:51" ht="15" x14ac:dyDescent="0.2">
      <c r="A32" s="36">
        <v>20</v>
      </c>
      <c r="B32" s="183">
        <f t="shared" ca="1" si="0"/>
        <v>0</v>
      </c>
      <c r="C32" s="184">
        <f t="shared" ca="1" si="1"/>
        <v>0</v>
      </c>
      <c r="D32" s="198">
        <f t="shared" ca="1" si="2"/>
        <v>0</v>
      </c>
      <c r="E32" s="199">
        <f t="shared" ca="1" si="3"/>
        <v>0</v>
      </c>
      <c r="F32" s="199">
        <f t="shared" ca="1" si="4"/>
        <v>0</v>
      </c>
      <c r="G32" s="199">
        <f t="shared" ca="1" si="5"/>
        <v>0</v>
      </c>
      <c r="H32" s="199">
        <f t="shared" ca="1" si="6"/>
        <v>0</v>
      </c>
      <c r="I32" s="199">
        <f t="shared" ca="1" si="7"/>
        <v>0</v>
      </c>
      <c r="J32" s="199">
        <f t="shared" ca="1" si="8"/>
        <v>0</v>
      </c>
      <c r="K32" s="200">
        <f t="shared" ca="1" si="9"/>
        <v>0</v>
      </c>
      <c r="L32" s="201">
        <f t="shared" ca="1" si="10"/>
        <v>0</v>
      </c>
      <c r="M32" s="198">
        <f t="shared" ca="1" si="11"/>
        <v>0</v>
      </c>
      <c r="N32" s="199">
        <f t="shared" ca="1" si="12"/>
        <v>0</v>
      </c>
      <c r="O32" s="199">
        <f t="shared" ca="1" si="13"/>
        <v>0</v>
      </c>
      <c r="P32" s="199">
        <f t="shared" ca="1" si="14"/>
        <v>0</v>
      </c>
      <c r="Q32" s="199">
        <f t="shared" ca="1" si="15"/>
        <v>0</v>
      </c>
      <c r="R32" s="199">
        <f t="shared" ca="1" si="16"/>
        <v>0</v>
      </c>
      <c r="S32" s="199">
        <f t="shared" ca="1" si="17"/>
        <v>0</v>
      </c>
      <c r="T32" s="200">
        <f t="shared" ca="1" si="18"/>
        <v>0</v>
      </c>
      <c r="U32" s="201">
        <f t="shared" ca="1" si="19"/>
        <v>0</v>
      </c>
      <c r="V32" s="198">
        <f t="shared" ca="1" si="20"/>
        <v>0</v>
      </c>
      <c r="W32" s="198">
        <f t="shared" ca="1" si="21"/>
        <v>0</v>
      </c>
      <c r="X32" s="199">
        <f t="shared" ca="1" si="22"/>
        <v>0</v>
      </c>
      <c r="Y32" s="199">
        <f t="shared" ca="1" si="23"/>
        <v>0</v>
      </c>
      <c r="Z32" s="201">
        <f t="shared" ca="1" si="24"/>
        <v>0</v>
      </c>
      <c r="AA32" s="198">
        <f t="shared" ca="1" si="25"/>
        <v>0</v>
      </c>
      <c r="AB32" s="200">
        <f t="shared" ca="1" si="26"/>
        <v>0</v>
      </c>
      <c r="AC32" s="201">
        <f t="shared" ca="1" si="27"/>
        <v>0</v>
      </c>
      <c r="AD32" s="198">
        <f t="shared" ca="1" si="28"/>
        <v>0</v>
      </c>
      <c r="AE32" s="200">
        <f t="shared" ca="1" si="29"/>
        <v>0</v>
      </c>
      <c r="AF32" s="201">
        <f t="shared" ca="1" si="30"/>
        <v>0</v>
      </c>
      <c r="AG32" s="198">
        <f t="shared" ca="1" si="31"/>
        <v>0</v>
      </c>
      <c r="AH32" s="199">
        <f t="shared" ca="1" si="32"/>
        <v>0</v>
      </c>
      <c r="AI32" s="200">
        <f t="shared" ca="1" si="33"/>
        <v>0</v>
      </c>
      <c r="AJ32" s="202">
        <f t="shared" ca="1" si="34"/>
        <v>0</v>
      </c>
      <c r="AK32" s="203">
        <f t="shared" ca="1" si="35"/>
        <v>0</v>
      </c>
      <c r="AL32" s="204">
        <f t="shared" ca="1" si="36"/>
        <v>0</v>
      </c>
      <c r="AM32" s="204">
        <f t="shared" ca="1" si="37"/>
        <v>0</v>
      </c>
      <c r="AN32" s="204">
        <f t="shared" ca="1" si="38"/>
        <v>0</v>
      </c>
      <c r="AO32" s="204">
        <f t="shared" ca="1" si="39"/>
        <v>0</v>
      </c>
      <c r="AP32" s="204">
        <f t="shared" ca="1" si="40"/>
        <v>0</v>
      </c>
      <c r="AQ32" s="205">
        <f t="shared" ca="1" si="41"/>
        <v>0</v>
      </c>
      <c r="AR32" s="206">
        <f t="shared" ca="1" si="42"/>
        <v>0</v>
      </c>
      <c r="AS32" s="185">
        <f t="shared" ca="1" si="43"/>
        <v>0</v>
      </c>
      <c r="AT32" s="196">
        <f t="shared" ca="1" si="44"/>
        <v>0</v>
      </c>
      <c r="AU32" s="197">
        <f t="shared" ca="1" si="45"/>
        <v>0</v>
      </c>
      <c r="AV32" s="195">
        <f t="shared" ca="1" si="46"/>
        <v>0</v>
      </c>
      <c r="AW32" s="47"/>
      <c r="AX32" s="44"/>
      <c r="AY32" s="44"/>
    </row>
    <row r="33" spans="1:51" ht="15" x14ac:dyDescent="0.2">
      <c r="A33" s="36">
        <v>21</v>
      </c>
      <c r="B33" s="183">
        <f t="shared" ca="1" si="0"/>
        <v>0</v>
      </c>
      <c r="C33" s="184">
        <f t="shared" ca="1" si="1"/>
        <v>0</v>
      </c>
      <c r="D33" s="198">
        <f t="shared" ca="1" si="2"/>
        <v>0</v>
      </c>
      <c r="E33" s="199">
        <f t="shared" ca="1" si="3"/>
        <v>0</v>
      </c>
      <c r="F33" s="199">
        <f t="shared" ca="1" si="4"/>
        <v>0</v>
      </c>
      <c r="G33" s="199">
        <f t="shared" ca="1" si="5"/>
        <v>0</v>
      </c>
      <c r="H33" s="199">
        <f t="shared" ca="1" si="6"/>
        <v>0</v>
      </c>
      <c r="I33" s="199">
        <f t="shared" ca="1" si="7"/>
        <v>0</v>
      </c>
      <c r="J33" s="199">
        <f t="shared" ca="1" si="8"/>
        <v>0</v>
      </c>
      <c r="K33" s="200">
        <f t="shared" ca="1" si="9"/>
        <v>0</v>
      </c>
      <c r="L33" s="201">
        <f t="shared" ca="1" si="10"/>
        <v>0</v>
      </c>
      <c r="M33" s="198">
        <f t="shared" ca="1" si="11"/>
        <v>0</v>
      </c>
      <c r="N33" s="199">
        <f t="shared" ca="1" si="12"/>
        <v>0</v>
      </c>
      <c r="O33" s="199">
        <f t="shared" ca="1" si="13"/>
        <v>0</v>
      </c>
      <c r="P33" s="199">
        <f t="shared" ca="1" si="14"/>
        <v>0</v>
      </c>
      <c r="Q33" s="199">
        <f t="shared" ca="1" si="15"/>
        <v>0</v>
      </c>
      <c r="R33" s="199">
        <f t="shared" ca="1" si="16"/>
        <v>0</v>
      </c>
      <c r="S33" s="199">
        <f t="shared" ca="1" si="17"/>
        <v>0</v>
      </c>
      <c r="T33" s="200">
        <f t="shared" ca="1" si="18"/>
        <v>0</v>
      </c>
      <c r="U33" s="201">
        <f t="shared" ca="1" si="19"/>
        <v>0</v>
      </c>
      <c r="V33" s="198">
        <f t="shared" ca="1" si="20"/>
        <v>0</v>
      </c>
      <c r="W33" s="198">
        <f t="shared" ca="1" si="21"/>
        <v>0</v>
      </c>
      <c r="X33" s="199">
        <f t="shared" ca="1" si="22"/>
        <v>0</v>
      </c>
      <c r="Y33" s="199">
        <f t="shared" ca="1" si="23"/>
        <v>0</v>
      </c>
      <c r="Z33" s="201">
        <f t="shared" ca="1" si="24"/>
        <v>0</v>
      </c>
      <c r="AA33" s="198">
        <f t="shared" ca="1" si="25"/>
        <v>0</v>
      </c>
      <c r="AB33" s="200">
        <f t="shared" ca="1" si="26"/>
        <v>0</v>
      </c>
      <c r="AC33" s="201">
        <f t="shared" ca="1" si="27"/>
        <v>0</v>
      </c>
      <c r="AD33" s="198">
        <f t="shared" ca="1" si="28"/>
        <v>0</v>
      </c>
      <c r="AE33" s="200">
        <f t="shared" ca="1" si="29"/>
        <v>0</v>
      </c>
      <c r="AF33" s="201">
        <f t="shared" ca="1" si="30"/>
        <v>0</v>
      </c>
      <c r="AG33" s="198">
        <f t="shared" ca="1" si="31"/>
        <v>0</v>
      </c>
      <c r="AH33" s="199">
        <f t="shared" ca="1" si="32"/>
        <v>0</v>
      </c>
      <c r="AI33" s="200">
        <f t="shared" ca="1" si="33"/>
        <v>0</v>
      </c>
      <c r="AJ33" s="202">
        <f t="shared" ca="1" si="34"/>
        <v>0</v>
      </c>
      <c r="AK33" s="203">
        <f t="shared" ca="1" si="35"/>
        <v>0</v>
      </c>
      <c r="AL33" s="204">
        <f t="shared" ca="1" si="36"/>
        <v>0</v>
      </c>
      <c r="AM33" s="204">
        <f t="shared" ca="1" si="37"/>
        <v>0</v>
      </c>
      <c r="AN33" s="204">
        <f t="shared" ca="1" si="38"/>
        <v>0</v>
      </c>
      <c r="AO33" s="204">
        <f t="shared" ca="1" si="39"/>
        <v>0</v>
      </c>
      <c r="AP33" s="204">
        <f t="shared" ca="1" si="40"/>
        <v>0</v>
      </c>
      <c r="AQ33" s="205">
        <f t="shared" ca="1" si="41"/>
        <v>0</v>
      </c>
      <c r="AR33" s="206">
        <f t="shared" ca="1" si="42"/>
        <v>0</v>
      </c>
      <c r="AS33" s="185">
        <f t="shared" ca="1" si="43"/>
        <v>0</v>
      </c>
      <c r="AT33" s="196">
        <f t="shared" ca="1" si="44"/>
        <v>0</v>
      </c>
      <c r="AU33" s="197">
        <f t="shared" ca="1" si="45"/>
        <v>0</v>
      </c>
      <c r="AV33" s="195">
        <f t="shared" ca="1" si="46"/>
        <v>0</v>
      </c>
      <c r="AW33" s="47"/>
      <c r="AX33" s="44"/>
      <c r="AY33" s="44"/>
    </row>
    <row r="34" spans="1:51" ht="15" x14ac:dyDescent="0.2">
      <c r="A34" s="36">
        <v>22</v>
      </c>
      <c r="B34" s="183">
        <f t="shared" ca="1" si="0"/>
        <v>0</v>
      </c>
      <c r="C34" s="184">
        <f t="shared" ca="1" si="1"/>
        <v>0</v>
      </c>
      <c r="D34" s="198">
        <f t="shared" ca="1" si="2"/>
        <v>0</v>
      </c>
      <c r="E34" s="199">
        <f t="shared" ca="1" si="3"/>
        <v>0</v>
      </c>
      <c r="F34" s="199">
        <f t="shared" ca="1" si="4"/>
        <v>0</v>
      </c>
      <c r="G34" s="199">
        <f t="shared" ca="1" si="5"/>
        <v>0</v>
      </c>
      <c r="H34" s="199">
        <f t="shared" ca="1" si="6"/>
        <v>0</v>
      </c>
      <c r="I34" s="199">
        <f t="shared" ca="1" si="7"/>
        <v>0</v>
      </c>
      <c r="J34" s="199">
        <f t="shared" ca="1" si="8"/>
        <v>0</v>
      </c>
      <c r="K34" s="200">
        <f t="shared" ca="1" si="9"/>
        <v>0</v>
      </c>
      <c r="L34" s="201">
        <f t="shared" ca="1" si="10"/>
        <v>0</v>
      </c>
      <c r="M34" s="198">
        <f t="shared" ca="1" si="11"/>
        <v>0</v>
      </c>
      <c r="N34" s="199">
        <f t="shared" ca="1" si="12"/>
        <v>0</v>
      </c>
      <c r="O34" s="199">
        <f t="shared" ca="1" si="13"/>
        <v>0</v>
      </c>
      <c r="P34" s="199">
        <f t="shared" ca="1" si="14"/>
        <v>0</v>
      </c>
      <c r="Q34" s="199">
        <f t="shared" ca="1" si="15"/>
        <v>0</v>
      </c>
      <c r="R34" s="199">
        <f t="shared" ca="1" si="16"/>
        <v>0</v>
      </c>
      <c r="S34" s="199">
        <f t="shared" ca="1" si="17"/>
        <v>0</v>
      </c>
      <c r="T34" s="200">
        <f t="shared" ca="1" si="18"/>
        <v>0</v>
      </c>
      <c r="U34" s="201">
        <f t="shared" ca="1" si="19"/>
        <v>0</v>
      </c>
      <c r="V34" s="198">
        <f t="shared" ca="1" si="20"/>
        <v>0</v>
      </c>
      <c r="W34" s="198">
        <f t="shared" ca="1" si="21"/>
        <v>0</v>
      </c>
      <c r="X34" s="199">
        <f t="shared" ca="1" si="22"/>
        <v>0</v>
      </c>
      <c r="Y34" s="199">
        <f t="shared" ca="1" si="23"/>
        <v>0</v>
      </c>
      <c r="Z34" s="201">
        <f t="shared" ca="1" si="24"/>
        <v>0</v>
      </c>
      <c r="AA34" s="198">
        <f t="shared" ca="1" si="25"/>
        <v>0</v>
      </c>
      <c r="AB34" s="200">
        <f t="shared" ca="1" si="26"/>
        <v>0</v>
      </c>
      <c r="AC34" s="201">
        <f t="shared" ca="1" si="27"/>
        <v>0</v>
      </c>
      <c r="AD34" s="198">
        <f t="shared" ca="1" si="28"/>
        <v>0</v>
      </c>
      <c r="AE34" s="200">
        <f t="shared" ca="1" si="29"/>
        <v>0</v>
      </c>
      <c r="AF34" s="201">
        <f t="shared" ca="1" si="30"/>
        <v>0</v>
      </c>
      <c r="AG34" s="198">
        <f t="shared" ca="1" si="31"/>
        <v>0</v>
      </c>
      <c r="AH34" s="199">
        <f t="shared" ca="1" si="32"/>
        <v>0</v>
      </c>
      <c r="AI34" s="200">
        <f t="shared" ca="1" si="33"/>
        <v>0</v>
      </c>
      <c r="AJ34" s="202">
        <f t="shared" ca="1" si="34"/>
        <v>0</v>
      </c>
      <c r="AK34" s="203">
        <f t="shared" ca="1" si="35"/>
        <v>0</v>
      </c>
      <c r="AL34" s="204">
        <f t="shared" ca="1" si="36"/>
        <v>0</v>
      </c>
      <c r="AM34" s="204">
        <f t="shared" ca="1" si="37"/>
        <v>0</v>
      </c>
      <c r="AN34" s="204">
        <f t="shared" ca="1" si="38"/>
        <v>0</v>
      </c>
      <c r="AO34" s="204">
        <f t="shared" ca="1" si="39"/>
        <v>0</v>
      </c>
      <c r="AP34" s="204">
        <f t="shared" ca="1" si="40"/>
        <v>0</v>
      </c>
      <c r="AQ34" s="205">
        <f t="shared" ca="1" si="41"/>
        <v>0</v>
      </c>
      <c r="AR34" s="206">
        <f t="shared" ca="1" si="42"/>
        <v>0</v>
      </c>
      <c r="AS34" s="185">
        <f t="shared" ca="1" si="43"/>
        <v>0</v>
      </c>
      <c r="AT34" s="196">
        <f t="shared" ca="1" si="44"/>
        <v>0</v>
      </c>
      <c r="AU34" s="197">
        <f t="shared" ca="1" si="45"/>
        <v>0</v>
      </c>
      <c r="AV34" s="195">
        <f t="shared" ca="1" si="46"/>
        <v>0</v>
      </c>
      <c r="AW34" s="47"/>
      <c r="AX34" s="44"/>
      <c r="AY34" s="44"/>
    </row>
    <row r="35" spans="1:51" ht="15" x14ac:dyDescent="0.2">
      <c r="A35" s="36">
        <v>23</v>
      </c>
      <c r="B35" s="183">
        <f t="shared" ca="1" si="0"/>
        <v>0</v>
      </c>
      <c r="C35" s="184">
        <f t="shared" ca="1" si="1"/>
        <v>0</v>
      </c>
      <c r="D35" s="198">
        <f t="shared" ca="1" si="2"/>
        <v>0</v>
      </c>
      <c r="E35" s="199">
        <f t="shared" ca="1" si="3"/>
        <v>0</v>
      </c>
      <c r="F35" s="199">
        <f t="shared" ca="1" si="4"/>
        <v>0</v>
      </c>
      <c r="G35" s="199">
        <f t="shared" ca="1" si="5"/>
        <v>0</v>
      </c>
      <c r="H35" s="199">
        <f t="shared" ca="1" si="6"/>
        <v>0</v>
      </c>
      <c r="I35" s="199">
        <f t="shared" ca="1" si="7"/>
        <v>0</v>
      </c>
      <c r="J35" s="199">
        <f t="shared" ca="1" si="8"/>
        <v>0</v>
      </c>
      <c r="K35" s="200">
        <f t="shared" ca="1" si="9"/>
        <v>0</v>
      </c>
      <c r="L35" s="201">
        <f t="shared" ca="1" si="10"/>
        <v>0</v>
      </c>
      <c r="M35" s="198">
        <f t="shared" ca="1" si="11"/>
        <v>0</v>
      </c>
      <c r="N35" s="199">
        <f t="shared" ca="1" si="12"/>
        <v>0</v>
      </c>
      <c r="O35" s="199">
        <f t="shared" ca="1" si="13"/>
        <v>0</v>
      </c>
      <c r="P35" s="199">
        <f t="shared" ca="1" si="14"/>
        <v>0</v>
      </c>
      <c r="Q35" s="199">
        <f t="shared" ca="1" si="15"/>
        <v>0</v>
      </c>
      <c r="R35" s="199">
        <f t="shared" ca="1" si="16"/>
        <v>0</v>
      </c>
      <c r="S35" s="199">
        <f t="shared" ca="1" si="17"/>
        <v>0</v>
      </c>
      <c r="T35" s="200">
        <f t="shared" ca="1" si="18"/>
        <v>0</v>
      </c>
      <c r="U35" s="201">
        <f t="shared" ca="1" si="19"/>
        <v>0</v>
      </c>
      <c r="V35" s="198">
        <f t="shared" ca="1" si="20"/>
        <v>0</v>
      </c>
      <c r="W35" s="198">
        <f t="shared" ca="1" si="21"/>
        <v>0</v>
      </c>
      <c r="X35" s="199">
        <f t="shared" ca="1" si="22"/>
        <v>0</v>
      </c>
      <c r="Y35" s="199">
        <f t="shared" ca="1" si="23"/>
        <v>0</v>
      </c>
      <c r="Z35" s="201">
        <f t="shared" ca="1" si="24"/>
        <v>0</v>
      </c>
      <c r="AA35" s="198">
        <f t="shared" ca="1" si="25"/>
        <v>0</v>
      </c>
      <c r="AB35" s="200">
        <f t="shared" ca="1" si="26"/>
        <v>0</v>
      </c>
      <c r="AC35" s="201">
        <f t="shared" ca="1" si="27"/>
        <v>0</v>
      </c>
      <c r="AD35" s="198">
        <f t="shared" ca="1" si="28"/>
        <v>0</v>
      </c>
      <c r="AE35" s="200">
        <f t="shared" ca="1" si="29"/>
        <v>0</v>
      </c>
      <c r="AF35" s="201">
        <f t="shared" ca="1" si="30"/>
        <v>0</v>
      </c>
      <c r="AG35" s="198">
        <f t="shared" ca="1" si="31"/>
        <v>0</v>
      </c>
      <c r="AH35" s="199">
        <f t="shared" ca="1" si="32"/>
        <v>0</v>
      </c>
      <c r="AI35" s="200">
        <f t="shared" ca="1" si="33"/>
        <v>0</v>
      </c>
      <c r="AJ35" s="202">
        <f t="shared" ca="1" si="34"/>
        <v>0</v>
      </c>
      <c r="AK35" s="203">
        <f t="shared" ca="1" si="35"/>
        <v>0</v>
      </c>
      <c r="AL35" s="204">
        <f t="shared" ca="1" si="36"/>
        <v>0</v>
      </c>
      <c r="AM35" s="204">
        <f t="shared" ca="1" si="37"/>
        <v>0</v>
      </c>
      <c r="AN35" s="204">
        <f t="shared" ca="1" si="38"/>
        <v>0</v>
      </c>
      <c r="AO35" s="204">
        <f t="shared" ca="1" si="39"/>
        <v>0</v>
      </c>
      <c r="AP35" s="204">
        <f t="shared" ca="1" si="40"/>
        <v>0</v>
      </c>
      <c r="AQ35" s="205">
        <f t="shared" ca="1" si="41"/>
        <v>0</v>
      </c>
      <c r="AR35" s="206">
        <f t="shared" ca="1" si="42"/>
        <v>0</v>
      </c>
      <c r="AS35" s="185">
        <f t="shared" ca="1" si="43"/>
        <v>0</v>
      </c>
      <c r="AT35" s="196">
        <f t="shared" ca="1" si="44"/>
        <v>0</v>
      </c>
      <c r="AU35" s="197">
        <f t="shared" ca="1" si="45"/>
        <v>0</v>
      </c>
      <c r="AV35" s="195">
        <f t="shared" ca="1" si="46"/>
        <v>0</v>
      </c>
      <c r="AW35" s="47"/>
      <c r="AX35" s="44"/>
      <c r="AY35" s="44"/>
    </row>
    <row r="36" spans="1:51" ht="15" x14ac:dyDescent="0.2">
      <c r="A36" s="36">
        <v>24</v>
      </c>
      <c r="B36" s="183">
        <f t="shared" ca="1" si="0"/>
        <v>0</v>
      </c>
      <c r="C36" s="184">
        <f t="shared" ca="1" si="1"/>
        <v>0</v>
      </c>
      <c r="D36" s="198">
        <f t="shared" ca="1" si="2"/>
        <v>0</v>
      </c>
      <c r="E36" s="199">
        <f t="shared" ca="1" si="3"/>
        <v>0</v>
      </c>
      <c r="F36" s="199">
        <f t="shared" ca="1" si="4"/>
        <v>0</v>
      </c>
      <c r="G36" s="199">
        <f t="shared" ca="1" si="5"/>
        <v>0</v>
      </c>
      <c r="H36" s="199">
        <f t="shared" ca="1" si="6"/>
        <v>0</v>
      </c>
      <c r="I36" s="199">
        <f t="shared" ca="1" si="7"/>
        <v>0</v>
      </c>
      <c r="J36" s="199">
        <f t="shared" ca="1" si="8"/>
        <v>0</v>
      </c>
      <c r="K36" s="200">
        <f t="shared" ca="1" si="9"/>
        <v>0</v>
      </c>
      <c r="L36" s="201">
        <f t="shared" ca="1" si="10"/>
        <v>0</v>
      </c>
      <c r="M36" s="198">
        <f t="shared" ca="1" si="11"/>
        <v>0</v>
      </c>
      <c r="N36" s="199">
        <f t="shared" ca="1" si="12"/>
        <v>0</v>
      </c>
      <c r="O36" s="199">
        <f t="shared" ca="1" si="13"/>
        <v>0</v>
      </c>
      <c r="P36" s="199">
        <f t="shared" ca="1" si="14"/>
        <v>0</v>
      </c>
      <c r="Q36" s="199">
        <f t="shared" ca="1" si="15"/>
        <v>0</v>
      </c>
      <c r="R36" s="199">
        <f t="shared" ca="1" si="16"/>
        <v>0</v>
      </c>
      <c r="S36" s="199">
        <f t="shared" ca="1" si="17"/>
        <v>0</v>
      </c>
      <c r="T36" s="200">
        <f t="shared" ca="1" si="18"/>
        <v>0</v>
      </c>
      <c r="U36" s="201">
        <f t="shared" ca="1" si="19"/>
        <v>0</v>
      </c>
      <c r="V36" s="198">
        <f t="shared" ca="1" si="20"/>
        <v>0</v>
      </c>
      <c r="W36" s="198">
        <f t="shared" ca="1" si="21"/>
        <v>0</v>
      </c>
      <c r="X36" s="199">
        <f t="shared" ca="1" si="22"/>
        <v>0</v>
      </c>
      <c r="Y36" s="199">
        <f t="shared" ca="1" si="23"/>
        <v>0</v>
      </c>
      <c r="Z36" s="201">
        <f t="shared" ca="1" si="24"/>
        <v>0</v>
      </c>
      <c r="AA36" s="198">
        <f t="shared" ca="1" si="25"/>
        <v>0</v>
      </c>
      <c r="AB36" s="200">
        <f t="shared" ca="1" si="26"/>
        <v>0</v>
      </c>
      <c r="AC36" s="201">
        <f t="shared" ca="1" si="27"/>
        <v>0</v>
      </c>
      <c r="AD36" s="198">
        <f t="shared" ca="1" si="28"/>
        <v>0</v>
      </c>
      <c r="AE36" s="200">
        <f t="shared" ca="1" si="29"/>
        <v>0</v>
      </c>
      <c r="AF36" s="201">
        <f t="shared" ca="1" si="30"/>
        <v>0</v>
      </c>
      <c r="AG36" s="198">
        <f t="shared" ca="1" si="31"/>
        <v>0</v>
      </c>
      <c r="AH36" s="199">
        <f t="shared" ca="1" si="32"/>
        <v>0</v>
      </c>
      <c r="AI36" s="200">
        <f t="shared" ca="1" si="33"/>
        <v>0</v>
      </c>
      <c r="AJ36" s="202">
        <f t="shared" ca="1" si="34"/>
        <v>0</v>
      </c>
      <c r="AK36" s="203">
        <f t="shared" ca="1" si="35"/>
        <v>0</v>
      </c>
      <c r="AL36" s="204">
        <f t="shared" ca="1" si="36"/>
        <v>0</v>
      </c>
      <c r="AM36" s="204">
        <f t="shared" ca="1" si="37"/>
        <v>0</v>
      </c>
      <c r="AN36" s="204">
        <f t="shared" ca="1" si="38"/>
        <v>0</v>
      </c>
      <c r="AO36" s="204">
        <f t="shared" ca="1" si="39"/>
        <v>0</v>
      </c>
      <c r="AP36" s="204">
        <f t="shared" ca="1" si="40"/>
        <v>0</v>
      </c>
      <c r="AQ36" s="205">
        <f t="shared" ca="1" si="41"/>
        <v>0</v>
      </c>
      <c r="AR36" s="206">
        <f t="shared" ca="1" si="42"/>
        <v>0</v>
      </c>
      <c r="AS36" s="185">
        <f t="shared" ca="1" si="43"/>
        <v>0</v>
      </c>
      <c r="AT36" s="196">
        <f t="shared" ca="1" si="44"/>
        <v>0</v>
      </c>
      <c r="AU36" s="197">
        <f t="shared" ca="1" si="45"/>
        <v>0</v>
      </c>
      <c r="AV36" s="195">
        <f t="shared" ca="1" si="46"/>
        <v>0</v>
      </c>
      <c r="AW36" s="47"/>
      <c r="AX36" s="44"/>
      <c r="AY36" s="44"/>
    </row>
    <row r="37" spans="1:51" ht="15" x14ac:dyDescent="0.2">
      <c r="A37" s="36">
        <v>25</v>
      </c>
      <c r="B37" s="183">
        <f t="shared" ca="1" si="0"/>
        <v>0</v>
      </c>
      <c r="C37" s="184">
        <f t="shared" ca="1" si="1"/>
        <v>0</v>
      </c>
      <c r="D37" s="198">
        <f t="shared" ca="1" si="2"/>
        <v>0</v>
      </c>
      <c r="E37" s="199">
        <f t="shared" ca="1" si="3"/>
        <v>0</v>
      </c>
      <c r="F37" s="199">
        <f t="shared" ca="1" si="4"/>
        <v>0</v>
      </c>
      <c r="G37" s="199">
        <f t="shared" ca="1" si="5"/>
        <v>0</v>
      </c>
      <c r="H37" s="199">
        <f t="shared" ca="1" si="6"/>
        <v>0</v>
      </c>
      <c r="I37" s="199">
        <f t="shared" ca="1" si="7"/>
        <v>0</v>
      </c>
      <c r="J37" s="199">
        <f t="shared" ca="1" si="8"/>
        <v>0</v>
      </c>
      <c r="K37" s="200">
        <f t="shared" ca="1" si="9"/>
        <v>0</v>
      </c>
      <c r="L37" s="201">
        <f t="shared" ca="1" si="10"/>
        <v>0</v>
      </c>
      <c r="M37" s="198">
        <f t="shared" ca="1" si="11"/>
        <v>0</v>
      </c>
      <c r="N37" s="199">
        <f t="shared" ca="1" si="12"/>
        <v>0</v>
      </c>
      <c r="O37" s="199">
        <f t="shared" ca="1" si="13"/>
        <v>0</v>
      </c>
      <c r="P37" s="199">
        <f t="shared" ca="1" si="14"/>
        <v>0</v>
      </c>
      <c r="Q37" s="199">
        <f t="shared" ca="1" si="15"/>
        <v>0</v>
      </c>
      <c r="R37" s="199">
        <f t="shared" ca="1" si="16"/>
        <v>0</v>
      </c>
      <c r="S37" s="199">
        <f t="shared" ca="1" si="17"/>
        <v>0</v>
      </c>
      <c r="T37" s="200">
        <f t="shared" ca="1" si="18"/>
        <v>0</v>
      </c>
      <c r="U37" s="201">
        <f t="shared" ca="1" si="19"/>
        <v>0</v>
      </c>
      <c r="V37" s="198">
        <f t="shared" ca="1" si="20"/>
        <v>0</v>
      </c>
      <c r="W37" s="198">
        <f t="shared" ca="1" si="21"/>
        <v>0</v>
      </c>
      <c r="X37" s="199">
        <f t="shared" ca="1" si="22"/>
        <v>0</v>
      </c>
      <c r="Y37" s="199">
        <f t="shared" ca="1" si="23"/>
        <v>0</v>
      </c>
      <c r="Z37" s="201">
        <f t="shared" ca="1" si="24"/>
        <v>0</v>
      </c>
      <c r="AA37" s="198">
        <f t="shared" ca="1" si="25"/>
        <v>0</v>
      </c>
      <c r="AB37" s="200">
        <f t="shared" ca="1" si="26"/>
        <v>0</v>
      </c>
      <c r="AC37" s="201">
        <f t="shared" ca="1" si="27"/>
        <v>0</v>
      </c>
      <c r="AD37" s="198">
        <f t="shared" ca="1" si="28"/>
        <v>0</v>
      </c>
      <c r="AE37" s="200">
        <f t="shared" ca="1" si="29"/>
        <v>0</v>
      </c>
      <c r="AF37" s="201">
        <f t="shared" ca="1" si="30"/>
        <v>0</v>
      </c>
      <c r="AG37" s="198">
        <f t="shared" ca="1" si="31"/>
        <v>0</v>
      </c>
      <c r="AH37" s="199">
        <f t="shared" ca="1" si="32"/>
        <v>0</v>
      </c>
      <c r="AI37" s="200">
        <f t="shared" ca="1" si="33"/>
        <v>0</v>
      </c>
      <c r="AJ37" s="202">
        <f t="shared" ca="1" si="34"/>
        <v>0</v>
      </c>
      <c r="AK37" s="203">
        <f t="shared" ca="1" si="35"/>
        <v>0</v>
      </c>
      <c r="AL37" s="204">
        <f t="shared" ca="1" si="36"/>
        <v>0</v>
      </c>
      <c r="AM37" s="204">
        <f t="shared" ca="1" si="37"/>
        <v>0</v>
      </c>
      <c r="AN37" s="204">
        <f t="shared" ca="1" si="38"/>
        <v>0</v>
      </c>
      <c r="AO37" s="204">
        <f t="shared" ca="1" si="39"/>
        <v>0</v>
      </c>
      <c r="AP37" s="204">
        <f t="shared" ca="1" si="40"/>
        <v>0</v>
      </c>
      <c r="AQ37" s="205">
        <f t="shared" ca="1" si="41"/>
        <v>0</v>
      </c>
      <c r="AR37" s="206">
        <f t="shared" ca="1" si="42"/>
        <v>0</v>
      </c>
      <c r="AS37" s="185">
        <f t="shared" ca="1" si="43"/>
        <v>0</v>
      </c>
      <c r="AT37" s="196">
        <f t="shared" ca="1" si="44"/>
        <v>0</v>
      </c>
      <c r="AU37" s="197">
        <f t="shared" ca="1" si="45"/>
        <v>0</v>
      </c>
      <c r="AV37" s="195">
        <f t="shared" ca="1" si="46"/>
        <v>0</v>
      </c>
      <c r="AW37" s="47"/>
      <c r="AX37" s="44"/>
      <c r="AY37" s="44"/>
    </row>
    <row r="38" spans="1:51" ht="15" x14ac:dyDescent="0.2">
      <c r="A38" s="36">
        <v>26</v>
      </c>
      <c r="B38" s="183">
        <f t="shared" ca="1" si="0"/>
        <v>0</v>
      </c>
      <c r="C38" s="184">
        <f t="shared" ca="1" si="1"/>
        <v>0</v>
      </c>
      <c r="D38" s="198">
        <f t="shared" ca="1" si="2"/>
        <v>0</v>
      </c>
      <c r="E38" s="199">
        <f t="shared" ca="1" si="3"/>
        <v>0</v>
      </c>
      <c r="F38" s="199">
        <f t="shared" ca="1" si="4"/>
        <v>0</v>
      </c>
      <c r="G38" s="199">
        <f t="shared" ca="1" si="5"/>
        <v>0</v>
      </c>
      <c r="H38" s="199">
        <f t="shared" ca="1" si="6"/>
        <v>0</v>
      </c>
      <c r="I38" s="199">
        <f t="shared" ca="1" si="7"/>
        <v>0</v>
      </c>
      <c r="J38" s="199">
        <f t="shared" ca="1" si="8"/>
        <v>0</v>
      </c>
      <c r="K38" s="200">
        <f t="shared" ca="1" si="9"/>
        <v>0</v>
      </c>
      <c r="L38" s="201">
        <f t="shared" ca="1" si="10"/>
        <v>0</v>
      </c>
      <c r="M38" s="198">
        <f t="shared" ca="1" si="11"/>
        <v>0</v>
      </c>
      <c r="N38" s="199">
        <f t="shared" ca="1" si="12"/>
        <v>0</v>
      </c>
      <c r="O38" s="199">
        <f t="shared" ca="1" si="13"/>
        <v>0</v>
      </c>
      <c r="P38" s="199">
        <f t="shared" ca="1" si="14"/>
        <v>0</v>
      </c>
      <c r="Q38" s="199">
        <f t="shared" ca="1" si="15"/>
        <v>0</v>
      </c>
      <c r="R38" s="199">
        <f t="shared" ca="1" si="16"/>
        <v>0</v>
      </c>
      <c r="S38" s="199">
        <f t="shared" ca="1" si="17"/>
        <v>0</v>
      </c>
      <c r="T38" s="200">
        <f t="shared" ca="1" si="18"/>
        <v>0</v>
      </c>
      <c r="U38" s="201">
        <f t="shared" ca="1" si="19"/>
        <v>0</v>
      </c>
      <c r="V38" s="198">
        <f t="shared" ca="1" si="20"/>
        <v>0</v>
      </c>
      <c r="W38" s="198">
        <f t="shared" ca="1" si="21"/>
        <v>0</v>
      </c>
      <c r="X38" s="199">
        <f t="shared" ca="1" si="22"/>
        <v>0</v>
      </c>
      <c r="Y38" s="199">
        <f t="shared" ca="1" si="23"/>
        <v>0</v>
      </c>
      <c r="Z38" s="201">
        <f t="shared" ca="1" si="24"/>
        <v>0</v>
      </c>
      <c r="AA38" s="198">
        <f t="shared" ca="1" si="25"/>
        <v>0</v>
      </c>
      <c r="AB38" s="200">
        <f t="shared" ca="1" si="26"/>
        <v>0</v>
      </c>
      <c r="AC38" s="201">
        <f t="shared" ca="1" si="27"/>
        <v>0</v>
      </c>
      <c r="AD38" s="198">
        <f t="shared" ca="1" si="28"/>
        <v>0</v>
      </c>
      <c r="AE38" s="200">
        <f t="shared" ca="1" si="29"/>
        <v>0</v>
      </c>
      <c r="AF38" s="201">
        <f t="shared" ca="1" si="30"/>
        <v>0</v>
      </c>
      <c r="AG38" s="198">
        <f t="shared" ca="1" si="31"/>
        <v>0</v>
      </c>
      <c r="AH38" s="199">
        <f t="shared" ca="1" si="32"/>
        <v>0</v>
      </c>
      <c r="AI38" s="200">
        <f t="shared" ca="1" si="33"/>
        <v>0</v>
      </c>
      <c r="AJ38" s="202">
        <f t="shared" ca="1" si="34"/>
        <v>0</v>
      </c>
      <c r="AK38" s="203">
        <f t="shared" ca="1" si="35"/>
        <v>0</v>
      </c>
      <c r="AL38" s="204">
        <f t="shared" ca="1" si="36"/>
        <v>0</v>
      </c>
      <c r="AM38" s="204">
        <f t="shared" ca="1" si="37"/>
        <v>0</v>
      </c>
      <c r="AN38" s="204">
        <f t="shared" ca="1" si="38"/>
        <v>0</v>
      </c>
      <c r="AO38" s="204">
        <f t="shared" ca="1" si="39"/>
        <v>0</v>
      </c>
      <c r="AP38" s="204">
        <f t="shared" ca="1" si="40"/>
        <v>0</v>
      </c>
      <c r="AQ38" s="205">
        <f t="shared" ca="1" si="41"/>
        <v>0</v>
      </c>
      <c r="AR38" s="206">
        <f t="shared" ca="1" si="42"/>
        <v>0</v>
      </c>
      <c r="AS38" s="185">
        <f t="shared" ca="1" si="43"/>
        <v>0</v>
      </c>
      <c r="AT38" s="196">
        <f t="shared" ca="1" si="44"/>
        <v>0</v>
      </c>
      <c r="AU38" s="197">
        <f t="shared" ca="1" si="45"/>
        <v>0</v>
      </c>
      <c r="AV38" s="195">
        <f t="shared" ca="1" si="46"/>
        <v>0</v>
      </c>
      <c r="AW38" s="47"/>
      <c r="AX38" s="44"/>
      <c r="AY38" s="44"/>
    </row>
    <row r="39" spans="1:51" ht="15" x14ac:dyDescent="0.2">
      <c r="A39" s="36">
        <v>27</v>
      </c>
      <c r="B39" s="183">
        <f t="shared" ca="1" si="0"/>
        <v>0</v>
      </c>
      <c r="C39" s="184">
        <f t="shared" ca="1" si="1"/>
        <v>0</v>
      </c>
      <c r="D39" s="198">
        <f t="shared" ca="1" si="2"/>
        <v>0</v>
      </c>
      <c r="E39" s="199">
        <f t="shared" ca="1" si="3"/>
        <v>0</v>
      </c>
      <c r="F39" s="199">
        <f t="shared" ca="1" si="4"/>
        <v>0</v>
      </c>
      <c r="G39" s="199">
        <f t="shared" ca="1" si="5"/>
        <v>0</v>
      </c>
      <c r="H39" s="199">
        <f t="shared" ca="1" si="6"/>
        <v>0</v>
      </c>
      <c r="I39" s="199">
        <f t="shared" ca="1" si="7"/>
        <v>0</v>
      </c>
      <c r="J39" s="199">
        <f t="shared" ca="1" si="8"/>
        <v>0</v>
      </c>
      <c r="K39" s="200">
        <f t="shared" ca="1" si="9"/>
        <v>0</v>
      </c>
      <c r="L39" s="201">
        <f t="shared" ca="1" si="10"/>
        <v>0</v>
      </c>
      <c r="M39" s="198">
        <f t="shared" ca="1" si="11"/>
        <v>0</v>
      </c>
      <c r="N39" s="199">
        <f t="shared" ca="1" si="12"/>
        <v>0</v>
      </c>
      <c r="O39" s="199">
        <f t="shared" ca="1" si="13"/>
        <v>0</v>
      </c>
      <c r="P39" s="199">
        <f t="shared" ca="1" si="14"/>
        <v>0</v>
      </c>
      <c r="Q39" s="199">
        <f t="shared" ca="1" si="15"/>
        <v>0</v>
      </c>
      <c r="R39" s="199">
        <f t="shared" ca="1" si="16"/>
        <v>0</v>
      </c>
      <c r="S39" s="199">
        <f t="shared" ca="1" si="17"/>
        <v>0</v>
      </c>
      <c r="T39" s="200">
        <f t="shared" ca="1" si="18"/>
        <v>0</v>
      </c>
      <c r="U39" s="201">
        <f t="shared" ca="1" si="19"/>
        <v>0</v>
      </c>
      <c r="V39" s="198">
        <f t="shared" ca="1" si="20"/>
        <v>0</v>
      </c>
      <c r="W39" s="198">
        <f t="shared" ca="1" si="21"/>
        <v>0</v>
      </c>
      <c r="X39" s="199">
        <f t="shared" ca="1" si="22"/>
        <v>0</v>
      </c>
      <c r="Y39" s="199">
        <f t="shared" ca="1" si="23"/>
        <v>0</v>
      </c>
      <c r="Z39" s="201">
        <f t="shared" ca="1" si="24"/>
        <v>0</v>
      </c>
      <c r="AA39" s="198">
        <f t="shared" ca="1" si="25"/>
        <v>0</v>
      </c>
      <c r="AB39" s="200">
        <f t="shared" ca="1" si="26"/>
        <v>0</v>
      </c>
      <c r="AC39" s="201">
        <f t="shared" ca="1" si="27"/>
        <v>0</v>
      </c>
      <c r="AD39" s="198">
        <f t="shared" ca="1" si="28"/>
        <v>0</v>
      </c>
      <c r="AE39" s="200">
        <f t="shared" ca="1" si="29"/>
        <v>0</v>
      </c>
      <c r="AF39" s="201">
        <f t="shared" ca="1" si="30"/>
        <v>0</v>
      </c>
      <c r="AG39" s="198">
        <f t="shared" ca="1" si="31"/>
        <v>0</v>
      </c>
      <c r="AH39" s="199">
        <f t="shared" ca="1" si="32"/>
        <v>0</v>
      </c>
      <c r="AI39" s="200">
        <f t="shared" ca="1" si="33"/>
        <v>0</v>
      </c>
      <c r="AJ39" s="202">
        <f t="shared" ca="1" si="34"/>
        <v>0</v>
      </c>
      <c r="AK39" s="203">
        <f t="shared" ca="1" si="35"/>
        <v>0</v>
      </c>
      <c r="AL39" s="204">
        <f t="shared" ca="1" si="36"/>
        <v>0</v>
      </c>
      <c r="AM39" s="204">
        <f t="shared" ca="1" si="37"/>
        <v>0</v>
      </c>
      <c r="AN39" s="204">
        <f t="shared" ca="1" si="38"/>
        <v>0</v>
      </c>
      <c r="AO39" s="204">
        <f t="shared" ca="1" si="39"/>
        <v>0</v>
      </c>
      <c r="AP39" s="204">
        <f t="shared" ca="1" si="40"/>
        <v>0</v>
      </c>
      <c r="AQ39" s="205">
        <f t="shared" ca="1" si="41"/>
        <v>0</v>
      </c>
      <c r="AR39" s="206">
        <f t="shared" ca="1" si="42"/>
        <v>0</v>
      </c>
      <c r="AS39" s="185">
        <f t="shared" ca="1" si="43"/>
        <v>0</v>
      </c>
      <c r="AT39" s="196">
        <f t="shared" ca="1" si="44"/>
        <v>0</v>
      </c>
      <c r="AU39" s="197">
        <f t="shared" ca="1" si="45"/>
        <v>0</v>
      </c>
      <c r="AV39" s="195">
        <f t="shared" ca="1" si="46"/>
        <v>0</v>
      </c>
      <c r="AW39" s="47"/>
      <c r="AX39" s="44"/>
      <c r="AY39" s="44"/>
    </row>
    <row r="40" spans="1:51" ht="15" x14ac:dyDescent="0.2">
      <c r="A40" s="36">
        <v>28</v>
      </c>
      <c r="B40" s="183">
        <f t="shared" ca="1" si="0"/>
        <v>0</v>
      </c>
      <c r="C40" s="184">
        <f t="shared" ca="1" si="1"/>
        <v>0</v>
      </c>
      <c r="D40" s="198">
        <f t="shared" ca="1" si="2"/>
        <v>0</v>
      </c>
      <c r="E40" s="199">
        <f t="shared" ca="1" si="3"/>
        <v>0</v>
      </c>
      <c r="F40" s="199">
        <f t="shared" ca="1" si="4"/>
        <v>0</v>
      </c>
      <c r="G40" s="199">
        <f t="shared" ca="1" si="5"/>
        <v>0</v>
      </c>
      <c r="H40" s="199">
        <f t="shared" ca="1" si="6"/>
        <v>0</v>
      </c>
      <c r="I40" s="199">
        <f t="shared" ca="1" si="7"/>
        <v>0</v>
      </c>
      <c r="J40" s="199">
        <f t="shared" ca="1" si="8"/>
        <v>0</v>
      </c>
      <c r="K40" s="200">
        <f t="shared" ca="1" si="9"/>
        <v>0</v>
      </c>
      <c r="L40" s="201">
        <f t="shared" ca="1" si="10"/>
        <v>0</v>
      </c>
      <c r="M40" s="198">
        <f t="shared" ca="1" si="11"/>
        <v>0</v>
      </c>
      <c r="N40" s="199">
        <f t="shared" ca="1" si="12"/>
        <v>0</v>
      </c>
      <c r="O40" s="199">
        <f t="shared" ca="1" si="13"/>
        <v>0</v>
      </c>
      <c r="P40" s="199">
        <f t="shared" ca="1" si="14"/>
        <v>0</v>
      </c>
      <c r="Q40" s="199">
        <f t="shared" ca="1" si="15"/>
        <v>0</v>
      </c>
      <c r="R40" s="199">
        <f t="shared" ca="1" si="16"/>
        <v>0</v>
      </c>
      <c r="S40" s="199">
        <f t="shared" ca="1" si="17"/>
        <v>0</v>
      </c>
      <c r="T40" s="200">
        <f t="shared" ca="1" si="18"/>
        <v>0</v>
      </c>
      <c r="U40" s="201">
        <f t="shared" ca="1" si="19"/>
        <v>0</v>
      </c>
      <c r="V40" s="198">
        <f t="shared" ca="1" si="20"/>
        <v>0</v>
      </c>
      <c r="W40" s="198">
        <f t="shared" ca="1" si="21"/>
        <v>0</v>
      </c>
      <c r="X40" s="199">
        <f t="shared" ca="1" si="22"/>
        <v>0</v>
      </c>
      <c r="Y40" s="199">
        <f t="shared" ca="1" si="23"/>
        <v>0</v>
      </c>
      <c r="Z40" s="201">
        <f t="shared" ca="1" si="24"/>
        <v>0</v>
      </c>
      <c r="AA40" s="198">
        <f t="shared" ca="1" si="25"/>
        <v>0</v>
      </c>
      <c r="AB40" s="200">
        <f t="shared" ca="1" si="26"/>
        <v>0</v>
      </c>
      <c r="AC40" s="201">
        <f t="shared" ca="1" si="27"/>
        <v>0</v>
      </c>
      <c r="AD40" s="198">
        <f t="shared" ca="1" si="28"/>
        <v>0</v>
      </c>
      <c r="AE40" s="200">
        <f t="shared" ca="1" si="29"/>
        <v>0</v>
      </c>
      <c r="AF40" s="201">
        <f t="shared" ca="1" si="30"/>
        <v>0</v>
      </c>
      <c r="AG40" s="198">
        <f t="shared" ca="1" si="31"/>
        <v>0</v>
      </c>
      <c r="AH40" s="199">
        <f t="shared" ca="1" si="32"/>
        <v>0</v>
      </c>
      <c r="AI40" s="200">
        <f t="shared" ca="1" si="33"/>
        <v>0</v>
      </c>
      <c r="AJ40" s="202">
        <f t="shared" ca="1" si="34"/>
        <v>0</v>
      </c>
      <c r="AK40" s="203">
        <f t="shared" ca="1" si="35"/>
        <v>0</v>
      </c>
      <c r="AL40" s="204">
        <f t="shared" ca="1" si="36"/>
        <v>0</v>
      </c>
      <c r="AM40" s="204">
        <f t="shared" ca="1" si="37"/>
        <v>0</v>
      </c>
      <c r="AN40" s="204">
        <f t="shared" ca="1" si="38"/>
        <v>0</v>
      </c>
      <c r="AO40" s="204">
        <f t="shared" ca="1" si="39"/>
        <v>0</v>
      </c>
      <c r="AP40" s="204">
        <f t="shared" ca="1" si="40"/>
        <v>0</v>
      </c>
      <c r="AQ40" s="205">
        <f t="shared" ca="1" si="41"/>
        <v>0</v>
      </c>
      <c r="AR40" s="206">
        <f t="shared" ca="1" si="42"/>
        <v>0</v>
      </c>
      <c r="AS40" s="185">
        <f t="shared" ca="1" si="43"/>
        <v>0</v>
      </c>
      <c r="AT40" s="196">
        <f t="shared" ca="1" si="44"/>
        <v>0</v>
      </c>
      <c r="AU40" s="197">
        <f t="shared" ca="1" si="45"/>
        <v>0</v>
      </c>
      <c r="AV40" s="195">
        <f t="shared" ca="1" si="46"/>
        <v>0</v>
      </c>
      <c r="AW40" s="47"/>
      <c r="AX40" s="44"/>
      <c r="AY40" s="44"/>
    </row>
    <row r="41" spans="1:51" ht="15" x14ac:dyDescent="0.2">
      <c r="A41" s="36">
        <v>29</v>
      </c>
      <c r="B41" s="183">
        <f t="shared" ca="1" si="0"/>
        <v>0</v>
      </c>
      <c r="C41" s="184">
        <f t="shared" ca="1" si="1"/>
        <v>0</v>
      </c>
      <c r="D41" s="198">
        <f t="shared" ca="1" si="2"/>
        <v>0</v>
      </c>
      <c r="E41" s="199">
        <f t="shared" ca="1" si="3"/>
        <v>0</v>
      </c>
      <c r="F41" s="199">
        <f t="shared" ca="1" si="4"/>
        <v>0</v>
      </c>
      <c r="G41" s="199">
        <f t="shared" ca="1" si="5"/>
        <v>0</v>
      </c>
      <c r="H41" s="199">
        <f t="shared" ca="1" si="6"/>
        <v>0</v>
      </c>
      <c r="I41" s="199">
        <f t="shared" ca="1" si="7"/>
        <v>0</v>
      </c>
      <c r="J41" s="199">
        <f t="shared" ca="1" si="8"/>
        <v>0</v>
      </c>
      <c r="K41" s="200">
        <f t="shared" ca="1" si="9"/>
        <v>0</v>
      </c>
      <c r="L41" s="201">
        <f t="shared" ca="1" si="10"/>
        <v>0</v>
      </c>
      <c r="M41" s="198">
        <f t="shared" ca="1" si="11"/>
        <v>0</v>
      </c>
      <c r="N41" s="199">
        <f t="shared" ca="1" si="12"/>
        <v>0</v>
      </c>
      <c r="O41" s="199">
        <f t="shared" ca="1" si="13"/>
        <v>0</v>
      </c>
      <c r="P41" s="199">
        <f t="shared" ca="1" si="14"/>
        <v>0</v>
      </c>
      <c r="Q41" s="199">
        <f t="shared" ca="1" si="15"/>
        <v>0</v>
      </c>
      <c r="R41" s="199">
        <f t="shared" ca="1" si="16"/>
        <v>0</v>
      </c>
      <c r="S41" s="199">
        <f t="shared" ca="1" si="17"/>
        <v>0</v>
      </c>
      <c r="T41" s="200">
        <f t="shared" ca="1" si="18"/>
        <v>0</v>
      </c>
      <c r="U41" s="201">
        <f t="shared" ca="1" si="19"/>
        <v>0</v>
      </c>
      <c r="V41" s="198">
        <f t="shared" ca="1" si="20"/>
        <v>0</v>
      </c>
      <c r="W41" s="198">
        <f t="shared" ca="1" si="21"/>
        <v>0</v>
      </c>
      <c r="X41" s="199">
        <f t="shared" ca="1" si="22"/>
        <v>0</v>
      </c>
      <c r="Y41" s="199">
        <f t="shared" ca="1" si="23"/>
        <v>0</v>
      </c>
      <c r="Z41" s="201">
        <f t="shared" ca="1" si="24"/>
        <v>0</v>
      </c>
      <c r="AA41" s="198">
        <f t="shared" ca="1" si="25"/>
        <v>0</v>
      </c>
      <c r="AB41" s="200">
        <f t="shared" ca="1" si="26"/>
        <v>0</v>
      </c>
      <c r="AC41" s="201">
        <f t="shared" ca="1" si="27"/>
        <v>0</v>
      </c>
      <c r="AD41" s="198">
        <f t="shared" ca="1" si="28"/>
        <v>0</v>
      </c>
      <c r="AE41" s="200">
        <f t="shared" ca="1" si="29"/>
        <v>0</v>
      </c>
      <c r="AF41" s="201">
        <f t="shared" ca="1" si="30"/>
        <v>0</v>
      </c>
      <c r="AG41" s="198">
        <f t="shared" ca="1" si="31"/>
        <v>0</v>
      </c>
      <c r="AH41" s="199">
        <f t="shared" ca="1" si="32"/>
        <v>0</v>
      </c>
      <c r="AI41" s="200">
        <f t="shared" ca="1" si="33"/>
        <v>0</v>
      </c>
      <c r="AJ41" s="202">
        <f t="shared" ca="1" si="34"/>
        <v>0</v>
      </c>
      <c r="AK41" s="203">
        <f t="shared" ca="1" si="35"/>
        <v>0</v>
      </c>
      <c r="AL41" s="204">
        <f t="shared" ca="1" si="36"/>
        <v>0</v>
      </c>
      <c r="AM41" s="204">
        <f t="shared" ca="1" si="37"/>
        <v>0</v>
      </c>
      <c r="AN41" s="204">
        <f t="shared" ca="1" si="38"/>
        <v>0</v>
      </c>
      <c r="AO41" s="204">
        <f t="shared" ca="1" si="39"/>
        <v>0</v>
      </c>
      <c r="AP41" s="204">
        <f t="shared" ca="1" si="40"/>
        <v>0</v>
      </c>
      <c r="AQ41" s="205">
        <f t="shared" ca="1" si="41"/>
        <v>0</v>
      </c>
      <c r="AR41" s="206">
        <f t="shared" ca="1" si="42"/>
        <v>0</v>
      </c>
      <c r="AS41" s="185">
        <f t="shared" ca="1" si="43"/>
        <v>0</v>
      </c>
      <c r="AT41" s="196">
        <f t="shared" ca="1" si="44"/>
        <v>0</v>
      </c>
      <c r="AU41" s="197">
        <f t="shared" ca="1" si="45"/>
        <v>0</v>
      </c>
      <c r="AV41" s="195">
        <f t="shared" ca="1" si="46"/>
        <v>0</v>
      </c>
      <c r="AW41" s="47"/>
      <c r="AX41" s="44"/>
      <c r="AY41" s="44"/>
    </row>
    <row r="42" spans="1:51" ht="15" x14ac:dyDescent="0.2">
      <c r="A42" s="36">
        <v>30</v>
      </c>
      <c r="B42" s="183">
        <f t="shared" ca="1" si="0"/>
        <v>0</v>
      </c>
      <c r="C42" s="184">
        <f t="shared" ca="1" si="1"/>
        <v>0</v>
      </c>
      <c r="D42" s="198">
        <f t="shared" ca="1" si="2"/>
        <v>0</v>
      </c>
      <c r="E42" s="199">
        <f t="shared" ca="1" si="3"/>
        <v>0</v>
      </c>
      <c r="F42" s="199">
        <f t="shared" ca="1" si="4"/>
        <v>0</v>
      </c>
      <c r="G42" s="199">
        <f t="shared" ca="1" si="5"/>
        <v>0</v>
      </c>
      <c r="H42" s="199">
        <f t="shared" ca="1" si="6"/>
        <v>0</v>
      </c>
      <c r="I42" s="199">
        <f t="shared" ca="1" si="7"/>
        <v>0</v>
      </c>
      <c r="J42" s="199">
        <f t="shared" ca="1" si="8"/>
        <v>0</v>
      </c>
      <c r="K42" s="200">
        <f t="shared" ca="1" si="9"/>
        <v>0</v>
      </c>
      <c r="L42" s="201">
        <f t="shared" ca="1" si="10"/>
        <v>0</v>
      </c>
      <c r="M42" s="198">
        <f t="shared" ca="1" si="11"/>
        <v>0</v>
      </c>
      <c r="N42" s="199">
        <f t="shared" ca="1" si="12"/>
        <v>0</v>
      </c>
      <c r="O42" s="199">
        <f t="shared" ca="1" si="13"/>
        <v>0</v>
      </c>
      <c r="P42" s="199">
        <f t="shared" ca="1" si="14"/>
        <v>0</v>
      </c>
      <c r="Q42" s="199">
        <f t="shared" ca="1" si="15"/>
        <v>0</v>
      </c>
      <c r="R42" s="199">
        <f t="shared" ca="1" si="16"/>
        <v>0</v>
      </c>
      <c r="S42" s="199">
        <f t="shared" ca="1" si="17"/>
        <v>0</v>
      </c>
      <c r="T42" s="200">
        <f t="shared" ca="1" si="18"/>
        <v>0</v>
      </c>
      <c r="U42" s="201">
        <f t="shared" ca="1" si="19"/>
        <v>0</v>
      </c>
      <c r="V42" s="198">
        <f t="shared" ca="1" si="20"/>
        <v>0</v>
      </c>
      <c r="W42" s="198">
        <f t="shared" ca="1" si="21"/>
        <v>0</v>
      </c>
      <c r="X42" s="199">
        <f t="shared" ca="1" si="22"/>
        <v>0</v>
      </c>
      <c r="Y42" s="199">
        <f t="shared" ca="1" si="23"/>
        <v>0</v>
      </c>
      <c r="Z42" s="201">
        <f t="shared" ca="1" si="24"/>
        <v>0</v>
      </c>
      <c r="AA42" s="198">
        <f t="shared" ca="1" si="25"/>
        <v>0</v>
      </c>
      <c r="AB42" s="200">
        <f t="shared" ca="1" si="26"/>
        <v>0</v>
      </c>
      <c r="AC42" s="201">
        <f t="shared" ca="1" si="27"/>
        <v>0</v>
      </c>
      <c r="AD42" s="198">
        <f t="shared" ca="1" si="28"/>
        <v>0</v>
      </c>
      <c r="AE42" s="200">
        <f t="shared" ca="1" si="29"/>
        <v>0</v>
      </c>
      <c r="AF42" s="201">
        <f t="shared" ca="1" si="30"/>
        <v>0</v>
      </c>
      <c r="AG42" s="198">
        <f t="shared" ca="1" si="31"/>
        <v>0</v>
      </c>
      <c r="AH42" s="199">
        <f t="shared" ca="1" si="32"/>
        <v>0</v>
      </c>
      <c r="AI42" s="200">
        <f t="shared" ca="1" si="33"/>
        <v>0</v>
      </c>
      <c r="AJ42" s="202">
        <f t="shared" ca="1" si="34"/>
        <v>0</v>
      </c>
      <c r="AK42" s="203">
        <f t="shared" ca="1" si="35"/>
        <v>0</v>
      </c>
      <c r="AL42" s="204">
        <f t="shared" ca="1" si="36"/>
        <v>0</v>
      </c>
      <c r="AM42" s="204">
        <f t="shared" ca="1" si="37"/>
        <v>0</v>
      </c>
      <c r="AN42" s="204">
        <f t="shared" ca="1" si="38"/>
        <v>0</v>
      </c>
      <c r="AO42" s="204">
        <f t="shared" ca="1" si="39"/>
        <v>0</v>
      </c>
      <c r="AP42" s="204">
        <f t="shared" ca="1" si="40"/>
        <v>0</v>
      </c>
      <c r="AQ42" s="205">
        <f t="shared" ca="1" si="41"/>
        <v>0</v>
      </c>
      <c r="AR42" s="206">
        <f t="shared" ca="1" si="42"/>
        <v>0</v>
      </c>
      <c r="AS42" s="185">
        <f t="shared" ca="1" si="43"/>
        <v>0</v>
      </c>
      <c r="AT42" s="196">
        <f t="shared" ca="1" si="44"/>
        <v>0</v>
      </c>
      <c r="AU42" s="197">
        <f t="shared" ca="1" si="45"/>
        <v>0</v>
      </c>
      <c r="AV42" s="195">
        <f t="shared" ca="1" si="46"/>
        <v>0</v>
      </c>
      <c r="AW42" s="47"/>
      <c r="AX42" s="44"/>
      <c r="AY42" s="44"/>
    </row>
    <row r="43" spans="1:51" ht="15" x14ac:dyDescent="0.2">
      <c r="A43" s="36">
        <v>31</v>
      </c>
      <c r="B43" s="183">
        <f t="shared" ca="1" si="0"/>
        <v>0</v>
      </c>
      <c r="C43" s="184">
        <f t="shared" ca="1" si="1"/>
        <v>0</v>
      </c>
      <c r="D43" s="198">
        <f t="shared" ca="1" si="2"/>
        <v>0</v>
      </c>
      <c r="E43" s="199">
        <f t="shared" ca="1" si="3"/>
        <v>0</v>
      </c>
      <c r="F43" s="199">
        <f t="shared" ca="1" si="4"/>
        <v>0</v>
      </c>
      <c r="G43" s="199">
        <f t="shared" ca="1" si="5"/>
        <v>0</v>
      </c>
      <c r="H43" s="199">
        <f t="shared" ca="1" si="6"/>
        <v>0</v>
      </c>
      <c r="I43" s="199">
        <f t="shared" ca="1" si="7"/>
        <v>0</v>
      </c>
      <c r="J43" s="199">
        <f t="shared" ca="1" si="8"/>
        <v>0</v>
      </c>
      <c r="K43" s="200">
        <f t="shared" ca="1" si="9"/>
        <v>0</v>
      </c>
      <c r="L43" s="201">
        <f t="shared" ca="1" si="10"/>
        <v>0</v>
      </c>
      <c r="M43" s="198">
        <f t="shared" ca="1" si="11"/>
        <v>0</v>
      </c>
      <c r="N43" s="199">
        <f t="shared" ca="1" si="12"/>
        <v>0</v>
      </c>
      <c r="O43" s="199">
        <f t="shared" ca="1" si="13"/>
        <v>0</v>
      </c>
      <c r="P43" s="199">
        <f t="shared" ca="1" si="14"/>
        <v>0</v>
      </c>
      <c r="Q43" s="199">
        <f t="shared" ca="1" si="15"/>
        <v>0</v>
      </c>
      <c r="R43" s="199">
        <f t="shared" ca="1" si="16"/>
        <v>0</v>
      </c>
      <c r="S43" s="199">
        <f t="shared" ca="1" si="17"/>
        <v>0</v>
      </c>
      <c r="T43" s="200">
        <f t="shared" ca="1" si="18"/>
        <v>0</v>
      </c>
      <c r="U43" s="201">
        <f t="shared" ca="1" si="19"/>
        <v>0</v>
      </c>
      <c r="V43" s="198">
        <f t="shared" ca="1" si="20"/>
        <v>0</v>
      </c>
      <c r="W43" s="198">
        <f t="shared" ca="1" si="21"/>
        <v>0</v>
      </c>
      <c r="X43" s="199">
        <f t="shared" ca="1" si="22"/>
        <v>0</v>
      </c>
      <c r="Y43" s="199">
        <f t="shared" ca="1" si="23"/>
        <v>0</v>
      </c>
      <c r="Z43" s="201">
        <f t="shared" ca="1" si="24"/>
        <v>0</v>
      </c>
      <c r="AA43" s="198">
        <f t="shared" ca="1" si="25"/>
        <v>0</v>
      </c>
      <c r="AB43" s="200">
        <f t="shared" ca="1" si="26"/>
        <v>0</v>
      </c>
      <c r="AC43" s="201">
        <f t="shared" ca="1" si="27"/>
        <v>0</v>
      </c>
      <c r="AD43" s="198">
        <f t="shared" ca="1" si="28"/>
        <v>0</v>
      </c>
      <c r="AE43" s="200">
        <f t="shared" ca="1" si="29"/>
        <v>0</v>
      </c>
      <c r="AF43" s="201">
        <f t="shared" ca="1" si="30"/>
        <v>0</v>
      </c>
      <c r="AG43" s="198">
        <f t="shared" ca="1" si="31"/>
        <v>0</v>
      </c>
      <c r="AH43" s="199">
        <f t="shared" ca="1" si="32"/>
        <v>0</v>
      </c>
      <c r="AI43" s="200">
        <f t="shared" ca="1" si="33"/>
        <v>0</v>
      </c>
      <c r="AJ43" s="202">
        <f t="shared" ca="1" si="34"/>
        <v>0</v>
      </c>
      <c r="AK43" s="203">
        <f t="shared" ca="1" si="35"/>
        <v>0</v>
      </c>
      <c r="AL43" s="204">
        <f t="shared" ca="1" si="36"/>
        <v>0</v>
      </c>
      <c r="AM43" s="204">
        <f t="shared" ca="1" si="37"/>
        <v>0</v>
      </c>
      <c r="AN43" s="204">
        <f t="shared" ca="1" si="38"/>
        <v>0</v>
      </c>
      <c r="AO43" s="204">
        <f t="shared" ca="1" si="39"/>
        <v>0</v>
      </c>
      <c r="AP43" s="204">
        <f t="shared" ca="1" si="40"/>
        <v>0</v>
      </c>
      <c r="AQ43" s="205">
        <f t="shared" ca="1" si="41"/>
        <v>0</v>
      </c>
      <c r="AR43" s="206">
        <f t="shared" ca="1" si="42"/>
        <v>0</v>
      </c>
      <c r="AS43" s="185">
        <f t="shared" ca="1" si="43"/>
        <v>0</v>
      </c>
      <c r="AT43" s="196">
        <f t="shared" ca="1" si="44"/>
        <v>0</v>
      </c>
      <c r="AU43" s="197">
        <f t="shared" ca="1" si="45"/>
        <v>0</v>
      </c>
      <c r="AV43" s="195">
        <f t="shared" ca="1" si="46"/>
        <v>0</v>
      </c>
      <c r="AW43" s="47"/>
      <c r="AX43" s="44"/>
      <c r="AY43" s="44"/>
    </row>
    <row r="44" spans="1:51" ht="15" x14ac:dyDescent="0.2">
      <c r="A44" s="36">
        <v>32</v>
      </c>
      <c r="B44" s="183">
        <f t="shared" ca="1" si="0"/>
        <v>0</v>
      </c>
      <c r="C44" s="184">
        <f t="shared" ca="1" si="1"/>
        <v>0</v>
      </c>
      <c r="D44" s="198">
        <f t="shared" ca="1" si="2"/>
        <v>0</v>
      </c>
      <c r="E44" s="199">
        <f t="shared" ca="1" si="3"/>
        <v>0</v>
      </c>
      <c r="F44" s="199">
        <f t="shared" ca="1" si="4"/>
        <v>0</v>
      </c>
      <c r="G44" s="199">
        <f t="shared" ca="1" si="5"/>
        <v>0</v>
      </c>
      <c r="H44" s="199">
        <f t="shared" ca="1" si="6"/>
        <v>0</v>
      </c>
      <c r="I44" s="199">
        <f t="shared" ca="1" si="7"/>
        <v>0</v>
      </c>
      <c r="J44" s="199">
        <f t="shared" ca="1" si="8"/>
        <v>0</v>
      </c>
      <c r="K44" s="200">
        <f t="shared" ca="1" si="9"/>
        <v>0</v>
      </c>
      <c r="L44" s="201">
        <f t="shared" ca="1" si="10"/>
        <v>0</v>
      </c>
      <c r="M44" s="198">
        <f t="shared" ca="1" si="11"/>
        <v>0</v>
      </c>
      <c r="N44" s="199">
        <f t="shared" ca="1" si="12"/>
        <v>0</v>
      </c>
      <c r="O44" s="199">
        <f t="shared" ca="1" si="13"/>
        <v>0</v>
      </c>
      <c r="P44" s="199">
        <f t="shared" ca="1" si="14"/>
        <v>0</v>
      </c>
      <c r="Q44" s="199">
        <f t="shared" ca="1" si="15"/>
        <v>0</v>
      </c>
      <c r="R44" s="199">
        <f t="shared" ca="1" si="16"/>
        <v>0</v>
      </c>
      <c r="S44" s="199">
        <f t="shared" ca="1" si="17"/>
        <v>0</v>
      </c>
      <c r="T44" s="200">
        <f t="shared" ca="1" si="18"/>
        <v>0</v>
      </c>
      <c r="U44" s="201">
        <f t="shared" ca="1" si="19"/>
        <v>0</v>
      </c>
      <c r="V44" s="198">
        <f t="shared" ca="1" si="20"/>
        <v>0</v>
      </c>
      <c r="W44" s="198">
        <f t="shared" ca="1" si="21"/>
        <v>0</v>
      </c>
      <c r="X44" s="199">
        <f t="shared" ca="1" si="22"/>
        <v>0</v>
      </c>
      <c r="Y44" s="199">
        <f t="shared" ca="1" si="23"/>
        <v>0</v>
      </c>
      <c r="Z44" s="201">
        <f t="shared" ca="1" si="24"/>
        <v>0</v>
      </c>
      <c r="AA44" s="198">
        <f t="shared" ca="1" si="25"/>
        <v>0</v>
      </c>
      <c r="AB44" s="200">
        <f t="shared" ca="1" si="26"/>
        <v>0</v>
      </c>
      <c r="AC44" s="201">
        <f t="shared" ca="1" si="27"/>
        <v>0</v>
      </c>
      <c r="AD44" s="198">
        <f t="shared" ca="1" si="28"/>
        <v>0</v>
      </c>
      <c r="AE44" s="200">
        <f t="shared" ca="1" si="29"/>
        <v>0</v>
      </c>
      <c r="AF44" s="201">
        <f t="shared" ca="1" si="30"/>
        <v>0</v>
      </c>
      <c r="AG44" s="198">
        <f t="shared" ca="1" si="31"/>
        <v>0</v>
      </c>
      <c r="AH44" s="199">
        <f t="shared" ca="1" si="32"/>
        <v>0</v>
      </c>
      <c r="AI44" s="200">
        <f t="shared" ca="1" si="33"/>
        <v>0</v>
      </c>
      <c r="AJ44" s="202">
        <f t="shared" ca="1" si="34"/>
        <v>0</v>
      </c>
      <c r="AK44" s="203">
        <f t="shared" ca="1" si="35"/>
        <v>0</v>
      </c>
      <c r="AL44" s="204">
        <f t="shared" ca="1" si="36"/>
        <v>0</v>
      </c>
      <c r="AM44" s="204">
        <f t="shared" ca="1" si="37"/>
        <v>0</v>
      </c>
      <c r="AN44" s="204">
        <f t="shared" ca="1" si="38"/>
        <v>0</v>
      </c>
      <c r="AO44" s="204">
        <f t="shared" ca="1" si="39"/>
        <v>0</v>
      </c>
      <c r="AP44" s="204">
        <f t="shared" ca="1" si="40"/>
        <v>0</v>
      </c>
      <c r="AQ44" s="205">
        <f t="shared" ca="1" si="41"/>
        <v>0</v>
      </c>
      <c r="AR44" s="206">
        <f t="shared" ca="1" si="42"/>
        <v>0</v>
      </c>
      <c r="AS44" s="185">
        <f t="shared" ca="1" si="43"/>
        <v>0</v>
      </c>
      <c r="AT44" s="196">
        <f t="shared" ca="1" si="44"/>
        <v>0</v>
      </c>
      <c r="AU44" s="197">
        <f t="shared" ca="1" si="45"/>
        <v>0</v>
      </c>
      <c r="AV44" s="195">
        <f t="shared" ca="1" si="46"/>
        <v>0</v>
      </c>
      <c r="AW44" s="47"/>
      <c r="AX44" s="44"/>
      <c r="AY44" s="44"/>
    </row>
    <row r="45" spans="1:51" ht="15" x14ac:dyDescent="0.2">
      <c r="A45" s="36">
        <v>33</v>
      </c>
      <c r="B45" s="183">
        <f t="shared" ca="1" si="0"/>
        <v>0</v>
      </c>
      <c r="C45" s="184">
        <f t="shared" ca="1" si="1"/>
        <v>0</v>
      </c>
      <c r="D45" s="198">
        <f t="shared" ca="1" si="2"/>
        <v>0</v>
      </c>
      <c r="E45" s="199">
        <f t="shared" ca="1" si="3"/>
        <v>0</v>
      </c>
      <c r="F45" s="199">
        <f t="shared" ca="1" si="4"/>
        <v>0</v>
      </c>
      <c r="G45" s="199">
        <f t="shared" ca="1" si="5"/>
        <v>0</v>
      </c>
      <c r="H45" s="199">
        <f t="shared" ca="1" si="6"/>
        <v>0</v>
      </c>
      <c r="I45" s="199">
        <f t="shared" ca="1" si="7"/>
        <v>0</v>
      </c>
      <c r="J45" s="199">
        <f t="shared" ca="1" si="8"/>
        <v>0</v>
      </c>
      <c r="K45" s="200">
        <f t="shared" ca="1" si="9"/>
        <v>0</v>
      </c>
      <c r="L45" s="201">
        <f t="shared" ca="1" si="10"/>
        <v>0</v>
      </c>
      <c r="M45" s="198">
        <f t="shared" ca="1" si="11"/>
        <v>0</v>
      </c>
      <c r="N45" s="199">
        <f t="shared" ca="1" si="12"/>
        <v>0</v>
      </c>
      <c r="O45" s="199">
        <f t="shared" ca="1" si="13"/>
        <v>0</v>
      </c>
      <c r="P45" s="199">
        <f t="shared" ca="1" si="14"/>
        <v>0</v>
      </c>
      <c r="Q45" s="199">
        <f t="shared" ca="1" si="15"/>
        <v>0</v>
      </c>
      <c r="R45" s="199">
        <f t="shared" ca="1" si="16"/>
        <v>0</v>
      </c>
      <c r="S45" s="199">
        <f t="shared" ca="1" si="17"/>
        <v>0</v>
      </c>
      <c r="T45" s="200">
        <f t="shared" ca="1" si="18"/>
        <v>0</v>
      </c>
      <c r="U45" s="201">
        <f t="shared" ca="1" si="19"/>
        <v>0</v>
      </c>
      <c r="V45" s="198">
        <f t="shared" ca="1" si="20"/>
        <v>0</v>
      </c>
      <c r="W45" s="198">
        <f t="shared" ca="1" si="21"/>
        <v>0</v>
      </c>
      <c r="X45" s="199">
        <f t="shared" ca="1" si="22"/>
        <v>0</v>
      </c>
      <c r="Y45" s="199">
        <f t="shared" ca="1" si="23"/>
        <v>0</v>
      </c>
      <c r="Z45" s="201">
        <f t="shared" ca="1" si="24"/>
        <v>0</v>
      </c>
      <c r="AA45" s="198">
        <f t="shared" ca="1" si="25"/>
        <v>0</v>
      </c>
      <c r="AB45" s="200">
        <f t="shared" ca="1" si="26"/>
        <v>0</v>
      </c>
      <c r="AC45" s="201">
        <f t="shared" ca="1" si="27"/>
        <v>0</v>
      </c>
      <c r="AD45" s="198">
        <f t="shared" ca="1" si="28"/>
        <v>0</v>
      </c>
      <c r="AE45" s="200">
        <f t="shared" ca="1" si="29"/>
        <v>0</v>
      </c>
      <c r="AF45" s="201">
        <f t="shared" ca="1" si="30"/>
        <v>0</v>
      </c>
      <c r="AG45" s="198">
        <f t="shared" ca="1" si="31"/>
        <v>0</v>
      </c>
      <c r="AH45" s="199">
        <f t="shared" ca="1" si="32"/>
        <v>0</v>
      </c>
      <c r="AI45" s="200">
        <f t="shared" ca="1" si="33"/>
        <v>0</v>
      </c>
      <c r="AJ45" s="202">
        <f t="shared" ca="1" si="34"/>
        <v>0</v>
      </c>
      <c r="AK45" s="203">
        <f t="shared" ca="1" si="35"/>
        <v>0</v>
      </c>
      <c r="AL45" s="204">
        <f t="shared" ca="1" si="36"/>
        <v>0</v>
      </c>
      <c r="AM45" s="204">
        <f t="shared" ca="1" si="37"/>
        <v>0</v>
      </c>
      <c r="AN45" s="204">
        <f t="shared" ca="1" si="38"/>
        <v>0</v>
      </c>
      <c r="AO45" s="204">
        <f t="shared" ca="1" si="39"/>
        <v>0</v>
      </c>
      <c r="AP45" s="204">
        <f t="shared" ca="1" si="40"/>
        <v>0</v>
      </c>
      <c r="AQ45" s="205">
        <f t="shared" ca="1" si="41"/>
        <v>0</v>
      </c>
      <c r="AR45" s="206">
        <f t="shared" ca="1" si="42"/>
        <v>0</v>
      </c>
      <c r="AS45" s="185">
        <f t="shared" ca="1" si="43"/>
        <v>0</v>
      </c>
      <c r="AT45" s="196">
        <f t="shared" ca="1" si="44"/>
        <v>0</v>
      </c>
      <c r="AU45" s="197">
        <f t="shared" ca="1" si="45"/>
        <v>0</v>
      </c>
      <c r="AV45" s="195">
        <f t="shared" ca="1" si="46"/>
        <v>0</v>
      </c>
      <c r="AW45" s="47"/>
      <c r="AX45" s="44"/>
      <c r="AY45" s="44"/>
    </row>
    <row r="46" spans="1:51" ht="15" x14ac:dyDescent="0.2">
      <c r="A46" s="36">
        <v>34</v>
      </c>
      <c r="B46" s="183">
        <f t="shared" ca="1" si="0"/>
        <v>0</v>
      </c>
      <c r="C46" s="184">
        <f t="shared" ca="1" si="1"/>
        <v>0</v>
      </c>
      <c r="D46" s="198">
        <f t="shared" ca="1" si="2"/>
        <v>0</v>
      </c>
      <c r="E46" s="199">
        <f t="shared" ca="1" si="3"/>
        <v>0</v>
      </c>
      <c r="F46" s="199">
        <f t="shared" ca="1" si="4"/>
        <v>0</v>
      </c>
      <c r="G46" s="199">
        <f t="shared" ca="1" si="5"/>
        <v>0</v>
      </c>
      <c r="H46" s="199">
        <f t="shared" ca="1" si="6"/>
        <v>0</v>
      </c>
      <c r="I46" s="199">
        <f t="shared" ca="1" si="7"/>
        <v>0</v>
      </c>
      <c r="J46" s="199">
        <f t="shared" ca="1" si="8"/>
        <v>0</v>
      </c>
      <c r="K46" s="200">
        <f t="shared" ca="1" si="9"/>
        <v>0</v>
      </c>
      <c r="L46" s="201">
        <f t="shared" ca="1" si="10"/>
        <v>0</v>
      </c>
      <c r="M46" s="198">
        <f t="shared" ca="1" si="11"/>
        <v>0</v>
      </c>
      <c r="N46" s="199">
        <f t="shared" ca="1" si="12"/>
        <v>0</v>
      </c>
      <c r="O46" s="199">
        <f t="shared" ca="1" si="13"/>
        <v>0</v>
      </c>
      <c r="P46" s="199">
        <f t="shared" ca="1" si="14"/>
        <v>0</v>
      </c>
      <c r="Q46" s="199">
        <f t="shared" ca="1" si="15"/>
        <v>0</v>
      </c>
      <c r="R46" s="199">
        <f t="shared" ca="1" si="16"/>
        <v>0</v>
      </c>
      <c r="S46" s="199">
        <f t="shared" ca="1" si="17"/>
        <v>0</v>
      </c>
      <c r="T46" s="200">
        <f t="shared" ca="1" si="18"/>
        <v>0</v>
      </c>
      <c r="U46" s="201">
        <f t="shared" ca="1" si="19"/>
        <v>0</v>
      </c>
      <c r="V46" s="198">
        <f t="shared" ca="1" si="20"/>
        <v>0</v>
      </c>
      <c r="W46" s="198">
        <f t="shared" ca="1" si="21"/>
        <v>0</v>
      </c>
      <c r="X46" s="199">
        <f t="shared" ca="1" si="22"/>
        <v>0</v>
      </c>
      <c r="Y46" s="199">
        <f t="shared" ca="1" si="23"/>
        <v>0</v>
      </c>
      <c r="Z46" s="201">
        <f t="shared" ca="1" si="24"/>
        <v>0</v>
      </c>
      <c r="AA46" s="198">
        <f t="shared" ca="1" si="25"/>
        <v>0</v>
      </c>
      <c r="AB46" s="200">
        <f t="shared" ca="1" si="26"/>
        <v>0</v>
      </c>
      <c r="AC46" s="201">
        <f t="shared" ca="1" si="27"/>
        <v>0</v>
      </c>
      <c r="AD46" s="198">
        <f t="shared" ca="1" si="28"/>
        <v>0</v>
      </c>
      <c r="AE46" s="200">
        <f t="shared" ca="1" si="29"/>
        <v>0</v>
      </c>
      <c r="AF46" s="201">
        <f t="shared" ca="1" si="30"/>
        <v>0</v>
      </c>
      <c r="AG46" s="198">
        <f t="shared" ca="1" si="31"/>
        <v>0</v>
      </c>
      <c r="AH46" s="199">
        <f t="shared" ca="1" si="32"/>
        <v>0</v>
      </c>
      <c r="AI46" s="200">
        <f t="shared" ca="1" si="33"/>
        <v>0</v>
      </c>
      <c r="AJ46" s="202">
        <f t="shared" ca="1" si="34"/>
        <v>0</v>
      </c>
      <c r="AK46" s="203">
        <f t="shared" ca="1" si="35"/>
        <v>0</v>
      </c>
      <c r="AL46" s="204">
        <f t="shared" ca="1" si="36"/>
        <v>0</v>
      </c>
      <c r="AM46" s="204">
        <f t="shared" ca="1" si="37"/>
        <v>0</v>
      </c>
      <c r="AN46" s="204">
        <f t="shared" ca="1" si="38"/>
        <v>0</v>
      </c>
      <c r="AO46" s="204">
        <f t="shared" ca="1" si="39"/>
        <v>0</v>
      </c>
      <c r="AP46" s="204">
        <f t="shared" ca="1" si="40"/>
        <v>0</v>
      </c>
      <c r="AQ46" s="205">
        <f t="shared" ca="1" si="41"/>
        <v>0</v>
      </c>
      <c r="AR46" s="206">
        <f t="shared" ca="1" si="42"/>
        <v>0</v>
      </c>
      <c r="AS46" s="185">
        <f t="shared" ca="1" si="43"/>
        <v>0</v>
      </c>
      <c r="AT46" s="196">
        <f t="shared" ca="1" si="44"/>
        <v>0</v>
      </c>
      <c r="AU46" s="197">
        <f t="shared" ca="1" si="45"/>
        <v>0</v>
      </c>
      <c r="AV46" s="195">
        <f t="shared" ca="1" si="46"/>
        <v>0</v>
      </c>
      <c r="AW46" s="47"/>
      <c r="AX46" s="44"/>
      <c r="AY46" s="44"/>
    </row>
    <row r="47" spans="1:51" ht="15" x14ac:dyDescent="0.2">
      <c r="A47" s="36">
        <v>35</v>
      </c>
      <c r="B47" s="183">
        <f t="shared" ca="1" si="0"/>
        <v>0</v>
      </c>
      <c r="C47" s="184">
        <f t="shared" ca="1" si="1"/>
        <v>0</v>
      </c>
      <c r="D47" s="198">
        <f t="shared" ca="1" si="2"/>
        <v>0</v>
      </c>
      <c r="E47" s="199">
        <f t="shared" ca="1" si="3"/>
        <v>0</v>
      </c>
      <c r="F47" s="199">
        <f t="shared" ca="1" si="4"/>
        <v>0</v>
      </c>
      <c r="G47" s="199">
        <f t="shared" ca="1" si="5"/>
        <v>0</v>
      </c>
      <c r="H47" s="199">
        <f t="shared" ca="1" si="6"/>
        <v>0</v>
      </c>
      <c r="I47" s="199">
        <f t="shared" ca="1" si="7"/>
        <v>0</v>
      </c>
      <c r="J47" s="199">
        <f t="shared" ca="1" si="8"/>
        <v>0</v>
      </c>
      <c r="K47" s="200">
        <f t="shared" ca="1" si="9"/>
        <v>0</v>
      </c>
      <c r="L47" s="201">
        <f t="shared" ca="1" si="10"/>
        <v>0</v>
      </c>
      <c r="M47" s="198">
        <f t="shared" ca="1" si="11"/>
        <v>0</v>
      </c>
      <c r="N47" s="199">
        <f t="shared" ca="1" si="12"/>
        <v>0</v>
      </c>
      <c r="O47" s="199">
        <f t="shared" ca="1" si="13"/>
        <v>0</v>
      </c>
      <c r="P47" s="199">
        <f t="shared" ca="1" si="14"/>
        <v>0</v>
      </c>
      <c r="Q47" s="199">
        <f t="shared" ca="1" si="15"/>
        <v>0</v>
      </c>
      <c r="R47" s="199">
        <f t="shared" ca="1" si="16"/>
        <v>0</v>
      </c>
      <c r="S47" s="199">
        <f t="shared" ca="1" si="17"/>
        <v>0</v>
      </c>
      <c r="T47" s="200">
        <f t="shared" ca="1" si="18"/>
        <v>0</v>
      </c>
      <c r="U47" s="201">
        <f t="shared" ca="1" si="19"/>
        <v>0</v>
      </c>
      <c r="V47" s="198">
        <f t="shared" ca="1" si="20"/>
        <v>0</v>
      </c>
      <c r="W47" s="198">
        <f t="shared" ca="1" si="21"/>
        <v>0</v>
      </c>
      <c r="X47" s="199">
        <f t="shared" ca="1" si="22"/>
        <v>0</v>
      </c>
      <c r="Y47" s="199">
        <f t="shared" ca="1" si="23"/>
        <v>0</v>
      </c>
      <c r="Z47" s="201">
        <f t="shared" ca="1" si="24"/>
        <v>0</v>
      </c>
      <c r="AA47" s="198">
        <f t="shared" ca="1" si="25"/>
        <v>0</v>
      </c>
      <c r="AB47" s="200">
        <f t="shared" ca="1" si="26"/>
        <v>0</v>
      </c>
      <c r="AC47" s="201">
        <f t="shared" ca="1" si="27"/>
        <v>0</v>
      </c>
      <c r="AD47" s="198">
        <f t="shared" ca="1" si="28"/>
        <v>0</v>
      </c>
      <c r="AE47" s="200">
        <f t="shared" ca="1" si="29"/>
        <v>0</v>
      </c>
      <c r="AF47" s="201">
        <f t="shared" ca="1" si="30"/>
        <v>0</v>
      </c>
      <c r="AG47" s="198">
        <f t="shared" ca="1" si="31"/>
        <v>0</v>
      </c>
      <c r="AH47" s="199">
        <f t="shared" ca="1" si="32"/>
        <v>0</v>
      </c>
      <c r="AI47" s="200">
        <f t="shared" ca="1" si="33"/>
        <v>0</v>
      </c>
      <c r="AJ47" s="202">
        <f t="shared" ca="1" si="34"/>
        <v>0</v>
      </c>
      <c r="AK47" s="203">
        <f t="shared" ca="1" si="35"/>
        <v>0</v>
      </c>
      <c r="AL47" s="204">
        <f t="shared" ca="1" si="36"/>
        <v>0</v>
      </c>
      <c r="AM47" s="204">
        <f t="shared" ca="1" si="37"/>
        <v>0</v>
      </c>
      <c r="AN47" s="204">
        <f t="shared" ca="1" si="38"/>
        <v>0</v>
      </c>
      <c r="AO47" s="204">
        <f t="shared" ca="1" si="39"/>
        <v>0</v>
      </c>
      <c r="AP47" s="204">
        <f t="shared" ca="1" si="40"/>
        <v>0</v>
      </c>
      <c r="AQ47" s="205">
        <f t="shared" ca="1" si="41"/>
        <v>0</v>
      </c>
      <c r="AR47" s="206">
        <f t="shared" ca="1" si="42"/>
        <v>0</v>
      </c>
      <c r="AS47" s="185">
        <f t="shared" ca="1" si="43"/>
        <v>0</v>
      </c>
      <c r="AT47" s="196">
        <f t="shared" ca="1" si="44"/>
        <v>0</v>
      </c>
      <c r="AU47" s="197">
        <f t="shared" ca="1" si="45"/>
        <v>0</v>
      </c>
      <c r="AV47" s="195">
        <f t="shared" ca="1" si="46"/>
        <v>0</v>
      </c>
      <c r="AW47" s="47"/>
      <c r="AX47" s="44"/>
      <c r="AY47" s="44"/>
    </row>
    <row r="48" spans="1:51" ht="15" x14ac:dyDescent="0.2">
      <c r="A48" s="36">
        <v>36</v>
      </c>
      <c r="B48" s="183">
        <f t="shared" ca="1" si="0"/>
        <v>0</v>
      </c>
      <c r="C48" s="184">
        <f t="shared" ca="1" si="1"/>
        <v>0</v>
      </c>
      <c r="D48" s="198">
        <f t="shared" ca="1" si="2"/>
        <v>0</v>
      </c>
      <c r="E48" s="199">
        <f t="shared" ca="1" si="3"/>
        <v>0</v>
      </c>
      <c r="F48" s="199">
        <f t="shared" ca="1" si="4"/>
        <v>0</v>
      </c>
      <c r="G48" s="199">
        <f t="shared" ca="1" si="5"/>
        <v>0</v>
      </c>
      <c r="H48" s="199">
        <f t="shared" ca="1" si="6"/>
        <v>0</v>
      </c>
      <c r="I48" s="199">
        <f t="shared" ca="1" si="7"/>
        <v>0</v>
      </c>
      <c r="J48" s="199">
        <f t="shared" ca="1" si="8"/>
        <v>0</v>
      </c>
      <c r="K48" s="200">
        <f t="shared" ca="1" si="9"/>
        <v>0</v>
      </c>
      <c r="L48" s="201">
        <f t="shared" ca="1" si="10"/>
        <v>0</v>
      </c>
      <c r="M48" s="198">
        <f t="shared" ca="1" si="11"/>
        <v>0</v>
      </c>
      <c r="N48" s="199">
        <f t="shared" ca="1" si="12"/>
        <v>0</v>
      </c>
      <c r="O48" s="199">
        <f t="shared" ca="1" si="13"/>
        <v>0</v>
      </c>
      <c r="P48" s="199">
        <f t="shared" ca="1" si="14"/>
        <v>0</v>
      </c>
      <c r="Q48" s="199">
        <f t="shared" ca="1" si="15"/>
        <v>0</v>
      </c>
      <c r="R48" s="199">
        <f t="shared" ca="1" si="16"/>
        <v>0</v>
      </c>
      <c r="S48" s="199">
        <f t="shared" ca="1" si="17"/>
        <v>0</v>
      </c>
      <c r="T48" s="200">
        <f t="shared" ca="1" si="18"/>
        <v>0</v>
      </c>
      <c r="U48" s="201">
        <f t="shared" ca="1" si="19"/>
        <v>0</v>
      </c>
      <c r="V48" s="198">
        <f t="shared" ca="1" si="20"/>
        <v>0</v>
      </c>
      <c r="W48" s="198">
        <f t="shared" ca="1" si="21"/>
        <v>0</v>
      </c>
      <c r="X48" s="199">
        <f t="shared" ca="1" si="22"/>
        <v>0</v>
      </c>
      <c r="Y48" s="199">
        <f t="shared" ca="1" si="23"/>
        <v>0</v>
      </c>
      <c r="Z48" s="201">
        <f t="shared" ca="1" si="24"/>
        <v>0</v>
      </c>
      <c r="AA48" s="198">
        <f t="shared" ca="1" si="25"/>
        <v>0</v>
      </c>
      <c r="AB48" s="200">
        <f t="shared" ca="1" si="26"/>
        <v>0</v>
      </c>
      <c r="AC48" s="201">
        <f t="shared" ca="1" si="27"/>
        <v>0</v>
      </c>
      <c r="AD48" s="198">
        <f t="shared" ca="1" si="28"/>
        <v>0</v>
      </c>
      <c r="AE48" s="200">
        <f t="shared" ca="1" si="29"/>
        <v>0</v>
      </c>
      <c r="AF48" s="201">
        <f t="shared" ca="1" si="30"/>
        <v>0</v>
      </c>
      <c r="AG48" s="198">
        <f t="shared" ca="1" si="31"/>
        <v>0</v>
      </c>
      <c r="AH48" s="199">
        <f t="shared" ca="1" si="32"/>
        <v>0</v>
      </c>
      <c r="AI48" s="200">
        <f t="shared" ca="1" si="33"/>
        <v>0</v>
      </c>
      <c r="AJ48" s="202">
        <f t="shared" ca="1" si="34"/>
        <v>0</v>
      </c>
      <c r="AK48" s="203">
        <f t="shared" ca="1" si="35"/>
        <v>0</v>
      </c>
      <c r="AL48" s="204">
        <f t="shared" ca="1" si="36"/>
        <v>0</v>
      </c>
      <c r="AM48" s="204">
        <f t="shared" ca="1" si="37"/>
        <v>0</v>
      </c>
      <c r="AN48" s="204">
        <f t="shared" ca="1" si="38"/>
        <v>0</v>
      </c>
      <c r="AO48" s="204">
        <f t="shared" ca="1" si="39"/>
        <v>0</v>
      </c>
      <c r="AP48" s="204">
        <f t="shared" ca="1" si="40"/>
        <v>0</v>
      </c>
      <c r="AQ48" s="205">
        <f t="shared" ca="1" si="41"/>
        <v>0</v>
      </c>
      <c r="AR48" s="206">
        <f t="shared" ca="1" si="42"/>
        <v>0</v>
      </c>
      <c r="AS48" s="185">
        <f t="shared" ca="1" si="43"/>
        <v>0</v>
      </c>
      <c r="AT48" s="196">
        <f t="shared" ca="1" si="44"/>
        <v>0</v>
      </c>
      <c r="AU48" s="197">
        <f t="shared" ca="1" si="45"/>
        <v>0</v>
      </c>
      <c r="AV48" s="195">
        <f t="shared" ca="1" si="46"/>
        <v>0</v>
      </c>
      <c r="AW48" s="47"/>
      <c r="AX48" s="44"/>
      <c r="AY48" s="44"/>
    </row>
    <row r="49" spans="1:51" ht="15" x14ac:dyDescent="0.2">
      <c r="A49" s="36">
        <v>37</v>
      </c>
      <c r="B49" s="183">
        <f t="shared" ca="1" si="0"/>
        <v>0</v>
      </c>
      <c r="C49" s="184">
        <f t="shared" ca="1" si="1"/>
        <v>0</v>
      </c>
      <c r="D49" s="198">
        <f t="shared" ca="1" si="2"/>
        <v>0</v>
      </c>
      <c r="E49" s="199">
        <f t="shared" ca="1" si="3"/>
        <v>0</v>
      </c>
      <c r="F49" s="199">
        <f t="shared" ca="1" si="4"/>
        <v>0</v>
      </c>
      <c r="G49" s="199">
        <f t="shared" ca="1" si="5"/>
        <v>0</v>
      </c>
      <c r="H49" s="199">
        <f t="shared" ca="1" si="6"/>
        <v>0</v>
      </c>
      <c r="I49" s="199">
        <f t="shared" ca="1" si="7"/>
        <v>0</v>
      </c>
      <c r="J49" s="199">
        <f t="shared" ca="1" si="8"/>
        <v>0</v>
      </c>
      <c r="K49" s="200">
        <f t="shared" ca="1" si="9"/>
        <v>0</v>
      </c>
      <c r="L49" s="201">
        <f t="shared" ca="1" si="10"/>
        <v>0</v>
      </c>
      <c r="M49" s="198">
        <f t="shared" ca="1" si="11"/>
        <v>0</v>
      </c>
      <c r="N49" s="199">
        <f t="shared" ca="1" si="12"/>
        <v>0</v>
      </c>
      <c r="O49" s="199">
        <f t="shared" ca="1" si="13"/>
        <v>0</v>
      </c>
      <c r="P49" s="199">
        <f t="shared" ca="1" si="14"/>
        <v>0</v>
      </c>
      <c r="Q49" s="199">
        <f t="shared" ca="1" si="15"/>
        <v>0</v>
      </c>
      <c r="R49" s="199">
        <f t="shared" ca="1" si="16"/>
        <v>0</v>
      </c>
      <c r="S49" s="199">
        <f t="shared" ca="1" si="17"/>
        <v>0</v>
      </c>
      <c r="T49" s="200">
        <f t="shared" ca="1" si="18"/>
        <v>0</v>
      </c>
      <c r="U49" s="201">
        <f t="shared" ca="1" si="19"/>
        <v>0</v>
      </c>
      <c r="V49" s="198">
        <f t="shared" ca="1" si="20"/>
        <v>0</v>
      </c>
      <c r="W49" s="198">
        <f t="shared" ca="1" si="21"/>
        <v>0</v>
      </c>
      <c r="X49" s="199">
        <f t="shared" ca="1" si="22"/>
        <v>0</v>
      </c>
      <c r="Y49" s="199">
        <f t="shared" ca="1" si="23"/>
        <v>0</v>
      </c>
      <c r="Z49" s="201">
        <f t="shared" ca="1" si="24"/>
        <v>0</v>
      </c>
      <c r="AA49" s="198">
        <f t="shared" ca="1" si="25"/>
        <v>0</v>
      </c>
      <c r="AB49" s="200">
        <f t="shared" ca="1" si="26"/>
        <v>0</v>
      </c>
      <c r="AC49" s="201">
        <f t="shared" ca="1" si="27"/>
        <v>0</v>
      </c>
      <c r="AD49" s="198">
        <f t="shared" ca="1" si="28"/>
        <v>0</v>
      </c>
      <c r="AE49" s="200">
        <f t="shared" ca="1" si="29"/>
        <v>0</v>
      </c>
      <c r="AF49" s="201">
        <f t="shared" ca="1" si="30"/>
        <v>0</v>
      </c>
      <c r="AG49" s="198">
        <f t="shared" ca="1" si="31"/>
        <v>0</v>
      </c>
      <c r="AH49" s="199">
        <f t="shared" ca="1" si="32"/>
        <v>0</v>
      </c>
      <c r="AI49" s="200">
        <f t="shared" ca="1" si="33"/>
        <v>0</v>
      </c>
      <c r="AJ49" s="202">
        <f t="shared" ca="1" si="34"/>
        <v>0</v>
      </c>
      <c r="AK49" s="203">
        <f t="shared" ca="1" si="35"/>
        <v>0</v>
      </c>
      <c r="AL49" s="204">
        <f t="shared" ca="1" si="36"/>
        <v>0</v>
      </c>
      <c r="AM49" s="204">
        <f t="shared" ca="1" si="37"/>
        <v>0</v>
      </c>
      <c r="AN49" s="204">
        <f t="shared" ca="1" si="38"/>
        <v>0</v>
      </c>
      <c r="AO49" s="204">
        <f t="shared" ca="1" si="39"/>
        <v>0</v>
      </c>
      <c r="AP49" s="204">
        <f t="shared" ca="1" si="40"/>
        <v>0</v>
      </c>
      <c r="AQ49" s="205">
        <f t="shared" ca="1" si="41"/>
        <v>0</v>
      </c>
      <c r="AR49" s="206">
        <f t="shared" ca="1" si="42"/>
        <v>0</v>
      </c>
      <c r="AS49" s="185">
        <f t="shared" ca="1" si="43"/>
        <v>0</v>
      </c>
      <c r="AT49" s="196">
        <f t="shared" ca="1" si="44"/>
        <v>0</v>
      </c>
      <c r="AU49" s="197">
        <f t="shared" ca="1" si="45"/>
        <v>0</v>
      </c>
      <c r="AV49" s="195">
        <f t="shared" ca="1" si="46"/>
        <v>0</v>
      </c>
      <c r="AW49" s="47"/>
      <c r="AX49" s="44"/>
      <c r="AY49" s="44"/>
    </row>
    <row r="50" spans="1:51" ht="15" x14ac:dyDescent="0.2">
      <c r="A50" s="36">
        <v>38</v>
      </c>
      <c r="B50" s="183">
        <f t="shared" ca="1" si="0"/>
        <v>0</v>
      </c>
      <c r="C50" s="184">
        <f t="shared" ca="1" si="1"/>
        <v>0</v>
      </c>
      <c r="D50" s="198">
        <f t="shared" ca="1" si="2"/>
        <v>0</v>
      </c>
      <c r="E50" s="199">
        <f t="shared" ca="1" si="3"/>
        <v>0</v>
      </c>
      <c r="F50" s="199">
        <f t="shared" ca="1" si="4"/>
        <v>0</v>
      </c>
      <c r="G50" s="199">
        <f t="shared" ca="1" si="5"/>
        <v>0</v>
      </c>
      <c r="H50" s="199">
        <f t="shared" ca="1" si="6"/>
        <v>0</v>
      </c>
      <c r="I50" s="199">
        <f t="shared" ca="1" si="7"/>
        <v>0</v>
      </c>
      <c r="J50" s="199">
        <f t="shared" ca="1" si="8"/>
        <v>0</v>
      </c>
      <c r="K50" s="200">
        <f t="shared" ca="1" si="9"/>
        <v>0</v>
      </c>
      <c r="L50" s="201">
        <f t="shared" ca="1" si="10"/>
        <v>0</v>
      </c>
      <c r="M50" s="198">
        <f t="shared" ca="1" si="11"/>
        <v>0</v>
      </c>
      <c r="N50" s="199">
        <f t="shared" ca="1" si="12"/>
        <v>0</v>
      </c>
      <c r="O50" s="199">
        <f t="shared" ca="1" si="13"/>
        <v>0</v>
      </c>
      <c r="P50" s="199">
        <f t="shared" ca="1" si="14"/>
        <v>0</v>
      </c>
      <c r="Q50" s="199">
        <f t="shared" ca="1" si="15"/>
        <v>0</v>
      </c>
      <c r="R50" s="199">
        <f t="shared" ca="1" si="16"/>
        <v>0</v>
      </c>
      <c r="S50" s="199">
        <f t="shared" ca="1" si="17"/>
        <v>0</v>
      </c>
      <c r="T50" s="200">
        <f t="shared" ca="1" si="18"/>
        <v>0</v>
      </c>
      <c r="U50" s="201">
        <f t="shared" ca="1" si="19"/>
        <v>0</v>
      </c>
      <c r="V50" s="198">
        <f t="shared" ca="1" si="20"/>
        <v>0</v>
      </c>
      <c r="W50" s="198">
        <f t="shared" ca="1" si="21"/>
        <v>0</v>
      </c>
      <c r="X50" s="199">
        <f t="shared" ca="1" si="22"/>
        <v>0</v>
      </c>
      <c r="Y50" s="199">
        <f t="shared" ca="1" si="23"/>
        <v>0</v>
      </c>
      <c r="Z50" s="201">
        <f t="shared" ca="1" si="24"/>
        <v>0</v>
      </c>
      <c r="AA50" s="198">
        <f t="shared" ca="1" si="25"/>
        <v>0</v>
      </c>
      <c r="AB50" s="200">
        <f t="shared" ca="1" si="26"/>
        <v>0</v>
      </c>
      <c r="AC50" s="201">
        <f t="shared" ca="1" si="27"/>
        <v>0</v>
      </c>
      <c r="AD50" s="198">
        <f t="shared" ca="1" si="28"/>
        <v>0</v>
      </c>
      <c r="AE50" s="200">
        <f t="shared" ca="1" si="29"/>
        <v>0</v>
      </c>
      <c r="AF50" s="201">
        <f t="shared" ca="1" si="30"/>
        <v>0</v>
      </c>
      <c r="AG50" s="198">
        <f t="shared" ca="1" si="31"/>
        <v>0</v>
      </c>
      <c r="AH50" s="199">
        <f t="shared" ca="1" si="32"/>
        <v>0</v>
      </c>
      <c r="AI50" s="200">
        <f t="shared" ca="1" si="33"/>
        <v>0</v>
      </c>
      <c r="AJ50" s="202">
        <f t="shared" ca="1" si="34"/>
        <v>0</v>
      </c>
      <c r="AK50" s="203">
        <f t="shared" ca="1" si="35"/>
        <v>0</v>
      </c>
      <c r="AL50" s="204">
        <f t="shared" ca="1" si="36"/>
        <v>0</v>
      </c>
      <c r="AM50" s="204">
        <f t="shared" ca="1" si="37"/>
        <v>0</v>
      </c>
      <c r="AN50" s="204">
        <f t="shared" ca="1" si="38"/>
        <v>0</v>
      </c>
      <c r="AO50" s="204">
        <f t="shared" ca="1" si="39"/>
        <v>0</v>
      </c>
      <c r="AP50" s="204">
        <f t="shared" ca="1" si="40"/>
        <v>0</v>
      </c>
      <c r="AQ50" s="205">
        <f t="shared" ca="1" si="41"/>
        <v>0</v>
      </c>
      <c r="AR50" s="206">
        <f t="shared" ca="1" si="42"/>
        <v>0</v>
      </c>
      <c r="AS50" s="185">
        <f t="shared" ca="1" si="43"/>
        <v>0</v>
      </c>
      <c r="AT50" s="196">
        <f t="shared" ca="1" si="44"/>
        <v>0</v>
      </c>
      <c r="AU50" s="197">
        <f t="shared" ca="1" si="45"/>
        <v>0</v>
      </c>
      <c r="AV50" s="195">
        <f t="shared" ca="1" si="46"/>
        <v>0</v>
      </c>
      <c r="AW50" s="47"/>
      <c r="AX50" s="44"/>
      <c r="AY50" s="44"/>
    </row>
    <row r="51" spans="1:51" ht="15" x14ac:dyDescent="0.2">
      <c r="A51" s="151">
        <v>39</v>
      </c>
      <c r="B51" s="183">
        <f t="shared" ca="1" si="0"/>
        <v>0</v>
      </c>
      <c r="C51" s="184">
        <f t="shared" ca="1" si="1"/>
        <v>0</v>
      </c>
      <c r="D51" s="198">
        <f t="shared" ca="1" si="2"/>
        <v>0</v>
      </c>
      <c r="E51" s="199">
        <f t="shared" ca="1" si="3"/>
        <v>0</v>
      </c>
      <c r="F51" s="199">
        <f t="shared" ca="1" si="4"/>
        <v>0</v>
      </c>
      <c r="G51" s="199">
        <f t="shared" ca="1" si="5"/>
        <v>0</v>
      </c>
      <c r="H51" s="199">
        <f t="shared" ca="1" si="6"/>
        <v>0</v>
      </c>
      <c r="I51" s="199">
        <f t="shared" ca="1" si="7"/>
        <v>0</v>
      </c>
      <c r="J51" s="199">
        <f t="shared" ca="1" si="8"/>
        <v>0</v>
      </c>
      <c r="K51" s="200">
        <f t="shared" ca="1" si="9"/>
        <v>0</v>
      </c>
      <c r="L51" s="201">
        <f t="shared" ca="1" si="10"/>
        <v>0</v>
      </c>
      <c r="M51" s="198">
        <f t="shared" ca="1" si="11"/>
        <v>0</v>
      </c>
      <c r="N51" s="199">
        <f t="shared" ca="1" si="12"/>
        <v>0</v>
      </c>
      <c r="O51" s="199">
        <f t="shared" ca="1" si="13"/>
        <v>0</v>
      </c>
      <c r="P51" s="199">
        <f t="shared" ca="1" si="14"/>
        <v>0</v>
      </c>
      <c r="Q51" s="199">
        <f t="shared" ca="1" si="15"/>
        <v>0</v>
      </c>
      <c r="R51" s="199">
        <f t="shared" ca="1" si="16"/>
        <v>0</v>
      </c>
      <c r="S51" s="199">
        <f t="shared" ca="1" si="17"/>
        <v>0</v>
      </c>
      <c r="T51" s="200">
        <f t="shared" ca="1" si="18"/>
        <v>0</v>
      </c>
      <c r="U51" s="201">
        <f t="shared" ca="1" si="19"/>
        <v>0</v>
      </c>
      <c r="V51" s="198">
        <f t="shared" ca="1" si="20"/>
        <v>0</v>
      </c>
      <c r="W51" s="198">
        <f t="shared" ca="1" si="21"/>
        <v>0</v>
      </c>
      <c r="X51" s="199">
        <f t="shared" ca="1" si="22"/>
        <v>0</v>
      </c>
      <c r="Y51" s="199">
        <f t="shared" ca="1" si="23"/>
        <v>0</v>
      </c>
      <c r="Z51" s="201">
        <f t="shared" ca="1" si="24"/>
        <v>0</v>
      </c>
      <c r="AA51" s="198">
        <f t="shared" ca="1" si="25"/>
        <v>0</v>
      </c>
      <c r="AB51" s="200">
        <f t="shared" ca="1" si="26"/>
        <v>0</v>
      </c>
      <c r="AC51" s="201">
        <f t="shared" ca="1" si="27"/>
        <v>0</v>
      </c>
      <c r="AD51" s="198">
        <f t="shared" ca="1" si="28"/>
        <v>0</v>
      </c>
      <c r="AE51" s="200">
        <f t="shared" ca="1" si="29"/>
        <v>0</v>
      </c>
      <c r="AF51" s="201">
        <f t="shared" ca="1" si="30"/>
        <v>0</v>
      </c>
      <c r="AG51" s="198">
        <f t="shared" ca="1" si="31"/>
        <v>0</v>
      </c>
      <c r="AH51" s="199">
        <f t="shared" ca="1" si="32"/>
        <v>0</v>
      </c>
      <c r="AI51" s="200">
        <f t="shared" ca="1" si="33"/>
        <v>0</v>
      </c>
      <c r="AJ51" s="202">
        <f t="shared" ca="1" si="34"/>
        <v>0</v>
      </c>
      <c r="AK51" s="203">
        <f t="shared" ca="1" si="35"/>
        <v>0</v>
      </c>
      <c r="AL51" s="204">
        <f t="shared" ca="1" si="36"/>
        <v>0</v>
      </c>
      <c r="AM51" s="204">
        <f t="shared" ca="1" si="37"/>
        <v>0</v>
      </c>
      <c r="AN51" s="204">
        <f t="shared" ca="1" si="38"/>
        <v>0</v>
      </c>
      <c r="AO51" s="204">
        <f t="shared" ca="1" si="39"/>
        <v>0</v>
      </c>
      <c r="AP51" s="204">
        <f t="shared" ca="1" si="40"/>
        <v>0</v>
      </c>
      <c r="AQ51" s="205">
        <f t="shared" ca="1" si="41"/>
        <v>0</v>
      </c>
      <c r="AR51" s="206">
        <f t="shared" ca="1" si="42"/>
        <v>0</v>
      </c>
      <c r="AS51" s="185">
        <f t="shared" ca="1" si="43"/>
        <v>0</v>
      </c>
      <c r="AT51" s="196">
        <f t="shared" ca="1" si="44"/>
        <v>0</v>
      </c>
      <c r="AU51" s="197">
        <f t="shared" ca="1" si="45"/>
        <v>0</v>
      </c>
      <c r="AV51" s="195">
        <f t="shared" ca="1" si="46"/>
        <v>0</v>
      </c>
      <c r="AW51" s="47"/>
      <c r="AX51" s="44"/>
      <c r="AY51" s="44"/>
    </row>
    <row r="52" spans="1:51" ht="15.75" thickBot="1" x14ac:dyDescent="0.25">
      <c r="A52" s="151">
        <v>40</v>
      </c>
      <c r="B52" s="183">
        <f t="shared" ca="1" si="0"/>
        <v>0</v>
      </c>
      <c r="C52" s="184">
        <f t="shared" ca="1" si="1"/>
        <v>0</v>
      </c>
      <c r="D52" s="198">
        <f t="shared" ca="1" si="2"/>
        <v>0</v>
      </c>
      <c r="E52" s="199">
        <f t="shared" ca="1" si="3"/>
        <v>0</v>
      </c>
      <c r="F52" s="199">
        <f t="shared" ca="1" si="4"/>
        <v>0</v>
      </c>
      <c r="G52" s="199">
        <f t="shared" ca="1" si="5"/>
        <v>0</v>
      </c>
      <c r="H52" s="199">
        <f t="shared" ca="1" si="6"/>
        <v>0</v>
      </c>
      <c r="I52" s="199">
        <f t="shared" ca="1" si="7"/>
        <v>0</v>
      </c>
      <c r="J52" s="199">
        <f t="shared" ca="1" si="8"/>
        <v>0</v>
      </c>
      <c r="K52" s="200">
        <f t="shared" ca="1" si="9"/>
        <v>0</v>
      </c>
      <c r="L52" s="201">
        <f t="shared" ca="1" si="10"/>
        <v>0</v>
      </c>
      <c r="M52" s="198">
        <f t="shared" ca="1" si="11"/>
        <v>0</v>
      </c>
      <c r="N52" s="199">
        <f t="shared" ca="1" si="12"/>
        <v>0</v>
      </c>
      <c r="O52" s="199">
        <f t="shared" ca="1" si="13"/>
        <v>0</v>
      </c>
      <c r="P52" s="199">
        <f t="shared" ca="1" si="14"/>
        <v>0</v>
      </c>
      <c r="Q52" s="199">
        <f t="shared" ca="1" si="15"/>
        <v>0</v>
      </c>
      <c r="R52" s="199">
        <f t="shared" ca="1" si="16"/>
        <v>0</v>
      </c>
      <c r="S52" s="199">
        <f t="shared" ca="1" si="17"/>
        <v>0</v>
      </c>
      <c r="T52" s="200">
        <f t="shared" ca="1" si="18"/>
        <v>0</v>
      </c>
      <c r="U52" s="201">
        <f t="shared" ca="1" si="19"/>
        <v>0</v>
      </c>
      <c r="V52" s="198">
        <f t="shared" ca="1" si="20"/>
        <v>0</v>
      </c>
      <c r="W52" s="198">
        <f t="shared" ca="1" si="21"/>
        <v>0</v>
      </c>
      <c r="X52" s="199">
        <f t="shared" ca="1" si="22"/>
        <v>0</v>
      </c>
      <c r="Y52" s="199">
        <f t="shared" ca="1" si="23"/>
        <v>0</v>
      </c>
      <c r="Z52" s="201">
        <f t="shared" ca="1" si="24"/>
        <v>0</v>
      </c>
      <c r="AA52" s="198">
        <f t="shared" ca="1" si="25"/>
        <v>0</v>
      </c>
      <c r="AB52" s="200">
        <f t="shared" ca="1" si="26"/>
        <v>0</v>
      </c>
      <c r="AC52" s="201">
        <f t="shared" ca="1" si="27"/>
        <v>0</v>
      </c>
      <c r="AD52" s="198">
        <f t="shared" ca="1" si="28"/>
        <v>0</v>
      </c>
      <c r="AE52" s="200">
        <f t="shared" ca="1" si="29"/>
        <v>0</v>
      </c>
      <c r="AF52" s="201">
        <f t="shared" ca="1" si="30"/>
        <v>0</v>
      </c>
      <c r="AG52" s="198">
        <f t="shared" ca="1" si="31"/>
        <v>0</v>
      </c>
      <c r="AH52" s="199">
        <f t="shared" ca="1" si="32"/>
        <v>0</v>
      </c>
      <c r="AI52" s="200">
        <f t="shared" ca="1" si="33"/>
        <v>0</v>
      </c>
      <c r="AJ52" s="202">
        <f t="shared" ca="1" si="34"/>
        <v>0</v>
      </c>
      <c r="AK52" s="203">
        <f t="shared" ca="1" si="35"/>
        <v>0</v>
      </c>
      <c r="AL52" s="204">
        <f t="shared" ca="1" si="36"/>
        <v>0</v>
      </c>
      <c r="AM52" s="204">
        <f t="shared" ca="1" si="37"/>
        <v>0</v>
      </c>
      <c r="AN52" s="204">
        <f t="shared" ca="1" si="38"/>
        <v>0</v>
      </c>
      <c r="AO52" s="204">
        <f t="shared" ca="1" si="39"/>
        <v>0</v>
      </c>
      <c r="AP52" s="204">
        <f t="shared" ca="1" si="40"/>
        <v>0</v>
      </c>
      <c r="AQ52" s="205">
        <f t="shared" ca="1" si="41"/>
        <v>0</v>
      </c>
      <c r="AR52" s="206">
        <f t="shared" ca="1" si="42"/>
        <v>0</v>
      </c>
      <c r="AS52" s="185">
        <f t="shared" ca="1" si="43"/>
        <v>0</v>
      </c>
      <c r="AT52" s="196">
        <f t="shared" ca="1" si="44"/>
        <v>0</v>
      </c>
      <c r="AU52" s="197">
        <f t="shared" ca="1" si="45"/>
        <v>0</v>
      </c>
      <c r="AV52" s="195">
        <f t="shared" ca="1" si="46"/>
        <v>0</v>
      </c>
      <c r="AW52" s="47"/>
      <c r="AX52" s="44"/>
      <c r="AY52" s="44"/>
    </row>
    <row r="53" spans="1:51" s="17" customFormat="1" ht="15.75" thickBot="1" x14ac:dyDescent="0.3">
      <c r="A53" s="318" t="s">
        <v>22</v>
      </c>
      <c r="B53" s="319"/>
      <c r="C53" s="320"/>
      <c r="D53" s="207">
        <f t="shared" ref="D53:K53" ca="1" si="47">SUM(D13:D42)</f>
        <v>0</v>
      </c>
      <c r="E53" s="208">
        <f t="shared" ca="1" si="47"/>
        <v>0</v>
      </c>
      <c r="F53" s="208"/>
      <c r="G53" s="208">
        <f t="shared" ca="1" si="47"/>
        <v>0</v>
      </c>
      <c r="H53" s="208">
        <f t="shared" ca="1" si="47"/>
        <v>0</v>
      </c>
      <c r="I53" s="208">
        <f t="shared" ca="1" si="47"/>
        <v>0</v>
      </c>
      <c r="J53" s="208">
        <f t="shared" ca="1" si="47"/>
        <v>0</v>
      </c>
      <c r="K53" s="209">
        <f t="shared" ca="1" si="47"/>
        <v>0</v>
      </c>
      <c r="L53" s="210">
        <f ca="1">SUM(H53:K53)</f>
        <v>0</v>
      </c>
      <c r="M53" s="211"/>
      <c r="N53" s="211"/>
      <c r="O53" s="211"/>
      <c r="P53" s="211"/>
      <c r="Q53" s="211"/>
      <c r="R53" s="211"/>
      <c r="S53" s="211"/>
      <c r="T53" s="211"/>
      <c r="U53" s="210">
        <f ca="1">SUM(U13:U42)</f>
        <v>0</v>
      </c>
      <c r="V53" s="212">
        <f ca="1">SUM(V13:V42)</f>
        <v>0</v>
      </c>
      <c r="W53" s="212">
        <f ca="1">SUM(W13:W42)</f>
        <v>0</v>
      </c>
      <c r="X53" s="212">
        <f ca="1">SUM(X13:X42)</f>
        <v>0</v>
      </c>
      <c r="Y53" s="212">
        <f ca="1">SUM(Y13:Y42)</f>
        <v>0</v>
      </c>
      <c r="Z53" s="210">
        <f ca="1">SUM(V53:Y53)</f>
        <v>0</v>
      </c>
      <c r="AA53" s="212">
        <f ca="1">SUM(AA13:AA42)</f>
        <v>0</v>
      </c>
      <c r="AB53" s="212">
        <f ca="1">SUM(AB13:AB42)</f>
        <v>0</v>
      </c>
      <c r="AC53" s="210">
        <f ca="1">SUM(AA53:AB53)</f>
        <v>0</v>
      </c>
      <c r="AD53" s="212">
        <f ca="1">SUM(AD13:AD42)</f>
        <v>0</v>
      </c>
      <c r="AE53" s="212">
        <f ca="1">SUM(AE13:AE42)</f>
        <v>0</v>
      </c>
      <c r="AF53" s="210">
        <f ca="1">SUM(AD53:AE53)</f>
        <v>0</v>
      </c>
      <c r="AG53" s="212">
        <f ca="1">SUM(AG13:AG42)</f>
        <v>0</v>
      </c>
      <c r="AH53" s="212">
        <f ca="1">SUM(AH13:AH42)</f>
        <v>0</v>
      </c>
      <c r="AI53" s="212">
        <f ca="1">SUM(AI13:AI42)</f>
        <v>0</v>
      </c>
      <c r="AJ53" s="213">
        <f ca="1">SUM(AG53:AI53)</f>
        <v>0</v>
      </c>
      <c r="AK53" s="207">
        <f t="shared" ref="AK53:AS53" ca="1" si="48">SUM(AK13:AK42)</f>
        <v>0</v>
      </c>
      <c r="AL53" s="208">
        <f t="shared" ca="1" si="48"/>
        <v>0</v>
      </c>
      <c r="AM53" s="208">
        <f t="shared" ca="1" si="48"/>
        <v>0</v>
      </c>
      <c r="AN53" s="208">
        <f t="shared" ca="1" si="48"/>
        <v>0</v>
      </c>
      <c r="AO53" s="208">
        <f t="shared" ca="1" si="48"/>
        <v>0</v>
      </c>
      <c r="AP53" s="208">
        <f t="shared" ca="1" si="48"/>
        <v>0</v>
      </c>
      <c r="AQ53" s="214">
        <f t="shared" ca="1" si="48"/>
        <v>0</v>
      </c>
      <c r="AR53" s="210">
        <f t="shared" ca="1" si="48"/>
        <v>0</v>
      </c>
      <c r="AS53" s="215">
        <f t="shared" ca="1" si="48"/>
        <v>0</v>
      </c>
      <c r="AT53" s="216"/>
      <c r="AU53" s="216"/>
      <c r="AV53" s="217"/>
      <c r="AW53" s="153"/>
      <c r="AX53" s="152"/>
    </row>
    <row r="54" spans="1:51" ht="15" thickTop="1" x14ac:dyDescent="0.2">
      <c r="A54" s="147"/>
      <c r="B54" s="147"/>
      <c r="C54" s="148"/>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9"/>
      <c r="AT54" s="147"/>
      <c r="AU54" s="147"/>
      <c r="AV54" s="147"/>
      <c r="AW54" s="44"/>
    </row>
    <row r="55" spans="1:51" x14ac:dyDescent="0.2">
      <c r="A55" s="147"/>
      <c r="B55" s="147"/>
      <c r="C55" s="148"/>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9"/>
      <c r="AT55" s="147"/>
      <c r="AU55" s="147"/>
      <c r="AV55" s="147"/>
    </row>
    <row r="56" spans="1:51" ht="1.5" customHeight="1" x14ac:dyDescent="0.2">
      <c r="A56" s="147"/>
      <c r="B56" s="147"/>
      <c r="C56" s="191"/>
      <c r="D56" s="192"/>
      <c r="E56" s="192"/>
      <c r="F56" s="192"/>
      <c r="G56" s="192"/>
      <c r="H56" s="192"/>
      <c r="I56" s="192"/>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9"/>
      <c r="AT56" s="147"/>
      <c r="AU56" s="147"/>
      <c r="AV56" s="147"/>
    </row>
    <row r="57" spans="1:51" ht="10.5" customHeight="1" x14ac:dyDescent="0.2">
      <c r="A57" s="147"/>
      <c r="B57" s="147"/>
      <c r="C57" s="191"/>
      <c r="D57" s="192"/>
      <c r="E57" s="192"/>
      <c r="F57" s="192"/>
      <c r="G57" s="192"/>
      <c r="H57" s="192"/>
      <c r="I57" s="192"/>
      <c r="J57" s="147"/>
      <c r="K57" s="147"/>
      <c r="L57" s="147"/>
      <c r="M57" s="147"/>
      <c r="N57" s="147"/>
      <c r="O57" s="147"/>
      <c r="P57" s="147"/>
      <c r="Q57" s="147"/>
      <c r="R57" s="147"/>
      <c r="S57" s="147"/>
      <c r="T57" s="147"/>
      <c r="U57" s="147"/>
      <c r="V57" s="147"/>
      <c r="W57" s="147"/>
      <c r="X57" s="147"/>
      <c r="Y57" s="192"/>
      <c r="Z57" s="192"/>
      <c r="AA57" s="192"/>
      <c r="AB57" s="192"/>
      <c r="AC57" s="192"/>
      <c r="AD57" s="192"/>
      <c r="AE57" s="192"/>
      <c r="AF57" s="192"/>
      <c r="AG57" s="192"/>
      <c r="AH57" s="147"/>
      <c r="AI57" s="147"/>
      <c r="AJ57" s="147"/>
      <c r="AK57" s="147"/>
      <c r="AL57" s="147"/>
      <c r="AM57" s="147"/>
      <c r="AN57" s="147"/>
      <c r="AO57" s="147"/>
      <c r="AP57" s="147"/>
      <c r="AQ57" s="147"/>
      <c r="AR57" s="147"/>
      <c r="AS57" s="149"/>
      <c r="AT57" s="147"/>
      <c r="AU57" s="147"/>
      <c r="AV57" s="147"/>
    </row>
    <row r="58" spans="1:51" ht="15" customHeight="1" thickBot="1" x14ac:dyDescent="0.25">
      <c r="A58" s="147"/>
      <c r="B58" s="147"/>
      <c r="C58" s="193"/>
      <c r="D58" s="193"/>
      <c r="E58" s="193"/>
      <c r="F58" s="193"/>
      <c r="G58" s="193"/>
      <c r="H58" s="188"/>
      <c r="I58" s="188"/>
      <c r="J58" s="190"/>
      <c r="K58" s="190"/>
      <c r="L58" s="321"/>
      <c r="M58" s="321"/>
      <c r="N58" s="321"/>
      <c r="O58" s="321"/>
      <c r="P58" s="321"/>
      <c r="Q58" s="321"/>
      <c r="R58" s="321"/>
      <c r="S58" s="321"/>
      <c r="T58" s="321"/>
      <c r="U58" s="321"/>
      <c r="V58" s="321"/>
      <c r="W58" s="190"/>
      <c r="X58" s="147"/>
      <c r="Y58" s="321"/>
      <c r="Z58" s="321"/>
      <c r="AA58" s="321"/>
      <c r="AB58" s="321"/>
      <c r="AC58" s="321"/>
      <c r="AD58" s="321"/>
      <c r="AE58" s="194"/>
      <c r="AF58" s="194"/>
      <c r="AG58" s="188"/>
      <c r="AH58" s="190"/>
      <c r="AI58" s="190"/>
      <c r="AJ58" s="321"/>
      <c r="AK58" s="321"/>
      <c r="AL58" s="321"/>
      <c r="AM58" s="321"/>
      <c r="AN58" s="321"/>
      <c r="AO58" s="321"/>
      <c r="AP58" s="321"/>
      <c r="AQ58" s="321"/>
      <c r="AR58" s="321"/>
      <c r="AS58" s="321"/>
      <c r="AT58" s="150"/>
      <c r="AU58" s="363"/>
      <c r="AV58" s="363"/>
    </row>
    <row r="59" spans="1:51" ht="33.75" customHeight="1" x14ac:dyDescent="0.2">
      <c r="A59" s="147"/>
      <c r="C59" s="333" t="s">
        <v>45</v>
      </c>
      <c r="D59" s="333"/>
      <c r="E59" s="333"/>
      <c r="F59" s="333"/>
      <c r="G59" s="333"/>
      <c r="H59" s="333"/>
      <c r="I59" s="333"/>
      <c r="J59" s="189"/>
      <c r="K59" s="189"/>
      <c r="L59" s="362" t="s">
        <v>46</v>
      </c>
      <c r="M59" s="362"/>
      <c r="N59" s="362"/>
      <c r="O59" s="362"/>
      <c r="P59" s="362"/>
      <c r="Q59" s="362"/>
      <c r="R59" s="362"/>
      <c r="S59" s="362"/>
      <c r="T59" s="362"/>
      <c r="U59" s="362"/>
      <c r="V59" s="362"/>
      <c r="W59" s="44"/>
      <c r="X59" s="18"/>
      <c r="Y59" s="333" t="s">
        <v>47</v>
      </c>
      <c r="Z59" s="333"/>
      <c r="AA59" s="333"/>
      <c r="AB59" s="333"/>
      <c r="AC59" s="333"/>
      <c r="AD59" s="333"/>
      <c r="AE59" s="333"/>
      <c r="AF59" s="333"/>
      <c r="AG59" s="333"/>
      <c r="AH59" s="189"/>
      <c r="AI59" s="189"/>
      <c r="AJ59" s="327" t="s">
        <v>48</v>
      </c>
      <c r="AK59" s="327"/>
      <c r="AL59" s="327"/>
      <c r="AM59" s="327"/>
      <c r="AN59" s="327"/>
      <c r="AO59" s="327"/>
      <c r="AP59" s="327"/>
      <c r="AQ59" s="327"/>
      <c r="AR59" s="327"/>
      <c r="AS59" s="327"/>
      <c r="AT59" s="18"/>
      <c r="AU59" s="362" t="s">
        <v>23</v>
      </c>
      <c r="AV59" s="362"/>
    </row>
    <row r="60" spans="1:51" ht="15" thickBot="1" x14ac:dyDescent="0.25">
      <c r="A60" s="147"/>
      <c r="B60" s="147"/>
      <c r="C60" s="148"/>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9"/>
      <c r="AT60" s="147"/>
      <c r="AU60" s="147"/>
      <c r="AV60" s="147"/>
    </row>
    <row r="61" spans="1:51" ht="15" thickBot="1" x14ac:dyDescent="0.25">
      <c r="A61" s="147"/>
      <c r="B61" s="147"/>
      <c r="C61" s="304" t="s">
        <v>100</v>
      </c>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6"/>
      <c r="AD61" s="147"/>
      <c r="AE61" s="147"/>
      <c r="AF61" s="147"/>
      <c r="AG61" s="147"/>
      <c r="AH61" s="147"/>
      <c r="AI61" s="147"/>
      <c r="AJ61" s="147"/>
      <c r="AK61" s="147"/>
      <c r="AL61" s="147"/>
      <c r="AM61" s="147"/>
      <c r="AN61" s="147"/>
      <c r="AO61" s="147"/>
      <c r="AP61" s="147"/>
      <c r="AQ61" s="147"/>
      <c r="AR61" s="147"/>
      <c r="AS61" s="149"/>
      <c r="AT61" s="147"/>
      <c r="AU61" s="147"/>
      <c r="AV61" s="155"/>
    </row>
    <row r="62" spans="1:51" x14ac:dyDescent="0.2">
      <c r="A62" s="147"/>
      <c r="B62" s="147"/>
      <c r="C62" s="307" t="s">
        <v>101</v>
      </c>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9"/>
      <c r="AD62" s="147"/>
      <c r="AE62" s="147"/>
      <c r="AF62" s="147"/>
      <c r="AG62" s="147"/>
      <c r="AH62" s="147"/>
      <c r="AI62" s="147"/>
      <c r="AJ62" s="147"/>
      <c r="AK62" s="147"/>
      <c r="AL62" s="147"/>
      <c r="AM62" s="147"/>
      <c r="AN62" s="147"/>
      <c r="AO62" s="147"/>
      <c r="AP62" s="147"/>
      <c r="AQ62" s="147"/>
      <c r="AR62" s="147"/>
      <c r="AS62" s="149"/>
      <c r="AT62" s="147"/>
      <c r="AU62" s="147"/>
      <c r="AV62" s="147"/>
    </row>
    <row r="63" spans="1:51" x14ac:dyDescent="0.2">
      <c r="A63" s="147"/>
      <c r="B63" s="147"/>
      <c r="C63" s="298" t="s">
        <v>102</v>
      </c>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300"/>
      <c r="AD63" s="147"/>
      <c r="AE63" s="147"/>
      <c r="AF63" s="147"/>
      <c r="AG63" s="147"/>
      <c r="AH63" s="147"/>
      <c r="AI63" s="147"/>
      <c r="AJ63" s="147"/>
      <c r="AK63" s="147"/>
      <c r="AL63" s="147"/>
      <c r="AM63" s="147"/>
      <c r="AN63" s="147"/>
      <c r="AO63" s="147"/>
      <c r="AP63" s="147"/>
      <c r="AQ63" s="147"/>
      <c r="AR63" s="147"/>
      <c r="AS63" s="149"/>
      <c r="AT63" s="147"/>
      <c r="AU63" s="147"/>
      <c r="AV63" s="147"/>
    </row>
    <row r="64" spans="1:51" x14ac:dyDescent="0.2">
      <c r="A64" s="147"/>
      <c r="B64" s="147"/>
      <c r="C64" s="298" t="s">
        <v>103</v>
      </c>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300"/>
      <c r="AD64" s="147"/>
      <c r="AE64" s="147"/>
      <c r="AF64" s="147"/>
      <c r="AG64" s="147"/>
      <c r="AH64" s="147"/>
      <c r="AI64" s="147"/>
      <c r="AJ64" s="147"/>
      <c r="AK64" s="147"/>
      <c r="AL64" s="147"/>
      <c r="AM64" s="147"/>
      <c r="AN64" s="147"/>
      <c r="AO64" s="147"/>
      <c r="AP64" s="147"/>
      <c r="AQ64" s="147"/>
      <c r="AR64" s="147"/>
      <c r="AS64" s="149"/>
      <c r="AT64" s="147"/>
      <c r="AU64" s="147"/>
      <c r="AV64" s="147"/>
    </row>
    <row r="65" spans="1:64" x14ac:dyDescent="0.2">
      <c r="A65" s="147"/>
      <c r="B65" s="147"/>
      <c r="C65" s="298" t="s">
        <v>104</v>
      </c>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300"/>
      <c r="AD65" s="147"/>
      <c r="AE65" s="147"/>
      <c r="AF65" s="147"/>
      <c r="AG65" s="147"/>
      <c r="AH65" s="147"/>
      <c r="AI65" s="147"/>
      <c r="AJ65" s="147"/>
      <c r="AK65" s="147"/>
      <c r="AL65" s="147"/>
      <c r="AM65" s="147"/>
      <c r="AN65" s="147"/>
      <c r="AO65" s="147"/>
      <c r="AP65" s="147"/>
      <c r="AQ65" s="147"/>
      <c r="AR65" s="147"/>
      <c r="AS65" s="149"/>
      <c r="AT65" s="147"/>
      <c r="AU65" s="147"/>
      <c r="AV65" s="147"/>
    </row>
    <row r="66" spans="1:64" x14ac:dyDescent="0.2">
      <c r="A66" s="147"/>
      <c r="B66" s="147"/>
      <c r="C66" s="298" t="s">
        <v>105</v>
      </c>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300"/>
      <c r="AD66" s="147"/>
      <c r="AE66" s="147"/>
      <c r="AF66" s="147"/>
      <c r="AG66" s="147"/>
      <c r="AH66" s="147"/>
      <c r="AI66" s="147"/>
      <c r="AJ66" s="147"/>
      <c r="AK66" s="147"/>
      <c r="AL66" s="147"/>
      <c r="AM66" s="147"/>
      <c r="AN66" s="147"/>
      <c r="AO66" s="147"/>
      <c r="AP66" s="147"/>
      <c r="AQ66" s="147"/>
      <c r="AR66" s="147"/>
      <c r="AS66" s="149"/>
      <c r="AT66" s="147"/>
      <c r="AU66" s="147"/>
      <c r="AV66" s="147"/>
    </row>
    <row r="67" spans="1:64" x14ac:dyDescent="0.2">
      <c r="A67" s="147"/>
      <c r="B67" s="147"/>
      <c r="C67" s="298" t="s">
        <v>106</v>
      </c>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300"/>
      <c r="AD67" s="147"/>
      <c r="AE67" s="147"/>
      <c r="AF67" s="147"/>
      <c r="AG67" s="147"/>
      <c r="AH67" s="147"/>
      <c r="AI67" s="147"/>
      <c r="AJ67" s="147"/>
      <c r="AK67" s="147"/>
      <c r="AL67" s="147"/>
      <c r="AM67" s="147"/>
      <c r="AN67" s="147"/>
      <c r="AO67" s="147"/>
      <c r="AP67" s="147"/>
      <c r="AQ67" s="147"/>
      <c r="AR67" s="147"/>
      <c r="AS67" s="149"/>
      <c r="AT67" s="147"/>
      <c r="AU67" s="147"/>
      <c r="AV67" s="147"/>
    </row>
    <row r="68" spans="1:64" ht="15" thickBot="1" x14ac:dyDescent="0.25">
      <c r="A68" s="147"/>
      <c r="B68" s="147"/>
      <c r="C68" s="301" t="s">
        <v>107</v>
      </c>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3"/>
      <c r="AD68" s="147"/>
      <c r="AE68" s="147"/>
      <c r="AF68" s="147"/>
      <c r="AG68" s="147"/>
      <c r="AH68" s="147"/>
      <c r="AI68" s="147"/>
      <c r="AJ68" s="147"/>
      <c r="AK68" s="147"/>
      <c r="AL68" s="147"/>
      <c r="AM68" s="147"/>
      <c r="AN68" s="147"/>
      <c r="AO68" s="147"/>
      <c r="AP68" s="147"/>
      <c r="AQ68" s="147"/>
      <c r="AR68" s="147"/>
      <c r="AS68" s="149"/>
      <c r="AT68" s="147"/>
      <c r="AU68" s="147"/>
      <c r="AV68" s="156"/>
      <c r="AW68" s="39"/>
      <c r="AX68" s="39"/>
      <c r="AY68" s="39"/>
      <c r="AZ68" s="39"/>
      <c r="BA68" s="39"/>
      <c r="BB68" s="39"/>
      <c r="BC68" s="39"/>
      <c r="BD68" s="39"/>
      <c r="BE68" s="39"/>
      <c r="BF68" s="39"/>
      <c r="BG68" s="39"/>
      <c r="BH68" s="39"/>
      <c r="BI68" s="39"/>
      <c r="BJ68" s="39"/>
      <c r="BK68" s="39"/>
      <c r="BL68" s="39"/>
    </row>
    <row r="69" spans="1:64" x14ac:dyDescent="0.2">
      <c r="A69" s="147"/>
      <c r="B69" s="147"/>
      <c r="C69" s="148"/>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9"/>
      <c r="AT69" s="147"/>
      <c r="AU69" s="147"/>
      <c r="AV69" s="147"/>
    </row>
    <row r="70" spans="1:64" x14ac:dyDescent="0.2">
      <c r="A70" s="147"/>
      <c r="B70" s="147"/>
      <c r="C70" s="148"/>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9"/>
      <c r="AT70" s="147"/>
      <c r="AU70" s="147"/>
      <c r="AV70" s="147"/>
    </row>
    <row r="71" spans="1:64" x14ac:dyDescent="0.2">
      <c r="A71" s="147"/>
      <c r="B71" s="147"/>
      <c r="C71" s="148"/>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9"/>
      <c r="AT71" s="147"/>
      <c r="AU71" s="147"/>
      <c r="AV71" s="147"/>
    </row>
    <row r="72" spans="1:64" x14ac:dyDescent="0.2">
      <c r="A72" s="147"/>
      <c r="B72" s="147"/>
      <c r="C72" s="148"/>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9"/>
      <c r="AT72" s="147"/>
      <c r="AU72" s="147"/>
      <c r="AV72" s="147"/>
    </row>
    <row r="73" spans="1:64" x14ac:dyDescent="0.2">
      <c r="A73" s="147"/>
      <c r="B73" s="147"/>
      <c r="C73" s="148"/>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9"/>
      <c r="AT73" s="147"/>
      <c r="AU73" s="147"/>
      <c r="AV73" s="147"/>
    </row>
  </sheetData>
  <sheetProtection algorithmName="SHA-512" hashValue="D1ljCQbbEKBIBPEgBJ41vemQo+E+nce0AkJt+OMqSETYe2bdf1iB6751p1nTzDuweTnng+hfX8UDwr2Xd2JpMA==" saltValue="4V8YWNs1E+zIEdxUlgt+1w==" spinCount="100000" sheet="1" objects="1" scenarios="1" formatColumns="0" formatRows="0" insertRows="0" deleteRows="0"/>
  <mergeCells count="83">
    <mergeCell ref="C59:I59"/>
    <mergeCell ref="L59:V59"/>
    <mergeCell ref="AU1:AV1"/>
    <mergeCell ref="AU2:AV2"/>
    <mergeCell ref="AU3:AV3"/>
    <mergeCell ref="AU4:AV4"/>
    <mergeCell ref="AU10:AU12"/>
    <mergeCell ref="AV10:AV12"/>
    <mergeCell ref="A5:AV5"/>
    <mergeCell ref="A6:AV6"/>
    <mergeCell ref="A10:A12"/>
    <mergeCell ref="V11:V12"/>
    <mergeCell ref="G11:G12"/>
    <mergeCell ref="W11:W12"/>
    <mergeCell ref="Z11:Z12"/>
    <mergeCell ref="C10:C12"/>
    <mergeCell ref="D10:L10"/>
    <mergeCell ref="H11:H12"/>
    <mergeCell ref="AT10:AT12"/>
    <mergeCell ref="AR11:AR12"/>
    <mergeCell ref="AQ11:AQ12"/>
    <mergeCell ref="M10:U10"/>
    <mergeCell ref="M11:O11"/>
    <mergeCell ref="P11:P12"/>
    <mergeCell ref="Q11:Q12"/>
    <mergeCell ref="R11:R12"/>
    <mergeCell ref="S11:S12"/>
    <mergeCell ref="T11:T12"/>
    <mergeCell ref="U11:U12"/>
    <mergeCell ref="AJ11:AJ12"/>
    <mergeCell ref="AA11:AA12"/>
    <mergeCell ref="AB11:AB12"/>
    <mergeCell ref="AX10:AY10"/>
    <mergeCell ref="AX11:AY11"/>
    <mergeCell ref="AX12:AY12"/>
    <mergeCell ref="AX13:AY13"/>
    <mergeCell ref="AU59:AV59"/>
    <mergeCell ref="AU58:AV58"/>
    <mergeCell ref="A1:AT4"/>
    <mergeCell ref="AK10:AR10"/>
    <mergeCell ref="AK11:AK12"/>
    <mergeCell ref="AL11:AL12"/>
    <mergeCell ref="D8:X8"/>
    <mergeCell ref="AC8:AL8"/>
    <mergeCell ref="Y8:AB8"/>
    <mergeCell ref="AN11:AN12"/>
    <mergeCell ref="AA10:AC10"/>
    <mergeCell ref="Y11:Y12"/>
    <mergeCell ref="V10:Z10"/>
    <mergeCell ref="AD10:AF10"/>
    <mergeCell ref="AG10:AJ10"/>
    <mergeCell ref="B10:B12"/>
    <mergeCell ref="AE11:AE12"/>
    <mergeCell ref="AI11:AI12"/>
    <mergeCell ref="AO11:AO12"/>
    <mergeCell ref="AS10:AS12"/>
    <mergeCell ref="AM11:AM12"/>
    <mergeCell ref="Y58:AD58"/>
    <mergeCell ref="AJ59:AS59"/>
    <mergeCell ref="AH11:AH12"/>
    <mergeCell ref="AG11:AG12"/>
    <mergeCell ref="AF11:AF12"/>
    <mergeCell ref="AC11:AC12"/>
    <mergeCell ref="AD11:AD12"/>
    <mergeCell ref="AP11:AP12"/>
    <mergeCell ref="AJ58:AS58"/>
    <mergeCell ref="Y59:AG59"/>
    <mergeCell ref="D11:F11"/>
    <mergeCell ref="C66:AC66"/>
    <mergeCell ref="C67:AC67"/>
    <mergeCell ref="C68:AC68"/>
    <mergeCell ref="C61:AC61"/>
    <mergeCell ref="C63:AC63"/>
    <mergeCell ref="C62:AC62"/>
    <mergeCell ref="C64:AC64"/>
    <mergeCell ref="C65:AC65"/>
    <mergeCell ref="L11:L12"/>
    <mergeCell ref="J11:J12"/>
    <mergeCell ref="X11:X12"/>
    <mergeCell ref="K11:K12"/>
    <mergeCell ref="A53:C53"/>
    <mergeCell ref="I11:I12"/>
    <mergeCell ref="L58:V58"/>
  </mergeCells>
  <phoneticPr fontId="0" type="noConversion"/>
  <printOptions verticalCentered="1"/>
  <pageMargins left="0.59055118110236227" right="0.19685039370078741" top="0" bottom="0" header="0" footer="0"/>
  <pageSetup paperSize="14" scale="51" orientation="landscape" horizontalDpi="300" verticalDpi="300" r:id="rId1"/>
  <headerFooter alignWithMargins="0"/>
  <rowBreaks count="1" manualBreakCount="1">
    <brk id="69" max="16383" man="1"/>
  </rowBreaks>
  <colBreaks count="1" manualBreakCount="1">
    <brk id="48"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Seleccione una unidad académica del listado">
          <x14:formula1>
            <xm:f>INFORMACION!$J$2:$S$2</xm:f>
          </x14:formula1>
          <xm:sqref>D8:X8</xm:sqref>
        </x14:dataValidation>
        <x14:dataValidation type="list" allowBlank="1" showInputMessage="1" showErrorMessage="1" errorTitle="Error" error="Seleccione un departamento del listado">
          <x14:formula1>
            <xm:f>INFORMACION!$I$2:$I$24</xm:f>
          </x14:formula1>
          <xm:sqref>AC8:AL8</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36'!G21,INFORMACION!$D:$E,2,FALSE)*N21,((VLOOKUP('P36'!G21,INFORMACION!$D:$E,2,FALSE)*N21)*I21)/16)))*(J21/100),((IF(I21&gt;=16,(VLOOKUP('P36'!G21,INFORMACION!$D:$E,2,FALSE)+10)*N21,(((VLOOKUP('P36'!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36'!G22,INFORMACION!$D:$E,2,FALSE)*N22,((VLOOKUP('P36'!G22,INFORMACION!$D:$E,2,FALSE)*N22)*I22)/16)))*(J22/100),((IF(I22&gt;=16,(VLOOKUP('P36'!G22,INFORMACION!$D:$E,2,FALSE)+10)*N22,(((VLOOKUP('P36'!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36'!G23,INFORMACION!$D:$E,2,FALSE)*N23,((VLOOKUP('P36'!G23,INFORMACION!$D:$E,2,FALSE)*N23)*I23)/16)))*(J23/100),((IF(I23&gt;=16,(VLOOKUP('P36'!G23,INFORMACION!$D:$E,2,FALSE)+10)*N23,(((VLOOKUP('P36'!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36'!G24,INFORMACION!$D:$E,2,FALSE)*N24,((VLOOKUP('P36'!G24,INFORMACION!$D:$E,2,FALSE)*N24)*I24)/16)))*(J24/100),((IF(I24&gt;=16,(VLOOKUP('P36'!G24,INFORMACION!$D:$E,2,FALSE)+10)*N24,(((VLOOKUP('P36'!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36'!G25,INFORMACION!$D:$E,2,FALSE)*N25,((VLOOKUP('P36'!G25,INFORMACION!$D:$E,2,FALSE)*N25)*I25)/16)))*(J25/100),((IF(I25&gt;=16,(VLOOKUP('P36'!G25,INFORMACION!$D:$E,2,FALSE)+10)*N25,(((VLOOKUP('P36'!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36'!G26,INFORMACION!$D:$E,2,FALSE)*N26,((VLOOKUP('P36'!G26,INFORMACION!$D:$E,2,FALSE)*N26)*I26)/16)))*(J26/100),((IF(I26&gt;=16,(VLOOKUP('P36'!G26,INFORMACION!$D:$E,2,FALSE)+10)*N26,(((VLOOKUP('P36'!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36'!G27,INFORMACION!$D:$E,2,FALSE)*N27,((VLOOKUP('P36'!G27,INFORMACION!$D:$E,2,FALSE)*N27)*I27)/16)))*(J27/100),((IF(I27&gt;=16,(VLOOKUP('P36'!G27,INFORMACION!$D:$E,2,FALSE)+10)*N27,(((VLOOKUP('P36'!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36'!G39,INFORMACION!$D:$E,2,FALSE)*N39,((VLOOKUP('P36'!G39,INFORMACION!$D:$E,2,FALSE)*N39)*I39)/16)))*(J39/100),((IF(I39&gt;=16,(VLOOKUP('P36'!G39,INFORMACION!$D:$E,2,FALSE)+10)*N39,(((VLOOKUP('P36'!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36'!G40,INFORMACION!$D:$E,2,FALSE)*N40,((VLOOKUP('P36'!G40,INFORMACION!$D:$E,2,FALSE)*N40)*I40)/16)))*(J40/100),((IF(I40&gt;=16,(VLOOKUP('P36'!G40,INFORMACION!$D:$E,2,FALSE)+10)*N40,(((VLOOKUP('P36'!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36'!G41,INFORMACION!$D:$E,2,FALSE)*N41,((VLOOKUP('P36'!G41,INFORMACION!$D:$E,2,FALSE)*N41)*I41)/16)))*(J41/100),((IF(I41&gt;=16,(VLOOKUP('P36'!G41,INFORMACION!$D:$E,2,FALSE)+10)*N41,(((VLOOKUP('P36'!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36'!G42,INFORMACION!$D:$E,2,FALSE)*N42,((VLOOKUP('P36'!G42,INFORMACION!$D:$E,2,FALSE)*N42)*I42)/16)))*(J42/100),((IF(I42&gt;=16,(VLOOKUP('P36'!G42,INFORMACION!$D:$E,2,FALSE)+10)*N42,(((VLOOKUP('P36'!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36'!G43,INFORMACION!$D:$E,2,FALSE)*N43,((VLOOKUP('P36'!G43,INFORMACION!$D:$E,2,FALSE)*N43)*I43)/16)))*(J43/100),((IF(I43&gt;=16,(VLOOKUP('P36'!G43,INFORMACION!$D:$E,2,FALSE)+10)*N43,(((VLOOKUP('P36'!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36'!G44,INFORMACION!$D:$E,2,FALSE)*N44,((VLOOKUP('P36'!G44,INFORMACION!$D:$E,2,FALSE)*N44)*I44)/16)))*(J44/100),((IF(I44&gt;=16,(VLOOKUP('P36'!G44,INFORMACION!$D:$E,2,FALSE)+10)*N44,(((VLOOKUP('P36'!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36'!G45,INFORMACION!$D:$E,2,FALSE)*N45,((VLOOKUP('P36'!G45,INFORMACION!$D:$E,2,FALSE)*N45)*I45)/16)))*(J45/100),((IF(I45&gt;=16,(VLOOKUP('P36'!G45,INFORMACION!$D:$E,2,FALSE)+10)*N45,(((VLOOKUP('P36'!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37'!G21,INFORMACION!$D:$E,2,FALSE)*N21,((VLOOKUP('P37'!G21,INFORMACION!$D:$E,2,FALSE)*N21)*I21)/16)))*(J21/100),((IF(I21&gt;=16,(VLOOKUP('P37'!G21,INFORMACION!$D:$E,2,FALSE)+10)*N21,(((VLOOKUP('P37'!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37'!G22,INFORMACION!$D:$E,2,FALSE)*N22,((VLOOKUP('P37'!G22,INFORMACION!$D:$E,2,FALSE)*N22)*I22)/16)))*(J22/100),((IF(I22&gt;=16,(VLOOKUP('P37'!G22,INFORMACION!$D:$E,2,FALSE)+10)*N22,(((VLOOKUP('P37'!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37'!G23,INFORMACION!$D:$E,2,FALSE)*N23,((VLOOKUP('P37'!G23,INFORMACION!$D:$E,2,FALSE)*N23)*I23)/16)))*(J23/100),((IF(I23&gt;=16,(VLOOKUP('P37'!G23,INFORMACION!$D:$E,2,FALSE)+10)*N23,(((VLOOKUP('P37'!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37'!G24,INFORMACION!$D:$E,2,FALSE)*N24,((VLOOKUP('P37'!G24,INFORMACION!$D:$E,2,FALSE)*N24)*I24)/16)))*(J24/100),((IF(I24&gt;=16,(VLOOKUP('P37'!G24,INFORMACION!$D:$E,2,FALSE)+10)*N24,(((VLOOKUP('P37'!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37'!G25,INFORMACION!$D:$E,2,FALSE)*N25,((VLOOKUP('P37'!G25,INFORMACION!$D:$E,2,FALSE)*N25)*I25)/16)))*(J25/100),((IF(I25&gt;=16,(VLOOKUP('P37'!G25,INFORMACION!$D:$E,2,FALSE)+10)*N25,(((VLOOKUP('P37'!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37'!G26,INFORMACION!$D:$E,2,FALSE)*N26,((VLOOKUP('P37'!G26,INFORMACION!$D:$E,2,FALSE)*N26)*I26)/16)))*(J26/100),((IF(I26&gt;=16,(VLOOKUP('P37'!G26,INFORMACION!$D:$E,2,FALSE)+10)*N26,(((VLOOKUP('P37'!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37'!G27,INFORMACION!$D:$E,2,FALSE)*N27,((VLOOKUP('P37'!G27,INFORMACION!$D:$E,2,FALSE)*N27)*I27)/16)))*(J27/100),((IF(I27&gt;=16,(VLOOKUP('P37'!G27,INFORMACION!$D:$E,2,FALSE)+10)*N27,(((VLOOKUP('P37'!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37'!G39,INFORMACION!$D:$E,2,FALSE)*N39,((VLOOKUP('P37'!G39,INFORMACION!$D:$E,2,FALSE)*N39)*I39)/16)))*(J39/100),((IF(I39&gt;=16,(VLOOKUP('P37'!G39,INFORMACION!$D:$E,2,FALSE)+10)*N39,(((VLOOKUP('P37'!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37'!G40,INFORMACION!$D:$E,2,FALSE)*N40,((VLOOKUP('P37'!G40,INFORMACION!$D:$E,2,FALSE)*N40)*I40)/16)))*(J40/100),((IF(I40&gt;=16,(VLOOKUP('P37'!G40,INFORMACION!$D:$E,2,FALSE)+10)*N40,(((VLOOKUP('P37'!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37'!G41,INFORMACION!$D:$E,2,FALSE)*N41,((VLOOKUP('P37'!G41,INFORMACION!$D:$E,2,FALSE)*N41)*I41)/16)))*(J41/100),((IF(I41&gt;=16,(VLOOKUP('P37'!G41,INFORMACION!$D:$E,2,FALSE)+10)*N41,(((VLOOKUP('P37'!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37'!G42,INFORMACION!$D:$E,2,FALSE)*N42,((VLOOKUP('P37'!G42,INFORMACION!$D:$E,2,FALSE)*N42)*I42)/16)))*(J42/100),((IF(I42&gt;=16,(VLOOKUP('P37'!G42,INFORMACION!$D:$E,2,FALSE)+10)*N42,(((VLOOKUP('P37'!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37'!G43,INFORMACION!$D:$E,2,FALSE)*N43,((VLOOKUP('P37'!G43,INFORMACION!$D:$E,2,FALSE)*N43)*I43)/16)))*(J43/100),((IF(I43&gt;=16,(VLOOKUP('P37'!G43,INFORMACION!$D:$E,2,FALSE)+10)*N43,(((VLOOKUP('P37'!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37'!G44,INFORMACION!$D:$E,2,FALSE)*N44,((VLOOKUP('P37'!G44,INFORMACION!$D:$E,2,FALSE)*N44)*I44)/16)))*(J44/100),((IF(I44&gt;=16,(VLOOKUP('P37'!G44,INFORMACION!$D:$E,2,FALSE)+10)*N44,(((VLOOKUP('P37'!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37'!G45,INFORMACION!$D:$E,2,FALSE)*N45,((VLOOKUP('P37'!G45,INFORMACION!$D:$E,2,FALSE)*N45)*I45)/16)))*(J45/100),((IF(I45&gt;=16,(VLOOKUP('P37'!G45,INFORMACION!$D:$E,2,FALSE)+10)*N45,(((VLOOKUP('P37'!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38'!G21,INFORMACION!$D:$E,2,FALSE)*N21,((VLOOKUP('P38'!G21,INFORMACION!$D:$E,2,FALSE)*N21)*I21)/16)))*(J21/100),((IF(I21&gt;=16,(VLOOKUP('P38'!G21,INFORMACION!$D:$E,2,FALSE)+10)*N21,(((VLOOKUP('P38'!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38'!G22,INFORMACION!$D:$E,2,FALSE)*N22,((VLOOKUP('P38'!G22,INFORMACION!$D:$E,2,FALSE)*N22)*I22)/16)))*(J22/100),((IF(I22&gt;=16,(VLOOKUP('P38'!G22,INFORMACION!$D:$E,2,FALSE)+10)*N22,(((VLOOKUP('P38'!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38'!G23,INFORMACION!$D:$E,2,FALSE)*N23,((VLOOKUP('P38'!G23,INFORMACION!$D:$E,2,FALSE)*N23)*I23)/16)))*(J23/100),((IF(I23&gt;=16,(VLOOKUP('P38'!G23,INFORMACION!$D:$E,2,FALSE)+10)*N23,(((VLOOKUP('P38'!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38'!G24,INFORMACION!$D:$E,2,FALSE)*N24,((VLOOKUP('P38'!G24,INFORMACION!$D:$E,2,FALSE)*N24)*I24)/16)))*(J24/100),((IF(I24&gt;=16,(VLOOKUP('P38'!G24,INFORMACION!$D:$E,2,FALSE)+10)*N24,(((VLOOKUP('P38'!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38'!G25,INFORMACION!$D:$E,2,FALSE)*N25,((VLOOKUP('P38'!G25,INFORMACION!$D:$E,2,FALSE)*N25)*I25)/16)))*(J25/100),((IF(I25&gt;=16,(VLOOKUP('P38'!G25,INFORMACION!$D:$E,2,FALSE)+10)*N25,(((VLOOKUP('P38'!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38'!G26,INFORMACION!$D:$E,2,FALSE)*N26,((VLOOKUP('P38'!G26,INFORMACION!$D:$E,2,FALSE)*N26)*I26)/16)))*(J26/100),((IF(I26&gt;=16,(VLOOKUP('P38'!G26,INFORMACION!$D:$E,2,FALSE)+10)*N26,(((VLOOKUP('P38'!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38'!G27,INFORMACION!$D:$E,2,FALSE)*N27,((VLOOKUP('P38'!G27,INFORMACION!$D:$E,2,FALSE)*N27)*I27)/16)))*(J27/100),((IF(I27&gt;=16,(VLOOKUP('P38'!G27,INFORMACION!$D:$E,2,FALSE)+10)*N27,(((VLOOKUP('P38'!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38'!G39,INFORMACION!$D:$E,2,FALSE)*N39,((VLOOKUP('P38'!G39,INFORMACION!$D:$E,2,FALSE)*N39)*I39)/16)))*(J39/100),((IF(I39&gt;=16,(VLOOKUP('P38'!G39,INFORMACION!$D:$E,2,FALSE)+10)*N39,(((VLOOKUP('P38'!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38'!G40,INFORMACION!$D:$E,2,FALSE)*N40,((VLOOKUP('P38'!G40,INFORMACION!$D:$E,2,FALSE)*N40)*I40)/16)))*(J40/100),((IF(I40&gt;=16,(VLOOKUP('P38'!G40,INFORMACION!$D:$E,2,FALSE)+10)*N40,(((VLOOKUP('P38'!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38'!G41,INFORMACION!$D:$E,2,FALSE)*N41,((VLOOKUP('P38'!G41,INFORMACION!$D:$E,2,FALSE)*N41)*I41)/16)))*(J41/100),((IF(I41&gt;=16,(VLOOKUP('P38'!G41,INFORMACION!$D:$E,2,FALSE)+10)*N41,(((VLOOKUP('P38'!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38'!G42,INFORMACION!$D:$E,2,FALSE)*N42,((VLOOKUP('P38'!G42,INFORMACION!$D:$E,2,FALSE)*N42)*I42)/16)))*(J42/100),((IF(I42&gt;=16,(VLOOKUP('P38'!G42,INFORMACION!$D:$E,2,FALSE)+10)*N42,(((VLOOKUP('P38'!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38'!G43,INFORMACION!$D:$E,2,FALSE)*N43,((VLOOKUP('P38'!G43,INFORMACION!$D:$E,2,FALSE)*N43)*I43)/16)))*(J43/100),((IF(I43&gt;=16,(VLOOKUP('P38'!G43,INFORMACION!$D:$E,2,FALSE)+10)*N43,(((VLOOKUP('P38'!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38'!G44,INFORMACION!$D:$E,2,FALSE)*N44,((VLOOKUP('P38'!G44,INFORMACION!$D:$E,2,FALSE)*N44)*I44)/16)))*(J44/100),((IF(I44&gt;=16,(VLOOKUP('P38'!G44,INFORMACION!$D:$E,2,FALSE)+10)*N44,(((VLOOKUP('P38'!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38'!G45,INFORMACION!$D:$E,2,FALSE)*N45,((VLOOKUP('P38'!G45,INFORMACION!$D:$E,2,FALSE)*N45)*I45)/16)))*(J45/100),((IF(I45&gt;=16,(VLOOKUP('P38'!G45,INFORMACION!$D:$E,2,FALSE)+10)*N45,(((VLOOKUP('P38'!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activeCell="E27" sqref="E27"/>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39'!G21,INFORMACION!$D:$E,2,FALSE)*N21,((VLOOKUP('P39'!G21,INFORMACION!$D:$E,2,FALSE)*N21)*I21)/16)))*(J21/100),((IF(I21&gt;=16,(VLOOKUP('P39'!G21,INFORMACION!$D:$E,2,FALSE)+10)*N21,(((VLOOKUP('P39'!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39'!G22,INFORMACION!$D:$E,2,FALSE)*N22,((VLOOKUP('P39'!G22,INFORMACION!$D:$E,2,FALSE)*N22)*I22)/16)))*(J22/100),((IF(I22&gt;=16,(VLOOKUP('P39'!G22,INFORMACION!$D:$E,2,FALSE)+10)*N22,(((VLOOKUP('P39'!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39'!G23,INFORMACION!$D:$E,2,FALSE)*N23,((VLOOKUP('P39'!G23,INFORMACION!$D:$E,2,FALSE)*N23)*I23)/16)))*(J23/100),((IF(I23&gt;=16,(VLOOKUP('P39'!G23,INFORMACION!$D:$E,2,FALSE)+10)*N23,(((VLOOKUP('P39'!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39'!G24,INFORMACION!$D:$E,2,FALSE)*N24,((VLOOKUP('P39'!G24,INFORMACION!$D:$E,2,FALSE)*N24)*I24)/16)))*(J24/100),((IF(I24&gt;=16,(VLOOKUP('P39'!G24,INFORMACION!$D:$E,2,FALSE)+10)*N24,(((VLOOKUP('P39'!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39'!G25,INFORMACION!$D:$E,2,FALSE)*N25,((VLOOKUP('P39'!G25,INFORMACION!$D:$E,2,FALSE)*N25)*I25)/16)))*(J25/100),((IF(I25&gt;=16,(VLOOKUP('P39'!G25,INFORMACION!$D:$E,2,FALSE)+10)*N25,(((VLOOKUP('P39'!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39'!G26,INFORMACION!$D:$E,2,FALSE)*N26,((VLOOKUP('P39'!G26,INFORMACION!$D:$E,2,FALSE)*N26)*I26)/16)))*(J26/100),((IF(I26&gt;=16,(VLOOKUP('P39'!G26,INFORMACION!$D:$E,2,FALSE)+10)*N26,(((VLOOKUP('P39'!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39'!G27,INFORMACION!$D:$E,2,FALSE)*N27,((VLOOKUP('P39'!G27,INFORMACION!$D:$E,2,FALSE)*N27)*I27)/16)))*(J27/100),((IF(I27&gt;=16,(VLOOKUP('P39'!G27,INFORMACION!$D:$E,2,FALSE)+10)*N27,(((VLOOKUP('P39'!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39'!G39,INFORMACION!$D:$E,2,FALSE)*N39,((VLOOKUP('P39'!G39,INFORMACION!$D:$E,2,FALSE)*N39)*I39)/16)))*(J39/100),((IF(I39&gt;=16,(VLOOKUP('P39'!G39,INFORMACION!$D:$E,2,FALSE)+10)*N39,(((VLOOKUP('P39'!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39'!G40,INFORMACION!$D:$E,2,FALSE)*N40,((VLOOKUP('P39'!G40,INFORMACION!$D:$E,2,FALSE)*N40)*I40)/16)))*(J40/100),((IF(I40&gt;=16,(VLOOKUP('P39'!G40,INFORMACION!$D:$E,2,FALSE)+10)*N40,(((VLOOKUP('P39'!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39'!G41,INFORMACION!$D:$E,2,FALSE)*N41,((VLOOKUP('P39'!G41,INFORMACION!$D:$E,2,FALSE)*N41)*I41)/16)))*(J41/100),((IF(I41&gt;=16,(VLOOKUP('P39'!G41,INFORMACION!$D:$E,2,FALSE)+10)*N41,(((VLOOKUP('P39'!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39'!G42,INFORMACION!$D:$E,2,FALSE)*N42,((VLOOKUP('P39'!G42,INFORMACION!$D:$E,2,FALSE)*N42)*I42)/16)))*(J42/100),((IF(I42&gt;=16,(VLOOKUP('P39'!G42,INFORMACION!$D:$E,2,FALSE)+10)*N42,(((VLOOKUP('P39'!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39'!G43,INFORMACION!$D:$E,2,FALSE)*N43,((VLOOKUP('P39'!G43,INFORMACION!$D:$E,2,FALSE)*N43)*I43)/16)))*(J43/100),((IF(I43&gt;=16,(VLOOKUP('P39'!G43,INFORMACION!$D:$E,2,FALSE)+10)*N43,(((VLOOKUP('P39'!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39'!G44,INFORMACION!$D:$E,2,FALSE)*N44,((VLOOKUP('P39'!G44,INFORMACION!$D:$E,2,FALSE)*N44)*I44)/16)))*(J44/100),((IF(I44&gt;=16,(VLOOKUP('P39'!G44,INFORMACION!$D:$E,2,FALSE)+10)*N44,(((VLOOKUP('P39'!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39'!G45,INFORMACION!$D:$E,2,FALSE)*N45,((VLOOKUP('P39'!G45,INFORMACION!$D:$E,2,FALSE)*N45)*I45)/16)))*(J45/100),((IF(I45&gt;=16,(VLOOKUP('P39'!G45,INFORMACION!$D:$E,2,FALSE)+10)*N45,(((VLOOKUP('P39'!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activeCell="E27" sqref="E27"/>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40'!G21,INFORMACION!$D:$E,2,FALSE)*N21,((VLOOKUP('P40'!G21,INFORMACION!$D:$E,2,FALSE)*N21)*I21)/16)))*(J21/100),((IF(I21&gt;=16,(VLOOKUP('P40'!G21,INFORMACION!$D:$E,2,FALSE)+10)*N21,(((VLOOKUP('P40'!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40'!G22,INFORMACION!$D:$E,2,FALSE)*N22,((VLOOKUP('P40'!G22,INFORMACION!$D:$E,2,FALSE)*N22)*I22)/16)))*(J22/100),((IF(I22&gt;=16,(VLOOKUP('P40'!G22,INFORMACION!$D:$E,2,FALSE)+10)*N22,(((VLOOKUP('P40'!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40'!G23,INFORMACION!$D:$E,2,FALSE)*N23,((VLOOKUP('P40'!G23,INFORMACION!$D:$E,2,FALSE)*N23)*I23)/16)))*(J23/100),((IF(I23&gt;=16,(VLOOKUP('P40'!G23,INFORMACION!$D:$E,2,FALSE)+10)*N23,(((VLOOKUP('P40'!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40'!G24,INFORMACION!$D:$E,2,FALSE)*N24,((VLOOKUP('P40'!G24,INFORMACION!$D:$E,2,FALSE)*N24)*I24)/16)))*(J24/100),((IF(I24&gt;=16,(VLOOKUP('P40'!G24,INFORMACION!$D:$E,2,FALSE)+10)*N24,(((VLOOKUP('P40'!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40'!G25,INFORMACION!$D:$E,2,FALSE)*N25,((VLOOKUP('P40'!G25,INFORMACION!$D:$E,2,FALSE)*N25)*I25)/16)))*(J25/100),((IF(I25&gt;=16,(VLOOKUP('P40'!G25,INFORMACION!$D:$E,2,FALSE)+10)*N25,(((VLOOKUP('P40'!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40'!G26,INFORMACION!$D:$E,2,FALSE)*N26,((VLOOKUP('P40'!G26,INFORMACION!$D:$E,2,FALSE)*N26)*I26)/16)))*(J26/100),((IF(I26&gt;=16,(VLOOKUP('P40'!G26,INFORMACION!$D:$E,2,FALSE)+10)*N26,(((VLOOKUP('P40'!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40'!G27,INFORMACION!$D:$E,2,FALSE)*N27,((VLOOKUP('P40'!G27,INFORMACION!$D:$E,2,FALSE)*N27)*I27)/16)))*(J27/100),((IF(I27&gt;=16,(VLOOKUP('P40'!G27,INFORMACION!$D:$E,2,FALSE)+10)*N27,(((VLOOKUP('P40'!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40'!G39,INFORMACION!$D:$E,2,FALSE)*N39,((VLOOKUP('P40'!G39,INFORMACION!$D:$E,2,FALSE)*N39)*I39)/16)))*(J39/100),((IF(I39&gt;=16,(VLOOKUP('P40'!G39,INFORMACION!$D:$E,2,FALSE)+10)*N39,(((VLOOKUP('P40'!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40'!G40,INFORMACION!$D:$E,2,FALSE)*N40,((VLOOKUP('P40'!G40,INFORMACION!$D:$E,2,FALSE)*N40)*I40)/16)))*(J40/100),((IF(I40&gt;=16,(VLOOKUP('P40'!G40,INFORMACION!$D:$E,2,FALSE)+10)*N40,(((VLOOKUP('P40'!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40'!G41,INFORMACION!$D:$E,2,FALSE)*N41,((VLOOKUP('P40'!G41,INFORMACION!$D:$E,2,FALSE)*N41)*I41)/16)))*(J41/100),((IF(I41&gt;=16,(VLOOKUP('P40'!G41,INFORMACION!$D:$E,2,FALSE)+10)*N41,(((VLOOKUP('P40'!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40'!G42,INFORMACION!$D:$E,2,FALSE)*N42,((VLOOKUP('P40'!G42,INFORMACION!$D:$E,2,FALSE)*N42)*I42)/16)))*(J42/100),((IF(I42&gt;=16,(VLOOKUP('P40'!G42,INFORMACION!$D:$E,2,FALSE)+10)*N42,(((VLOOKUP('P40'!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40'!G43,INFORMACION!$D:$E,2,FALSE)*N43,((VLOOKUP('P40'!G43,INFORMACION!$D:$E,2,FALSE)*N43)*I43)/16)))*(J43/100),((IF(I43&gt;=16,(VLOOKUP('P40'!G43,INFORMACION!$D:$E,2,FALSE)+10)*N43,(((VLOOKUP('P40'!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40'!G44,INFORMACION!$D:$E,2,FALSE)*N44,((VLOOKUP('P40'!G44,INFORMACION!$D:$E,2,FALSE)*N44)*I44)/16)))*(J44/100),((IF(I44&gt;=16,(VLOOKUP('P40'!G44,INFORMACION!$D:$E,2,FALSE)+10)*N44,(((VLOOKUP('P40'!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40'!G45,INFORMACION!$D:$E,2,FALSE)*N45,((VLOOKUP('P40'!G45,INFORMACION!$D:$E,2,FALSE)*N45)*I45)/16)))*(J45/100),((IF(I45&gt;=16,(VLOOKUP('P40'!G45,INFORMACION!$D:$E,2,FALSE)+10)*N45,(((VLOOKUP('P40'!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activeCell="E10" sqref="E10"/>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120"/>
      <c r="K6" s="120"/>
      <c r="L6" s="120"/>
      <c r="M6" s="12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120"/>
      <c r="K8" s="120"/>
      <c r="L8" s="120"/>
      <c r="M8" s="12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99"/>
      <c r="B16" s="50"/>
      <c r="C16" s="50"/>
      <c r="D16" s="50"/>
      <c r="E16" s="50"/>
      <c r="F16" s="50"/>
      <c r="G16" s="50"/>
      <c r="H16" s="50"/>
      <c r="I16" s="50"/>
      <c r="J16" s="50"/>
      <c r="K16" s="50"/>
      <c r="L16" s="50"/>
      <c r="M16" s="50"/>
      <c r="N16" s="50"/>
      <c r="O16" s="50"/>
      <c r="P16" s="50"/>
      <c r="Q16" s="50"/>
      <c r="R16" s="50"/>
      <c r="S16" s="49"/>
    </row>
    <row r="17" spans="1:19" s="52" customFormat="1" ht="13.5" thickBot="1" x14ac:dyDescent="0.25">
      <c r="A17" s="397" t="s">
        <v>273</v>
      </c>
      <c r="B17" s="398"/>
      <c r="C17" s="398"/>
      <c r="D17" s="398"/>
      <c r="E17" s="398"/>
      <c r="F17" s="53"/>
      <c r="G17" s="399" t="s">
        <v>148</v>
      </c>
      <c r="H17" s="400"/>
      <c r="I17" s="400"/>
      <c r="J17" s="400"/>
      <c r="K17" s="401"/>
      <c r="L17" s="50"/>
      <c r="M17" s="50"/>
      <c r="N17" s="50"/>
      <c r="O17" s="50"/>
      <c r="P17" s="50"/>
      <c r="Q17" s="50"/>
      <c r="R17" s="50"/>
      <c r="S17" s="49"/>
    </row>
    <row r="18" spans="1:19" s="52" customFormat="1" ht="3" customHeight="1" thickBot="1" x14ac:dyDescent="0.25">
      <c r="A18" s="99"/>
      <c r="B18" s="50"/>
      <c r="C18" s="50"/>
      <c r="D18" s="50"/>
      <c r="E18" s="50"/>
      <c r="F18" s="50"/>
      <c r="G18" s="50"/>
      <c r="H18" s="50"/>
      <c r="I18" s="50"/>
      <c r="J18" s="50"/>
      <c r="K18" s="50"/>
      <c r="L18" s="50"/>
      <c r="M18" s="50"/>
      <c r="N18" s="50"/>
      <c r="O18" s="50"/>
      <c r="P18" s="50"/>
      <c r="Q18" s="50"/>
      <c r="R18" s="50"/>
      <c r="S18" s="4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78" t="s">
        <v>145</v>
      </c>
      <c r="L20" s="110" t="s">
        <v>143</v>
      </c>
      <c r="M20" s="63" t="s">
        <v>144</v>
      </c>
      <c r="N20" s="126" t="s">
        <v>137</v>
      </c>
      <c r="O20" s="62" t="s">
        <v>138</v>
      </c>
      <c r="P20" s="61" t="s">
        <v>128</v>
      </c>
      <c r="Q20" s="61" t="s">
        <v>139</v>
      </c>
      <c r="R20" s="61"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1'!G21,INFORMACION!$D:$E,2,FALSE)*N21,((VLOOKUP('P1'!G21,INFORMACION!$D:$E,2,FALSE)*N21)*I21)/16)))*(J21/100),((IF(I21&gt;=16,(VLOOKUP('P1'!G21,INFORMACION!$D:$E,2,FALSE)+10)*N21,(((VLOOKUP('P1'!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1'!G22,INFORMACION!$D:$E,2,FALSE)*N22,((VLOOKUP('P1'!G22,INFORMACION!$D:$E,2,FALSE)*N22)*I22)/16)))*(J22/100),((IF(I22&gt;=16,(VLOOKUP('P1'!G22,INFORMACION!$D:$E,2,FALSE)+10)*N22,(((VLOOKUP('P1'!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1'!G23,INFORMACION!$D:$E,2,FALSE)*N23,((VLOOKUP('P1'!G23,INFORMACION!$D:$E,2,FALSE)*N23)*I23)/16)))*(J23/100),((IF(I23&gt;=16,(VLOOKUP('P1'!G23,INFORMACION!$D:$E,2,FALSE)+10)*N23,(((VLOOKUP('P1'!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1'!G24,INFORMACION!$D:$E,2,FALSE)*N24,((VLOOKUP('P1'!G24,INFORMACION!$D:$E,2,FALSE)*N24)*I24)/16)))*(J24/100),((IF(I24&gt;=16,(VLOOKUP('P1'!G24,INFORMACION!$D:$E,2,FALSE)+10)*N24,(((VLOOKUP('P1'!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1'!G25,INFORMACION!$D:$E,2,FALSE)*N25,((VLOOKUP('P1'!G25,INFORMACION!$D:$E,2,FALSE)*N25)*I25)/16)))*(J25/100),((IF(I25&gt;=16,(VLOOKUP('P1'!G25,INFORMACION!$D:$E,2,FALSE)+10)*N25,(((VLOOKUP('P1'!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1'!G26,INFORMACION!$D:$E,2,FALSE)*N26,((VLOOKUP('P1'!G26,INFORMACION!$D:$E,2,FALSE)*N26)*I26)/16)))*(J26/100),((IF(I26&gt;=16,(VLOOKUP('P1'!G26,INFORMACION!$D:$E,2,FALSE)+10)*N26,(((VLOOKUP('P1'!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1'!G27,INFORMACION!$D:$E,2,FALSE)*N27,((VLOOKUP('P1'!G27,INFORMACION!$D:$E,2,FALSE)*N27)*I27)/16)))*(J27/100),((IF(I27&gt;=16,(VLOOKUP('P1'!G27,INFORMACION!$D:$E,2,FALSE)+10)*N27,(((VLOOKUP('P1'!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99"/>
      <c r="B34" s="50"/>
      <c r="C34" s="50"/>
      <c r="D34" s="50"/>
      <c r="E34" s="50"/>
      <c r="F34" s="50"/>
      <c r="G34" s="50"/>
      <c r="H34" s="50"/>
      <c r="I34" s="50"/>
      <c r="J34" s="50"/>
      <c r="K34" s="50"/>
      <c r="L34" s="50"/>
      <c r="M34" s="50"/>
      <c r="N34" s="50"/>
      <c r="O34" s="50"/>
      <c r="P34" s="50"/>
      <c r="Q34" s="50"/>
      <c r="R34" s="50"/>
      <c r="S34" s="49"/>
    </row>
    <row r="35" spans="1:19" ht="13.5" thickBot="1" x14ac:dyDescent="0.25">
      <c r="A35" s="397" t="s">
        <v>281</v>
      </c>
      <c r="B35" s="398"/>
      <c r="C35" s="398"/>
      <c r="D35" s="398"/>
      <c r="E35" s="398"/>
      <c r="F35" s="53"/>
      <c r="G35" s="399" t="s">
        <v>148</v>
      </c>
      <c r="H35" s="400"/>
      <c r="I35" s="400"/>
      <c r="J35" s="400"/>
      <c r="K35" s="401"/>
      <c r="L35" s="50"/>
      <c r="M35" s="50"/>
      <c r="N35" s="50"/>
      <c r="O35" s="50"/>
      <c r="P35" s="50"/>
      <c r="Q35" s="50"/>
      <c r="R35" s="50"/>
      <c r="S35" s="49"/>
    </row>
    <row r="36" spans="1:19" ht="3" customHeight="1" thickBot="1" x14ac:dyDescent="0.25">
      <c r="A36" s="99"/>
      <c r="B36" s="50"/>
      <c r="C36" s="50"/>
      <c r="D36" s="50"/>
      <c r="E36" s="50"/>
      <c r="F36" s="50"/>
      <c r="G36" s="50"/>
      <c r="H36" s="50"/>
      <c r="I36" s="50"/>
      <c r="J36" s="50"/>
      <c r="K36" s="50"/>
      <c r="L36" s="50"/>
      <c r="M36" s="50"/>
      <c r="N36" s="50"/>
      <c r="O36" s="50"/>
      <c r="P36" s="50"/>
      <c r="Q36" s="50"/>
      <c r="R36" s="50"/>
      <c r="S36" s="4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96" t="s">
        <v>145</v>
      </c>
      <c r="L38" s="56" t="s">
        <v>143</v>
      </c>
      <c r="M38" s="58" t="s">
        <v>144</v>
      </c>
      <c r="N38" s="95" t="s">
        <v>137</v>
      </c>
      <c r="O38" s="57" t="s">
        <v>138</v>
      </c>
      <c r="P38" s="56" t="s">
        <v>128</v>
      </c>
      <c r="Q38" s="56" t="s">
        <v>139</v>
      </c>
      <c r="R38" s="56"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1'!G39,INFORMACION!$D:$E,2,FALSE)*N39,((VLOOKUP('P1'!G39,INFORMACION!$D:$E,2,FALSE)*N39)*I39)/16)))*(J39/100),((IF(I39&gt;=16,(VLOOKUP('P1'!G39,INFORMACION!$D:$E,2,FALSE)+10)*N39,(((VLOOKUP('P1'!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1'!G40,INFORMACION!$D:$E,2,FALSE)*N40,((VLOOKUP('P1'!G40,INFORMACION!$D:$E,2,FALSE)*N40)*I40)/16)))*(J40/100),((IF(I40&gt;=16,(VLOOKUP('P1'!G40,INFORMACION!$D:$E,2,FALSE)+10)*N40,(((VLOOKUP('P1'!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1'!G41,INFORMACION!$D:$E,2,FALSE)*N41,((VLOOKUP('P1'!G41,INFORMACION!$D:$E,2,FALSE)*N41)*I41)/16)))*(J41/100),((IF(I41&gt;=16,(VLOOKUP('P1'!G41,INFORMACION!$D:$E,2,FALSE)+10)*N41,(((VLOOKUP('P1'!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1'!G42,INFORMACION!$D:$E,2,FALSE)*N42,((VLOOKUP('P1'!G42,INFORMACION!$D:$E,2,FALSE)*N42)*I42)/16)))*(J42/100),((IF(I42&gt;=16,(VLOOKUP('P1'!G42,INFORMACION!$D:$E,2,FALSE)+10)*N42,(((VLOOKUP('P1'!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1'!G43,INFORMACION!$D:$E,2,FALSE)*N43,((VLOOKUP('P1'!G43,INFORMACION!$D:$E,2,FALSE)*N43)*I43)/16)))*(J43/100),((IF(I43&gt;=16,(VLOOKUP('P1'!G43,INFORMACION!$D:$E,2,FALSE)+10)*N43,(((VLOOKUP('P1'!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1'!G44,INFORMACION!$D:$E,2,FALSE)*N44,((VLOOKUP('P1'!G44,INFORMACION!$D:$E,2,FALSE)*N44)*I44)/16)))*(J44/100),((IF(I44&gt;=16,(VLOOKUP('P1'!G44,INFORMACION!$D:$E,2,FALSE)+10)*N44,(((VLOOKUP('P1'!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1'!G45,INFORMACION!$D:$E,2,FALSE)*N45,((VLOOKUP('P1'!G45,INFORMACION!$D:$E,2,FALSE)*N45)*I45)/16)))*(J45/100),((IF(I45&gt;=16,(VLOOKUP('P1'!G45,INFORMACION!$D:$E,2,FALSE)+10)*N45,(((VLOOKUP('P1'!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 si="12">SUM(L39:L45)</f>
        <v>0</v>
      </c>
      <c r="M47" s="124">
        <f t="shared" ref="M47" si="13">SUM(M39:M45)</f>
        <v>0</v>
      </c>
      <c r="N47" s="124">
        <f t="shared" ref="N47" si="14">SUM(N39:N45)</f>
        <v>0</v>
      </c>
      <c r="O47" s="124">
        <f t="shared" ref="O47" si="15">SUM(O39:O45)</f>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 si="16">SUM(L47:L48)</f>
        <v>0</v>
      </c>
      <c r="M49" s="124">
        <f t="shared" ref="M49" si="17">SUM(M47:M48)</f>
        <v>0</v>
      </c>
      <c r="N49" s="124">
        <f t="shared" ref="N49" si="18">SUM(N47:N48)</f>
        <v>0</v>
      </c>
      <c r="O49" s="124">
        <f t="shared" ref="O49" si="19">SUM(O47:O48)</f>
        <v>0</v>
      </c>
      <c r="P49" s="124">
        <f t="shared" ref="P49" si="20">SUM(P47:P48)</f>
        <v>0</v>
      </c>
      <c r="Q49" s="124">
        <f t="shared" ref="Q49" si="21">SUM(Q47:Q48)</f>
        <v>0</v>
      </c>
      <c r="R49" s="124">
        <f t="shared" ref="R49" si="22">SUM(R47:R48)</f>
        <v>0</v>
      </c>
      <c r="S49" s="125">
        <f t="shared" ref="S49" si="23">SUM(S47:S48)</f>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100" t="s">
        <v>25</v>
      </c>
      <c r="B59" s="454" t="s">
        <v>124</v>
      </c>
      <c r="C59" s="454"/>
      <c r="D59" s="454"/>
      <c r="E59" s="454" t="s">
        <v>163</v>
      </c>
      <c r="F59" s="454"/>
      <c r="G59" s="106"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100" t="s">
        <v>25</v>
      </c>
      <c r="B68" s="454" t="s">
        <v>124</v>
      </c>
      <c r="C68" s="454"/>
      <c r="D68" s="454"/>
      <c r="E68" s="454" t="s">
        <v>183</v>
      </c>
      <c r="F68" s="454"/>
      <c r="G68" s="106"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50"/>
      <c r="B75" s="50"/>
      <c r="C75" s="50"/>
      <c r="D75" s="50"/>
      <c r="E75" s="50"/>
      <c r="F75" s="50"/>
      <c r="G75" s="98"/>
      <c r="I75" s="50"/>
      <c r="J75" s="50"/>
      <c r="K75" s="50"/>
      <c r="L75" s="50"/>
      <c r="M75" s="50"/>
      <c r="N75" s="50"/>
      <c r="O75" s="50"/>
      <c r="P75" s="50"/>
      <c r="Q75" s="50"/>
      <c r="R75" s="50"/>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100" t="s">
        <v>25</v>
      </c>
      <c r="B77" s="454" t="s">
        <v>124</v>
      </c>
      <c r="C77" s="454"/>
      <c r="D77" s="454"/>
      <c r="E77" s="454" t="s">
        <v>205</v>
      </c>
      <c r="F77" s="454"/>
      <c r="G77" s="106"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50"/>
      <c r="B81" s="50"/>
      <c r="C81" s="50"/>
      <c r="D81" s="50"/>
      <c r="E81" s="50"/>
      <c r="F81" s="50"/>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100" t="s">
        <v>25</v>
      </c>
      <c r="B83" s="454" t="s">
        <v>116</v>
      </c>
      <c r="C83" s="454"/>
      <c r="D83" s="454"/>
      <c r="E83" s="454" t="s">
        <v>192</v>
      </c>
      <c r="F83" s="454"/>
      <c r="G83" s="106"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100" t="s">
        <v>25</v>
      </c>
      <c r="B92" s="454" t="s">
        <v>124</v>
      </c>
      <c r="C92" s="454"/>
      <c r="D92" s="454"/>
      <c r="E92" s="454" t="s">
        <v>234</v>
      </c>
      <c r="F92" s="454"/>
      <c r="G92" s="106"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100" t="s">
        <v>25</v>
      </c>
      <c r="B101" s="495" t="s">
        <v>158</v>
      </c>
      <c r="C101" s="496"/>
      <c r="D101" s="496"/>
      <c r="E101" s="496"/>
      <c r="F101" s="497"/>
      <c r="G101" s="106"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N111:Q112"/>
    <mergeCell ref="R111:S112"/>
    <mergeCell ref="B111:D111"/>
    <mergeCell ref="J106:N106"/>
    <mergeCell ref="O106:R106"/>
    <mergeCell ref="I109:R109"/>
    <mergeCell ref="J107:N107"/>
    <mergeCell ref="O107:R107"/>
    <mergeCell ref="J108:N108"/>
    <mergeCell ref="O108:R108"/>
    <mergeCell ref="E111:G111"/>
    <mergeCell ref="J103:N103"/>
    <mergeCell ref="O103:R103"/>
    <mergeCell ref="J104:N104"/>
    <mergeCell ref="O104:R104"/>
    <mergeCell ref="J105:N105"/>
    <mergeCell ref="O105:R105"/>
    <mergeCell ref="A104:F104"/>
    <mergeCell ref="B101:F101"/>
    <mergeCell ref="B102:F102"/>
    <mergeCell ref="B103:F103"/>
    <mergeCell ref="A100:G100"/>
    <mergeCell ref="I100:S100"/>
    <mergeCell ref="J101:N101"/>
    <mergeCell ref="O101:R101"/>
    <mergeCell ref="J102:N102"/>
    <mergeCell ref="J95:N95"/>
    <mergeCell ref="O95:R95"/>
    <mergeCell ref="J96:N96"/>
    <mergeCell ref="O96:R96"/>
    <mergeCell ref="J97:N97"/>
    <mergeCell ref="O97:R97"/>
    <mergeCell ref="B97:D97"/>
    <mergeCell ref="E97:F97"/>
    <mergeCell ref="A98:F98"/>
    <mergeCell ref="B95:D95"/>
    <mergeCell ref="E95:F95"/>
    <mergeCell ref="B96:D96"/>
    <mergeCell ref="E96:F96"/>
    <mergeCell ref="O102:R102"/>
    <mergeCell ref="J92:N92"/>
    <mergeCell ref="O92:R92"/>
    <mergeCell ref="J93:N93"/>
    <mergeCell ref="O93:R93"/>
    <mergeCell ref="J94:N94"/>
    <mergeCell ref="O94:R94"/>
    <mergeCell ref="B94:D94"/>
    <mergeCell ref="E94:F94"/>
    <mergeCell ref="I98:R98"/>
    <mergeCell ref="A91:G91"/>
    <mergeCell ref="B92:D92"/>
    <mergeCell ref="E92:F92"/>
    <mergeCell ref="B93:D93"/>
    <mergeCell ref="E93:F93"/>
    <mergeCell ref="A80:F80"/>
    <mergeCell ref="I76:S76"/>
    <mergeCell ref="J77:N77"/>
    <mergeCell ref="O77:R77"/>
    <mergeCell ref="J78:N78"/>
    <mergeCell ref="O78:R78"/>
    <mergeCell ref="J79:N79"/>
    <mergeCell ref="O79:R79"/>
    <mergeCell ref="J88:N88"/>
    <mergeCell ref="O88:R88"/>
    <mergeCell ref="I89:R89"/>
    <mergeCell ref="A76:G76"/>
    <mergeCell ref="B77:D77"/>
    <mergeCell ref="E77:F77"/>
    <mergeCell ref="B78:D78"/>
    <mergeCell ref="E78:F78"/>
    <mergeCell ref="B79:D79"/>
    <mergeCell ref="E79:F79"/>
    <mergeCell ref="I91:S91"/>
    <mergeCell ref="A89:F89"/>
    <mergeCell ref="I82:S82"/>
    <mergeCell ref="J83:N83"/>
    <mergeCell ref="O83:R83"/>
    <mergeCell ref="J84:N84"/>
    <mergeCell ref="O84:R84"/>
    <mergeCell ref="B84:D84"/>
    <mergeCell ref="E84:F84"/>
    <mergeCell ref="B85:D85"/>
    <mergeCell ref="E85:F85"/>
    <mergeCell ref="B86:D86"/>
    <mergeCell ref="E86:F86"/>
    <mergeCell ref="J85:N85"/>
    <mergeCell ref="O85:R85"/>
    <mergeCell ref="J86:N86"/>
    <mergeCell ref="O86:R86"/>
    <mergeCell ref="J87:N87"/>
    <mergeCell ref="O87:R87"/>
    <mergeCell ref="B87:D87"/>
    <mergeCell ref="E87:F87"/>
    <mergeCell ref="B88:D88"/>
    <mergeCell ref="E88:F88"/>
    <mergeCell ref="A82:G82"/>
    <mergeCell ref="B83:D83"/>
    <mergeCell ref="E83:F83"/>
    <mergeCell ref="J70:N70"/>
    <mergeCell ref="O70:R70"/>
    <mergeCell ref="J71:N71"/>
    <mergeCell ref="O71:R71"/>
    <mergeCell ref="J72:N72"/>
    <mergeCell ref="O72:R72"/>
    <mergeCell ref="B72:D72"/>
    <mergeCell ref="E72:F72"/>
    <mergeCell ref="B73:D73"/>
    <mergeCell ref="E73:F73"/>
    <mergeCell ref="A74:F74"/>
    <mergeCell ref="B71:D71"/>
    <mergeCell ref="E71:F71"/>
    <mergeCell ref="I80:R80"/>
    <mergeCell ref="J69:N69"/>
    <mergeCell ref="O69:R69"/>
    <mergeCell ref="B69:D69"/>
    <mergeCell ref="E69:F69"/>
    <mergeCell ref="B70:D70"/>
    <mergeCell ref="E70:F70"/>
    <mergeCell ref="J73:N73"/>
    <mergeCell ref="O73:R73"/>
    <mergeCell ref="I74:R74"/>
    <mergeCell ref="A67:G67"/>
    <mergeCell ref="B68:D68"/>
    <mergeCell ref="E68:F68"/>
    <mergeCell ref="J60:N60"/>
    <mergeCell ref="J59:N59"/>
    <mergeCell ref="O59:R59"/>
    <mergeCell ref="I67:S67"/>
    <mergeCell ref="J68:N68"/>
    <mergeCell ref="O68:R68"/>
    <mergeCell ref="B60:D60"/>
    <mergeCell ref="E60:F60"/>
    <mergeCell ref="E59:F59"/>
    <mergeCell ref="A65:F65"/>
    <mergeCell ref="B61:D61"/>
    <mergeCell ref="B62:D62"/>
    <mergeCell ref="B63:D63"/>
    <mergeCell ref="B64:D64"/>
    <mergeCell ref="E61:F61"/>
    <mergeCell ref="I65:R65"/>
    <mergeCell ref="J61:N61"/>
    <mergeCell ref="J62:N62"/>
    <mergeCell ref="J63:N63"/>
    <mergeCell ref="J64:N64"/>
    <mergeCell ref="O60:R60"/>
    <mergeCell ref="E62:F62"/>
    <mergeCell ref="E63:F63"/>
    <mergeCell ref="E64:F64"/>
    <mergeCell ref="O61:R61"/>
    <mergeCell ref="O62:R62"/>
    <mergeCell ref="O63:R63"/>
    <mergeCell ref="O64:R64"/>
    <mergeCell ref="M52:N52"/>
    <mergeCell ref="G51:N51"/>
    <mergeCell ref="M53:N53"/>
    <mergeCell ref="M54:N54"/>
    <mergeCell ref="B59:D59"/>
    <mergeCell ref="C37:C38"/>
    <mergeCell ref="H37:H38"/>
    <mergeCell ref="I37:I38"/>
    <mergeCell ref="J37:J38"/>
    <mergeCell ref="G53:L53"/>
    <mergeCell ref="G54:L54"/>
    <mergeCell ref="G52:L52"/>
    <mergeCell ref="A47:J47"/>
    <mergeCell ref="A48:J48"/>
    <mergeCell ref="A49:J49"/>
    <mergeCell ref="I58:S58"/>
    <mergeCell ref="A58:G58"/>
    <mergeCell ref="A1:S1"/>
    <mergeCell ref="A3:N3"/>
    <mergeCell ref="A2:S2"/>
    <mergeCell ref="A19:A20"/>
    <mergeCell ref="B19:B20"/>
    <mergeCell ref="C19:C20"/>
    <mergeCell ref="H19:H20"/>
    <mergeCell ref="I19:I20"/>
    <mergeCell ref="J19:J20"/>
    <mergeCell ref="D19:G19"/>
    <mergeCell ref="D9:G9"/>
    <mergeCell ref="A30:J30"/>
    <mergeCell ref="A31:J31"/>
    <mergeCell ref="A33:S33"/>
    <mergeCell ref="A35:E35"/>
    <mergeCell ref="G35:K35"/>
    <mergeCell ref="D37:G37"/>
    <mergeCell ref="K37:M37"/>
    <mergeCell ref="N37:S37"/>
    <mergeCell ref="A37:A38"/>
    <mergeCell ref="B37:B38"/>
    <mergeCell ref="A29:J29"/>
    <mergeCell ref="A17:E17"/>
    <mergeCell ref="G17:K17"/>
    <mergeCell ref="A13:S13"/>
    <mergeCell ref="Q3:R3"/>
    <mergeCell ref="O3:P3"/>
    <mergeCell ref="A15:S15"/>
    <mergeCell ref="D11:G11"/>
    <mergeCell ref="J5:M5"/>
    <mergeCell ref="J7:M7"/>
    <mergeCell ref="J9:M9"/>
    <mergeCell ref="J11:M11"/>
    <mergeCell ref="N5:R5"/>
    <mergeCell ref="N7:R7"/>
    <mergeCell ref="N9:R9"/>
    <mergeCell ref="N11:R11"/>
    <mergeCell ref="N19:S19"/>
    <mergeCell ref="K19:M19"/>
    <mergeCell ref="A5:C5"/>
    <mergeCell ref="A7:C7"/>
    <mergeCell ref="A9:C9"/>
    <mergeCell ref="A11:C11"/>
    <mergeCell ref="D5:G5"/>
    <mergeCell ref="D7:G7"/>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2'!G21,INFORMACION!$D:$E,2,FALSE)*N21,((VLOOKUP('P2'!G21,INFORMACION!$D:$E,2,FALSE)*N21)*I21)/16)))*(J21/100),((IF(I21&gt;=16,(VLOOKUP('P2'!G21,INFORMACION!$D:$E,2,FALSE)+10)*N21,(((VLOOKUP('P2'!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2'!G22,INFORMACION!$D:$E,2,FALSE)*N22,((VLOOKUP('P2'!G22,INFORMACION!$D:$E,2,FALSE)*N22)*I22)/16)))*(J22/100),((IF(I22&gt;=16,(VLOOKUP('P2'!G22,INFORMACION!$D:$E,2,FALSE)+10)*N22,(((VLOOKUP('P2'!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2'!G23,INFORMACION!$D:$E,2,FALSE)*N23,((VLOOKUP('P2'!G23,INFORMACION!$D:$E,2,FALSE)*N23)*I23)/16)))*(J23/100),((IF(I23&gt;=16,(VLOOKUP('P2'!G23,INFORMACION!$D:$E,2,FALSE)+10)*N23,(((VLOOKUP('P2'!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2'!G24,INFORMACION!$D:$E,2,FALSE)*N24,((VLOOKUP('P2'!G24,INFORMACION!$D:$E,2,FALSE)*N24)*I24)/16)))*(J24/100),((IF(I24&gt;=16,(VLOOKUP('P2'!G24,INFORMACION!$D:$E,2,FALSE)+10)*N24,(((VLOOKUP('P2'!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2'!G25,INFORMACION!$D:$E,2,FALSE)*N25,((VLOOKUP('P2'!G25,INFORMACION!$D:$E,2,FALSE)*N25)*I25)/16)))*(J25/100),((IF(I25&gt;=16,(VLOOKUP('P2'!G25,INFORMACION!$D:$E,2,FALSE)+10)*N25,(((VLOOKUP('P2'!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2'!G26,INFORMACION!$D:$E,2,FALSE)*N26,((VLOOKUP('P2'!G26,INFORMACION!$D:$E,2,FALSE)*N26)*I26)/16)))*(J26/100),((IF(I26&gt;=16,(VLOOKUP('P2'!G26,INFORMACION!$D:$E,2,FALSE)+10)*N26,(((VLOOKUP('P2'!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2'!G27,INFORMACION!$D:$E,2,FALSE)*N27,((VLOOKUP('P2'!G27,INFORMACION!$D:$E,2,FALSE)*N27)*I27)/16)))*(J27/100),((IF(I27&gt;=16,(VLOOKUP('P2'!G27,INFORMACION!$D:$E,2,FALSE)+10)*N27,(((VLOOKUP('P2'!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2'!G39,INFORMACION!$D:$E,2,FALSE)*N39,((VLOOKUP('P2'!G39,INFORMACION!$D:$E,2,FALSE)*N39)*I39)/16)))*(J39/100),((IF(I39&gt;=16,(VLOOKUP('P2'!G39,INFORMACION!$D:$E,2,FALSE)+10)*N39,(((VLOOKUP('P2'!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2'!G40,INFORMACION!$D:$E,2,FALSE)*N40,((VLOOKUP('P2'!G40,INFORMACION!$D:$E,2,FALSE)*N40)*I40)/16)))*(J40/100),((IF(I40&gt;=16,(VLOOKUP('P2'!G40,INFORMACION!$D:$E,2,FALSE)+10)*N40,(((VLOOKUP('P2'!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2'!G41,INFORMACION!$D:$E,2,FALSE)*N41,((VLOOKUP('P2'!G41,INFORMACION!$D:$E,2,FALSE)*N41)*I41)/16)))*(J41/100),((IF(I41&gt;=16,(VLOOKUP('P2'!G41,INFORMACION!$D:$E,2,FALSE)+10)*N41,(((VLOOKUP('P2'!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2'!G42,INFORMACION!$D:$E,2,FALSE)*N42,((VLOOKUP('P2'!G42,INFORMACION!$D:$E,2,FALSE)*N42)*I42)/16)))*(J42/100),((IF(I42&gt;=16,(VLOOKUP('P2'!G42,INFORMACION!$D:$E,2,FALSE)+10)*N42,(((VLOOKUP('P2'!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2'!G43,INFORMACION!$D:$E,2,FALSE)*N43,((VLOOKUP('P2'!G43,INFORMACION!$D:$E,2,FALSE)*N43)*I43)/16)))*(J43/100),((IF(I43&gt;=16,(VLOOKUP('P2'!G43,INFORMACION!$D:$E,2,FALSE)+10)*N43,(((VLOOKUP('P2'!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2'!G44,INFORMACION!$D:$E,2,FALSE)*N44,((VLOOKUP('P2'!G44,INFORMACION!$D:$E,2,FALSE)*N44)*I44)/16)))*(J44/100),((IF(I44&gt;=16,(VLOOKUP('P2'!G44,INFORMACION!$D:$E,2,FALSE)+10)*N44,(((VLOOKUP('P2'!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2'!G45,INFORMACION!$D:$E,2,FALSE)*N45,((VLOOKUP('P2'!G45,INFORMACION!$D:$E,2,FALSE)*N45)*I45)/16)))*(J45/100),((IF(I45&gt;=16,(VLOOKUP('P2'!G45,INFORMACION!$D:$E,2,FALSE)+10)*N45,(((VLOOKUP('P2'!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3'!G21,INFORMACION!$D:$E,2,FALSE)*N21,((VLOOKUP('P3'!G21,INFORMACION!$D:$E,2,FALSE)*N21)*I21)/16)))*(J21/100),((IF(I21&gt;=16,(VLOOKUP('P3'!G21,INFORMACION!$D:$E,2,FALSE)+10)*N21,(((VLOOKUP('P3'!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3'!G22,INFORMACION!$D:$E,2,FALSE)*N22,((VLOOKUP('P3'!G22,INFORMACION!$D:$E,2,FALSE)*N22)*I22)/16)))*(J22/100),((IF(I22&gt;=16,(VLOOKUP('P3'!G22,INFORMACION!$D:$E,2,FALSE)+10)*N22,(((VLOOKUP('P3'!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3'!G23,INFORMACION!$D:$E,2,FALSE)*N23,((VLOOKUP('P3'!G23,INFORMACION!$D:$E,2,FALSE)*N23)*I23)/16)))*(J23/100),((IF(I23&gt;=16,(VLOOKUP('P3'!G23,INFORMACION!$D:$E,2,FALSE)+10)*N23,(((VLOOKUP('P3'!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3'!G24,INFORMACION!$D:$E,2,FALSE)*N24,((VLOOKUP('P3'!G24,INFORMACION!$D:$E,2,FALSE)*N24)*I24)/16)))*(J24/100),((IF(I24&gt;=16,(VLOOKUP('P3'!G24,INFORMACION!$D:$E,2,FALSE)+10)*N24,(((VLOOKUP('P3'!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3'!G25,INFORMACION!$D:$E,2,FALSE)*N25,((VLOOKUP('P3'!G25,INFORMACION!$D:$E,2,FALSE)*N25)*I25)/16)))*(J25/100),((IF(I25&gt;=16,(VLOOKUP('P3'!G25,INFORMACION!$D:$E,2,FALSE)+10)*N25,(((VLOOKUP('P3'!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3'!G26,INFORMACION!$D:$E,2,FALSE)*N26,((VLOOKUP('P3'!G26,INFORMACION!$D:$E,2,FALSE)*N26)*I26)/16)))*(J26/100),((IF(I26&gt;=16,(VLOOKUP('P3'!G26,INFORMACION!$D:$E,2,FALSE)+10)*N26,(((VLOOKUP('P3'!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3'!G27,INFORMACION!$D:$E,2,FALSE)*N27,((VLOOKUP('P3'!G27,INFORMACION!$D:$E,2,FALSE)*N27)*I27)/16)))*(J27/100),((IF(I27&gt;=16,(VLOOKUP('P3'!G27,INFORMACION!$D:$E,2,FALSE)+10)*N27,(((VLOOKUP('P3'!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3'!G39,INFORMACION!$D:$E,2,FALSE)*N39,((VLOOKUP('P3'!G39,INFORMACION!$D:$E,2,FALSE)*N39)*I39)/16)))*(J39/100),((IF(I39&gt;=16,(VLOOKUP('P3'!G39,INFORMACION!$D:$E,2,FALSE)+10)*N39,(((VLOOKUP('P3'!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3'!G40,INFORMACION!$D:$E,2,FALSE)*N40,((VLOOKUP('P3'!G40,INFORMACION!$D:$E,2,FALSE)*N40)*I40)/16)))*(J40/100),((IF(I40&gt;=16,(VLOOKUP('P3'!G40,INFORMACION!$D:$E,2,FALSE)+10)*N40,(((VLOOKUP('P3'!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3'!G41,INFORMACION!$D:$E,2,FALSE)*N41,((VLOOKUP('P3'!G41,INFORMACION!$D:$E,2,FALSE)*N41)*I41)/16)))*(J41/100),((IF(I41&gt;=16,(VLOOKUP('P3'!G41,INFORMACION!$D:$E,2,FALSE)+10)*N41,(((VLOOKUP('P3'!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3'!G42,INFORMACION!$D:$E,2,FALSE)*N42,((VLOOKUP('P3'!G42,INFORMACION!$D:$E,2,FALSE)*N42)*I42)/16)))*(J42/100),((IF(I42&gt;=16,(VLOOKUP('P3'!G42,INFORMACION!$D:$E,2,FALSE)+10)*N42,(((VLOOKUP('P3'!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3'!G43,INFORMACION!$D:$E,2,FALSE)*N43,((VLOOKUP('P3'!G43,INFORMACION!$D:$E,2,FALSE)*N43)*I43)/16)))*(J43/100),((IF(I43&gt;=16,(VLOOKUP('P3'!G43,INFORMACION!$D:$E,2,FALSE)+10)*N43,(((VLOOKUP('P3'!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3'!G44,INFORMACION!$D:$E,2,FALSE)*N44,((VLOOKUP('P3'!G44,INFORMACION!$D:$E,2,FALSE)*N44)*I44)/16)))*(J44/100),((IF(I44&gt;=16,(VLOOKUP('P3'!G44,INFORMACION!$D:$E,2,FALSE)+10)*N44,(((VLOOKUP('P3'!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3'!G45,INFORMACION!$D:$E,2,FALSE)*N45,((VLOOKUP('P3'!G45,INFORMACION!$D:$E,2,FALSE)*N45)*I45)/16)))*(J45/100),((IF(I45&gt;=16,(VLOOKUP('P3'!G45,INFORMACION!$D:$E,2,FALSE)+10)*N45,(((VLOOKUP('P3'!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activeCell="E27" sqref="E27"/>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4'!G21,INFORMACION!$D:$E,2,FALSE)*N21,((VLOOKUP('P4'!G21,INFORMACION!$D:$E,2,FALSE)*N21)*I21)/16)))*(J21/100),((IF(I21&gt;=16,(VLOOKUP('P4'!G21,INFORMACION!$D:$E,2,FALSE)+10)*N21,(((VLOOKUP('P4'!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4'!G22,INFORMACION!$D:$E,2,FALSE)*N22,((VLOOKUP('P4'!G22,INFORMACION!$D:$E,2,FALSE)*N22)*I22)/16)))*(J22/100),((IF(I22&gt;=16,(VLOOKUP('P4'!G22,INFORMACION!$D:$E,2,FALSE)+10)*N22,(((VLOOKUP('P4'!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4'!G23,INFORMACION!$D:$E,2,FALSE)*N23,((VLOOKUP('P4'!G23,INFORMACION!$D:$E,2,FALSE)*N23)*I23)/16)))*(J23/100),((IF(I23&gt;=16,(VLOOKUP('P4'!G23,INFORMACION!$D:$E,2,FALSE)+10)*N23,(((VLOOKUP('P4'!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4'!G24,INFORMACION!$D:$E,2,FALSE)*N24,((VLOOKUP('P4'!G24,INFORMACION!$D:$E,2,FALSE)*N24)*I24)/16)))*(J24/100),((IF(I24&gt;=16,(VLOOKUP('P4'!G24,INFORMACION!$D:$E,2,FALSE)+10)*N24,(((VLOOKUP('P4'!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4'!G25,INFORMACION!$D:$E,2,FALSE)*N25,((VLOOKUP('P4'!G25,INFORMACION!$D:$E,2,FALSE)*N25)*I25)/16)))*(J25/100),((IF(I25&gt;=16,(VLOOKUP('P4'!G25,INFORMACION!$D:$E,2,FALSE)+10)*N25,(((VLOOKUP('P4'!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4'!G26,INFORMACION!$D:$E,2,FALSE)*N26,((VLOOKUP('P4'!G26,INFORMACION!$D:$E,2,FALSE)*N26)*I26)/16)))*(J26/100),((IF(I26&gt;=16,(VLOOKUP('P4'!G26,INFORMACION!$D:$E,2,FALSE)+10)*N26,(((VLOOKUP('P4'!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4'!G27,INFORMACION!$D:$E,2,FALSE)*N27,((VLOOKUP('P4'!G27,INFORMACION!$D:$E,2,FALSE)*N27)*I27)/16)))*(J27/100),((IF(I27&gt;=16,(VLOOKUP('P4'!G27,INFORMACION!$D:$E,2,FALSE)+10)*N27,(((VLOOKUP('P4'!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4'!G39,INFORMACION!$D:$E,2,FALSE)*N39,((VLOOKUP('P4'!G39,INFORMACION!$D:$E,2,FALSE)*N39)*I39)/16)))*(J39/100),((IF(I39&gt;=16,(VLOOKUP('P4'!G39,INFORMACION!$D:$E,2,FALSE)+10)*N39,(((VLOOKUP('P4'!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4'!G40,INFORMACION!$D:$E,2,FALSE)*N40,((VLOOKUP('P4'!G40,INFORMACION!$D:$E,2,FALSE)*N40)*I40)/16)))*(J40/100),((IF(I40&gt;=16,(VLOOKUP('P4'!G40,INFORMACION!$D:$E,2,FALSE)+10)*N40,(((VLOOKUP('P4'!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4'!G41,INFORMACION!$D:$E,2,FALSE)*N41,((VLOOKUP('P4'!G41,INFORMACION!$D:$E,2,FALSE)*N41)*I41)/16)))*(J41/100),((IF(I41&gt;=16,(VLOOKUP('P4'!G41,INFORMACION!$D:$E,2,FALSE)+10)*N41,(((VLOOKUP('P4'!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4'!G42,INFORMACION!$D:$E,2,FALSE)*N42,((VLOOKUP('P4'!G42,INFORMACION!$D:$E,2,FALSE)*N42)*I42)/16)))*(J42/100),((IF(I42&gt;=16,(VLOOKUP('P4'!G42,INFORMACION!$D:$E,2,FALSE)+10)*N42,(((VLOOKUP('P4'!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4'!G43,INFORMACION!$D:$E,2,FALSE)*N43,((VLOOKUP('P4'!G43,INFORMACION!$D:$E,2,FALSE)*N43)*I43)/16)))*(J43/100),((IF(I43&gt;=16,(VLOOKUP('P4'!G43,INFORMACION!$D:$E,2,FALSE)+10)*N43,(((VLOOKUP('P4'!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4'!G44,INFORMACION!$D:$E,2,FALSE)*N44,((VLOOKUP('P4'!G44,INFORMACION!$D:$E,2,FALSE)*N44)*I44)/16)))*(J44/100),((IF(I44&gt;=16,(VLOOKUP('P4'!G44,INFORMACION!$D:$E,2,FALSE)+10)*N44,(((VLOOKUP('P4'!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4'!G45,INFORMACION!$D:$E,2,FALSE)*N45,((VLOOKUP('P4'!G45,INFORMACION!$D:$E,2,FALSE)*N45)*I45)/16)))*(J45/100),((IF(I45&gt;=16,(VLOOKUP('P4'!G45,INFORMACION!$D:$E,2,FALSE)+10)*N45,(((VLOOKUP('P4'!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type="decimal" allowBlank="1" showInputMessage="1" showErrorMessage="1" errorTitle="Error" error="Solo se permiten datos númericos" sqref="J21:J28 J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umericos." sqref="M21 M39">
      <formula1>0</formula1>
      <formula2>100</formula2>
    </dataValidation>
    <dataValidation allowBlank="1" showInputMessage="1" showErrorMessage="1" errorTitle="Error" error="Seleccione un Item de la lista" sqref="B102"/>
    <dataValidation allowBlank="1" showInputMessage="1" showErrorMessage="1" errorTitle="Error" error="Seleccione una opción del listado" sqref="J102:N102"/>
    <dataValidation allowBlank="1" showInputMessage="1" showErrorMessage="1" errorTitle="Error" error="Seleccione el nivel educativo._x000a_Límite:_x000a_Pregrado[20 Horas]_x000a_Posgrado[30 Horas]" sqref="G84"/>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showInputMessage="1" showErrorMessage="1" errorTitle="Error" error="Seleccione un valor de la lista desplegable">
          <x14:formula1>
            <xm:f>INFORMACION!$A$2:$A$3</xm:f>
          </x14:formula1>
          <xm:sqref>B21:B27 B39:B45</xm:sqref>
        </x14:dataValidation>
        <x14:dataValidation type="list" showInputMessage="1" showErrorMessage="1">
          <x14:formula1>
            <xm:f>INFORMACION!$B$2:$B$3</xm:f>
          </x14:formula1>
          <xm:sqref>C21:C27 C39:C45</xm:sqref>
        </x14:dataValidation>
        <x14:dataValidation type="list" showInputMessage="1" showErrorMessage="1">
          <x14:formula1>
            <xm:f>INFORMACION!$C$2:$C$23</xm:f>
          </x14:formula1>
          <xm:sqref>I21:I28 I39:I45</xm:sqref>
        </x14:dataValidation>
        <x14:dataValidation type="list" showInputMessage="1" showErrorMessage="1" errorTitle="Error" error="Seleccione una opción de la lista desplegable">
          <x14:formula1>
            <xm:f>INFORMACION!$D$2:$D$7</xm:f>
          </x14:formula1>
          <xm:sqref>G21:G27 G39</xm:sqref>
        </x14:dataValidation>
        <x14:dataValidation type="list" allowBlank="1" showInputMessage="1" showErrorMessage="1" errorTitle="Error" error="Seleccione el tipo de vinculación del listado">
          <x14:formula1>
            <xm:f>INFORMACION!$F$3:$F$4</xm:f>
          </x14:formula1>
          <xm:sqref>D9:G9</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 la lista">
          <x14:formula1>
            <xm:f>INFORMACION!$AF$2:$AF$3</xm:f>
          </x14:formula1>
          <xm:sqref>J60:N64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6"/>
  <sheetViews>
    <sheetView zoomScaleNormal="100" workbookViewId="0">
      <selection sqref="A1:S1"/>
    </sheetView>
  </sheetViews>
  <sheetFormatPr baseColWidth="10" defaultColWidth="11.42578125" defaultRowHeight="12.75" x14ac:dyDescent="0.2"/>
  <cols>
    <col min="1" max="1" width="3.7109375" bestFit="1" customWidth="1"/>
    <col min="2" max="2" width="10" customWidth="1"/>
    <col min="3" max="3" width="9.5703125" customWidth="1"/>
    <col min="4" max="4" width="10.5703125" style="48" customWidth="1"/>
    <col min="5" max="5" width="54" customWidth="1"/>
    <col min="6" max="6" width="3.7109375" customWidth="1"/>
    <col min="7" max="7" width="26.28515625" customWidth="1"/>
    <col min="8" max="9" width="3.7109375" customWidth="1"/>
    <col min="10" max="10" width="5.5703125" bestFit="1" customWidth="1"/>
    <col min="11" max="11" width="6" bestFit="1" customWidth="1"/>
    <col min="12" max="13" width="6" customWidth="1"/>
    <col min="14" max="18" width="9.28515625" customWidth="1"/>
    <col min="19" max="19" width="10" customWidth="1"/>
  </cols>
  <sheetData>
    <row r="1" spans="1:20" x14ac:dyDescent="0.2">
      <c r="A1" s="441" t="s">
        <v>24</v>
      </c>
      <c r="B1" s="442"/>
      <c r="C1" s="442"/>
      <c r="D1" s="442"/>
      <c r="E1" s="442"/>
      <c r="F1" s="442"/>
      <c r="G1" s="442"/>
      <c r="H1" s="442"/>
      <c r="I1" s="442"/>
      <c r="J1" s="442"/>
      <c r="K1" s="442"/>
      <c r="L1" s="442"/>
      <c r="M1" s="442"/>
      <c r="N1" s="442"/>
      <c r="O1" s="442"/>
      <c r="P1" s="442"/>
      <c r="Q1" s="442"/>
      <c r="R1" s="442"/>
      <c r="S1" s="443"/>
    </row>
    <row r="2" spans="1:20" ht="13.5" thickBot="1" x14ac:dyDescent="0.25">
      <c r="A2" s="427" t="s">
        <v>20</v>
      </c>
      <c r="B2" s="407"/>
      <c r="C2" s="407"/>
      <c r="D2" s="407"/>
      <c r="E2" s="407"/>
      <c r="F2" s="407"/>
      <c r="G2" s="407"/>
      <c r="H2" s="407"/>
      <c r="I2" s="407"/>
      <c r="J2" s="407"/>
      <c r="K2" s="407"/>
      <c r="L2" s="407"/>
      <c r="M2" s="407"/>
      <c r="N2" s="407"/>
      <c r="O2" s="407"/>
      <c r="P2" s="407"/>
      <c r="Q2" s="407"/>
      <c r="R2" s="407"/>
      <c r="S2" s="408"/>
      <c r="T2" s="51"/>
    </row>
    <row r="3" spans="1:20" ht="13.5" thickBot="1" x14ac:dyDescent="0.25">
      <c r="A3" s="427" t="s">
        <v>160</v>
      </c>
      <c r="B3" s="407"/>
      <c r="C3" s="407"/>
      <c r="D3" s="407"/>
      <c r="E3" s="407"/>
      <c r="F3" s="407"/>
      <c r="G3" s="407"/>
      <c r="H3" s="407"/>
      <c r="I3" s="407"/>
      <c r="J3" s="407"/>
      <c r="K3" s="407"/>
      <c r="L3" s="407"/>
      <c r="M3" s="407"/>
      <c r="N3" s="407"/>
      <c r="O3" s="407" t="s">
        <v>0</v>
      </c>
      <c r="P3" s="408"/>
      <c r="Q3" s="405">
        <f>'RESUMEN-DPTO'!AT8</f>
        <v>0</v>
      </c>
      <c r="R3" s="406"/>
      <c r="S3" s="121"/>
    </row>
    <row r="4" spans="1:20" ht="13.5" thickBot="1" x14ac:dyDescent="0.25">
      <c r="A4" s="113"/>
      <c r="B4" s="114"/>
      <c r="C4" s="114"/>
      <c r="D4" s="115"/>
      <c r="E4" s="114"/>
      <c r="F4" s="114"/>
      <c r="G4" s="114"/>
      <c r="H4" s="114"/>
      <c r="I4" s="114"/>
      <c r="J4" s="114"/>
      <c r="K4" s="114"/>
      <c r="L4" s="114"/>
      <c r="M4" s="114"/>
      <c r="N4" s="114"/>
      <c r="O4" s="114"/>
      <c r="P4" s="114"/>
      <c r="Q4" s="114"/>
      <c r="R4" s="114"/>
      <c r="S4" s="121"/>
    </row>
    <row r="5" spans="1:20" ht="13.5" thickBot="1" x14ac:dyDescent="0.25">
      <c r="A5" s="427" t="s">
        <v>58</v>
      </c>
      <c r="B5" s="407"/>
      <c r="C5" s="407"/>
      <c r="D5" s="428">
        <f>'RESUMEN-DPTO'!D8:X8</f>
        <v>0</v>
      </c>
      <c r="E5" s="429"/>
      <c r="F5" s="429"/>
      <c r="G5" s="430"/>
      <c r="H5" s="114"/>
      <c r="I5" s="114"/>
      <c r="J5" s="412" t="s">
        <v>28</v>
      </c>
      <c r="K5" s="412"/>
      <c r="L5" s="412"/>
      <c r="M5" s="412"/>
      <c r="N5" s="413">
        <f>'RESUMEN-DPTO'!AC8</f>
        <v>0</v>
      </c>
      <c r="O5" s="414"/>
      <c r="P5" s="414"/>
      <c r="Q5" s="414"/>
      <c r="R5" s="415"/>
      <c r="S5" s="121"/>
    </row>
    <row r="6" spans="1:20" ht="3" customHeight="1" thickBot="1" x14ac:dyDescent="0.25">
      <c r="A6" s="116"/>
      <c r="B6" s="117"/>
      <c r="C6" s="117"/>
      <c r="D6" s="115"/>
      <c r="E6" s="114"/>
      <c r="F6" s="114"/>
      <c r="G6" s="114"/>
      <c r="H6" s="114"/>
      <c r="I6" s="114"/>
      <c r="J6" s="240"/>
      <c r="K6" s="240"/>
      <c r="L6" s="240"/>
      <c r="M6" s="240"/>
      <c r="N6" s="114"/>
      <c r="O6" s="114"/>
      <c r="P6" s="114"/>
      <c r="Q6" s="114"/>
      <c r="R6" s="114"/>
      <c r="S6" s="121"/>
    </row>
    <row r="7" spans="1:20" ht="13.5" thickBot="1" x14ac:dyDescent="0.25">
      <c r="A7" s="427" t="s">
        <v>141</v>
      </c>
      <c r="B7" s="407"/>
      <c r="C7" s="407"/>
      <c r="D7" s="431"/>
      <c r="E7" s="410"/>
      <c r="F7" s="410"/>
      <c r="G7" s="411"/>
      <c r="H7" s="114"/>
      <c r="I7" s="114"/>
      <c r="J7" s="412" t="s">
        <v>57</v>
      </c>
      <c r="K7" s="412"/>
      <c r="L7" s="412"/>
      <c r="M7" s="412"/>
      <c r="N7" s="416"/>
      <c r="O7" s="417"/>
      <c r="P7" s="417"/>
      <c r="Q7" s="417"/>
      <c r="R7" s="418"/>
      <c r="S7" s="121"/>
    </row>
    <row r="8" spans="1:20" ht="2.25" customHeight="1" thickBot="1" x14ac:dyDescent="0.25">
      <c r="A8" s="116"/>
      <c r="B8" s="117"/>
      <c r="C8" s="117"/>
      <c r="D8" s="157"/>
      <c r="E8" s="158"/>
      <c r="F8" s="158"/>
      <c r="G8" s="158"/>
      <c r="H8" s="114"/>
      <c r="I8" s="114"/>
      <c r="J8" s="240"/>
      <c r="K8" s="240"/>
      <c r="L8" s="240"/>
      <c r="M8" s="240"/>
      <c r="N8" s="158"/>
      <c r="O8" s="158"/>
      <c r="P8" s="158"/>
      <c r="Q8" s="158"/>
      <c r="R8" s="158"/>
      <c r="S8" s="121"/>
    </row>
    <row r="9" spans="1:20" ht="13.5" thickBot="1" x14ac:dyDescent="0.25">
      <c r="A9" s="427" t="s">
        <v>41</v>
      </c>
      <c r="B9" s="407"/>
      <c r="C9" s="407"/>
      <c r="D9" s="409"/>
      <c r="E9" s="410"/>
      <c r="F9" s="410"/>
      <c r="G9" s="411"/>
      <c r="H9" s="114"/>
      <c r="I9" s="114"/>
      <c r="J9" s="412" t="s">
        <v>108</v>
      </c>
      <c r="K9" s="412"/>
      <c r="L9" s="412"/>
      <c r="M9" s="412"/>
      <c r="N9" s="419"/>
      <c r="O9" s="417"/>
      <c r="P9" s="417"/>
      <c r="Q9" s="417"/>
      <c r="R9" s="418"/>
      <c r="S9" s="121"/>
    </row>
    <row r="10" spans="1:20" ht="2.25" customHeight="1" thickBot="1" x14ac:dyDescent="0.25">
      <c r="A10" s="116"/>
      <c r="B10" s="117"/>
      <c r="C10" s="117"/>
      <c r="D10" s="157"/>
      <c r="E10" s="158"/>
      <c r="F10" s="158"/>
      <c r="G10" s="158"/>
      <c r="H10" s="114"/>
      <c r="I10" s="114"/>
      <c r="J10" s="117"/>
      <c r="K10" s="117"/>
      <c r="L10" s="117"/>
      <c r="M10" s="117"/>
      <c r="N10" s="158"/>
      <c r="O10" s="158"/>
      <c r="P10" s="158"/>
      <c r="Q10" s="158"/>
      <c r="R10" s="158"/>
      <c r="S10" s="121"/>
    </row>
    <row r="11" spans="1:20" ht="13.5" thickBot="1" x14ac:dyDescent="0.25">
      <c r="A11" s="427" t="s">
        <v>142</v>
      </c>
      <c r="B11" s="407"/>
      <c r="C11" s="407"/>
      <c r="D11" s="409"/>
      <c r="E11" s="410"/>
      <c r="F11" s="410"/>
      <c r="G11" s="411"/>
      <c r="H11" s="114"/>
      <c r="I11" s="114"/>
      <c r="J11" s="412" t="s">
        <v>112</v>
      </c>
      <c r="K11" s="412"/>
      <c r="L11" s="412"/>
      <c r="M11" s="412"/>
      <c r="N11" s="420"/>
      <c r="O11" s="421"/>
      <c r="P11" s="421"/>
      <c r="Q11" s="421"/>
      <c r="R11" s="422"/>
      <c r="S11" s="121"/>
    </row>
    <row r="12" spans="1:20" ht="6.75" customHeight="1" thickBot="1" x14ac:dyDescent="0.25">
      <c r="A12" s="118"/>
      <c r="B12" s="119"/>
      <c r="C12" s="119"/>
      <c r="D12" s="122"/>
      <c r="E12" s="119"/>
      <c r="F12" s="119"/>
      <c r="G12" s="119"/>
      <c r="H12" s="119"/>
      <c r="I12" s="119"/>
      <c r="J12" s="119"/>
      <c r="K12" s="119"/>
      <c r="L12" s="119"/>
      <c r="M12" s="119"/>
      <c r="N12" s="119"/>
      <c r="O12" s="119"/>
      <c r="P12" s="119"/>
      <c r="Q12" s="119"/>
      <c r="R12" s="119"/>
      <c r="S12" s="123"/>
    </row>
    <row r="13" spans="1:20" ht="13.5" thickBot="1" x14ac:dyDescent="0.25">
      <c r="A13" s="402" t="s">
        <v>26</v>
      </c>
      <c r="B13" s="403"/>
      <c r="C13" s="403"/>
      <c r="D13" s="403"/>
      <c r="E13" s="403"/>
      <c r="F13" s="403"/>
      <c r="G13" s="403"/>
      <c r="H13" s="403"/>
      <c r="I13" s="403"/>
      <c r="J13" s="403"/>
      <c r="K13" s="403"/>
      <c r="L13" s="403"/>
      <c r="M13" s="403"/>
      <c r="N13" s="403"/>
      <c r="O13" s="403"/>
      <c r="P13" s="403"/>
      <c r="Q13" s="403"/>
      <c r="R13" s="403"/>
      <c r="S13" s="404"/>
    </row>
    <row r="14" spans="1:20" ht="4.5" customHeight="1" thickBot="1" x14ac:dyDescent="0.25">
      <c r="A14" s="88"/>
      <c r="B14" s="89"/>
      <c r="C14" s="89"/>
      <c r="D14" s="89"/>
      <c r="E14" s="89"/>
      <c r="F14" s="89"/>
      <c r="G14" s="89"/>
      <c r="H14" s="89"/>
      <c r="I14" s="89"/>
      <c r="J14" s="89"/>
      <c r="K14" s="89"/>
      <c r="L14" s="89"/>
      <c r="M14" s="89"/>
      <c r="N14" s="89"/>
      <c r="O14" s="89"/>
      <c r="P14" s="89"/>
      <c r="Q14" s="89"/>
      <c r="R14" s="89"/>
      <c r="S14" s="90"/>
    </row>
    <row r="15" spans="1:20" ht="13.5" thickBot="1" x14ac:dyDescent="0.25">
      <c r="A15" s="402" t="s">
        <v>161</v>
      </c>
      <c r="B15" s="403"/>
      <c r="C15" s="403"/>
      <c r="D15" s="403"/>
      <c r="E15" s="403"/>
      <c r="F15" s="403"/>
      <c r="G15" s="403"/>
      <c r="H15" s="403"/>
      <c r="I15" s="403"/>
      <c r="J15" s="403"/>
      <c r="K15" s="403"/>
      <c r="L15" s="403"/>
      <c r="M15" s="403"/>
      <c r="N15" s="403"/>
      <c r="O15" s="403"/>
      <c r="P15" s="403"/>
      <c r="Q15" s="403"/>
      <c r="R15" s="403"/>
      <c r="S15" s="404"/>
    </row>
    <row r="16" spans="1:20" s="52" customFormat="1" ht="3" customHeight="1" thickBot="1" x14ac:dyDescent="0.25">
      <c r="A16" s="237"/>
      <c r="B16" s="238"/>
      <c r="C16" s="238"/>
      <c r="D16" s="238"/>
      <c r="E16" s="238"/>
      <c r="F16" s="238"/>
      <c r="G16" s="238"/>
      <c r="H16" s="238"/>
      <c r="I16" s="238"/>
      <c r="J16" s="238"/>
      <c r="K16" s="238"/>
      <c r="L16" s="238"/>
      <c r="M16" s="238"/>
      <c r="N16" s="238"/>
      <c r="O16" s="238"/>
      <c r="P16" s="238"/>
      <c r="Q16" s="238"/>
      <c r="R16" s="238"/>
      <c r="S16" s="109"/>
    </row>
    <row r="17" spans="1:19" s="52" customFormat="1" ht="13.5" thickBot="1" x14ac:dyDescent="0.25">
      <c r="A17" s="397" t="s">
        <v>273</v>
      </c>
      <c r="B17" s="398"/>
      <c r="C17" s="398"/>
      <c r="D17" s="398"/>
      <c r="E17" s="398"/>
      <c r="F17" s="53"/>
      <c r="G17" s="399" t="s">
        <v>148</v>
      </c>
      <c r="H17" s="400"/>
      <c r="I17" s="400"/>
      <c r="J17" s="400"/>
      <c r="K17" s="401"/>
      <c r="L17" s="238"/>
      <c r="M17" s="238"/>
      <c r="N17" s="238"/>
      <c r="O17" s="238"/>
      <c r="P17" s="238"/>
      <c r="Q17" s="238"/>
      <c r="R17" s="238"/>
      <c r="S17" s="109"/>
    </row>
    <row r="18" spans="1:19" s="52" customFormat="1" ht="3" customHeight="1" thickBot="1" x14ac:dyDescent="0.25">
      <c r="A18" s="237"/>
      <c r="B18" s="238"/>
      <c r="C18" s="238"/>
      <c r="D18" s="238"/>
      <c r="E18" s="238"/>
      <c r="F18" s="238"/>
      <c r="G18" s="238"/>
      <c r="H18" s="238"/>
      <c r="I18" s="238"/>
      <c r="J18" s="238"/>
      <c r="K18" s="238"/>
      <c r="L18" s="238"/>
      <c r="M18" s="238"/>
      <c r="N18" s="238"/>
      <c r="O18" s="238"/>
      <c r="P18" s="238"/>
      <c r="Q18" s="238"/>
      <c r="R18" s="238"/>
      <c r="S18" s="109"/>
    </row>
    <row r="19" spans="1:19" x14ac:dyDescent="0.2">
      <c r="A19" s="437" t="s">
        <v>25</v>
      </c>
      <c r="B19" s="439" t="s">
        <v>274</v>
      </c>
      <c r="C19" s="446" t="s">
        <v>275</v>
      </c>
      <c r="D19" s="434" t="s">
        <v>146</v>
      </c>
      <c r="E19" s="435"/>
      <c r="F19" s="435"/>
      <c r="G19" s="436"/>
      <c r="H19" s="448" t="s">
        <v>269</v>
      </c>
      <c r="I19" s="450" t="s">
        <v>270</v>
      </c>
      <c r="J19" s="452" t="s">
        <v>271</v>
      </c>
      <c r="K19" s="426" t="s">
        <v>272</v>
      </c>
      <c r="L19" s="424"/>
      <c r="M19" s="425"/>
      <c r="N19" s="423" t="s">
        <v>126</v>
      </c>
      <c r="O19" s="424"/>
      <c r="P19" s="424"/>
      <c r="Q19" s="424"/>
      <c r="R19" s="424"/>
      <c r="S19" s="425"/>
    </row>
    <row r="20" spans="1:19" ht="63.75" customHeight="1" thickBot="1" x14ac:dyDescent="0.25">
      <c r="A20" s="444"/>
      <c r="B20" s="445"/>
      <c r="C20" s="447"/>
      <c r="D20" s="77" t="s">
        <v>276</v>
      </c>
      <c r="E20" s="59" t="s">
        <v>266</v>
      </c>
      <c r="F20" s="60" t="s">
        <v>267</v>
      </c>
      <c r="G20" s="227" t="s">
        <v>268</v>
      </c>
      <c r="H20" s="449"/>
      <c r="I20" s="451"/>
      <c r="J20" s="453"/>
      <c r="K20" s="235" t="s">
        <v>145</v>
      </c>
      <c r="L20" s="236" t="s">
        <v>143</v>
      </c>
      <c r="M20" s="63" t="s">
        <v>144</v>
      </c>
      <c r="N20" s="126" t="s">
        <v>137</v>
      </c>
      <c r="O20" s="234" t="s">
        <v>138</v>
      </c>
      <c r="P20" s="236" t="s">
        <v>128</v>
      </c>
      <c r="Q20" s="236" t="s">
        <v>139</v>
      </c>
      <c r="R20" s="236" t="s">
        <v>127</v>
      </c>
      <c r="S20" s="63" t="s">
        <v>140</v>
      </c>
    </row>
    <row r="21" spans="1:19" x14ac:dyDescent="0.2">
      <c r="A21" s="66">
        <v>1</v>
      </c>
      <c r="B21" s="159"/>
      <c r="C21" s="159"/>
      <c r="D21" s="160"/>
      <c r="E21" s="161"/>
      <c r="F21" s="161"/>
      <c r="G21" s="162"/>
      <c r="H21" s="163"/>
      <c r="I21" s="159"/>
      <c r="J21" s="164"/>
      <c r="K21" s="163"/>
      <c r="L21" s="159"/>
      <c r="M21" s="164"/>
      <c r="N21" s="75">
        <f>IFERROR((K21+L21+M21),0)</f>
        <v>0</v>
      </c>
      <c r="O21" s="67">
        <f>IFERROR((N21*I21)*(J21/100),0)</f>
        <v>0</v>
      </c>
      <c r="P21" s="67">
        <f>IFERROR(((IF(I21&gt;=16,15,((I21*15)/16))*J21)/100)/H21,0)</f>
        <v>0</v>
      </c>
      <c r="Q21" s="67">
        <f>IFERROR(((IF(I21&gt;=16,30,((I21*30)/16))*J21)/100)/H21,0)</f>
        <v>0</v>
      </c>
      <c r="R21" s="68">
        <f>IFERROR(IF(B21="Pregrado",((IF(I21&gt;=16,VLOOKUP('P5'!G21,INFORMACION!$D:$E,2,FALSE)*N21,((VLOOKUP('P5'!G21,INFORMACION!$D:$E,2,FALSE)*N21)*I21)/16)))*(J21/100),((IF(I21&gt;=16,(VLOOKUP('P5'!G21,INFORMACION!$D:$E,2,FALSE)+10)*N21,(((VLOOKUP('P5'!G21,INFORMACION!$D:$E,2,FALSE)+10)*N21)*I21)/16)))*(J21/100)),0)</f>
        <v>0</v>
      </c>
      <c r="S21" s="69">
        <f>IFERROR(O21+P21+Q21+R21,0)</f>
        <v>0</v>
      </c>
    </row>
    <row r="22" spans="1:19" x14ac:dyDescent="0.2">
      <c r="A22" s="70">
        <v>2</v>
      </c>
      <c r="B22" s="165"/>
      <c r="C22" s="165"/>
      <c r="D22" s="166"/>
      <c r="E22" s="181"/>
      <c r="F22" s="165"/>
      <c r="G22" s="167"/>
      <c r="H22" s="168"/>
      <c r="I22" s="165"/>
      <c r="J22" s="169"/>
      <c r="K22" s="168"/>
      <c r="L22" s="165"/>
      <c r="M22" s="169"/>
      <c r="N22" s="76">
        <f t="shared" ref="N22:N27" si="0">IFERROR((K22+L22+M22),0)</f>
        <v>0</v>
      </c>
      <c r="O22" s="64">
        <f t="shared" ref="O22:O27" si="1">IFERROR((N22*I22)*(J22/100),0)</f>
        <v>0</v>
      </c>
      <c r="P22" s="64">
        <f t="shared" ref="P22:P27" si="2">IFERROR(((IF(I22&gt;=16,15,((I22*15)/16))*J22)/100)/H22,0)</f>
        <v>0</v>
      </c>
      <c r="Q22" s="64">
        <f t="shared" ref="Q22:Q27" si="3">IFERROR(((IF(I22&gt;=16,30,((I22*30)/16))*J22)/100)/H22,0)</f>
        <v>0</v>
      </c>
      <c r="R22" s="65">
        <f>IFERROR(IF(B22="Pregrado",((IF(I22&gt;=16,VLOOKUP('P5'!G22,INFORMACION!$D:$E,2,FALSE)*N22,((VLOOKUP('P5'!G22,INFORMACION!$D:$E,2,FALSE)*N22)*I22)/16)))*(J22/100),((IF(I22&gt;=16,(VLOOKUP('P5'!G22,INFORMACION!$D:$E,2,FALSE)+10)*N22,(((VLOOKUP('P5'!G22,INFORMACION!$D:$E,2,FALSE)+10)*N22)*I22)/16)))*(J22/100)),0)</f>
        <v>0</v>
      </c>
      <c r="S22" s="71">
        <f t="shared" ref="S22:S27" si="4">IFERROR(O22+P22+Q22+R22,0)</f>
        <v>0</v>
      </c>
    </row>
    <row r="23" spans="1:19" x14ac:dyDescent="0.2">
      <c r="A23" s="70">
        <v>3</v>
      </c>
      <c r="B23" s="165"/>
      <c r="C23" s="165"/>
      <c r="D23" s="166"/>
      <c r="E23" s="181"/>
      <c r="F23" s="165"/>
      <c r="G23" s="167"/>
      <c r="H23" s="168"/>
      <c r="I23" s="165"/>
      <c r="J23" s="169"/>
      <c r="K23" s="168"/>
      <c r="L23" s="165"/>
      <c r="M23" s="169"/>
      <c r="N23" s="76">
        <f t="shared" si="0"/>
        <v>0</v>
      </c>
      <c r="O23" s="64">
        <f t="shared" si="1"/>
        <v>0</v>
      </c>
      <c r="P23" s="64">
        <f t="shared" si="2"/>
        <v>0</v>
      </c>
      <c r="Q23" s="64">
        <f t="shared" si="3"/>
        <v>0</v>
      </c>
      <c r="R23" s="65">
        <f>IFERROR(IF(B23="Pregrado",((IF(I23&gt;=16,VLOOKUP('P5'!G23,INFORMACION!$D:$E,2,FALSE)*N23,((VLOOKUP('P5'!G23,INFORMACION!$D:$E,2,FALSE)*N23)*I23)/16)))*(J23/100),((IF(I23&gt;=16,(VLOOKUP('P5'!G23,INFORMACION!$D:$E,2,FALSE)+10)*N23,(((VLOOKUP('P5'!G23,INFORMACION!$D:$E,2,FALSE)+10)*N23)*I23)/16)))*(J23/100)),0)</f>
        <v>0</v>
      </c>
      <c r="S23" s="71">
        <f t="shared" si="4"/>
        <v>0</v>
      </c>
    </row>
    <row r="24" spans="1:19" x14ac:dyDescent="0.2">
      <c r="A24" s="70">
        <v>4</v>
      </c>
      <c r="B24" s="165"/>
      <c r="C24" s="165"/>
      <c r="D24" s="166"/>
      <c r="E24" s="165"/>
      <c r="F24" s="165"/>
      <c r="G24" s="167"/>
      <c r="H24" s="168"/>
      <c r="I24" s="165"/>
      <c r="J24" s="169"/>
      <c r="K24" s="168"/>
      <c r="L24" s="165"/>
      <c r="M24" s="169"/>
      <c r="N24" s="76">
        <f t="shared" si="0"/>
        <v>0</v>
      </c>
      <c r="O24" s="64">
        <f t="shared" si="1"/>
        <v>0</v>
      </c>
      <c r="P24" s="64">
        <f t="shared" si="2"/>
        <v>0</v>
      </c>
      <c r="Q24" s="64">
        <f t="shared" si="3"/>
        <v>0</v>
      </c>
      <c r="R24" s="65">
        <f>IFERROR(IF(B24="Pregrado",((IF(I24&gt;=16,VLOOKUP('P5'!G24,INFORMACION!$D:$E,2,FALSE)*N24,((VLOOKUP('P5'!G24,INFORMACION!$D:$E,2,FALSE)*N24)*I24)/16)))*(J24/100),((IF(I24&gt;=16,(VLOOKUP('P5'!G24,INFORMACION!$D:$E,2,FALSE)+10)*N24,(((VLOOKUP('P5'!G24,INFORMACION!$D:$E,2,FALSE)+10)*N24)*I24)/16)))*(J24/100)),0)</f>
        <v>0</v>
      </c>
      <c r="S24" s="71">
        <f t="shared" si="4"/>
        <v>0</v>
      </c>
    </row>
    <row r="25" spans="1:19" x14ac:dyDescent="0.2">
      <c r="A25" s="70">
        <v>5</v>
      </c>
      <c r="B25" s="165"/>
      <c r="C25" s="165"/>
      <c r="D25" s="166"/>
      <c r="E25" s="165"/>
      <c r="F25" s="165"/>
      <c r="G25" s="167"/>
      <c r="H25" s="168"/>
      <c r="I25" s="165"/>
      <c r="J25" s="169"/>
      <c r="K25" s="168"/>
      <c r="L25" s="165"/>
      <c r="M25" s="169"/>
      <c r="N25" s="76">
        <f t="shared" si="0"/>
        <v>0</v>
      </c>
      <c r="O25" s="64">
        <f t="shared" si="1"/>
        <v>0</v>
      </c>
      <c r="P25" s="64">
        <f t="shared" si="2"/>
        <v>0</v>
      </c>
      <c r="Q25" s="64">
        <f t="shared" si="3"/>
        <v>0</v>
      </c>
      <c r="R25" s="65">
        <f>IFERROR(IF(B25="Pregrado",((IF(I25&gt;=16,VLOOKUP('P5'!G25,INFORMACION!$D:$E,2,FALSE)*N25,((VLOOKUP('P5'!G25,INFORMACION!$D:$E,2,FALSE)*N25)*I25)/16)))*(J25/100),((IF(I25&gt;=16,(VLOOKUP('P5'!G25,INFORMACION!$D:$E,2,FALSE)+10)*N25,(((VLOOKUP('P5'!G25,INFORMACION!$D:$E,2,FALSE)+10)*N25)*I25)/16)))*(J25/100)),0)</f>
        <v>0</v>
      </c>
      <c r="S25" s="71">
        <f t="shared" si="4"/>
        <v>0</v>
      </c>
    </row>
    <row r="26" spans="1:19" x14ac:dyDescent="0.2">
      <c r="A26" s="70">
        <v>6</v>
      </c>
      <c r="B26" s="165"/>
      <c r="C26" s="165"/>
      <c r="D26" s="166"/>
      <c r="E26" s="165"/>
      <c r="F26" s="165"/>
      <c r="G26" s="167"/>
      <c r="H26" s="168"/>
      <c r="I26" s="165"/>
      <c r="J26" s="169"/>
      <c r="K26" s="168"/>
      <c r="L26" s="165"/>
      <c r="M26" s="169"/>
      <c r="N26" s="76">
        <f t="shared" si="0"/>
        <v>0</v>
      </c>
      <c r="O26" s="64">
        <f t="shared" si="1"/>
        <v>0</v>
      </c>
      <c r="P26" s="64">
        <f t="shared" si="2"/>
        <v>0</v>
      </c>
      <c r="Q26" s="64">
        <f t="shared" si="3"/>
        <v>0</v>
      </c>
      <c r="R26" s="65">
        <f>IFERROR(IF(B26="Pregrado",((IF(I26&gt;=16,VLOOKUP('P5'!G26,INFORMACION!$D:$E,2,FALSE)*N26,((VLOOKUP('P5'!G26,INFORMACION!$D:$E,2,FALSE)*N26)*I26)/16)))*(J26/100),((IF(I26&gt;=16,(VLOOKUP('P5'!G26,INFORMACION!$D:$E,2,FALSE)+10)*N26,(((VLOOKUP('P5'!G26,INFORMACION!$D:$E,2,FALSE)+10)*N26)*I26)/16)))*(J26/100)),0)</f>
        <v>0</v>
      </c>
      <c r="S26" s="71">
        <f t="shared" si="4"/>
        <v>0</v>
      </c>
    </row>
    <row r="27" spans="1:19" ht="13.5" thickBot="1" x14ac:dyDescent="0.25">
      <c r="A27" s="72">
        <v>7</v>
      </c>
      <c r="B27" s="170"/>
      <c r="C27" s="170"/>
      <c r="D27" s="171"/>
      <c r="E27" s="170"/>
      <c r="F27" s="170"/>
      <c r="G27" s="172"/>
      <c r="H27" s="173"/>
      <c r="I27" s="170"/>
      <c r="J27" s="174"/>
      <c r="K27" s="173"/>
      <c r="L27" s="170"/>
      <c r="M27" s="174"/>
      <c r="N27" s="127">
        <f t="shared" si="0"/>
        <v>0</v>
      </c>
      <c r="O27" s="73">
        <f t="shared" si="1"/>
        <v>0</v>
      </c>
      <c r="P27" s="73">
        <f t="shared" si="2"/>
        <v>0</v>
      </c>
      <c r="Q27" s="73">
        <f t="shared" si="3"/>
        <v>0</v>
      </c>
      <c r="R27" s="107">
        <f>IFERROR(IF(B27="Pregrado",((IF(I27&gt;=16,VLOOKUP('P5'!G27,INFORMACION!$D:$E,2,FALSE)*N27,((VLOOKUP('P5'!G27,INFORMACION!$D:$E,2,FALSE)*N27)*I27)/16)))*(J27/100),((IF(I27&gt;=16,(VLOOKUP('P5'!G27,INFORMACION!$D:$E,2,FALSE)+10)*N27,(((VLOOKUP('P5'!G27,INFORMACION!$D:$E,2,FALSE)+10)*N27)*I27)/16)))*(J27/100)),0)</f>
        <v>0</v>
      </c>
      <c r="S27" s="74">
        <f t="shared" si="4"/>
        <v>0</v>
      </c>
    </row>
    <row r="28" spans="1:19" ht="1.5" customHeight="1" thickBot="1" x14ac:dyDescent="0.25">
      <c r="A28" s="82"/>
      <c r="B28" s="83"/>
      <c r="C28" s="84"/>
      <c r="D28" s="85"/>
      <c r="E28" s="83"/>
      <c r="F28" s="83"/>
      <c r="G28" s="84"/>
      <c r="H28" s="81">
        <v>1</v>
      </c>
      <c r="I28" s="80">
        <v>16</v>
      </c>
      <c r="J28" s="92">
        <v>100</v>
      </c>
      <c r="K28" s="82"/>
      <c r="L28" s="83"/>
      <c r="M28" s="87"/>
      <c r="N28" s="86"/>
      <c r="O28" s="83"/>
      <c r="P28" s="83"/>
      <c r="Q28" s="83"/>
      <c r="R28" s="83"/>
      <c r="S28" s="87"/>
    </row>
    <row r="29" spans="1:19" ht="13.5" thickBot="1" x14ac:dyDescent="0.25">
      <c r="A29" s="394" t="s">
        <v>147</v>
      </c>
      <c r="B29" s="395"/>
      <c r="C29" s="395"/>
      <c r="D29" s="395"/>
      <c r="E29" s="395"/>
      <c r="F29" s="395"/>
      <c r="G29" s="395"/>
      <c r="H29" s="395"/>
      <c r="I29" s="395"/>
      <c r="J29" s="396"/>
      <c r="K29" s="129">
        <f>SUM(K21:K27)</f>
        <v>0</v>
      </c>
      <c r="L29" s="124">
        <f t="shared" ref="L29:S29" si="5">SUM(L21:L27)</f>
        <v>0</v>
      </c>
      <c r="M29" s="125">
        <f t="shared" si="5"/>
        <v>0</v>
      </c>
      <c r="N29" s="128">
        <f t="shared" si="5"/>
        <v>0</v>
      </c>
      <c r="O29" s="124">
        <f t="shared" si="5"/>
        <v>0</v>
      </c>
      <c r="P29" s="124">
        <f t="shared" si="5"/>
        <v>0</v>
      </c>
      <c r="Q29" s="124">
        <f t="shared" si="5"/>
        <v>0</v>
      </c>
      <c r="R29" s="124">
        <f t="shared" si="5"/>
        <v>0</v>
      </c>
      <c r="S29" s="125">
        <f t="shared" si="5"/>
        <v>0</v>
      </c>
    </row>
    <row r="30" spans="1:19" ht="13.5" thickBot="1" x14ac:dyDescent="0.25">
      <c r="A30" s="394" t="s">
        <v>153</v>
      </c>
      <c r="B30" s="395"/>
      <c r="C30" s="395"/>
      <c r="D30" s="395"/>
      <c r="E30" s="395"/>
      <c r="F30" s="395"/>
      <c r="G30" s="395"/>
      <c r="H30" s="395"/>
      <c r="I30" s="395"/>
      <c r="J30" s="396"/>
      <c r="K30" s="129">
        <v>0</v>
      </c>
      <c r="L30" s="124">
        <v>0</v>
      </c>
      <c r="M30" s="125">
        <v>0</v>
      </c>
      <c r="N30" s="128">
        <v>0</v>
      </c>
      <c r="O30" s="124">
        <v>0</v>
      </c>
      <c r="P30" s="124">
        <v>0</v>
      </c>
      <c r="Q30" s="124">
        <v>0</v>
      </c>
      <c r="R30" s="124">
        <v>0</v>
      </c>
      <c r="S30" s="125">
        <f>SUM(P30:Q30)</f>
        <v>0</v>
      </c>
    </row>
    <row r="31" spans="1:19" ht="13.5" thickBot="1" x14ac:dyDescent="0.25">
      <c r="A31" s="394" t="s">
        <v>154</v>
      </c>
      <c r="B31" s="432"/>
      <c r="C31" s="432"/>
      <c r="D31" s="432"/>
      <c r="E31" s="432"/>
      <c r="F31" s="432"/>
      <c r="G31" s="432"/>
      <c r="H31" s="432"/>
      <c r="I31" s="432"/>
      <c r="J31" s="433"/>
      <c r="K31" s="129">
        <f>SUM(K29:K30)</f>
        <v>0</v>
      </c>
      <c r="L31" s="124">
        <f t="shared" ref="L31:S31" si="6">SUM(L29:L30)</f>
        <v>0</v>
      </c>
      <c r="M31" s="125">
        <f t="shared" si="6"/>
        <v>0</v>
      </c>
      <c r="N31" s="128">
        <f t="shared" si="6"/>
        <v>0</v>
      </c>
      <c r="O31" s="124">
        <f t="shared" si="6"/>
        <v>0</v>
      </c>
      <c r="P31" s="124">
        <f t="shared" si="6"/>
        <v>0</v>
      </c>
      <c r="Q31" s="124">
        <f t="shared" si="6"/>
        <v>0</v>
      </c>
      <c r="R31" s="124">
        <f t="shared" si="6"/>
        <v>0</v>
      </c>
      <c r="S31" s="125">
        <f t="shared" si="6"/>
        <v>0</v>
      </c>
    </row>
    <row r="32" spans="1:19" ht="10.5" customHeight="1" thickBot="1" x14ac:dyDescent="0.25">
      <c r="A32" s="102"/>
      <c r="B32" s="103"/>
      <c r="C32" s="103"/>
      <c r="D32" s="104"/>
      <c r="E32" s="103"/>
      <c r="F32" s="103"/>
      <c r="G32" s="103"/>
      <c r="H32" s="103"/>
      <c r="I32" s="103"/>
      <c r="J32" s="103"/>
      <c r="K32" s="103"/>
      <c r="L32" s="103"/>
      <c r="M32" s="103"/>
      <c r="N32" s="103"/>
      <c r="O32" s="103"/>
      <c r="P32" s="103"/>
      <c r="Q32" s="103"/>
      <c r="R32" s="103"/>
      <c r="S32" s="105"/>
    </row>
    <row r="33" spans="1:19" ht="13.5" thickBot="1" x14ac:dyDescent="0.25">
      <c r="A33" s="402" t="s">
        <v>162</v>
      </c>
      <c r="B33" s="403"/>
      <c r="C33" s="403"/>
      <c r="D33" s="403"/>
      <c r="E33" s="403"/>
      <c r="F33" s="403"/>
      <c r="G33" s="403"/>
      <c r="H33" s="403"/>
      <c r="I33" s="403"/>
      <c r="J33" s="403"/>
      <c r="K33" s="403"/>
      <c r="L33" s="403"/>
      <c r="M33" s="403"/>
      <c r="N33" s="403"/>
      <c r="O33" s="403"/>
      <c r="P33" s="403"/>
      <c r="Q33" s="403"/>
      <c r="R33" s="403"/>
      <c r="S33" s="404"/>
    </row>
    <row r="34" spans="1:19" ht="3" customHeight="1" thickBot="1" x14ac:dyDescent="0.25">
      <c r="A34" s="237"/>
      <c r="B34" s="238"/>
      <c r="C34" s="238"/>
      <c r="D34" s="238"/>
      <c r="E34" s="238"/>
      <c r="F34" s="238"/>
      <c r="G34" s="238"/>
      <c r="H34" s="238"/>
      <c r="I34" s="238"/>
      <c r="J34" s="238"/>
      <c r="K34" s="238"/>
      <c r="L34" s="238"/>
      <c r="M34" s="238"/>
      <c r="N34" s="238"/>
      <c r="O34" s="238"/>
      <c r="P34" s="238"/>
      <c r="Q34" s="238"/>
      <c r="R34" s="238"/>
      <c r="S34" s="109"/>
    </row>
    <row r="35" spans="1:19" ht="13.5" thickBot="1" x14ac:dyDescent="0.25">
      <c r="A35" s="397" t="s">
        <v>281</v>
      </c>
      <c r="B35" s="398"/>
      <c r="C35" s="398"/>
      <c r="D35" s="398"/>
      <c r="E35" s="398"/>
      <c r="F35" s="53"/>
      <c r="G35" s="399" t="s">
        <v>148</v>
      </c>
      <c r="H35" s="400"/>
      <c r="I35" s="400"/>
      <c r="J35" s="400"/>
      <c r="K35" s="401"/>
      <c r="L35" s="238"/>
      <c r="M35" s="238"/>
      <c r="N35" s="238"/>
      <c r="O35" s="238"/>
      <c r="P35" s="238"/>
      <c r="Q35" s="238"/>
      <c r="R35" s="238"/>
      <c r="S35" s="109"/>
    </row>
    <row r="36" spans="1:19" ht="3" customHeight="1" thickBot="1" x14ac:dyDescent="0.25">
      <c r="A36" s="237"/>
      <c r="B36" s="238"/>
      <c r="C36" s="238"/>
      <c r="D36" s="238"/>
      <c r="E36" s="238"/>
      <c r="F36" s="238"/>
      <c r="G36" s="238"/>
      <c r="H36" s="238"/>
      <c r="I36" s="238"/>
      <c r="J36" s="238"/>
      <c r="K36" s="238"/>
      <c r="L36" s="238"/>
      <c r="M36" s="238"/>
      <c r="N36" s="238"/>
      <c r="O36" s="238"/>
      <c r="P36" s="238"/>
      <c r="Q36" s="238"/>
      <c r="R36" s="238"/>
      <c r="S36" s="109"/>
    </row>
    <row r="37" spans="1:19" x14ac:dyDescent="0.2">
      <c r="A37" s="437" t="s">
        <v>25</v>
      </c>
      <c r="B37" s="439" t="s">
        <v>274</v>
      </c>
      <c r="C37" s="446" t="s">
        <v>275</v>
      </c>
      <c r="D37" s="434" t="s">
        <v>146</v>
      </c>
      <c r="E37" s="435"/>
      <c r="F37" s="435"/>
      <c r="G37" s="436"/>
      <c r="H37" s="448" t="s">
        <v>269</v>
      </c>
      <c r="I37" s="450" t="s">
        <v>270</v>
      </c>
      <c r="J37" s="452" t="s">
        <v>271</v>
      </c>
      <c r="K37" s="426" t="s">
        <v>272</v>
      </c>
      <c r="L37" s="424"/>
      <c r="M37" s="425"/>
      <c r="N37" s="423" t="s">
        <v>126</v>
      </c>
      <c r="O37" s="424"/>
      <c r="P37" s="424"/>
      <c r="Q37" s="424"/>
      <c r="R37" s="424"/>
      <c r="S37" s="425"/>
    </row>
    <row r="38" spans="1:19" ht="63.75" customHeight="1" thickBot="1" x14ac:dyDescent="0.25">
      <c r="A38" s="438"/>
      <c r="B38" s="440"/>
      <c r="C38" s="455"/>
      <c r="D38" s="93" t="s">
        <v>276</v>
      </c>
      <c r="E38" s="54" t="s">
        <v>266</v>
      </c>
      <c r="F38" s="55" t="s">
        <v>267</v>
      </c>
      <c r="G38" s="228" t="s">
        <v>268</v>
      </c>
      <c r="H38" s="456"/>
      <c r="I38" s="457"/>
      <c r="J38" s="458"/>
      <c r="K38" s="232" t="s">
        <v>145</v>
      </c>
      <c r="L38" s="233" t="s">
        <v>143</v>
      </c>
      <c r="M38" s="58" t="s">
        <v>144</v>
      </c>
      <c r="N38" s="95" t="s">
        <v>137</v>
      </c>
      <c r="O38" s="239" t="s">
        <v>138</v>
      </c>
      <c r="P38" s="233" t="s">
        <v>128</v>
      </c>
      <c r="Q38" s="233" t="s">
        <v>139</v>
      </c>
      <c r="R38" s="233" t="s">
        <v>127</v>
      </c>
      <c r="S38" s="58" t="s">
        <v>140</v>
      </c>
    </row>
    <row r="39" spans="1:19" x14ac:dyDescent="0.2">
      <c r="A39" s="97">
        <v>1</v>
      </c>
      <c r="B39" s="159"/>
      <c r="C39" s="159"/>
      <c r="D39" s="218"/>
      <c r="E39" s="161"/>
      <c r="F39" s="161"/>
      <c r="G39" s="162"/>
      <c r="H39" s="163"/>
      <c r="I39" s="159"/>
      <c r="J39" s="164"/>
      <c r="K39" s="163"/>
      <c r="L39" s="175"/>
      <c r="M39" s="176"/>
      <c r="N39" s="81">
        <f t="shared" ref="N39:N45" si="7">IFERROR((K39+L39+M39),0)</f>
        <v>0</v>
      </c>
      <c r="O39" s="80">
        <f t="shared" ref="O39:O45" si="8">IFERROR((N39*I39)*(J39/100),0)</f>
        <v>0</v>
      </c>
      <c r="P39" s="80">
        <f t="shared" ref="P39:P45" si="9">IFERROR(((IF(I39&gt;=16,15,((I39*15)/16))*J39)/100)/H39,0)</f>
        <v>0</v>
      </c>
      <c r="Q39" s="80">
        <f t="shared" ref="Q39:Q45" si="10">IFERROR(((IF(I39&gt;=16,30,((I39*30)/16))*J39)/100)/H39,0)</f>
        <v>0</v>
      </c>
      <c r="R39" s="91">
        <f>IFERROR(IF(B39="Pregrado",((IF(I39&gt;=16,VLOOKUP('P5'!G39,INFORMACION!$D:$E,2,FALSE)*N39,((VLOOKUP('P5'!G39,INFORMACION!$D:$E,2,FALSE)*N39)*I39)/16)))*(J39/100),((IF(I39&gt;=16,(VLOOKUP('P5'!G39,INFORMACION!$D:$E,2,FALSE)+10)*N39,(((VLOOKUP('P5'!G39,INFORMACION!$D:$E,2,FALSE)+10)*N39)*I39)/16)))*(J39/100)),0)</f>
        <v>0</v>
      </c>
      <c r="S39" s="94">
        <f t="shared" ref="S39:S45" si="11">IFERROR(O39+P39+Q39+R39,0)</f>
        <v>0</v>
      </c>
    </row>
    <row r="40" spans="1:19" x14ac:dyDescent="0.2">
      <c r="A40" s="70">
        <v>2</v>
      </c>
      <c r="B40" s="165"/>
      <c r="C40" s="165"/>
      <c r="D40" s="219"/>
      <c r="E40" s="181"/>
      <c r="F40" s="165"/>
      <c r="G40" s="167"/>
      <c r="H40" s="168"/>
      <c r="I40" s="165"/>
      <c r="J40" s="169"/>
      <c r="K40" s="168"/>
      <c r="L40" s="165"/>
      <c r="M40" s="169"/>
      <c r="N40" s="81">
        <f t="shared" si="7"/>
        <v>0</v>
      </c>
      <c r="O40" s="80">
        <f t="shared" si="8"/>
        <v>0</v>
      </c>
      <c r="P40" s="80">
        <f t="shared" si="9"/>
        <v>0</v>
      </c>
      <c r="Q40" s="80">
        <f t="shared" si="10"/>
        <v>0</v>
      </c>
      <c r="R40" s="91">
        <f>IFERROR(IF(B40="Pregrado",((IF(I40&gt;=16,VLOOKUP('P5'!G40,INFORMACION!$D:$E,2,FALSE)*N40,((VLOOKUP('P5'!G40,INFORMACION!$D:$E,2,FALSE)*N40)*I40)/16)))*(J40/100),((IF(I40&gt;=16,(VLOOKUP('P5'!G40,INFORMACION!$D:$E,2,FALSE)+10)*N40,(((VLOOKUP('P5'!G40,INFORMACION!$D:$E,2,FALSE)+10)*N40)*I40)/16)))*(J40/100)),0)</f>
        <v>0</v>
      </c>
      <c r="S40" s="94">
        <f t="shared" si="11"/>
        <v>0</v>
      </c>
    </row>
    <row r="41" spans="1:19" x14ac:dyDescent="0.2">
      <c r="A41" s="70">
        <v>3</v>
      </c>
      <c r="B41" s="165"/>
      <c r="C41" s="165"/>
      <c r="D41" s="219"/>
      <c r="E41" s="181"/>
      <c r="F41" s="165"/>
      <c r="G41" s="167"/>
      <c r="H41" s="168"/>
      <c r="I41" s="165"/>
      <c r="J41" s="169"/>
      <c r="K41" s="168"/>
      <c r="L41" s="165"/>
      <c r="M41" s="169"/>
      <c r="N41" s="81">
        <f t="shared" si="7"/>
        <v>0</v>
      </c>
      <c r="O41" s="80">
        <f t="shared" si="8"/>
        <v>0</v>
      </c>
      <c r="P41" s="80">
        <f t="shared" si="9"/>
        <v>0</v>
      </c>
      <c r="Q41" s="80">
        <f t="shared" si="10"/>
        <v>0</v>
      </c>
      <c r="R41" s="91">
        <f>IFERROR(IF(B41="Pregrado",((IF(I41&gt;=16,VLOOKUP('P5'!G41,INFORMACION!$D:$E,2,FALSE)*N41,((VLOOKUP('P5'!G41,INFORMACION!$D:$E,2,FALSE)*N41)*I41)/16)))*(J41/100),((IF(I41&gt;=16,(VLOOKUP('P5'!G41,INFORMACION!$D:$E,2,FALSE)+10)*N41,(((VLOOKUP('P5'!G41,INFORMACION!$D:$E,2,FALSE)+10)*N41)*I41)/16)))*(J41/100)),0)</f>
        <v>0</v>
      </c>
      <c r="S41" s="94">
        <f t="shared" si="11"/>
        <v>0</v>
      </c>
    </row>
    <row r="42" spans="1:19" x14ac:dyDescent="0.2">
      <c r="A42" s="70">
        <v>4</v>
      </c>
      <c r="B42" s="175"/>
      <c r="C42" s="175"/>
      <c r="D42" s="219"/>
      <c r="E42" s="165"/>
      <c r="F42" s="165"/>
      <c r="G42" s="167"/>
      <c r="H42" s="168"/>
      <c r="I42" s="175"/>
      <c r="J42" s="169"/>
      <c r="K42" s="168"/>
      <c r="L42" s="165"/>
      <c r="M42" s="169"/>
      <c r="N42" s="81">
        <f t="shared" si="7"/>
        <v>0</v>
      </c>
      <c r="O42" s="80">
        <f t="shared" si="8"/>
        <v>0</v>
      </c>
      <c r="P42" s="80">
        <f t="shared" si="9"/>
        <v>0</v>
      </c>
      <c r="Q42" s="80">
        <f t="shared" si="10"/>
        <v>0</v>
      </c>
      <c r="R42" s="91">
        <f>IFERROR(IF(B42="Pregrado",((IF(I42&gt;=16,VLOOKUP('P5'!G42,INFORMACION!$D:$E,2,FALSE)*N42,((VLOOKUP('P5'!G42,INFORMACION!$D:$E,2,FALSE)*N42)*I42)/16)))*(J42/100),((IF(I42&gt;=16,(VLOOKUP('P5'!G42,INFORMACION!$D:$E,2,FALSE)+10)*N42,(((VLOOKUP('P5'!G42,INFORMACION!$D:$E,2,FALSE)+10)*N42)*I42)/16)))*(J42/100)),0)</f>
        <v>0</v>
      </c>
      <c r="S42" s="94">
        <f t="shared" si="11"/>
        <v>0</v>
      </c>
    </row>
    <row r="43" spans="1:19" x14ac:dyDescent="0.2">
      <c r="A43" s="70">
        <v>5</v>
      </c>
      <c r="B43" s="175"/>
      <c r="C43" s="175"/>
      <c r="D43" s="219"/>
      <c r="E43" s="165"/>
      <c r="F43" s="165"/>
      <c r="G43" s="167"/>
      <c r="H43" s="168"/>
      <c r="I43" s="175"/>
      <c r="J43" s="169"/>
      <c r="K43" s="168"/>
      <c r="L43" s="165"/>
      <c r="M43" s="169"/>
      <c r="N43" s="81">
        <f t="shared" si="7"/>
        <v>0</v>
      </c>
      <c r="O43" s="80">
        <f t="shared" si="8"/>
        <v>0</v>
      </c>
      <c r="P43" s="80">
        <f t="shared" si="9"/>
        <v>0</v>
      </c>
      <c r="Q43" s="80">
        <f t="shared" si="10"/>
        <v>0</v>
      </c>
      <c r="R43" s="91">
        <f>IFERROR(IF(B43="Pregrado",((IF(I43&gt;=16,VLOOKUP('P5'!G43,INFORMACION!$D:$E,2,FALSE)*N43,((VLOOKUP('P5'!G43,INFORMACION!$D:$E,2,FALSE)*N43)*I43)/16)))*(J43/100),((IF(I43&gt;=16,(VLOOKUP('P5'!G43,INFORMACION!$D:$E,2,FALSE)+10)*N43,(((VLOOKUP('P5'!G43,INFORMACION!$D:$E,2,FALSE)+10)*N43)*I43)/16)))*(J43/100)),0)</f>
        <v>0</v>
      </c>
      <c r="S43" s="94">
        <f t="shared" si="11"/>
        <v>0</v>
      </c>
    </row>
    <row r="44" spans="1:19" x14ac:dyDescent="0.2">
      <c r="A44" s="70">
        <v>6</v>
      </c>
      <c r="B44" s="175"/>
      <c r="C44" s="175"/>
      <c r="D44" s="219"/>
      <c r="E44" s="165"/>
      <c r="F44" s="165"/>
      <c r="G44" s="167"/>
      <c r="H44" s="168"/>
      <c r="I44" s="175"/>
      <c r="J44" s="169"/>
      <c r="K44" s="168"/>
      <c r="L44" s="165"/>
      <c r="M44" s="169"/>
      <c r="N44" s="81">
        <f t="shared" si="7"/>
        <v>0</v>
      </c>
      <c r="O44" s="80">
        <f t="shared" si="8"/>
        <v>0</v>
      </c>
      <c r="P44" s="80">
        <f t="shared" si="9"/>
        <v>0</v>
      </c>
      <c r="Q44" s="80">
        <f t="shared" si="10"/>
        <v>0</v>
      </c>
      <c r="R44" s="91">
        <f>IFERROR(IF(B44="Pregrado",((IF(I44&gt;=16,VLOOKUP('P5'!G44,INFORMACION!$D:$E,2,FALSE)*N44,((VLOOKUP('P5'!G44,INFORMACION!$D:$E,2,FALSE)*N44)*I44)/16)))*(J44/100),((IF(I44&gt;=16,(VLOOKUP('P5'!G44,INFORMACION!$D:$E,2,FALSE)+10)*N44,(((VLOOKUP('P5'!G44,INFORMACION!$D:$E,2,FALSE)+10)*N44)*I44)/16)))*(J44/100)),0)</f>
        <v>0</v>
      </c>
      <c r="S44" s="94">
        <f t="shared" si="11"/>
        <v>0</v>
      </c>
    </row>
    <row r="45" spans="1:19" ht="13.5" thickBot="1" x14ac:dyDescent="0.25">
      <c r="A45" s="79">
        <v>7</v>
      </c>
      <c r="B45" s="175"/>
      <c r="C45" s="175"/>
      <c r="D45" s="220"/>
      <c r="E45" s="177"/>
      <c r="F45" s="177"/>
      <c r="G45" s="179"/>
      <c r="H45" s="173"/>
      <c r="I45" s="229"/>
      <c r="J45" s="174"/>
      <c r="K45" s="180"/>
      <c r="L45" s="177"/>
      <c r="M45" s="178"/>
      <c r="N45" s="81">
        <f t="shared" si="7"/>
        <v>0</v>
      </c>
      <c r="O45" s="80">
        <f t="shared" si="8"/>
        <v>0</v>
      </c>
      <c r="P45" s="80">
        <f t="shared" si="9"/>
        <v>0</v>
      </c>
      <c r="Q45" s="80">
        <f t="shared" si="10"/>
        <v>0</v>
      </c>
      <c r="R45" s="91">
        <f>IFERROR(IF(B45="Pregrado",((IF(I45&gt;=16,VLOOKUP('P5'!G45,INFORMACION!$D:$E,2,FALSE)*N45,((VLOOKUP('P5'!G45,INFORMACION!$D:$E,2,FALSE)*N45)*I45)/16)))*(J45/100),((IF(I45&gt;=16,(VLOOKUP('P5'!G45,INFORMACION!$D:$E,2,FALSE)+10)*N45,(((VLOOKUP('P5'!G45,INFORMACION!$D:$E,2,FALSE)+10)*N45)*I45)/16)))*(J45/100)),0)</f>
        <v>0</v>
      </c>
      <c r="S45" s="94">
        <f t="shared" si="11"/>
        <v>0</v>
      </c>
    </row>
    <row r="46" spans="1:19" ht="1.5" customHeight="1" thickBot="1" x14ac:dyDescent="0.25">
      <c r="A46" s="82"/>
      <c r="B46" s="83"/>
      <c r="C46" s="84"/>
      <c r="D46" s="85"/>
      <c r="E46" s="83"/>
      <c r="F46" s="83"/>
      <c r="G46" s="84"/>
      <c r="H46" s="86"/>
      <c r="I46" s="83"/>
      <c r="J46" s="84"/>
      <c r="K46" s="86"/>
      <c r="L46" s="83"/>
      <c r="M46" s="84"/>
      <c r="N46" s="86"/>
      <c r="O46" s="83"/>
      <c r="P46" s="83"/>
      <c r="Q46" s="83"/>
      <c r="R46" s="83"/>
      <c r="S46" s="87"/>
    </row>
    <row r="47" spans="1:19" ht="13.5" thickBot="1" x14ac:dyDescent="0.25">
      <c r="A47" s="394" t="s">
        <v>147</v>
      </c>
      <c r="B47" s="395"/>
      <c r="C47" s="395"/>
      <c r="D47" s="395"/>
      <c r="E47" s="395"/>
      <c r="F47" s="395"/>
      <c r="G47" s="395"/>
      <c r="H47" s="395"/>
      <c r="I47" s="395"/>
      <c r="J47" s="395"/>
      <c r="K47" s="124">
        <f>SUM(K39:K45)</f>
        <v>0</v>
      </c>
      <c r="L47" s="124">
        <f t="shared" ref="L47:O47" si="12">SUM(L39:L45)</f>
        <v>0</v>
      </c>
      <c r="M47" s="124">
        <f t="shared" si="12"/>
        <v>0</v>
      </c>
      <c r="N47" s="124">
        <f t="shared" si="12"/>
        <v>0</v>
      </c>
      <c r="O47" s="124">
        <f t="shared" si="12"/>
        <v>0</v>
      </c>
      <c r="P47" s="124">
        <f>SUM(P39:P45)</f>
        <v>0</v>
      </c>
      <c r="Q47" s="124">
        <f>SUM(Q39:Q45)</f>
        <v>0</v>
      </c>
      <c r="R47" s="124">
        <f>SUM(R39:R45)</f>
        <v>0</v>
      </c>
      <c r="S47" s="125">
        <f>SUM(S39:S45)</f>
        <v>0</v>
      </c>
    </row>
    <row r="48" spans="1:19" ht="13.5" thickBot="1" x14ac:dyDescent="0.25">
      <c r="A48" s="394" t="s">
        <v>153</v>
      </c>
      <c r="B48" s="395"/>
      <c r="C48" s="395"/>
      <c r="D48" s="395"/>
      <c r="E48" s="395"/>
      <c r="F48" s="395"/>
      <c r="G48" s="395"/>
      <c r="H48" s="395"/>
      <c r="I48" s="395"/>
      <c r="J48" s="395"/>
      <c r="K48" s="124">
        <v>0</v>
      </c>
      <c r="L48" s="124">
        <v>0</v>
      </c>
      <c r="M48" s="124">
        <v>0</v>
      </c>
      <c r="N48" s="124">
        <v>0</v>
      </c>
      <c r="O48" s="124">
        <v>0</v>
      </c>
      <c r="P48" s="124">
        <f>VLOOKUP(G35,INFORMACION!T:V,2,FALSE)</f>
        <v>0</v>
      </c>
      <c r="Q48" s="124">
        <f>VLOOKUP(G35,INFORMACION!T:V,3,FALSE)</f>
        <v>0</v>
      </c>
      <c r="R48" s="124">
        <v>0</v>
      </c>
      <c r="S48" s="125">
        <f>SUM(P48:Q48)</f>
        <v>0</v>
      </c>
    </row>
    <row r="49" spans="1:19" ht="13.5" thickBot="1" x14ac:dyDescent="0.25">
      <c r="A49" s="394" t="s">
        <v>155</v>
      </c>
      <c r="B49" s="432"/>
      <c r="C49" s="432"/>
      <c r="D49" s="432"/>
      <c r="E49" s="432"/>
      <c r="F49" s="432"/>
      <c r="G49" s="432"/>
      <c r="H49" s="432"/>
      <c r="I49" s="432"/>
      <c r="J49" s="432"/>
      <c r="K49" s="124">
        <f>SUM(K47:K48)</f>
        <v>0</v>
      </c>
      <c r="L49" s="124">
        <f t="shared" ref="L49:S49" si="13">SUM(L47:L48)</f>
        <v>0</v>
      </c>
      <c r="M49" s="124">
        <f t="shared" si="13"/>
        <v>0</v>
      </c>
      <c r="N49" s="124">
        <f t="shared" si="13"/>
        <v>0</v>
      </c>
      <c r="O49" s="124">
        <f t="shared" si="13"/>
        <v>0</v>
      </c>
      <c r="P49" s="124">
        <f t="shared" si="13"/>
        <v>0</v>
      </c>
      <c r="Q49" s="124">
        <f t="shared" si="13"/>
        <v>0</v>
      </c>
      <c r="R49" s="124">
        <f t="shared" si="13"/>
        <v>0</v>
      </c>
      <c r="S49" s="125">
        <f t="shared" si="13"/>
        <v>0</v>
      </c>
    </row>
    <row r="50" spans="1:19" ht="13.5" thickBot="1" x14ac:dyDescent="0.25"/>
    <row r="51" spans="1:19" ht="13.5" thickBot="1" x14ac:dyDescent="0.25">
      <c r="G51" s="465" t="s">
        <v>159</v>
      </c>
      <c r="H51" s="466"/>
      <c r="I51" s="466"/>
      <c r="J51" s="466"/>
      <c r="K51" s="466"/>
      <c r="L51" s="466"/>
      <c r="M51" s="466"/>
      <c r="N51" s="467"/>
      <c r="Q51" s="52"/>
    </row>
    <row r="52" spans="1:19" ht="13.5" thickBot="1" x14ac:dyDescent="0.25">
      <c r="G52" s="463" t="s">
        <v>158</v>
      </c>
      <c r="H52" s="454"/>
      <c r="I52" s="454"/>
      <c r="J52" s="454"/>
      <c r="K52" s="454"/>
      <c r="L52" s="464"/>
      <c r="M52" s="463" t="s">
        <v>129</v>
      </c>
      <c r="N52" s="464"/>
      <c r="Q52" s="53"/>
    </row>
    <row r="53" spans="1:19" x14ac:dyDescent="0.2">
      <c r="G53" s="459" t="s">
        <v>156</v>
      </c>
      <c r="H53" s="460"/>
      <c r="I53" s="460"/>
      <c r="J53" s="460"/>
      <c r="K53" s="460"/>
      <c r="L53" s="460"/>
      <c r="M53" s="476">
        <f>S31</f>
        <v>0</v>
      </c>
      <c r="N53" s="477"/>
      <c r="Q53" s="101"/>
    </row>
    <row r="54" spans="1:19" ht="13.5" thickBot="1" x14ac:dyDescent="0.25">
      <c r="G54" s="461" t="s">
        <v>157</v>
      </c>
      <c r="H54" s="462"/>
      <c r="I54" s="462"/>
      <c r="J54" s="462"/>
      <c r="K54" s="462"/>
      <c r="L54" s="462"/>
      <c r="M54" s="478">
        <f>S49</f>
        <v>0</v>
      </c>
      <c r="N54" s="479"/>
      <c r="Q54" s="101"/>
    </row>
    <row r="55" spans="1:19" x14ac:dyDescent="0.2">
      <c r="G55" s="221"/>
      <c r="H55" s="221"/>
      <c r="I55" s="222"/>
      <c r="J55" s="222"/>
      <c r="K55" s="222"/>
      <c r="L55" s="222"/>
      <c r="M55" s="223"/>
      <c r="N55" s="223"/>
      <c r="Q55" s="101"/>
    </row>
    <row r="56" spans="1:19" x14ac:dyDescent="0.2">
      <c r="G56" s="221"/>
      <c r="H56" s="221"/>
      <c r="I56" s="222"/>
      <c r="J56" s="222"/>
      <c r="K56" s="222"/>
      <c r="L56" s="222"/>
      <c r="M56" s="223"/>
      <c r="N56" s="223"/>
      <c r="Q56" s="101"/>
    </row>
    <row r="57" spans="1:19" ht="13.5" thickBot="1" x14ac:dyDescent="0.25">
      <c r="G57" s="221"/>
      <c r="H57" s="221"/>
      <c r="I57" s="222"/>
      <c r="J57" s="222"/>
      <c r="K57" s="222"/>
      <c r="L57" s="222"/>
      <c r="M57" s="223"/>
      <c r="N57" s="223"/>
      <c r="Q57" s="101"/>
    </row>
    <row r="58" spans="1:19" ht="13.5" thickBot="1" x14ac:dyDescent="0.25">
      <c r="A58" s="402" t="s">
        <v>37</v>
      </c>
      <c r="B58" s="403"/>
      <c r="C58" s="403"/>
      <c r="D58" s="403"/>
      <c r="E58" s="403"/>
      <c r="F58" s="403"/>
      <c r="G58" s="404"/>
      <c r="H58" s="51"/>
      <c r="I58" s="465" t="s">
        <v>166</v>
      </c>
      <c r="J58" s="466"/>
      <c r="K58" s="466"/>
      <c r="L58" s="466"/>
      <c r="M58" s="466"/>
      <c r="N58" s="466"/>
      <c r="O58" s="466"/>
      <c r="P58" s="466"/>
      <c r="Q58" s="466"/>
      <c r="R58" s="466"/>
      <c r="S58" s="467"/>
    </row>
    <row r="59" spans="1:19" ht="13.5" thickBot="1" x14ac:dyDescent="0.25">
      <c r="A59" s="230" t="s">
        <v>25</v>
      </c>
      <c r="B59" s="454" t="s">
        <v>124</v>
      </c>
      <c r="C59" s="454"/>
      <c r="D59" s="454"/>
      <c r="E59" s="454" t="s">
        <v>163</v>
      </c>
      <c r="F59" s="454"/>
      <c r="G59" s="231" t="s">
        <v>164</v>
      </c>
      <c r="I59" s="108" t="s">
        <v>25</v>
      </c>
      <c r="J59" s="463" t="s">
        <v>124</v>
      </c>
      <c r="K59" s="454"/>
      <c r="L59" s="454"/>
      <c r="M59" s="454"/>
      <c r="N59" s="464"/>
      <c r="O59" s="484" t="s">
        <v>163</v>
      </c>
      <c r="P59" s="485"/>
      <c r="Q59" s="485"/>
      <c r="R59" s="486"/>
      <c r="S59" s="108" t="s">
        <v>168</v>
      </c>
    </row>
    <row r="60" spans="1:19" x14ac:dyDescent="0.2">
      <c r="A60" s="97">
        <v>1</v>
      </c>
      <c r="B60" s="483"/>
      <c r="C60" s="483"/>
      <c r="D60" s="483"/>
      <c r="E60" s="487"/>
      <c r="F60" s="487"/>
      <c r="G60" s="176"/>
      <c r="I60" s="97">
        <v>1</v>
      </c>
      <c r="J60" s="483"/>
      <c r="K60" s="483"/>
      <c r="L60" s="483"/>
      <c r="M60" s="483"/>
      <c r="N60" s="483"/>
      <c r="O60" s="491"/>
      <c r="P60" s="492"/>
      <c r="Q60" s="492"/>
      <c r="R60" s="493"/>
      <c r="S60" s="176"/>
    </row>
    <row r="61" spans="1:19" x14ac:dyDescent="0.2">
      <c r="A61" s="70">
        <v>2</v>
      </c>
      <c r="B61" s="483"/>
      <c r="C61" s="483"/>
      <c r="D61" s="483"/>
      <c r="E61" s="468"/>
      <c r="F61" s="468"/>
      <c r="G61" s="169"/>
      <c r="I61" s="70">
        <v>2</v>
      </c>
      <c r="J61" s="483"/>
      <c r="K61" s="483"/>
      <c r="L61" s="483"/>
      <c r="M61" s="483"/>
      <c r="N61" s="483"/>
      <c r="O61" s="470"/>
      <c r="P61" s="471"/>
      <c r="Q61" s="471"/>
      <c r="R61" s="472"/>
      <c r="S61" s="169"/>
    </row>
    <row r="62" spans="1:19" x14ac:dyDescent="0.2">
      <c r="A62" s="70">
        <v>3</v>
      </c>
      <c r="B62" s="483"/>
      <c r="C62" s="483"/>
      <c r="D62" s="483"/>
      <c r="E62" s="468"/>
      <c r="F62" s="468"/>
      <c r="G62" s="169"/>
      <c r="I62" s="70">
        <v>3</v>
      </c>
      <c r="J62" s="483"/>
      <c r="K62" s="483"/>
      <c r="L62" s="483"/>
      <c r="M62" s="483"/>
      <c r="N62" s="483"/>
      <c r="O62" s="470"/>
      <c r="P62" s="471"/>
      <c r="Q62" s="471"/>
      <c r="R62" s="472"/>
      <c r="S62" s="169"/>
    </row>
    <row r="63" spans="1:19" x14ac:dyDescent="0.2">
      <c r="A63" s="70">
        <v>4</v>
      </c>
      <c r="B63" s="483"/>
      <c r="C63" s="483"/>
      <c r="D63" s="483"/>
      <c r="E63" s="468"/>
      <c r="F63" s="468"/>
      <c r="G63" s="169"/>
      <c r="I63" s="70">
        <v>4</v>
      </c>
      <c r="J63" s="483"/>
      <c r="K63" s="483"/>
      <c r="L63" s="483"/>
      <c r="M63" s="483"/>
      <c r="N63" s="483"/>
      <c r="O63" s="470"/>
      <c r="P63" s="471"/>
      <c r="Q63" s="471"/>
      <c r="R63" s="472"/>
      <c r="S63" s="169"/>
    </row>
    <row r="64" spans="1:19" ht="13.5" thickBot="1" x14ac:dyDescent="0.25">
      <c r="A64" s="79">
        <v>5</v>
      </c>
      <c r="B64" s="483"/>
      <c r="C64" s="483"/>
      <c r="D64" s="483"/>
      <c r="E64" s="469"/>
      <c r="F64" s="469"/>
      <c r="G64" s="178"/>
      <c r="I64" s="79">
        <v>5</v>
      </c>
      <c r="J64" s="483"/>
      <c r="K64" s="483"/>
      <c r="L64" s="483"/>
      <c r="M64" s="483"/>
      <c r="N64" s="483"/>
      <c r="O64" s="473"/>
      <c r="P64" s="474"/>
      <c r="Q64" s="474"/>
      <c r="R64" s="475"/>
      <c r="S64" s="178"/>
    </row>
    <row r="65" spans="1:19" ht="13.5" thickBot="1" x14ac:dyDescent="0.25">
      <c r="A65" s="488" t="s">
        <v>165</v>
      </c>
      <c r="B65" s="489"/>
      <c r="C65" s="489"/>
      <c r="D65" s="489"/>
      <c r="E65" s="489"/>
      <c r="F65" s="489"/>
      <c r="G65" s="130">
        <f>SUM(G60:G64)</f>
        <v>0</v>
      </c>
      <c r="I65" s="488" t="s">
        <v>169</v>
      </c>
      <c r="J65" s="489"/>
      <c r="K65" s="489"/>
      <c r="L65" s="489"/>
      <c r="M65" s="489"/>
      <c r="N65" s="489"/>
      <c r="O65" s="489"/>
      <c r="P65" s="489"/>
      <c r="Q65" s="489"/>
      <c r="R65" s="490"/>
      <c r="S65" s="137">
        <f>SUM(S60:S64)</f>
        <v>0</v>
      </c>
    </row>
    <row r="66" spans="1:19" ht="13.5" thickBot="1" x14ac:dyDescent="0.25"/>
    <row r="67" spans="1:19" ht="13.5" thickBot="1" x14ac:dyDescent="0.25">
      <c r="A67" s="480" t="s">
        <v>254</v>
      </c>
      <c r="B67" s="481"/>
      <c r="C67" s="481"/>
      <c r="D67" s="481"/>
      <c r="E67" s="481"/>
      <c r="F67" s="481"/>
      <c r="G67" s="482"/>
      <c r="I67" s="465" t="s">
        <v>255</v>
      </c>
      <c r="J67" s="466"/>
      <c r="K67" s="466"/>
      <c r="L67" s="466"/>
      <c r="M67" s="466"/>
      <c r="N67" s="466"/>
      <c r="O67" s="466"/>
      <c r="P67" s="466"/>
      <c r="Q67" s="466"/>
      <c r="R67" s="466"/>
      <c r="S67" s="467"/>
    </row>
    <row r="68" spans="1:19" ht="13.5" thickBot="1" x14ac:dyDescent="0.25">
      <c r="A68" s="230" t="s">
        <v>25</v>
      </c>
      <c r="B68" s="454" t="s">
        <v>124</v>
      </c>
      <c r="C68" s="454"/>
      <c r="D68" s="454"/>
      <c r="E68" s="454" t="s">
        <v>183</v>
      </c>
      <c r="F68" s="454"/>
      <c r="G68" s="231" t="s">
        <v>164</v>
      </c>
      <c r="I68" s="108" t="s">
        <v>25</v>
      </c>
      <c r="J68" s="463" t="s">
        <v>124</v>
      </c>
      <c r="K68" s="454"/>
      <c r="L68" s="454"/>
      <c r="M68" s="454"/>
      <c r="N68" s="464"/>
      <c r="O68" s="484" t="s">
        <v>163</v>
      </c>
      <c r="P68" s="485"/>
      <c r="Q68" s="485"/>
      <c r="R68" s="486"/>
      <c r="S68" s="108" t="s">
        <v>168</v>
      </c>
    </row>
    <row r="69" spans="1:19" x14ac:dyDescent="0.2">
      <c r="A69" s="97">
        <v>1</v>
      </c>
      <c r="B69" s="483"/>
      <c r="C69" s="483"/>
      <c r="D69" s="483"/>
      <c r="E69" s="487"/>
      <c r="F69" s="487"/>
      <c r="G69" s="176"/>
      <c r="I69" s="97">
        <v>1</v>
      </c>
      <c r="J69" s="483"/>
      <c r="K69" s="483"/>
      <c r="L69" s="483"/>
      <c r="M69" s="483"/>
      <c r="N69" s="483"/>
      <c r="O69" s="491"/>
      <c r="P69" s="492"/>
      <c r="Q69" s="492"/>
      <c r="R69" s="493"/>
      <c r="S69" s="176"/>
    </row>
    <row r="70" spans="1:19" x14ac:dyDescent="0.2">
      <c r="A70" s="70">
        <v>2</v>
      </c>
      <c r="B70" s="483"/>
      <c r="C70" s="483"/>
      <c r="D70" s="483"/>
      <c r="E70" s="468"/>
      <c r="F70" s="468"/>
      <c r="G70" s="169"/>
      <c r="I70" s="70">
        <v>2</v>
      </c>
      <c r="J70" s="483"/>
      <c r="K70" s="483"/>
      <c r="L70" s="483"/>
      <c r="M70" s="483"/>
      <c r="N70" s="483"/>
      <c r="O70" s="470"/>
      <c r="P70" s="471"/>
      <c r="Q70" s="471"/>
      <c r="R70" s="472"/>
      <c r="S70" s="169"/>
    </row>
    <row r="71" spans="1:19" x14ac:dyDescent="0.2">
      <c r="A71" s="70">
        <v>3</v>
      </c>
      <c r="B71" s="483"/>
      <c r="C71" s="483"/>
      <c r="D71" s="483"/>
      <c r="E71" s="468"/>
      <c r="F71" s="468"/>
      <c r="G71" s="169"/>
      <c r="I71" s="70">
        <v>3</v>
      </c>
      <c r="J71" s="483"/>
      <c r="K71" s="483"/>
      <c r="L71" s="483"/>
      <c r="M71" s="483"/>
      <c r="N71" s="483"/>
      <c r="O71" s="470"/>
      <c r="P71" s="471"/>
      <c r="Q71" s="471"/>
      <c r="R71" s="472"/>
      <c r="S71" s="169"/>
    </row>
    <row r="72" spans="1:19" x14ac:dyDescent="0.2">
      <c r="A72" s="70">
        <v>4</v>
      </c>
      <c r="B72" s="483"/>
      <c r="C72" s="483"/>
      <c r="D72" s="483"/>
      <c r="E72" s="468"/>
      <c r="F72" s="468"/>
      <c r="G72" s="169"/>
      <c r="I72" s="70">
        <v>4</v>
      </c>
      <c r="J72" s="483"/>
      <c r="K72" s="483"/>
      <c r="L72" s="483"/>
      <c r="M72" s="483"/>
      <c r="N72" s="483"/>
      <c r="O72" s="470"/>
      <c r="P72" s="471"/>
      <c r="Q72" s="471"/>
      <c r="R72" s="472"/>
      <c r="S72" s="169"/>
    </row>
    <row r="73" spans="1:19" ht="13.5" thickBot="1" x14ac:dyDescent="0.25">
      <c r="A73" s="79">
        <v>5</v>
      </c>
      <c r="B73" s="483"/>
      <c r="C73" s="483"/>
      <c r="D73" s="483"/>
      <c r="E73" s="469"/>
      <c r="F73" s="469"/>
      <c r="G73" s="178"/>
      <c r="I73" s="79">
        <v>5</v>
      </c>
      <c r="J73" s="483"/>
      <c r="K73" s="483"/>
      <c r="L73" s="483"/>
      <c r="M73" s="483"/>
      <c r="N73" s="483"/>
      <c r="O73" s="473"/>
      <c r="P73" s="474"/>
      <c r="Q73" s="474"/>
      <c r="R73" s="475"/>
      <c r="S73" s="178"/>
    </row>
    <row r="74" spans="1:19" ht="13.5" thickBot="1" x14ac:dyDescent="0.25">
      <c r="A74" s="488" t="s">
        <v>191</v>
      </c>
      <c r="B74" s="489"/>
      <c r="C74" s="489"/>
      <c r="D74" s="489"/>
      <c r="E74" s="489"/>
      <c r="F74" s="489"/>
      <c r="G74" s="130">
        <f>IF(SUM(G69:G73)&gt;40,40,SUM(G69:G73))</f>
        <v>0</v>
      </c>
      <c r="I74" s="488" t="s">
        <v>190</v>
      </c>
      <c r="J74" s="489"/>
      <c r="K74" s="489"/>
      <c r="L74" s="489"/>
      <c r="M74" s="489"/>
      <c r="N74" s="489"/>
      <c r="O74" s="489"/>
      <c r="P74" s="489"/>
      <c r="Q74" s="489"/>
      <c r="R74" s="490"/>
      <c r="S74" s="137">
        <f>IF(SUM(S69:S73)&gt;30,30,SUM(S69:S73))</f>
        <v>0</v>
      </c>
    </row>
    <row r="75" spans="1:19" ht="13.5" thickBot="1" x14ac:dyDescent="0.25">
      <c r="A75" s="238"/>
      <c r="B75" s="238"/>
      <c r="C75" s="238"/>
      <c r="D75" s="238"/>
      <c r="E75" s="238"/>
      <c r="F75" s="238"/>
      <c r="G75" s="98"/>
      <c r="I75" s="238"/>
      <c r="J75" s="238"/>
      <c r="K75" s="238"/>
      <c r="L75" s="238"/>
      <c r="M75" s="238"/>
      <c r="N75" s="238"/>
      <c r="O75" s="238"/>
      <c r="P75" s="238"/>
      <c r="Q75" s="238"/>
      <c r="R75" s="238"/>
      <c r="S75" s="98"/>
    </row>
    <row r="76" spans="1:19" ht="13.5" thickBot="1" x14ac:dyDescent="0.25">
      <c r="A76" s="480" t="s">
        <v>199</v>
      </c>
      <c r="B76" s="481"/>
      <c r="C76" s="481"/>
      <c r="D76" s="481"/>
      <c r="E76" s="481"/>
      <c r="F76" s="481"/>
      <c r="G76" s="482"/>
      <c r="I76" s="465" t="s">
        <v>263</v>
      </c>
      <c r="J76" s="466"/>
      <c r="K76" s="466"/>
      <c r="L76" s="466"/>
      <c r="M76" s="466"/>
      <c r="N76" s="466"/>
      <c r="O76" s="466"/>
      <c r="P76" s="466"/>
      <c r="Q76" s="466"/>
      <c r="R76" s="466"/>
      <c r="S76" s="467"/>
    </row>
    <row r="77" spans="1:19" ht="13.5" thickBot="1" x14ac:dyDescent="0.25">
      <c r="A77" s="230" t="s">
        <v>25</v>
      </c>
      <c r="B77" s="454" t="s">
        <v>124</v>
      </c>
      <c r="C77" s="454"/>
      <c r="D77" s="454"/>
      <c r="E77" s="454" t="s">
        <v>205</v>
      </c>
      <c r="F77" s="454"/>
      <c r="G77" s="231" t="s">
        <v>164</v>
      </c>
      <c r="I77" s="108" t="s">
        <v>25</v>
      </c>
      <c r="J77" s="463" t="s">
        <v>219</v>
      </c>
      <c r="K77" s="454"/>
      <c r="L77" s="454"/>
      <c r="M77" s="454"/>
      <c r="N77" s="464"/>
      <c r="O77" s="484" t="s">
        <v>224</v>
      </c>
      <c r="P77" s="485"/>
      <c r="Q77" s="485"/>
      <c r="R77" s="486"/>
      <c r="S77" s="108" t="s">
        <v>168</v>
      </c>
    </row>
    <row r="78" spans="1:19" x14ac:dyDescent="0.2">
      <c r="A78" s="97">
        <v>1</v>
      </c>
      <c r="B78" s="483"/>
      <c r="C78" s="483"/>
      <c r="D78" s="483"/>
      <c r="E78" s="487"/>
      <c r="F78" s="487"/>
      <c r="G78" s="94">
        <f>IFERROR(VLOOKUP(B78,INFORMACION!Z:AA,2,FALSE),0)</f>
        <v>0</v>
      </c>
      <c r="I78" s="97">
        <v>1</v>
      </c>
      <c r="J78" s="483"/>
      <c r="K78" s="483"/>
      <c r="L78" s="483"/>
      <c r="M78" s="483"/>
      <c r="N78" s="483"/>
      <c r="O78" s="491"/>
      <c r="P78" s="492"/>
      <c r="Q78" s="492"/>
      <c r="R78" s="493"/>
      <c r="S78" s="176"/>
    </row>
    <row r="79" spans="1:19" ht="13.5" thickBot="1" x14ac:dyDescent="0.25">
      <c r="A79" s="70">
        <v>2</v>
      </c>
      <c r="B79" s="483"/>
      <c r="C79" s="483"/>
      <c r="D79" s="483"/>
      <c r="E79" s="470"/>
      <c r="F79" s="472"/>
      <c r="G79" s="94">
        <f>IFERROR(VLOOKUP(B79,INFORMACION!Z:AA,2,FALSE),0)</f>
        <v>0</v>
      </c>
      <c r="I79" s="70">
        <v>2</v>
      </c>
      <c r="J79" s="483"/>
      <c r="K79" s="483"/>
      <c r="L79" s="483"/>
      <c r="M79" s="483"/>
      <c r="N79" s="483"/>
      <c r="O79" s="470"/>
      <c r="P79" s="471"/>
      <c r="Q79" s="471"/>
      <c r="R79" s="472"/>
      <c r="S79" s="169"/>
    </row>
    <row r="80" spans="1:19" ht="13.5" thickBot="1" x14ac:dyDescent="0.25">
      <c r="A80" s="488" t="s">
        <v>210</v>
      </c>
      <c r="B80" s="489"/>
      <c r="C80" s="489"/>
      <c r="D80" s="489"/>
      <c r="E80" s="489"/>
      <c r="F80" s="489"/>
      <c r="G80" s="130">
        <f>SUM(G78:G79)</f>
        <v>0</v>
      </c>
      <c r="I80" s="488" t="s">
        <v>225</v>
      </c>
      <c r="J80" s="489"/>
      <c r="K80" s="489"/>
      <c r="L80" s="489"/>
      <c r="M80" s="489"/>
      <c r="N80" s="489"/>
      <c r="O80" s="489"/>
      <c r="P80" s="489"/>
      <c r="Q80" s="489"/>
      <c r="R80" s="490"/>
      <c r="S80" s="137">
        <f>SUM(S78:S79)</f>
        <v>0</v>
      </c>
    </row>
    <row r="81" spans="1:19" ht="13.5" thickBot="1" x14ac:dyDescent="0.25">
      <c r="A81" s="238"/>
      <c r="B81" s="238"/>
      <c r="C81" s="238"/>
      <c r="D81" s="238"/>
      <c r="E81" s="238"/>
      <c r="F81" s="238"/>
      <c r="G81" s="98"/>
    </row>
    <row r="82" spans="1:19" ht="13.5" thickBot="1" x14ac:dyDescent="0.25">
      <c r="A82" s="480" t="s">
        <v>256</v>
      </c>
      <c r="B82" s="481"/>
      <c r="C82" s="481"/>
      <c r="D82" s="481"/>
      <c r="E82" s="481"/>
      <c r="F82" s="481"/>
      <c r="G82" s="482"/>
      <c r="I82" s="465" t="s">
        <v>257</v>
      </c>
      <c r="J82" s="466"/>
      <c r="K82" s="466"/>
      <c r="L82" s="466"/>
      <c r="M82" s="466"/>
      <c r="N82" s="466"/>
      <c r="O82" s="466"/>
      <c r="P82" s="466"/>
      <c r="Q82" s="466"/>
      <c r="R82" s="466"/>
      <c r="S82" s="467"/>
    </row>
    <row r="83" spans="1:19" ht="13.5" thickBot="1" x14ac:dyDescent="0.25">
      <c r="A83" s="230" t="s">
        <v>25</v>
      </c>
      <c r="B83" s="454" t="s">
        <v>116</v>
      </c>
      <c r="C83" s="454"/>
      <c r="D83" s="454"/>
      <c r="E83" s="454" t="s">
        <v>192</v>
      </c>
      <c r="F83" s="454"/>
      <c r="G83" s="231" t="s">
        <v>164</v>
      </c>
      <c r="I83" s="108" t="s">
        <v>25</v>
      </c>
      <c r="J83" s="463" t="s">
        <v>197</v>
      </c>
      <c r="K83" s="454"/>
      <c r="L83" s="454"/>
      <c r="M83" s="454"/>
      <c r="N83" s="464"/>
      <c r="O83" s="484" t="s">
        <v>163</v>
      </c>
      <c r="P83" s="485"/>
      <c r="Q83" s="485"/>
      <c r="R83" s="486"/>
      <c r="S83" s="108" t="s">
        <v>168</v>
      </c>
    </row>
    <row r="84" spans="1:19" x14ac:dyDescent="0.2">
      <c r="A84" s="97">
        <v>1</v>
      </c>
      <c r="B84" s="483"/>
      <c r="C84" s="483"/>
      <c r="D84" s="483"/>
      <c r="E84" s="487"/>
      <c r="F84" s="487"/>
      <c r="G84" s="176"/>
      <c r="I84" s="97">
        <v>1</v>
      </c>
      <c r="J84" s="483"/>
      <c r="K84" s="483"/>
      <c r="L84" s="483"/>
      <c r="M84" s="483"/>
      <c r="N84" s="483"/>
      <c r="O84" s="491"/>
      <c r="P84" s="492"/>
      <c r="Q84" s="492"/>
      <c r="R84" s="493"/>
      <c r="S84" s="176"/>
    </row>
    <row r="85" spans="1:19" x14ac:dyDescent="0.2">
      <c r="A85" s="70">
        <v>2</v>
      </c>
      <c r="B85" s="483"/>
      <c r="C85" s="483"/>
      <c r="D85" s="483"/>
      <c r="E85" s="468"/>
      <c r="F85" s="468"/>
      <c r="G85" s="169"/>
      <c r="I85" s="70">
        <v>2</v>
      </c>
      <c r="J85" s="483"/>
      <c r="K85" s="483"/>
      <c r="L85" s="483"/>
      <c r="M85" s="483"/>
      <c r="N85" s="483"/>
      <c r="O85" s="470"/>
      <c r="P85" s="471"/>
      <c r="Q85" s="471"/>
      <c r="R85" s="472"/>
      <c r="S85" s="169"/>
    </row>
    <row r="86" spans="1:19" x14ac:dyDescent="0.2">
      <c r="A86" s="70">
        <v>3</v>
      </c>
      <c r="B86" s="483"/>
      <c r="C86" s="483"/>
      <c r="D86" s="483"/>
      <c r="E86" s="468"/>
      <c r="F86" s="468"/>
      <c r="G86" s="169"/>
      <c r="I86" s="70">
        <v>3</v>
      </c>
      <c r="J86" s="483"/>
      <c r="K86" s="483"/>
      <c r="L86" s="483"/>
      <c r="M86" s="483"/>
      <c r="N86" s="483"/>
      <c r="O86" s="470"/>
      <c r="P86" s="471"/>
      <c r="Q86" s="471"/>
      <c r="R86" s="472"/>
      <c r="S86" s="169"/>
    </row>
    <row r="87" spans="1:19" x14ac:dyDescent="0.2">
      <c r="A87" s="70">
        <v>4</v>
      </c>
      <c r="B87" s="483"/>
      <c r="C87" s="483"/>
      <c r="D87" s="483"/>
      <c r="E87" s="468"/>
      <c r="F87" s="468"/>
      <c r="G87" s="169"/>
      <c r="I87" s="70">
        <v>4</v>
      </c>
      <c r="J87" s="483"/>
      <c r="K87" s="483"/>
      <c r="L87" s="483"/>
      <c r="M87" s="483"/>
      <c r="N87" s="483"/>
      <c r="O87" s="470"/>
      <c r="P87" s="471"/>
      <c r="Q87" s="471"/>
      <c r="R87" s="472"/>
      <c r="S87" s="169"/>
    </row>
    <row r="88" spans="1:19" ht="13.5" thickBot="1" x14ac:dyDescent="0.25">
      <c r="A88" s="79">
        <v>5</v>
      </c>
      <c r="B88" s="483"/>
      <c r="C88" s="483"/>
      <c r="D88" s="483"/>
      <c r="E88" s="469"/>
      <c r="F88" s="469"/>
      <c r="G88" s="178"/>
      <c r="I88" s="79">
        <v>5</v>
      </c>
      <c r="J88" s="483"/>
      <c r="K88" s="483"/>
      <c r="L88" s="483"/>
      <c r="M88" s="483"/>
      <c r="N88" s="483"/>
      <c r="O88" s="473"/>
      <c r="P88" s="474"/>
      <c r="Q88" s="474"/>
      <c r="R88" s="475"/>
      <c r="S88" s="178"/>
    </row>
    <row r="89" spans="1:19" ht="13.5" thickBot="1" x14ac:dyDescent="0.25">
      <c r="A89" s="488" t="s">
        <v>193</v>
      </c>
      <c r="B89" s="489"/>
      <c r="C89" s="489"/>
      <c r="D89" s="489"/>
      <c r="E89" s="489"/>
      <c r="F89" s="489"/>
      <c r="G89" s="130">
        <f>IF(SUM(G84:G88)&gt;90,90,SUM(G84:G88))</f>
        <v>0</v>
      </c>
      <c r="I89" s="488" t="s">
        <v>198</v>
      </c>
      <c r="J89" s="489"/>
      <c r="K89" s="489"/>
      <c r="L89" s="489"/>
      <c r="M89" s="489"/>
      <c r="N89" s="489"/>
      <c r="O89" s="489"/>
      <c r="P89" s="489"/>
      <c r="Q89" s="489"/>
      <c r="R89" s="490"/>
      <c r="S89" s="137">
        <f>IF(SUM(S84:S88)&gt;15,15,SUM(S84:S88))</f>
        <v>0</v>
      </c>
    </row>
    <row r="90" spans="1:19" ht="13.5" thickBot="1" x14ac:dyDescent="0.25"/>
    <row r="91" spans="1:19" ht="13.5" thickBot="1" x14ac:dyDescent="0.25">
      <c r="A91" s="480" t="s">
        <v>226</v>
      </c>
      <c r="B91" s="481"/>
      <c r="C91" s="481"/>
      <c r="D91" s="481"/>
      <c r="E91" s="481"/>
      <c r="F91" s="481"/>
      <c r="G91" s="482"/>
      <c r="I91" s="465" t="s">
        <v>258</v>
      </c>
      <c r="J91" s="466"/>
      <c r="K91" s="466"/>
      <c r="L91" s="466"/>
      <c r="M91" s="466"/>
      <c r="N91" s="466"/>
      <c r="O91" s="466"/>
      <c r="P91" s="466"/>
      <c r="Q91" s="466"/>
      <c r="R91" s="466"/>
      <c r="S91" s="467"/>
    </row>
    <row r="92" spans="1:19" ht="13.5" thickBot="1" x14ac:dyDescent="0.25">
      <c r="A92" s="230" t="s">
        <v>25</v>
      </c>
      <c r="B92" s="454" t="s">
        <v>124</v>
      </c>
      <c r="C92" s="454"/>
      <c r="D92" s="454"/>
      <c r="E92" s="454" t="s">
        <v>234</v>
      </c>
      <c r="F92" s="454"/>
      <c r="G92" s="231" t="s">
        <v>164</v>
      </c>
      <c r="I92" s="108" t="s">
        <v>25</v>
      </c>
      <c r="J92" s="463" t="s">
        <v>124</v>
      </c>
      <c r="K92" s="454"/>
      <c r="L92" s="454"/>
      <c r="M92" s="454"/>
      <c r="N92" s="464"/>
      <c r="O92" s="484" t="s">
        <v>158</v>
      </c>
      <c r="P92" s="485"/>
      <c r="Q92" s="485"/>
      <c r="R92" s="486"/>
      <c r="S92" s="108" t="s">
        <v>168</v>
      </c>
    </row>
    <row r="93" spans="1:19" x14ac:dyDescent="0.2">
      <c r="A93" s="97">
        <v>1</v>
      </c>
      <c r="B93" s="483"/>
      <c r="C93" s="483"/>
      <c r="D93" s="483"/>
      <c r="E93" s="487"/>
      <c r="F93" s="487"/>
      <c r="G93" s="176"/>
      <c r="I93" s="97">
        <v>1</v>
      </c>
      <c r="J93" s="483"/>
      <c r="K93" s="483"/>
      <c r="L93" s="483"/>
      <c r="M93" s="483"/>
      <c r="N93" s="483"/>
      <c r="O93" s="491"/>
      <c r="P93" s="492"/>
      <c r="Q93" s="492"/>
      <c r="R93" s="493"/>
      <c r="S93" s="176"/>
    </row>
    <row r="94" spans="1:19" x14ac:dyDescent="0.2">
      <c r="A94" s="70">
        <v>2</v>
      </c>
      <c r="B94" s="483"/>
      <c r="C94" s="483"/>
      <c r="D94" s="483"/>
      <c r="E94" s="468"/>
      <c r="F94" s="468"/>
      <c r="G94" s="169"/>
      <c r="I94" s="70">
        <v>2</v>
      </c>
      <c r="J94" s="483"/>
      <c r="K94" s="483"/>
      <c r="L94" s="483"/>
      <c r="M94" s="483"/>
      <c r="N94" s="483"/>
      <c r="O94" s="470"/>
      <c r="P94" s="471"/>
      <c r="Q94" s="471"/>
      <c r="R94" s="472"/>
      <c r="S94" s="169"/>
    </row>
    <row r="95" spans="1:19" x14ac:dyDescent="0.2">
      <c r="A95" s="70">
        <v>3</v>
      </c>
      <c r="B95" s="483"/>
      <c r="C95" s="483"/>
      <c r="D95" s="483"/>
      <c r="E95" s="468"/>
      <c r="F95" s="468"/>
      <c r="G95" s="169"/>
      <c r="I95" s="70">
        <v>3</v>
      </c>
      <c r="J95" s="483"/>
      <c r="K95" s="483"/>
      <c r="L95" s="483"/>
      <c r="M95" s="483"/>
      <c r="N95" s="483"/>
      <c r="O95" s="470"/>
      <c r="P95" s="471"/>
      <c r="Q95" s="471"/>
      <c r="R95" s="472"/>
      <c r="S95" s="169"/>
    </row>
    <row r="96" spans="1:19" x14ac:dyDescent="0.2">
      <c r="A96" s="70">
        <v>4</v>
      </c>
      <c r="B96" s="483"/>
      <c r="C96" s="483"/>
      <c r="D96" s="483"/>
      <c r="E96" s="468"/>
      <c r="F96" s="468"/>
      <c r="G96" s="169"/>
      <c r="I96" s="70">
        <v>4</v>
      </c>
      <c r="J96" s="483"/>
      <c r="K96" s="483"/>
      <c r="L96" s="483"/>
      <c r="M96" s="483"/>
      <c r="N96" s="483"/>
      <c r="O96" s="470"/>
      <c r="P96" s="471"/>
      <c r="Q96" s="471"/>
      <c r="R96" s="472"/>
      <c r="S96" s="169"/>
    </row>
    <row r="97" spans="1:19" ht="13.5" thickBot="1" x14ac:dyDescent="0.25">
      <c r="A97" s="79">
        <v>5</v>
      </c>
      <c r="B97" s="483"/>
      <c r="C97" s="483"/>
      <c r="D97" s="483"/>
      <c r="E97" s="469"/>
      <c r="F97" s="469"/>
      <c r="G97" s="178"/>
      <c r="I97" s="79">
        <v>5</v>
      </c>
      <c r="J97" s="483"/>
      <c r="K97" s="483"/>
      <c r="L97" s="483"/>
      <c r="M97" s="483"/>
      <c r="N97" s="483"/>
      <c r="O97" s="473"/>
      <c r="P97" s="474"/>
      <c r="Q97" s="474"/>
      <c r="R97" s="475"/>
      <c r="S97" s="178"/>
    </row>
    <row r="98" spans="1:19" ht="13.5" thickBot="1" x14ac:dyDescent="0.25">
      <c r="A98" s="488" t="s">
        <v>235</v>
      </c>
      <c r="B98" s="489"/>
      <c r="C98" s="489"/>
      <c r="D98" s="489"/>
      <c r="E98" s="489"/>
      <c r="F98" s="489"/>
      <c r="G98" s="130">
        <f>+SUM(G93:G97)</f>
        <v>0</v>
      </c>
      <c r="I98" s="488" t="s">
        <v>198</v>
      </c>
      <c r="J98" s="489"/>
      <c r="K98" s="489"/>
      <c r="L98" s="489"/>
      <c r="M98" s="489"/>
      <c r="N98" s="489"/>
      <c r="O98" s="489"/>
      <c r="P98" s="489"/>
      <c r="Q98" s="489"/>
      <c r="R98" s="490"/>
      <c r="S98" s="137">
        <f>IF(SUM(S93:S97)&gt;45,45,SUM(S93:S97))</f>
        <v>0</v>
      </c>
    </row>
    <row r="99" spans="1:19" ht="13.5" thickBot="1" x14ac:dyDescent="0.25"/>
    <row r="100" spans="1:19" ht="13.5" thickBot="1" x14ac:dyDescent="0.25">
      <c r="A100" s="480" t="s">
        <v>14</v>
      </c>
      <c r="B100" s="481"/>
      <c r="C100" s="481"/>
      <c r="D100" s="481"/>
      <c r="E100" s="481"/>
      <c r="F100" s="481"/>
      <c r="G100" s="482"/>
      <c r="I100" s="465" t="s">
        <v>30</v>
      </c>
      <c r="J100" s="466"/>
      <c r="K100" s="466"/>
      <c r="L100" s="466"/>
      <c r="M100" s="466"/>
      <c r="N100" s="466"/>
      <c r="O100" s="466"/>
      <c r="P100" s="466"/>
      <c r="Q100" s="466"/>
      <c r="R100" s="466"/>
      <c r="S100" s="467"/>
    </row>
    <row r="101" spans="1:19" ht="13.5" thickBot="1" x14ac:dyDescent="0.25">
      <c r="A101" s="230" t="s">
        <v>25</v>
      </c>
      <c r="B101" s="495" t="s">
        <v>158</v>
      </c>
      <c r="C101" s="496"/>
      <c r="D101" s="496"/>
      <c r="E101" s="496"/>
      <c r="F101" s="497"/>
      <c r="G101" s="231" t="s">
        <v>164</v>
      </c>
      <c r="I101" s="108" t="s">
        <v>25</v>
      </c>
      <c r="J101" s="463" t="s">
        <v>242</v>
      </c>
      <c r="K101" s="454"/>
      <c r="L101" s="454"/>
      <c r="M101" s="454"/>
      <c r="N101" s="464"/>
      <c r="O101" s="484" t="s">
        <v>243</v>
      </c>
      <c r="P101" s="485"/>
      <c r="Q101" s="485"/>
      <c r="R101" s="486"/>
      <c r="S101" s="108" t="s">
        <v>168</v>
      </c>
    </row>
    <row r="102" spans="1:19" x14ac:dyDescent="0.2">
      <c r="A102" s="97">
        <v>1</v>
      </c>
      <c r="B102" s="498"/>
      <c r="C102" s="499"/>
      <c r="D102" s="499"/>
      <c r="E102" s="499"/>
      <c r="F102" s="500"/>
      <c r="G102" s="176"/>
      <c r="I102" s="97">
        <v>1</v>
      </c>
      <c r="J102" s="483"/>
      <c r="K102" s="483"/>
      <c r="L102" s="483"/>
      <c r="M102" s="483"/>
      <c r="N102" s="483"/>
      <c r="O102" s="491"/>
      <c r="P102" s="492"/>
      <c r="Q102" s="492"/>
      <c r="R102" s="493"/>
      <c r="S102" s="176"/>
    </row>
    <row r="103" spans="1:19" ht="13.5" thickBot="1" x14ac:dyDescent="0.25">
      <c r="A103" s="70">
        <v>2</v>
      </c>
      <c r="B103" s="501"/>
      <c r="C103" s="502"/>
      <c r="D103" s="502"/>
      <c r="E103" s="502"/>
      <c r="F103" s="503"/>
      <c r="G103" s="169"/>
      <c r="I103" s="70">
        <v>2</v>
      </c>
      <c r="J103" s="494"/>
      <c r="K103" s="494"/>
      <c r="L103" s="494"/>
      <c r="M103" s="494"/>
      <c r="N103" s="494"/>
      <c r="O103" s="470"/>
      <c r="P103" s="471"/>
      <c r="Q103" s="471"/>
      <c r="R103" s="472"/>
      <c r="S103" s="169"/>
    </row>
    <row r="104" spans="1:19" ht="13.5" thickBot="1" x14ac:dyDescent="0.25">
      <c r="A104" s="488" t="s">
        <v>241</v>
      </c>
      <c r="B104" s="489"/>
      <c r="C104" s="489"/>
      <c r="D104" s="489"/>
      <c r="E104" s="489"/>
      <c r="F104" s="489"/>
      <c r="G104" s="130">
        <f>SUM(G102:G103)</f>
        <v>0</v>
      </c>
      <c r="I104" s="70">
        <v>3</v>
      </c>
      <c r="J104" s="494"/>
      <c r="K104" s="494"/>
      <c r="L104" s="494"/>
      <c r="M104" s="494"/>
      <c r="N104" s="494"/>
      <c r="O104" s="470"/>
      <c r="P104" s="471"/>
      <c r="Q104" s="471"/>
      <c r="R104" s="472"/>
      <c r="S104" s="169"/>
    </row>
    <row r="105" spans="1:19" x14ac:dyDescent="0.2">
      <c r="A105" s="132"/>
      <c r="B105" s="132"/>
      <c r="C105" s="132"/>
      <c r="D105" s="133"/>
      <c r="E105" s="132"/>
      <c r="F105" s="132"/>
      <c r="G105" s="132"/>
      <c r="I105" s="70">
        <v>4</v>
      </c>
      <c r="J105" s="494"/>
      <c r="K105" s="494"/>
      <c r="L105" s="494"/>
      <c r="M105" s="494"/>
      <c r="N105" s="494"/>
      <c r="O105" s="470"/>
      <c r="P105" s="471"/>
      <c r="Q105" s="471"/>
      <c r="R105" s="472"/>
      <c r="S105" s="169"/>
    </row>
    <row r="106" spans="1:19" x14ac:dyDescent="0.2">
      <c r="A106" s="132"/>
      <c r="B106" s="132"/>
      <c r="C106" s="132"/>
      <c r="D106" s="133"/>
      <c r="E106" s="132"/>
      <c r="F106" s="132"/>
      <c r="G106" s="132"/>
      <c r="I106" s="79">
        <v>5</v>
      </c>
      <c r="J106" s="513"/>
      <c r="K106" s="513"/>
      <c r="L106" s="513"/>
      <c r="M106" s="513"/>
      <c r="N106" s="513"/>
      <c r="O106" s="473"/>
      <c r="P106" s="474"/>
      <c r="Q106" s="474"/>
      <c r="R106" s="475"/>
      <c r="S106" s="178"/>
    </row>
    <row r="107" spans="1:19" x14ac:dyDescent="0.2">
      <c r="A107" s="132"/>
      <c r="B107" s="134"/>
      <c r="C107" s="134"/>
      <c r="D107" s="135"/>
      <c r="E107" s="134"/>
      <c r="F107" s="134"/>
      <c r="G107" s="134"/>
      <c r="I107" s="79">
        <v>6</v>
      </c>
      <c r="J107" s="513"/>
      <c r="K107" s="513"/>
      <c r="L107" s="513"/>
      <c r="M107" s="513"/>
      <c r="N107" s="513"/>
      <c r="O107" s="473"/>
      <c r="P107" s="474"/>
      <c r="Q107" s="474"/>
      <c r="R107" s="475"/>
      <c r="S107" s="178"/>
    </row>
    <row r="108" spans="1:19" ht="13.5" thickBot="1" x14ac:dyDescent="0.25">
      <c r="A108" s="134"/>
      <c r="B108" s="134"/>
      <c r="C108" s="134"/>
      <c r="D108" s="135"/>
      <c r="E108" s="134"/>
      <c r="F108" s="134"/>
      <c r="G108" s="134"/>
      <c r="I108" s="79">
        <v>7</v>
      </c>
      <c r="J108" s="513"/>
      <c r="K108" s="513"/>
      <c r="L108" s="513"/>
      <c r="M108" s="513"/>
      <c r="N108" s="513"/>
      <c r="O108" s="473"/>
      <c r="P108" s="474"/>
      <c r="Q108" s="474"/>
      <c r="R108" s="475"/>
      <c r="S108" s="178"/>
    </row>
    <row r="109" spans="1:19" ht="13.5" thickBot="1" x14ac:dyDescent="0.25">
      <c r="A109" s="136"/>
      <c r="B109" s="132"/>
      <c r="C109" s="132"/>
      <c r="D109" s="133"/>
      <c r="E109" s="132"/>
      <c r="F109" s="132"/>
      <c r="G109" s="132"/>
      <c r="I109" s="514" t="s">
        <v>244</v>
      </c>
      <c r="J109" s="515"/>
      <c r="K109" s="515"/>
      <c r="L109" s="515"/>
      <c r="M109" s="515"/>
      <c r="N109" s="515"/>
      <c r="O109" s="515"/>
      <c r="P109" s="515"/>
      <c r="Q109" s="515"/>
      <c r="R109" s="516"/>
      <c r="S109" s="137">
        <f>SUM(S102:S108)</f>
        <v>0</v>
      </c>
    </row>
    <row r="110" spans="1:19" ht="13.5" thickBot="1" x14ac:dyDescent="0.25">
      <c r="A110" s="132"/>
      <c r="B110" s="132"/>
      <c r="C110" s="132"/>
      <c r="D110" s="133"/>
      <c r="E110" s="132"/>
      <c r="F110" s="132"/>
      <c r="G110" s="132"/>
      <c r="H110" s="132"/>
      <c r="I110" s="132"/>
      <c r="J110" s="132"/>
      <c r="K110" s="132"/>
      <c r="L110" s="132"/>
      <c r="M110" s="132"/>
      <c r="N110" s="132"/>
      <c r="O110" s="132"/>
      <c r="P110" s="132"/>
      <c r="Q110" s="132"/>
      <c r="R110" s="132"/>
      <c r="S110" s="132"/>
    </row>
    <row r="111" spans="1:19" x14ac:dyDescent="0.2">
      <c r="A111" s="132"/>
      <c r="B111" s="512" t="s">
        <v>245</v>
      </c>
      <c r="C111" s="512"/>
      <c r="D111" s="512"/>
      <c r="E111" s="517" t="s">
        <v>246</v>
      </c>
      <c r="F111" s="517"/>
      <c r="G111" s="517"/>
      <c r="H111" s="132"/>
      <c r="I111" s="132"/>
      <c r="J111" s="134"/>
      <c r="K111" s="226"/>
      <c r="L111" s="226"/>
      <c r="M111" s="226"/>
      <c r="N111" s="504" t="s">
        <v>21</v>
      </c>
      <c r="O111" s="505"/>
      <c r="P111" s="505"/>
      <c r="Q111" s="505"/>
      <c r="R111" s="508">
        <f>+M53+M54+G65+S65+G74+S74+G80+S80+G89+S89+G98+S98+G104+S109</f>
        <v>0</v>
      </c>
      <c r="S111" s="509"/>
    </row>
    <row r="112" spans="1:19" ht="13.5" thickBot="1" x14ac:dyDescent="0.25">
      <c r="A112" s="132"/>
      <c r="B112" s="132"/>
      <c r="C112" s="132"/>
      <c r="D112" s="133"/>
      <c r="E112" s="132"/>
      <c r="F112" s="132"/>
      <c r="G112" s="132"/>
      <c r="H112" s="132"/>
      <c r="I112" s="132"/>
      <c r="J112" s="226"/>
      <c r="K112" s="226"/>
      <c r="L112" s="226"/>
      <c r="M112" s="226"/>
      <c r="N112" s="506"/>
      <c r="O112" s="507"/>
      <c r="P112" s="507"/>
      <c r="Q112" s="507"/>
      <c r="R112" s="510"/>
      <c r="S112" s="511"/>
    </row>
    <row r="113" spans="1:19" x14ac:dyDescent="0.2">
      <c r="A113" s="132"/>
      <c r="B113" s="224" t="s">
        <v>286</v>
      </c>
      <c r="C113" s="132"/>
      <c r="D113" s="133"/>
      <c r="E113" s="132"/>
      <c r="F113" s="132"/>
      <c r="G113" s="132"/>
      <c r="H113" s="132"/>
      <c r="I113" s="132"/>
      <c r="J113" s="225"/>
      <c r="K113" s="225"/>
      <c r="L113" s="225"/>
      <c r="M113" s="225"/>
      <c r="N113" s="225"/>
      <c r="O113" s="225"/>
      <c r="P113" s="226"/>
      <c r="Q113" s="226"/>
      <c r="R113" s="132"/>
      <c r="S113" s="132"/>
    </row>
    <row r="114" spans="1:19" x14ac:dyDescent="0.2">
      <c r="H114" s="132"/>
      <c r="I114" s="132"/>
      <c r="J114" s="132"/>
      <c r="K114" s="132"/>
      <c r="L114" s="132"/>
      <c r="M114" s="132"/>
      <c r="N114" s="132"/>
      <c r="O114" s="132"/>
      <c r="P114" s="132"/>
      <c r="Q114" s="132"/>
      <c r="R114" s="132"/>
      <c r="S114" s="132"/>
    </row>
    <row r="116" spans="1:19" x14ac:dyDescent="0.2">
      <c r="E116" s="131"/>
    </row>
  </sheetData>
  <sheetProtection algorithmName="SHA-512" hashValue="pklcXPXG/5vazM5DJ9BWnFIUO4blrCtKeU4MVT1SmbwRqBMshbiG8wT3X+fQBdaL/60QJ5OYMydJ1Pe2H/DyhA==" saltValue="87Fq3/iNx5kPyQpnY15CFw==" spinCount="100000" sheet="1" objects="1" scenarios="1"/>
  <mergeCells count="214">
    <mergeCell ref="J108:N108"/>
    <mergeCell ref="O108:R108"/>
    <mergeCell ref="I109:R109"/>
    <mergeCell ref="B111:D111"/>
    <mergeCell ref="E111:G111"/>
    <mergeCell ref="N111:Q112"/>
    <mergeCell ref="R111:S112"/>
    <mergeCell ref="J105:N105"/>
    <mergeCell ref="O105:R105"/>
    <mergeCell ref="J106:N106"/>
    <mergeCell ref="O106:R106"/>
    <mergeCell ref="J107:N107"/>
    <mergeCell ref="O107:R107"/>
    <mergeCell ref="B103:F103"/>
    <mergeCell ref="J103:N103"/>
    <mergeCell ref="O103:R103"/>
    <mergeCell ref="A104:F104"/>
    <mergeCell ref="J104:N104"/>
    <mergeCell ref="O104:R104"/>
    <mergeCell ref="A100:G100"/>
    <mergeCell ref="I100:S100"/>
    <mergeCell ref="B101:F101"/>
    <mergeCell ref="J101:N101"/>
    <mergeCell ref="O101:R101"/>
    <mergeCell ref="B102:F102"/>
    <mergeCell ref="J102:N102"/>
    <mergeCell ref="O102:R102"/>
    <mergeCell ref="B97:D97"/>
    <mergeCell ref="E97:F97"/>
    <mergeCell ref="J97:N97"/>
    <mergeCell ref="O97:R97"/>
    <mergeCell ref="A98:F98"/>
    <mergeCell ref="I98:R98"/>
    <mergeCell ref="B95:D95"/>
    <mergeCell ref="E95:F95"/>
    <mergeCell ref="J95:N95"/>
    <mergeCell ref="O95:R95"/>
    <mergeCell ref="B96:D96"/>
    <mergeCell ref="E96:F96"/>
    <mergeCell ref="J96:N96"/>
    <mergeCell ref="O96:R96"/>
    <mergeCell ref="B93:D93"/>
    <mergeCell ref="E93:F93"/>
    <mergeCell ref="J93:N93"/>
    <mergeCell ref="O93:R93"/>
    <mergeCell ref="B94:D94"/>
    <mergeCell ref="E94:F94"/>
    <mergeCell ref="J94:N94"/>
    <mergeCell ref="O94:R94"/>
    <mergeCell ref="A91:G91"/>
    <mergeCell ref="I91:S91"/>
    <mergeCell ref="B92:D92"/>
    <mergeCell ref="E92:F92"/>
    <mergeCell ref="J92:N92"/>
    <mergeCell ref="O92:R92"/>
    <mergeCell ref="B88:D88"/>
    <mergeCell ref="E88:F88"/>
    <mergeCell ref="J88:N88"/>
    <mergeCell ref="O88:R88"/>
    <mergeCell ref="A89:F89"/>
    <mergeCell ref="I89:R89"/>
    <mergeCell ref="B86:D86"/>
    <mergeCell ref="E86:F86"/>
    <mergeCell ref="J86:N86"/>
    <mergeCell ref="O86:R86"/>
    <mergeCell ref="B87:D87"/>
    <mergeCell ref="E87:F87"/>
    <mergeCell ref="J87:N87"/>
    <mergeCell ref="O87:R87"/>
    <mergeCell ref="B84:D84"/>
    <mergeCell ref="E84:F84"/>
    <mergeCell ref="J84:N84"/>
    <mergeCell ref="O84:R84"/>
    <mergeCell ref="B85:D85"/>
    <mergeCell ref="E85:F85"/>
    <mergeCell ref="J85:N85"/>
    <mergeCell ref="O85:R85"/>
    <mergeCell ref="A80:F80"/>
    <mergeCell ref="I80:R80"/>
    <mergeCell ref="A82:G82"/>
    <mergeCell ref="I82:S82"/>
    <mergeCell ref="B83:D83"/>
    <mergeCell ref="E83:F83"/>
    <mergeCell ref="J83:N83"/>
    <mergeCell ref="O83:R83"/>
    <mergeCell ref="B78:D78"/>
    <mergeCell ref="E78:F78"/>
    <mergeCell ref="J78:N78"/>
    <mergeCell ref="O78:R78"/>
    <mergeCell ref="B79:D79"/>
    <mergeCell ref="E79:F79"/>
    <mergeCell ref="J79:N79"/>
    <mergeCell ref="O79:R79"/>
    <mergeCell ref="A76:G76"/>
    <mergeCell ref="I76:S76"/>
    <mergeCell ref="B77:D77"/>
    <mergeCell ref="E77:F77"/>
    <mergeCell ref="J77:N77"/>
    <mergeCell ref="O77:R77"/>
    <mergeCell ref="B73:D73"/>
    <mergeCell ref="E73:F73"/>
    <mergeCell ref="J73:N73"/>
    <mergeCell ref="O73:R73"/>
    <mergeCell ref="A74:F74"/>
    <mergeCell ref="I74:R74"/>
    <mergeCell ref="B71:D71"/>
    <mergeCell ref="E71:F71"/>
    <mergeCell ref="J71:N71"/>
    <mergeCell ref="O71:R71"/>
    <mergeCell ref="B72:D72"/>
    <mergeCell ref="E72:F72"/>
    <mergeCell ref="J72:N72"/>
    <mergeCell ref="O72:R72"/>
    <mergeCell ref="B69:D69"/>
    <mergeCell ref="E69:F69"/>
    <mergeCell ref="J69:N69"/>
    <mergeCell ref="O69:R69"/>
    <mergeCell ref="B70:D70"/>
    <mergeCell ref="E70:F70"/>
    <mergeCell ref="J70:N70"/>
    <mergeCell ref="O70:R70"/>
    <mergeCell ref="A67:G67"/>
    <mergeCell ref="I67:S67"/>
    <mergeCell ref="B68:D68"/>
    <mergeCell ref="E68:F68"/>
    <mergeCell ref="J68:N68"/>
    <mergeCell ref="O68:R68"/>
    <mergeCell ref="B64:D64"/>
    <mergeCell ref="E64:F64"/>
    <mergeCell ref="J64:N64"/>
    <mergeCell ref="O64:R64"/>
    <mergeCell ref="A65:F65"/>
    <mergeCell ref="I65:R65"/>
    <mergeCell ref="B62:D62"/>
    <mergeCell ref="E62:F62"/>
    <mergeCell ref="J62:N62"/>
    <mergeCell ref="O62:R62"/>
    <mergeCell ref="B63:D63"/>
    <mergeCell ref="E63:F63"/>
    <mergeCell ref="J63:N63"/>
    <mergeCell ref="O63:R63"/>
    <mergeCell ref="B60:D60"/>
    <mergeCell ref="E60:F60"/>
    <mergeCell ref="J60:N60"/>
    <mergeCell ref="O60:R60"/>
    <mergeCell ref="B61:D61"/>
    <mergeCell ref="E61:F61"/>
    <mergeCell ref="J61:N61"/>
    <mergeCell ref="O61:R61"/>
    <mergeCell ref="A58:G58"/>
    <mergeCell ref="I58:S58"/>
    <mergeCell ref="B59:D59"/>
    <mergeCell ref="E59:F59"/>
    <mergeCell ref="J59:N59"/>
    <mergeCell ref="O59:R59"/>
    <mergeCell ref="G51:N51"/>
    <mergeCell ref="G52:L52"/>
    <mergeCell ref="M52:N52"/>
    <mergeCell ref="G53:L53"/>
    <mergeCell ref="M53:N53"/>
    <mergeCell ref="G54:L54"/>
    <mergeCell ref="M54:N54"/>
    <mergeCell ref="J37:J38"/>
    <mergeCell ref="K37:M37"/>
    <mergeCell ref="N37:S37"/>
    <mergeCell ref="A47:J47"/>
    <mergeCell ref="A48:J48"/>
    <mergeCell ref="A49:J49"/>
    <mergeCell ref="A37:A38"/>
    <mergeCell ref="B37:B38"/>
    <mergeCell ref="C37:C38"/>
    <mergeCell ref="D37:G37"/>
    <mergeCell ref="H37:H38"/>
    <mergeCell ref="I37:I38"/>
    <mergeCell ref="N19:S19"/>
    <mergeCell ref="A29:J29"/>
    <mergeCell ref="A30:J30"/>
    <mergeCell ref="A31:J31"/>
    <mergeCell ref="A33:S33"/>
    <mergeCell ref="A35:E35"/>
    <mergeCell ref="G35:K35"/>
    <mergeCell ref="A17:E17"/>
    <mergeCell ref="G17:K17"/>
    <mergeCell ref="A19:A20"/>
    <mergeCell ref="B19:B20"/>
    <mergeCell ref="C19:C20"/>
    <mergeCell ref="D19:G19"/>
    <mergeCell ref="H19:H20"/>
    <mergeCell ref="I19:I20"/>
    <mergeCell ref="J19:J20"/>
    <mergeCell ref="K19:M19"/>
    <mergeCell ref="A11:C11"/>
    <mergeCell ref="D11:G11"/>
    <mergeCell ref="J11:M11"/>
    <mergeCell ref="N11:R11"/>
    <mergeCell ref="A13:S13"/>
    <mergeCell ref="A15:S15"/>
    <mergeCell ref="A7:C7"/>
    <mergeCell ref="D7:G7"/>
    <mergeCell ref="J7:M7"/>
    <mergeCell ref="N7:R7"/>
    <mergeCell ref="A9:C9"/>
    <mergeCell ref="D9:G9"/>
    <mergeCell ref="J9:M9"/>
    <mergeCell ref="N9:R9"/>
    <mergeCell ref="A1:S1"/>
    <mergeCell ref="A2:S2"/>
    <mergeCell ref="A3:N3"/>
    <mergeCell ref="O3:P3"/>
    <mergeCell ref="Q3:R3"/>
    <mergeCell ref="A5:C5"/>
    <mergeCell ref="D5:G5"/>
    <mergeCell ref="J5:M5"/>
    <mergeCell ref="N5:R5"/>
  </mergeCells>
  <dataValidations count="6">
    <dataValidation allowBlank="1" showInputMessage="1" showErrorMessage="1" errorTitle="Error" error="Seleccione el nivel educativo._x000a_Límite:_x000a_Pregrado[20 Horas]_x000a_Posgrado[30 Horas]" sqref="G84"/>
    <dataValidation allowBlank="1" showInputMessage="1" showErrorMessage="1" errorTitle="Error" error="Seleccione una opción del listado" sqref="J102:N102"/>
    <dataValidation allowBlank="1" showInputMessage="1" showErrorMessage="1" errorTitle="Error" error="Seleccione un Item de la lista" sqref="B102"/>
    <dataValidation type="decimal" allowBlank="1" showInputMessage="1" showErrorMessage="1" errorTitle="Error" error="Solo se permiten datos numericos." sqref="M21 M39">
      <formula1>0</formula1>
      <formula2>100</formula2>
    </dataValidation>
    <dataValidation type="decimal" allowBlank="1" showInputMessage="1" showErrorMessage="1" errorTitle="Error" error="Solo se permiten datos numericos" sqref="K21:L21 K39:L39">
      <formula1>0</formula1>
      <formula2>100</formula2>
    </dataValidation>
    <dataValidation type="decimal" allowBlank="1" showInputMessage="1" showErrorMessage="1" errorTitle="Error" error="Solo se permiten datos númericos" sqref="J21:J28 J39">
      <formula1>0</formula1>
      <formula2>100</formula2>
    </dataValidation>
  </dataValidations>
  <pageMargins left="0.31496062992125984" right="0.23622047244094491" top="0.35433070866141736" bottom="0.23622047244094491" header="0.31496062992125984" footer="0.31496062992125984"/>
  <pageSetup paperSize="14" scale="79" orientation="landscape"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Seleccione una opción de la lista">
          <x14:formula1>
            <xm:f>INFORMACION!$AF$2:$AF$3</xm:f>
          </x14:formula1>
          <xm:sqref>J60:N64</xm:sqref>
        </x14:dataValidation>
        <x14:dataValidation type="list" allowBlank="1" showInputMessage="1" showErrorMessage="1" errorTitle="Error" error="Seleccione una opción de la lista">
          <x14:formula1>
            <xm:f>INFORMACION!$AE$2:$AE$5</xm:f>
          </x14:formula1>
          <xm:sqref>B60:D64</xm:sqref>
        </x14:dataValidation>
        <x14:dataValidation type="list" allowBlank="1" showInputMessage="1" showErrorMessage="1" errorTitle="Error" error="Seleccione una opción del listado">
          <x14:formula1>
            <xm:f>INFORMACION!$AD$2:$AD$5</xm:f>
          </x14:formula1>
          <xm:sqref>J93:N97</xm:sqref>
        </x14:dataValidation>
        <x14:dataValidation type="list" allowBlank="1" showInputMessage="1" showErrorMessage="1" errorTitle="Error" error="Seleccione un Item de la lista">
          <x14:formula1>
            <xm:f>INFORMACION!$AC$2:$AC$8</xm:f>
          </x14:formula1>
          <xm:sqref>B93:D97</xm:sqref>
        </x14:dataValidation>
        <x14:dataValidation type="list" allowBlank="1" showInputMessage="1" showErrorMessage="1" errorTitle="Error" error="Seleccione una opción del listado">
          <x14:formula1>
            <xm:f>INFORMACION!$AB$2:$AB$12</xm:f>
          </x14:formula1>
          <xm:sqref>J78:N79</xm:sqref>
        </x14:dataValidation>
        <x14:dataValidation type="list" allowBlank="1" showInputMessage="1" showErrorMessage="1" errorTitle="Error" error="Seleccione un Item de la lista">
          <x14:formula1>
            <xm:f>INFORMACION!$Z$2:$Z$9</xm:f>
          </x14:formula1>
          <xm:sqref>B78:D79</xm:sqref>
        </x14:dataValidation>
        <x14:dataValidation type="list" allowBlank="1" showInputMessage="1" showErrorMessage="1" errorTitle="Error" error="Seleccione una opción del listado">
          <x14:formula1>
            <xm:f>INFORMACION!$Y$2:$Y$4</xm:f>
          </x14:formula1>
          <xm:sqref>J84:N88</xm:sqref>
        </x14:dataValidation>
        <x14:dataValidation type="list" allowBlank="1" showInputMessage="1" showErrorMessage="1" errorTitle="Error" error="Seleccione un Item de la lista">
          <x14:formula1>
            <xm:f>INFORMACION!$A$2:$A$3</xm:f>
          </x14:formula1>
          <xm:sqref>B84:D88</xm:sqref>
        </x14:dataValidation>
        <x14:dataValidation type="list" allowBlank="1" showInputMessage="1" showErrorMessage="1" errorTitle="Error" error="Seleccione una opción del listado">
          <x14:formula1>
            <xm:f>INFORMACION!$X$2:$X$5</xm:f>
          </x14:formula1>
          <xm:sqref>J69:N73</xm:sqref>
        </x14:dataValidation>
        <x14:dataValidation type="list" allowBlank="1" showInputMessage="1" showErrorMessage="1" errorTitle="Error" error="Seleccione un Item de la lista">
          <x14:formula1>
            <xm:f>INFORMACION!$W$2:$W$14</xm:f>
          </x14:formula1>
          <xm:sqref>B69:D73</xm:sqref>
        </x14:dataValidation>
        <x14:dataValidation type="list" allowBlank="1" showInputMessage="1" showErrorMessage="1" errorTitle="Error" error="Seleccione una opción del listado">
          <x14:formula1>
            <xm:f>INFORMACION!$T$2:$T$4</xm:f>
          </x14:formula1>
          <xm:sqref>E18 G17 E36 G35</xm:sqref>
        </x14:dataValidation>
        <x14:dataValidation type="list" allowBlank="1" showInputMessage="1" showErrorMessage="1" errorTitle="Error" error="Seleccione la dedicación del listado">
          <x14:formula1>
            <xm:f>INFORMACION!$G$3:$G$4</xm:f>
          </x14:formula1>
          <xm:sqref>N7:R7</xm:sqref>
        </x14:dataValidation>
        <x14:dataValidation type="list" allowBlank="1" showInputMessage="1" showErrorMessage="1" errorTitle="Error" error="Seleccione la situación del listado">
          <x14:formula1>
            <xm:f>INFORMACION!$H$3:$H$7</xm:f>
          </x14:formula1>
          <xm:sqref>D11:G11</xm:sqref>
        </x14:dataValidation>
        <x14:dataValidation type="list" allowBlank="1" showInputMessage="1" showErrorMessage="1" errorTitle="Error" error="Seleccione el tipo de vinculación del listado">
          <x14:formula1>
            <xm:f>INFORMACION!$F$3:$F$4</xm:f>
          </x14:formula1>
          <xm:sqref>D9:G9</xm:sqref>
        </x14:dataValidation>
        <x14:dataValidation type="list" showInputMessage="1" showErrorMessage="1" errorTitle="Error" error="Seleccione una opción de la lista desplegable">
          <x14:formula1>
            <xm:f>INFORMACION!$D$2:$D$7</xm:f>
          </x14:formula1>
          <xm:sqref>G21:G27 G39</xm:sqref>
        </x14:dataValidation>
        <x14:dataValidation type="list" showInputMessage="1" showErrorMessage="1">
          <x14:formula1>
            <xm:f>INFORMACION!$C$2:$C$23</xm:f>
          </x14:formula1>
          <xm:sqref>I21:I28 I39:I45</xm:sqref>
        </x14:dataValidation>
        <x14:dataValidation type="list" showInputMessage="1" showErrorMessage="1">
          <x14:formula1>
            <xm:f>INFORMACION!$B$2:$B$3</xm:f>
          </x14:formula1>
          <xm:sqref>C21:C27 C39:C45</xm:sqref>
        </x14:dataValidation>
        <x14:dataValidation type="list" showInputMessage="1" showErrorMessage="1" errorTitle="Error" error="Seleccione un valor de la lista desplegable">
          <x14:formula1>
            <xm:f>INFORMACION!$A$2:$A$3</xm:f>
          </x14:formula1>
          <xm:sqref>B21:B27 B39:B45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vt:i4>
      </vt:variant>
    </vt:vector>
  </HeadingPairs>
  <TitlesOfParts>
    <vt:vector size="45" baseType="lpstr">
      <vt:lpstr>RESUMEN OTRAS ACTIVIDADES</vt:lpstr>
      <vt:lpstr>INFORMACION</vt:lpstr>
      <vt:lpstr>INSTRUCCIONES</vt:lpstr>
      <vt:lpstr>RESUMEN-DPTO</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lpstr>P40</vt:lpstr>
      <vt:lpstr>'RESUMEN-DPTO'!Área_de_impresión</vt:lpstr>
    </vt:vector>
  </TitlesOfParts>
  <Company>Familia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Vicente Montealegre G.</dc:creator>
  <cp:lastModifiedBy>JORGE</cp:lastModifiedBy>
  <cp:lastPrinted>2020-01-15T21:06:55Z</cp:lastPrinted>
  <dcterms:created xsi:type="dcterms:W3CDTF">2001-03-30T01:44:23Z</dcterms:created>
  <dcterms:modified xsi:type="dcterms:W3CDTF">2020-01-16T20:03:36Z</dcterms:modified>
</cp:coreProperties>
</file>