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1. SIAC_ODI RAMIRO_2022\SGC 2022\2022\FORMACIÓN\"/>
    </mc:Choice>
  </mc:AlternateContent>
  <workbookProtection workbookAlgorithmName="SHA-512" workbookHashValue="7BzQTSXzA/MqlOAn/tcUd6iPknyfj+LIqXiJ7skCT30wFuGjdPheZTjXVDNeu73nmWRzVJPASfhxBSUMdHugRg==" workbookSaltValue="t+BF4vom96dVZiZodz4gzg==" workbookSpinCount="100000" lockStructure="1"/>
  <bookViews>
    <workbookView xWindow="0" yWindow="0" windowWidth="28800" windowHeight="12330" tabRatio="931" activeTab="3"/>
  </bookViews>
  <sheets>
    <sheet name="INSTRUCCIONES" sheetId="180" r:id="rId1"/>
    <sheet name="RESUMEN OTRAS ACTIVIDADES" sheetId="173" state="hidden" r:id="rId2"/>
    <sheet name="INFORMACION" sheetId="356" state="hidden" r:id="rId3"/>
    <sheet name="RESUMEN-DPTO" sheetId="1" r:id="rId4"/>
    <sheet name="P1" sheetId="355" r:id="rId5"/>
    <sheet name="P2" sheetId="558" r:id="rId6"/>
    <sheet name="P3" sheetId="559" r:id="rId7"/>
    <sheet name="P4" sheetId="560" r:id="rId8"/>
    <sheet name="P5" sheetId="561" r:id="rId9"/>
    <sheet name="P6" sheetId="562" r:id="rId10"/>
    <sheet name="P7" sheetId="563" r:id="rId11"/>
    <sheet name="P8" sheetId="564" r:id="rId12"/>
    <sheet name="P9" sheetId="565" r:id="rId13"/>
    <sheet name="P10" sheetId="566" r:id="rId14"/>
    <sheet name="P11" sheetId="567" r:id="rId15"/>
    <sheet name="P12" sheetId="568" r:id="rId16"/>
    <sheet name="P13" sheetId="569" r:id="rId17"/>
    <sheet name="P14" sheetId="570" r:id="rId18"/>
    <sheet name="P15" sheetId="571" r:id="rId19"/>
    <sheet name="P16" sheetId="572" r:id="rId20"/>
    <sheet name="P17" sheetId="573" r:id="rId21"/>
    <sheet name="P18" sheetId="574" r:id="rId22"/>
    <sheet name="P19" sheetId="575" r:id="rId23"/>
    <sheet name="P20" sheetId="576" r:id="rId24"/>
    <sheet name="P21" sheetId="577" r:id="rId25"/>
    <sheet name="P22" sheetId="578" r:id="rId26"/>
    <sheet name="P23" sheetId="579" r:id="rId27"/>
    <sheet name="P24" sheetId="580" r:id="rId28"/>
    <sheet name="P25" sheetId="581" r:id="rId29"/>
    <sheet name="P26" sheetId="582" r:id="rId30"/>
    <sheet name="P27" sheetId="583" r:id="rId31"/>
    <sheet name="P28" sheetId="584" r:id="rId32"/>
    <sheet name="P29" sheetId="585" r:id="rId33"/>
    <sheet name="P30" sheetId="586" r:id="rId34"/>
    <sheet name="P31" sheetId="587" r:id="rId35"/>
    <sheet name="P32" sheetId="588" r:id="rId36"/>
    <sheet name="P33" sheetId="589" r:id="rId37"/>
    <sheet name="P34" sheetId="590" r:id="rId38"/>
    <sheet name="P35" sheetId="591" r:id="rId39"/>
    <sheet name="P36" sheetId="592" r:id="rId40"/>
    <sheet name="P37" sheetId="593" r:id="rId41"/>
    <sheet name="P38" sheetId="594" r:id="rId42"/>
    <sheet name="P39" sheetId="595" r:id="rId43"/>
    <sheet name="P40" sheetId="596" r:id="rId44"/>
  </sheets>
  <definedNames>
    <definedName name="_xlnm.Print_Area" localSheetId="3">'RESUMEN-DPTO'!$A$1:$AM$73</definedName>
  </definedNames>
  <calcPr calcId="162913"/>
</workbook>
</file>

<file path=xl/calcChain.xml><?xml version="1.0" encoding="utf-8"?>
<calcChain xmlns="http://schemas.openxmlformats.org/spreadsheetml/2006/main">
  <c r="S89" i="596" l="1"/>
  <c r="G84" i="596"/>
  <c r="S78" i="596"/>
  <c r="G78" i="596"/>
  <c r="S69" i="596"/>
  <c r="G69" i="596"/>
  <c r="S60" i="596"/>
  <c r="G60" i="596"/>
  <c r="S54" i="596"/>
  <c r="G54" i="596"/>
  <c r="S45" i="596"/>
  <c r="G45" i="596"/>
  <c r="Q29" i="596"/>
  <c r="P29" i="596"/>
  <c r="S29" i="596" s="1"/>
  <c r="M28" i="596"/>
  <c r="M30" i="596" s="1"/>
  <c r="L28" i="596"/>
  <c r="L30" i="596" s="1"/>
  <c r="K28" i="596"/>
  <c r="K30" i="596" s="1"/>
  <c r="Q26" i="596"/>
  <c r="P26" i="596"/>
  <c r="N26" i="596"/>
  <c r="R26" i="596" s="1"/>
  <c r="Q25" i="596"/>
  <c r="P25" i="596"/>
  <c r="O25" i="596"/>
  <c r="N25" i="596"/>
  <c r="R25" i="596" s="1"/>
  <c r="Q24" i="596"/>
  <c r="P24" i="596"/>
  <c r="N24" i="596"/>
  <c r="R24" i="596" s="1"/>
  <c r="Q23" i="596"/>
  <c r="P23" i="596"/>
  <c r="O23" i="596"/>
  <c r="N23" i="596"/>
  <c r="R23" i="596" s="1"/>
  <c r="Q22" i="596"/>
  <c r="P22" i="596"/>
  <c r="N22" i="596"/>
  <c r="R22" i="596" s="1"/>
  <c r="Q21" i="596"/>
  <c r="P21" i="596"/>
  <c r="P28" i="596" s="1"/>
  <c r="P30" i="596" s="1"/>
  <c r="O21" i="596"/>
  <c r="S21" i="596" s="1"/>
  <c r="N21" i="596"/>
  <c r="R21" i="596" s="1"/>
  <c r="Q20" i="596"/>
  <c r="Q28" i="596" s="1"/>
  <c r="Q30" i="596" s="1"/>
  <c r="P20" i="596"/>
  <c r="N20" i="596"/>
  <c r="R20" i="596" s="1"/>
  <c r="R28" i="596" s="1"/>
  <c r="R30" i="596" s="1"/>
  <c r="N5" i="596"/>
  <c r="D5" i="596"/>
  <c r="Q3" i="596"/>
  <c r="S89" i="595"/>
  <c r="G84" i="595"/>
  <c r="S78" i="595"/>
  <c r="G78" i="595"/>
  <c r="S69" i="595"/>
  <c r="G69" i="595"/>
  <c r="S60" i="595"/>
  <c r="G60" i="595"/>
  <c r="S54" i="595"/>
  <c r="G54" i="595"/>
  <c r="S45" i="595"/>
  <c r="G45" i="595"/>
  <c r="Q29" i="595"/>
  <c r="P29" i="595"/>
  <c r="S29" i="595" s="1"/>
  <c r="M28" i="595"/>
  <c r="M30" i="595" s="1"/>
  <c r="L28" i="595"/>
  <c r="L30" i="595" s="1"/>
  <c r="K28" i="595"/>
  <c r="K30" i="595" s="1"/>
  <c r="Q26" i="595"/>
  <c r="P26" i="595"/>
  <c r="N26" i="595"/>
  <c r="R26" i="595" s="1"/>
  <c r="Q25" i="595"/>
  <c r="P25" i="595"/>
  <c r="O25" i="595"/>
  <c r="N25" i="595"/>
  <c r="R25" i="595" s="1"/>
  <c r="Q24" i="595"/>
  <c r="P24" i="595"/>
  <c r="N24" i="595"/>
  <c r="R24" i="595" s="1"/>
  <c r="Q23" i="595"/>
  <c r="P23" i="595"/>
  <c r="O23" i="595"/>
  <c r="N23" i="595"/>
  <c r="R23" i="595" s="1"/>
  <c r="Q22" i="595"/>
  <c r="P22" i="595"/>
  <c r="N22" i="595"/>
  <c r="R22" i="595" s="1"/>
  <c r="Q21" i="595"/>
  <c r="P21" i="595"/>
  <c r="N21" i="595"/>
  <c r="R21" i="595" s="1"/>
  <c r="Q20" i="595"/>
  <c r="Q28" i="595" s="1"/>
  <c r="Q30" i="595" s="1"/>
  <c r="P20" i="595"/>
  <c r="N20" i="595"/>
  <c r="R20" i="595" s="1"/>
  <c r="R28" i="595" s="1"/>
  <c r="R30" i="595" s="1"/>
  <c r="N5" i="595"/>
  <c r="D5" i="595"/>
  <c r="Q3" i="595"/>
  <c r="S89" i="594"/>
  <c r="G84" i="594"/>
  <c r="S78" i="594"/>
  <c r="G78" i="594"/>
  <c r="S69" i="594"/>
  <c r="G69" i="594"/>
  <c r="S60" i="594"/>
  <c r="G60" i="594"/>
  <c r="S54" i="594"/>
  <c r="G54" i="594"/>
  <c r="S45" i="594"/>
  <c r="G45" i="594"/>
  <c r="Q29" i="594"/>
  <c r="P29" i="594"/>
  <c r="S29" i="594" s="1"/>
  <c r="M28" i="594"/>
  <c r="M30" i="594" s="1"/>
  <c r="L28" i="594"/>
  <c r="L30" i="594" s="1"/>
  <c r="K28" i="594"/>
  <c r="K30" i="594" s="1"/>
  <c r="Q26" i="594"/>
  <c r="P26" i="594"/>
  <c r="N26" i="594"/>
  <c r="R26" i="594" s="1"/>
  <c r="Q25" i="594"/>
  <c r="P25" i="594"/>
  <c r="O25" i="594"/>
  <c r="N25" i="594"/>
  <c r="R25" i="594" s="1"/>
  <c r="Q24" i="594"/>
  <c r="P24" i="594"/>
  <c r="N24" i="594"/>
  <c r="R24" i="594" s="1"/>
  <c r="Q23" i="594"/>
  <c r="P23" i="594"/>
  <c r="O23" i="594"/>
  <c r="N23" i="594"/>
  <c r="R23" i="594" s="1"/>
  <c r="Q22" i="594"/>
  <c r="P22" i="594"/>
  <c r="N22" i="594"/>
  <c r="R22" i="594" s="1"/>
  <c r="Q21" i="594"/>
  <c r="P21" i="594"/>
  <c r="O21" i="594"/>
  <c r="N21" i="594"/>
  <c r="R21" i="594" s="1"/>
  <c r="Q20" i="594"/>
  <c r="Q28" i="594" s="1"/>
  <c r="P20" i="594"/>
  <c r="N20" i="594"/>
  <c r="R20" i="594" s="1"/>
  <c r="N5" i="594"/>
  <c r="D5" i="594"/>
  <c r="Q3" i="594"/>
  <c r="S89" i="593"/>
  <c r="G84" i="593"/>
  <c r="S78" i="593"/>
  <c r="G78" i="593"/>
  <c r="S69" i="593"/>
  <c r="G69" i="593"/>
  <c r="S60" i="593"/>
  <c r="G60" i="593"/>
  <c r="S54" i="593"/>
  <c r="G54" i="593"/>
  <c r="S45" i="593"/>
  <c r="G45" i="593"/>
  <c r="Q29" i="593"/>
  <c r="P29" i="593"/>
  <c r="S29" i="593" s="1"/>
  <c r="Q28" i="593"/>
  <c r="Q30" i="593" s="1"/>
  <c r="M28" i="593"/>
  <c r="M30" i="593" s="1"/>
  <c r="L28" i="593"/>
  <c r="L30" i="593" s="1"/>
  <c r="K28" i="593"/>
  <c r="K30" i="593" s="1"/>
  <c r="Q26" i="593"/>
  <c r="P26" i="593"/>
  <c r="N26" i="593"/>
  <c r="R26" i="593" s="1"/>
  <c r="Q25" i="593"/>
  <c r="P25" i="593"/>
  <c r="O25" i="593"/>
  <c r="S25" i="593" s="1"/>
  <c r="N25" i="593"/>
  <c r="R25" i="593" s="1"/>
  <c r="Q24" i="593"/>
  <c r="P24" i="593"/>
  <c r="N24" i="593"/>
  <c r="R24" i="593" s="1"/>
  <c r="Q23" i="593"/>
  <c r="P23" i="593"/>
  <c r="O23" i="593"/>
  <c r="N23" i="593"/>
  <c r="R23" i="593" s="1"/>
  <c r="Q22" i="593"/>
  <c r="P22" i="593"/>
  <c r="N22" i="593"/>
  <c r="R22" i="593" s="1"/>
  <c r="Q21" i="593"/>
  <c r="P21" i="593"/>
  <c r="N21" i="593"/>
  <c r="R21" i="593" s="1"/>
  <c r="Q20" i="593"/>
  <c r="P20" i="593"/>
  <c r="P28" i="593" s="1"/>
  <c r="N20" i="593"/>
  <c r="N5" i="593"/>
  <c r="D5" i="593"/>
  <c r="Q3" i="593"/>
  <c r="S89" i="592"/>
  <c r="G84" i="592"/>
  <c r="S78" i="592"/>
  <c r="G78" i="592"/>
  <c r="S69" i="592"/>
  <c r="G69" i="592"/>
  <c r="S60" i="592"/>
  <c r="G60" i="592"/>
  <c r="S54" i="592"/>
  <c r="G54" i="592"/>
  <c r="S45" i="592"/>
  <c r="G45" i="592"/>
  <c r="Q29" i="592"/>
  <c r="P29" i="592"/>
  <c r="Q28" i="592"/>
  <c r="M28" i="592"/>
  <c r="M30" i="592" s="1"/>
  <c r="L28" i="592"/>
  <c r="L30" i="592" s="1"/>
  <c r="K28" i="592"/>
  <c r="K30" i="592" s="1"/>
  <c r="Q26" i="592"/>
  <c r="P26" i="592"/>
  <c r="N26" i="592"/>
  <c r="O26" i="592" s="1"/>
  <c r="Q25" i="592"/>
  <c r="P25" i="592"/>
  <c r="O25" i="592"/>
  <c r="N25" i="592"/>
  <c r="R25" i="592" s="1"/>
  <c r="Q24" i="592"/>
  <c r="P24" i="592"/>
  <c r="N24" i="592"/>
  <c r="O24" i="592" s="1"/>
  <c r="Q23" i="592"/>
  <c r="P23" i="592"/>
  <c r="O23" i="592"/>
  <c r="N23" i="592"/>
  <c r="R23" i="592" s="1"/>
  <c r="Q22" i="592"/>
  <c r="P22" i="592"/>
  <c r="N22" i="592"/>
  <c r="O22" i="592" s="1"/>
  <c r="Q21" i="592"/>
  <c r="P21" i="592"/>
  <c r="O21" i="592"/>
  <c r="N21" i="592"/>
  <c r="R21" i="592" s="1"/>
  <c r="R20" i="592"/>
  <c r="Q20" i="592"/>
  <c r="P20" i="592"/>
  <c r="N20" i="592"/>
  <c r="N5" i="592"/>
  <c r="D5" i="592"/>
  <c r="Q3" i="592"/>
  <c r="S89" i="591"/>
  <c r="G84" i="591"/>
  <c r="S78" i="591"/>
  <c r="G78" i="591"/>
  <c r="S69" i="591"/>
  <c r="G69" i="591"/>
  <c r="S60" i="591"/>
  <c r="G60" i="591"/>
  <c r="S54" i="591"/>
  <c r="G54" i="591"/>
  <c r="S45" i="591"/>
  <c r="G45" i="591"/>
  <c r="Q29" i="591"/>
  <c r="P29" i="591"/>
  <c r="S29" i="591" s="1"/>
  <c r="M28" i="591"/>
  <c r="M30" i="591" s="1"/>
  <c r="L28" i="591"/>
  <c r="L30" i="591" s="1"/>
  <c r="K28" i="591"/>
  <c r="K30" i="591" s="1"/>
  <c r="R26" i="591"/>
  <c r="Q26" i="591"/>
  <c r="P26" i="591"/>
  <c r="N26" i="591"/>
  <c r="O26" i="591" s="1"/>
  <c r="Q25" i="591"/>
  <c r="P25" i="591"/>
  <c r="N25" i="591"/>
  <c r="R25" i="591" s="1"/>
  <c r="Q24" i="591"/>
  <c r="P24" i="591"/>
  <c r="N24" i="591"/>
  <c r="O24" i="591" s="1"/>
  <c r="Q23" i="591"/>
  <c r="P23" i="591"/>
  <c r="N23" i="591"/>
  <c r="O23" i="591" s="1"/>
  <c r="R22" i="591"/>
  <c r="Q22" i="591"/>
  <c r="P22" i="591"/>
  <c r="N22" i="591"/>
  <c r="O22" i="591" s="1"/>
  <c r="Q21" i="591"/>
  <c r="P21" i="591"/>
  <c r="N21" i="591"/>
  <c r="R21" i="591" s="1"/>
  <c r="Q20" i="591"/>
  <c r="Q28" i="591" s="1"/>
  <c r="Q30" i="591" s="1"/>
  <c r="P20" i="591"/>
  <c r="N20" i="591"/>
  <c r="R20" i="591" s="1"/>
  <c r="N5" i="591"/>
  <c r="D5" i="591"/>
  <c r="Q3" i="591"/>
  <c r="S89" i="590"/>
  <c r="G84" i="590"/>
  <c r="S78" i="590"/>
  <c r="G78" i="590"/>
  <c r="S69" i="590"/>
  <c r="G69" i="590"/>
  <c r="S60" i="590"/>
  <c r="G60" i="590"/>
  <c r="S54" i="590"/>
  <c r="G54" i="590"/>
  <c r="S45" i="590"/>
  <c r="G45" i="590"/>
  <c r="K30" i="590"/>
  <c r="Q29" i="590"/>
  <c r="P29" i="590"/>
  <c r="S29" i="590" s="1"/>
  <c r="M28" i="590"/>
  <c r="M30" i="590" s="1"/>
  <c r="L28" i="590"/>
  <c r="L30" i="590" s="1"/>
  <c r="K28" i="590"/>
  <c r="R26" i="590"/>
  <c r="Q26" i="590"/>
  <c r="P26" i="590"/>
  <c r="N26" i="590"/>
  <c r="O26" i="590" s="1"/>
  <c r="Q25" i="590"/>
  <c r="P25" i="590"/>
  <c r="O25" i="590"/>
  <c r="S25" i="590" s="1"/>
  <c r="N25" i="590"/>
  <c r="R25" i="590" s="1"/>
  <c r="Q24" i="590"/>
  <c r="P24" i="590"/>
  <c r="O24" i="590"/>
  <c r="S24" i="590" s="1"/>
  <c r="N24" i="590"/>
  <c r="R24" i="590" s="1"/>
  <c r="Q23" i="590"/>
  <c r="P23" i="590"/>
  <c r="O23" i="590"/>
  <c r="S23" i="590" s="1"/>
  <c r="N23" i="590"/>
  <c r="R23" i="590" s="1"/>
  <c r="Q22" i="590"/>
  <c r="P22" i="590"/>
  <c r="O22" i="590"/>
  <c r="S22" i="590" s="1"/>
  <c r="N22" i="590"/>
  <c r="R22" i="590" s="1"/>
  <c r="Q21" i="590"/>
  <c r="P21" i="590"/>
  <c r="O21" i="590"/>
  <c r="S21" i="590" s="1"/>
  <c r="N21" i="590"/>
  <c r="R21" i="590" s="1"/>
  <c r="Q20" i="590"/>
  <c r="Q28" i="590" s="1"/>
  <c r="Q30" i="590" s="1"/>
  <c r="P20" i="590"/>
  <c r="P28" i="590" s="1"/>
  <c r="O20" i="590"/>
  <c r="N20" i="590"/>
  <c r="N28" i="590" s="1"/>
  <c r="N30" i="590" s="1"/>
  <c r="N5" i="590"/>
  <c r="D5" i="590"/>
  <c r="Q3" i="590"/>
  <c r="S89" i="589"/>
  <c r="G84" i="589"/>
  <c r="S78" i="589"/>
  <c r="G78" i="589"/>
  <c r="S69" i="589"/>
  <c r="G69" i="589"/>
  <c r="S60" i="589"/>
  <c r="G60" i="589"/>
  <c r="S54" i="589"/>
  <c r="G54" i="589"/>
  <c r="S45" i="589"/>
  <c r="G45" i="589"/>
  <c r="Q29" i="589"/>
  <c r="P29" i="589"/>
  <c r="S29" i="589" s="1"/>
  <c r="M28" i="589"/>
  <c r="M30" i="589" s="1"/>
  <c r="L28" i="589"/>
  <c r="L30" i="589" s="1"/>
  <c r="K28" i="589"/>
  <c r="K30" i="589" s="1"/>
  <c r="Q26" i="589"/>
  <c r="P26" i="589"/>
  <c r="O26" i="589"/>
  <c r="S26" i="589" s="1"/>
  <c r="N26" i="589"/>
  <c r="R26" i="589" s="1"/>
  <c r="Q25" i="589"/>
  <c r="P25" i="589"/>
  <c r="O25" i="589"/>
  <c r="S25" i="589" s="1"/>
  <c r="N25" i="589"/>
  <c r="R25" i="589" s="1"/>
  <c r="Q24" i="589"/>
  <c r="P24" i="589"/>
  <c r="O24" i="589"/>
  <c r="S24" i="589" s="1"/>
  <c r="N24" i="589"/>
  <c r="R24" i="589" s="1"/>
  <c r="Q23" i="589"/>
  <c r="P23" i="589"/>
  <c r="O23" i="589"/>
  <c r="S23" i="589" s="1"/>
  <c r="N23" i="589"/>
  <c r="R23" i="589" s="1"/>
  <c r="Q22" i="589"/>
  <c r="P22" i="589"/>
  <c r="O22" i="589"/>
  <c r="S22" i="589" s="1"/>
  <c r="N22" i="589"/>
  <c r="R22" i="589" s="1"/>
  <c r="Q21" i="589"/>
  <c r="P21" i="589"/>
  <c r="O21" i="589"/>
  <c r="S21" i="589" s="1"/>
  <c r="N21" i="589"/>
  <c r="R21" i="589" s="1"/>
  <c r="Q20" i="589"/>
  <c r="Q28" i="589" s="1"/>
  <c r="P20" i="589"/>
  <c r="P28" i="589" s="1"/>
  <c r="N20" i="589"/>
  <c r="N28" i="589" s="1"/>
  <c r="N30" i="589" s="1"/>
  <c r="N5" i="589"/>
  <c r="D5" i="589"/>
  <c r="Q3" i="589"/>
  <c r="S89" i="588"/>
  <c r="G84" i="588"/>
  <c r="S78" i="588"/>
  <c r="G78" i="588"/>
  <c r="S69" i="588"/>
  <c r="G69" i="588"/>
  <c r="S60" i="588"/>
  <c r="G60" i="588"/>
  <c r="S54" i="588"/>
  <c r="G54" i="588"/>
  <c r="S45" i="588"/>
  <c r="G45" i="588"/>
  <c r="Q29" i="588"/>
  <c r="S29" i="588" s="1"/>
  <c r="P29" i="588"/>
  <c r="M28" i="588"/>
  <c r="M30" i="588" s="1"/>
  <c r="L28" i="588"/>
  <c r="L30" i="588" s="1"/>
  <c r="K28" i="588"/>
  <c r="K30" i="588" s="1"/>
  <c r="Q26" i="588"/>
  <c r="P26" i="588"/>
  <c r="N26" i="588"/>
  <c r="O26" i="588" s="1"/>
  <c r="Q25" i="588"/>
  <c r="P25" i="588"/>
  <c r="O25" i="588"/>
  <c r="S25" i="588" s="1"/>
  <c r="N25" i="588"/>
  <c r="R25" i="588" s="1"/>
  <c r="Q24" i="588"/>
  <c r="P24" i="588"/>
  <c r="N24" i="588"/>
  <c r="O24" i="588" s="1"/>
  <c r="Q23" i="588"/>
  <c r="P23" i="588"/>
  <c r="N23" i="588"/>
  <c r="O23" i="588" s="1"/>
  <c r="Q22" i="588"/>
  <c r="P22" i="588"/>
  <c r="N22" i="588"/>
  <c r="O22" i="588" s="1"/>
  <c r="Q21" i="588"/>
  <c r="P21" i="588"/>
  <c r="N21" i="588"/>
  <c r="O21" i="588" s="1"/>
  <c r="Q20" i="588"/>
  <c r="Q28" i="588" s="1"/>
  <c r="P20" i="588"/>
  <c r="P28" i="588" s="1"/>
  <c r="P30" i="588" s="1"/>
  <c r="N20" i="588"/>
  <c r="N28" i="588" s="1"/>
  <c r="N30" i="588" s="1"/>
  <c r="N5" i="588"/>
  <c r="D5" i="588"/>
  <c r="Q3" i="588"/>
  <c r="S89" i="587"/>
  <c r="G84" i="587"/>
  <c r="S78" i="587"/>
  <c r="G78" i="587"/>
  <c r="S69" i="587"/>
  <c r="G69" i="587"/>
  <c r="S60" i="587"/>
  <c r="G60" i="587"/>
  <c r="S54" i="587"/>
  <c r="G54" i="587"/>
  <c r="S45" i="587"/>
  <c r="G45" i="587"/>
  <c r="Q29" i="587"/>
  <c r="P29" i="587"/>
  <c r="S29" i="587" s="1"/>
  <c r="M28" i="587"/>
  <c r="M30" i="587" s="1"/>
  <c r="L28" i="587"/>
  <c r="L30" i="587" s="1"/>
  <c r="K28" i="587"/>
  <c r="K30" i="587" s="1"/>
  <c r="Q26" i="587"/>
  <c r="P26" i="587"/>
  <c r="N26" i="587"/>
  <c r="O26" i="587" s="1"/>
  <c r="Q25" i="587"/>
  <c r="P25" i="587"/>
  <c r="N25" i="587"/>
  <c r="O25" i="587" s="1"/>
  <c r="Q24" i="587"/>
  <c r="P24" i="587"/>
  <c r="N24" i="587"/>
  <c r="O24" i="587" s="1"/>
  <c r="Q23" i="587"/>
  <c r="P23" i="587"/>
  <c r="N23" i="587"/>
  <c r="O23" i="587" s="1"/>
  <c r="Q22" i="587"/>
  <c r="P22" i="587"/>
  <c r="N22" i="587"/>
  <c r="O22" i="587" s="1"/>
  <c r="Q21" i="587"/>
  <c r="P21" i="587"/>
  <c r="N21" i="587"/>
  <c r="O21" i="587" s="1"/>
  <c r="Q20" i="587"/>
  <c r="Q28" i="587" s="1"/>
  <c r="P20" i="587"/>
  <c r="P28" i="587" s="1"/>
  <c r="P30" i="587" s="1"/>
  <c r="N20" i="587"/>
  <c r="N28" i="587" s="1"/>
  <c r="N30" i="587" s="1"/>
  <c r="N5" i="587"/>
  <c r="D5" i="587"/>
  <c r="Q3" i="587"/>
  <c r="S89" i="586"/>
  <c r="G84" i="586"/>
  <c r="S78" i="586"/>
  <c r="G78" i="586"/>
  <c r="S69" i="586"/>
  <c r="G69" i="586"/>
  <c r="S60" i="586"/>
  <c r="G60" i="586"/>
  <c r="S54" i="586"/>
  <c r="G54" i="586"/>
  <c r="S45" i="586"/>
  <c r="G45" i="586"/>
  <c r="Q29" i="586"/>
  <c r="P29" i="586"/>
  <c r="S29" i="586" s="1"/>
  <c r="M28" i="586"/>
  <c r="M30" i="586" s="1"/>
  <c r="L28" i="586"/>
  <c r="L30" i="586" s="1"/>
  <c r="K28" i="586"/>
  <c r="K30" i="586" s="1"/>
  <c r="Q26" i="586"/>
  <c r="P26" i="586"/>
  <c r="N26" i="586"/>
  <c r="O26" i="586" s="1"/>
  <c r="Q25" i="586"/>
  <c r="P25" i="586"/>
  <c r="N25" i="586"/>
  <c r="O25" i="586" s="1"/>
  <c r="Q24" i="586"/>
  <c r="P24" i="586"/>
  <c r="N24" i="586"/>
  <c r="O24" i="586" s="1"/>
  <c r="Q23" i="586"/>
  <c r="P23" i="586"/>
  <c r="N23" i="586"/>
  <c r="O23" i="586" s="1"/>
  <c r="Q22" i="586"/>
  <c r="P22" i="586"/>
  <c r="N22" i="586"/>
  <c r="O22" i="586" s="1"/>
  <c r="Q21" i="586"/>
  <c r="P21" i="586"/>
  <c r="N21" i="586"/>
  <c r="O21" i="586" s="1"/>
  <c r="Q20" i="586"/>
  <c r="Q28" i="586" s="1"/>
  <c r="P20" i="586"/>
  <c r="P28" i="586" s="1"/>
  <c r="N20" i="586"/>
  <c r="N28" i="586" s="1"/>
  <c r="N30" i="586" s="1"/>
  <c r="N5" i="586"/>
  <c r="D5" i="586"/>
  <c r="Q3" i="586"/>
  <c r="S89" i="585"/>
  <c r="G84" i="585"/>
  <c r="S78" i="585"/>
  <c r="G78" i="585"/>
  <c r="S69" i="585"/>
  <c r="G69" i="585"/>
  <c r="S60" i="585"/>
  <c r="G60" i="585"/>
  <c r="S54" i="585"/>
  <c r="G54" i="585"/>
  <c r="S45" i="585"/>
  <c r="G45" i="585"/>
  <c r="Q29" i="585"/>
  <c r="P29" i="585"/>
  <c r="S29" i="585" s="1"/>
  <c r="M28" i="585"/>
  <c r="M30" i="585" s="1"/>
  <c r="L28" i="585"/>
  <c r="L30" i="585" s="1"/>
  <c r="K28" i="585"/>
  <c r="K30" i="585" s="1"/>
  <c r="Q26" i="585"/>
  <c r="P26" i="585"/>
  <c r="N26" i="585"/>
  <c r="O26" i="585" s="1"/>
  <c r="Q25" i="585"/>
  <c r="P25" i="585"/>
  <c r="N25" i="585"/>
  <c r="O25" i="585" s="1"/>
  <c r="Q24" i="585"/>
  <c r="P24" i="585"/>
  <c r="N24" i="585"/>
  <c r="O24" i="585" s="1"/>
  <c r="Q23" i="585"/>
  <c r="P23" i="585"/>
  <c r="N23" i="585"/>
  <c r="O23" i="585" s="1"/>
  <c r="Q22" i="585"/>
  <c r="P22" i="585"/>
  <c r="N22" i="585"/>
  <c r="O22" i="585" s="1"/>
  <c r="Q21" i="585"/>
  <c r="P21" i="585"/>
  <c r="N21" i="585"/>
  <c r="O21" i="585" s="1"/>
  <c r="Q20" i="585"/>
  <c r="Q28" i="585" s="1"/>
  <c r="Q30" i="585" s="1"/>
  <c r="P20" i="585"/>
  <c r="P28" i="585" s="1"/>
  <c r="P30" i="585" s="1"/>
  <c r="N20" i="585"/>
  <c r="R20" i="585" s="1"/>
  <c r="N5" i="585"/>
  <c r="D5" i="585"/>
  <c r="Q3" i="585"/>
  <c r="S89" i="584"/>
  <c r="G84" i="584"/>
  <c r="S78" i="584"/>
  <c r="G78" i="584"/>
  <c r="S69" i="584"/>
  <c r="G69" i="584"/>
  <c r="S60" i="584"/>
  <c r="G60" i="584"/>
  <c r="S54" i="584"/>
  <c r="G54" i="584"/>
  <c r="S45" i="584"/>
  <c r="G45" i="584"/>
  <c r="Q29" i="584"/>
  <c r="P29" i="584"/>
  <c r="M28" i="584"/>
  <c r="M30" i="584" s="1"/>
  <c r="L28" i="584"/>
  <c r="L30" i="584" s="1"/>
  <c r="K28" i="584"/>
  <c r="K30" i="584" s="1"/>
  <c r="R26" i="584"/>
  <c r="Q26" i="584"/>
  <c r="P26" i="584"/>
  <c r="N26" i="584"/>
  <c r="O26" i="584" s="1"/>
  <c r="Q25" i="584"/>
  <c r="P25" i="584"/>
  <c r="N25" i="584"/>
  <c r="O25" i="584" s="1"/>
  <c r="Q24" i="584"/>
  <c r="P24" i="584"/>
  <c r="N24" i="584"/>
  <c r="O24" i="584" s="1"/>
  <c r="Q23" i="584"/>
  <c r="P23" i="584"/>
  <c r="N23" i="584"/>
  <c r="O23" i="584" s="1"/>
  <c r="Q22" i="584"/>
  <c r="P22" i="584"/>
  <c r="N22" i="584"/>
  <c r="O22" i="584" s="1"/>
  <c r="Q21" i="584"/>
  <c r="P21" i="584"/>
  <c r="N21" i="584"/>
  <c r="O21" i="584" s="1"/>
  <c r="Q20" i="584"/>
  <c r="Q28" i="584" s="1"/>
  <c r="P20" i="584"/>
  <c r="P28" i="584" s="1"/>
  <c r="P30" i="584" s="1"/>
  <c r="N20" i="584"/>
  <c r="R20" i="584" s="1"/>
  <c r="N5" i="584"/>
  <c r="D5" i="584"/>
  <c r="Q3" i="584"/>
  <c r="S89" i="583"/>
  <c r="G84" i="583"/>
  <c r="S78" i="583"/>
  <c r="G78" i="583"/>
  <c r="S69" i="583"/>
  <c r="G69" i="583"/>
  <c r="S60" i="583"/>
  <c r="G60" i="583"/>
  <c r="S54" i="583"/>
  <c r="G54" i="583"/>
  <c r="S45" i="583"/>
  <c r="G45" i="583"/>
  <c r="Q29" i="583"/>
  <c r="S29" i="583" s="1"/>
  <c r="P29" i="583"/>
  <c r="M28" i="583"/>
  <c r="M30" i="583" s="1"/>
  <c r="L28" i="583"/>
  <c r="L30" i="583" s="1"/>
  <c r="K28" i="583"/>
  <c r="K30" i="583" s="1"/>
  <c r="Q26" i="583"/>
  <c r="P26" i="583"/>
  <c r="N26" i="583"/>
  <c r="O26" i="583" s="1"/>
  <c r="Q25" i="583"/>
  <c r="P25" i="583"/>
  <c r="N25" i="583"/>
  <c r="O25" i="583" s="1"/>
  <c r="Q24" i="583"/>
  <c r="P24" i="583"/>
  <c r="N24" i="583"/>
  <c r="O24" i="583" s="1"/>
  <c r="Q23" i="583"/>
  <c r="P23" i="583"/>
  <c r="N23" i="583"/>
  <c r="O23" i="583" s="1"/>
  <c r="Q22" i="583"/>
  <c r="P22" i="583"/>
  <c r="N22" i="583"/>
  <c r="O22" i="583" s="1"/>
  <c r="Q21" i="583"/>
  <c r="P21" i="583"/>
  <c r="N21" i="583"/>
  <c r="O21" i="583" s="1"/>
  <c r="Q20" i="583"/>
  <c r="Q28" i="583" s="1"/>
  <c r="P20" i="583"/>
  <c r="P28" i="583" s="1"/>
  <c r="P30" i="583" s="1"/>
  <c r="N20" i="583"/>
  <c r="N28" i="583" s="1"/>
  <c r="N30" i="583" s="1"/>
  <c r="N5" i="583"/>
  <c r="D5" i="583"/>
  <c r="Q3" i="583"/>
  <c r="S89" i="582"/>
  <c r="G84" i="582"/>
  <c r="S78" i="582"/>
  <c r="G78" i="582"/>
  <c r="S69" i="582"/>
  <c r="G69" i="582"/>
  <c r="S60" i="582"/>
  <c r="G60" i="582"/>
  <c r="S54" i="582"/>
  <c r="G54" i="582"/>
  <c r="S45" i="582"/>
  <c r="G45" i="582"/>
  <c r="Q29" i="582"/>
  <c r="S29" i="582" s="1"/>
  <c r="P29" i="582"/>
  <c r="Q28" i="582"/>
  <c r="Q30" i="582" s="1"/>
  <c r="M28" i="582"/>
  <c r="M30" i="582" s="1"/>
  <c r="L28" i="582"/>
  <c r="L30" i="582" s="1"/>
  <c r="K28" i="582"/>
  <c r="K30" i="582" s="1"/>
  <c r="Q26" i="582"/>
  <c r="P26" i="582"/>
  <c r="N26" i="582"/>
  <c r="O26" i="582" s="1"/>
  <c r="Q25" i="582"/>
  <c r="P25" i="582"/>
  <c r="N25" i="582"/>
  <c r="O25" i="582" s="1"/>
  <c r="Q24" i="582"/>
  <c r="P24" i="582"/>
  <c r="N24" i="582"/>
  <c r="O24" i="582" s="1"/>
  <c r="Q23" i="582"/>
  <c r="P23" i="582"/>
  <c r="N23" i="582"/>
  <c r="O23" i="582" s="1"/>
  <c r="Q22" i="582"/>
  <c r="P22" i="582"/>
  <c r="N22" i="582"/>
  <c r="O22" i="582" s="1"/>
  <c r="Q21" i="582"/>
  <c r="P21" i="582"/>
  <c r="N21" i="582"/>
  <c r="O21" i="582" s="1"/>
  <c r="Q20" i="582"/>
  <c r="P20" i="582"/>
  <c r="P28" i="582" s="1"/>
  <c r="P30" i="582" s="1"/>
  <c r="N20" i="582"/>
  <c r="N28" i="582" s="1"/>
  <c r="N30" i="582" s="1"/>
  <c r="N5" i="582"/>
  <c r="D5" i="582"/>
  <c r="Q3" i="582"/>
  <c r="S89" i="581"/>
  <c r="G84" i="581"/>
  <c r="S78" i="581"/>
  <c r="G78" i="581"/>
  <c r="S69" i="581"/>
  <c r="G69" i="581"/>
  <c r="S60" i="581"/>
  <c r="G60" i="581"/>
  <c r="S54" i="581"/>
  <c r="G54" i="581"/>
  <c r="S45" i="581"/>
  <c r="G45" i="581"/>
  <c r="Q29" i="581"/>
  <c r="S29" i="581" s="1"/>
  <c r="P29" i="581"/>
  <c r="M28" i="581"/>
  <c r="M30" i="581" s="1"/>
  <c r="L28" i="581"/>
  <c r="L30" i="581" s="1"/>
  <c r="K28" i="581"/>
  <c r="K30" i="581" s="1"/>
  <c r="Q26" i="581"/>
  <c r="P26" i="581"/>
  <c r="N26" i="581"/>
  <c r="O26" i="581" s="1"/>
  <c r="Q25" i="581"/>
  <c r="P25" i="581"/>
  <c r="N25" i="581"/>
  <c r="O25" i="581" s="1"/>
  <c r="Q24" i="581"/>
  <c r="P24" i="581"/>
  <c r="N24" i="581"/>
  <c r="O24" i="581" s="1"/>
  <c r="Q23" i="581"/>
  <c r="P23" i="581"/>
  <c r="N23" i="581"/>
  <c r="O23" i="581" s="1"/>
  <c r="Q22" i="581"/>
  <c r="P22" i="581"/>
  <c r="N22" i="581"/>
  <c r="O22" i="581" s="1"/>
  <c r="Q21" i="581"/>
  <c r="P21" i="581"/>
  <c r="N21" i="581"/>
  <c r="O21" i="581" s="1"/>
  <c r="Q20" i="581"/>
  <c r="Q28" i="581" s="1"/>
  <c r="P20" i="581"/>
  <c r="P28" i="581" s="1"/>
  <c r="P30" i="581" s="1"/>
  <c r="N20" i="581"/>
  <c r="N28" i="581" s="1"/>
  <c r="N30" i="581" s="1"/>
  <c r="N5" i="581"/>
  <c r="D5" i="581"/>
  <c r="Q3" i="581"/>
  <c r="S89" i="580"/>
  <c r="G84" i="580"/>
  <c r="S78" i="580"/>
  <c r="G78" i="580"/>
  <c r="S69" i="580"/>
  <c r="G69" i="580"/>
  <c r="S60" i="580"/>
  <c r="G60" i="580"/>
  <c r="S54" i="580"/>
  <c r="G54" i="580"/>
  <c r="S45" i="580"/>
  <c r="G45" i="580"/>
  <c r="Q29" i="580"/>
  <c r="S29" i="580" s="1"/>
  <c r="P29" i="580"/>
  <c r="Q28" i="580"/>
  <c r="Q30" i="580" s="1"/>
  <c r="M28" i="580"/>
  <c r="M30" i="580" s="1"/>
  <c r="L28" i="580"/>
  <c r="L30" i="580" s="1"/>
  <c r="K28" i="580"/>
  <c r="K30" i="580" s="1"/>
  <c r="Q26" i="580"/>
  <c r="P26" i="580"/>
  <c r="N26" i="580"/>
  <c r="O26" i="580" s="1"/>
  <c r="Q25" i="580"/>
  <c r="P25" i="580"/>
  <c r="N25" i="580"/>
  <c r="O25" i="580" s="1"/>
  <c r="Q24" i="580"/>
  <c r="P24" i="580"/>
  <c r="N24" i="580"/>
  <c r="O24" i="580" s="1"/>
  <c r="Q23" i="580"/>
  <c r="P23" i="580"/>
  <c r="N23" i="580"/>
  <c r="O23" i="580" s="1"/>
  <c r="Q22" i="580"/>
  <c r="P22" i="580"/>
  <c r="N22" i="580"/>
  <c r="O22" i="580" s="1"/>
  <c r="Q21" i="580"/>
  <c r="P21" i="580"/>
  <c r="N21" i="580"/>
  <c r="O21" i="580" s="1"/>
  <c r="Q20" i="580"/>
  <c r="P20" i="580"/>
  <c r="P28" i="580" s="1"/>
  <c r="P30" i="580" s="1"/>
  <c r="N20" i="580"/>
  <c r="N28" i="580" s="1"/>
  <c r="N30" i="580" s="1"/>
  <c r="N5" i="580"/>
  <c r="D5" i="580"/>
  <c r="Q3" i="580"/>
  <c r="S89" i="579"/>
  <c r="G84" i="579"/>
  <c r="S78" i="579"/>
  <c r="G78" i="579"/>
  <c r="S69" i="579"/>
  <c r="G69" i="579"/>
  <c r="S60" i="579"/>
  <c r="G60" i="579"/>
  <c r="S54" i="579"/>
  <c r="G54" i="579"/>
  <c r="S45" i="579"/>
  <c r="G45" i="579"/>
  <c r="Q29" i="579"/>
  <c r="P29" i="579"/>
  <c r="M28" i="579"/>
  <c r="M30" i="579" s="1"/>
  <c r="L28" i="579"/>
  <c r="L30" i="579" s="1"/>
  <c r="K28" i="579"/>
  <c r="K30" i="579" s="1"/>
  <c r="Q26" i="579"/>
  <c r="P26" i="579"/>
  <c r="N26" i="579"/>
  <c r="O26" i="579" s="1"/>
  <c r="Q25" i="579"/>
  <c r="P25" i="579"/>
  <c r="N25" i="579"/>
  <c r="O25" i="579" s="1"/>
  <c r="Q24" i="579"/>
  <c r="P24" i="579"/>
  <c r="N24" i="579"/>
  <c r="O24" i="579" s="1"/>
  <c r="Q23" i="579"/>
  <c r="P23" i="579"/>
  <c r="N23" i="579"/>
  <c r="O23" i="579" s="1"/>
  <c r="Q22" i="579"/>
  <c r="P22" i="579"/>
  <c r="N22" i="579"/>
  <c r="O22" i="579" s="1"/>
  <c r="Q21" i="579"/>
  <c r="P21" i="579"/>
  <c r="N21" i="579"/>
  <c r="O21" i="579" s="1"/>
  <c r="Q20" i="579"/>
  <c r="Q28" i="579" s="1"/>
  <c r="P20" i="579"/>
  <c r="P28" i="579" s="1"/>
  <c r="P30" i="579" s="1"/>
  <c r="N20" i="579"/>
  <c r="N28" i="579" s="1"/>
  <c r="N30" i="579" s="1"/>
  <c r="N5" i="579"/>
  <c r="D5" i="579"/>
  <c r="Q3" i="579"/>
  <c r="S89" i="578"/>
  <c r="G84" i="578"/>
  <c r="S78" i="578"/>
  <c r="G78" i="578"/>
  <c r="S69" i="578"/>
  <c r="G69" i="578"/>
  <c r="S60" i="578"/>
  <c r="G60" i="578"/>
  <c r="S54" i="578"/>
  <c r="G54" i="578"/>
  <c r="S45" i="578"/>
  <c r="G45" i="578"/>
  <c r="Q29" i="578"/>
  <c r="P29" i="578"/>
  <c r="S29" i="578" s="1"/>
  <c r="Q28" i="578"/>
  <c r="Q30" i="578" s="1"/>
  <c r="M28" i="578"/>
  <c r="M30" i="578" s="1"/>
  <c r="L28" i="578"/>
  <c r="L30" i="578" s="1"/>
  <c r="K28" i="578"/>
  <c r="K30" i="578" s="1"/>
  <c r="Q26" i="578"/>
  <c r="P26" i="578"/>
  <c r="N26" i="578"/>
  <c r="O26" i="578" s="1"/>
  <c r="Q25" i="578"/>
  <c r="P25" i="578"/>
  <c r="N25" i="578"/>
  <c r="O25" i="578" s="1"/>
  <c r="Q24" i="578"/>
  <c r="P24" i="578"/>
  <c r="N24" i="578"/>
  <c r="O24" i="578" s="1"/>
  <c r="Q23" i="578"/>
  <c r="P23" i="578"/>
  <c r="N23" i="578"/>
  <c r="O23" i="578" s="1"/>
  <c r="Q22" i="578"/>
  <c r="P22" i="578"/>
  <c r="N22" i="578"/>
  <c r="O22" i="578" s="1"/>
  <c r="Q21" i="578"/>
  <c r="P21" i="578"/>
  <c r="N21" i="578"/>
  <c r="O21" i="578" s="1"/>
  <c r="Q20" i="578"/>
  <c r="P20" i="578"/>
  <c r="N20" i="578"/>
  <c r="N28" i="578" s="1"/>
  <c r="N30" i="578" s="1"/>
  <c r="N5" i="578"/>
  <c r="D5" i="578"/>
  <c r="Q3" i="578"/>
  <c r="S89" i="577"/>
  <c r="G84" i="577"/>
  <c r="S78" i="577"/>
  <c r="G78" i="577"/>
  <c r="S69" i="577"/>
  <c r="G69" i="577"/>
  <c r="S60" i="577"/>
  <c r="G60" i="577"/>
  <c r="S54" i="577"/>
  <c r="G54" i="577"/>
  <c r="S45" i="577"/>
  <c r="G45" i="577"/>
  <c r="Q29" i="577"/>
  <c r="P29" i="577"/>
  <c r="M28" i="577"/>
  <c r="M30" i="577" s="1"/>
  <c r="L28" i="577"/>
  <c r="L30" i="577" s="1"/>
  <c r="K28" i="577"/>
  <c r="K30" i="577" s="1"/>
  <c r="R26" i="577"/>
  <c r="Q26" i="577"/>
  <c r="P26" i="577"/>
  <c r="N26" i="577"/>
  <c r="O26" i="577" s="1"/>
  <c r="S26" i="577" s="1"/>
  <c r="Q25" i="577"/>
  <c r="P25" i="577"/>
  <c r="N25" i="577"/>
  <c r="O25" i="577" s="1"/>
  <c r="R24" i="577"/>
  <c r="Q24" i="577"/>
  <c r="P24" i="577"/>
  <c r="N24" i="577"/>
  <c r="O24" i="577" s="1"/>
  <c r="S24" i="577" s="1"/>
  <c r="Q23" i="577"/>
  <c r="P23" i="577"/>
  <c r="N23" i="577"/>
  <c r="O23" i="577" s="1"/>
  <c r="R22" i="577"/>
  <c r="Q22" i="577"/>
  <c r="P22" i="577"/>
  <c r="N22" i="577"/>
  <c r="O22" i="577" s="1"/>
  <c r="S22" i="577" s="1"/>
  <c r="Q21" i="577"/>
  <c r="P21" i="577"/>
  <c r="N21" i="577"/>
  <c r="O21" i="577" s="1"/>
  <c r="R20" i="577"/>
  <c r="Q20" i="577"/>
  <c r="Q28" i="577" s="1"/>
  <c r="P20" i="577"/>
  <c r="P28" i="577" s="1"/>
  <c r="P30" i="577" s="1"/>
  <c r="N20" i="577"/>
  <c r="N28" i="577" s="1"/>
  <c r="N30" i="577" s="1"/>
  <c r="N5" i="577"/>
  <c r="D5" i="577"/>
  <c r="Q3" i="577"/>
  <c r="S89" i="576"/>
  <c r="G84" i="576"/>
  <c r="S78" i="576"/>
  <c r="G78" i="576"/>
  <c r="S69" i="576"/>
  <c r="G69" i="576"/>
  <c r="S60" i="576"/>
  <c r="G60" i="576"/>
  <c r="S54" i="576"/>
  <c r="G54" i="576"/>
  <c r="S45" i="576"/>
  <c r="G45" i="576"/>
  <c r="Q29" i="576"/>
  <c r="P29" i="576"/>
  <c r="S29" i="576" s="1"/>
  <c r="M28" i="576"/>
  <c r="M30" i="576" s="1"/>
  <c r="L28" i="576"/>
  <c r="L30" i="576" s="1"/>
  <c r="K28" i="576"/>
  <c r="K30" i="576" s="1"/>
  <c r="Q26" i="576"/>
  <c r="P26" i="576"/>
  <c r="N26" i="576"/>
  <c r="R26" i="576" s="1"/>
  <c r="Q25" i="576"/>
  <c r="P25" i="576"/>
  <c r="N25" i="576"/>
  <c r="O25" i="576" s="1"/>
  <c r="Q24" i="576"/>
  <c r="P24" i="576"/>
  <c r="N24" i="576"/>
  <c r="R24" i="576" s="1"/>
  <c r="Q23" i="576"/>
  <c r="P23" i="576"/>
  <c r="N23" i="576"/>
  <c r="O23" i="576" s="1"/>
  <c r="Q22" i="576"/>
  <c r="P22" i="576"/>
  <c r="N22" i="576"/>
  <c r="R22" i="576" s="1"/>
  <c r="Q21" i="576"/>
  <c r="P21" i="576"/>
  <c r="N21" i="576"/>
  <c r="O21" i="576" s="1"/>
  <c r="Q20" i="576"/>
  <c r="Q28" i="576" s="1"/>
  <c r="P20" i="576"/>
  <c r="P28" i="576" s="1"/>
  <c r="P30" i="576" s="1"/>
  <c r="N20" i="576"/>
  <c r="R20" i="576" s="1"/>
  <c r="N5" i="576"/>
  <c r="D5" i="576"/>
  <c r="Q3" i="576"/>
  <c r="S89" i="575"/>
  <c r="G84" i="575"/>
  <c r="S78" i="575"/>
  <c r="G78" i="575"/>
  <c r="S69" i="575"/>
  <c r="G69" i="575"/>
  <c r="S60" i="575"/>
  <c r="G60" i="575"/>
  <c r="S54" i="575"/>
  <c r="G54" i="575"/>
  <c r="S45" i="575"/>
  <c r="G45" i="575"/>
  <c r="Q29" i="575"/>
  <c r="P29" i="575"/>
  <c r="S29" i="575" s="1"/>
  <c r="M28" i="575"/>
  <c r="M30" i="575" s="1"/>
  <c r="L28" i="575"/>
  <c r="L30" i="575" s="1"/>
  <c r="K28" i="575"/>
  <c r="K30" i="575" s="1"/>
  <c r="Q26" i="575"/>
  <c r="P26" i="575"/>
  <c r="N26" i="575"/>
  <c r="R26" i="575" s="1"/>
  <c r="Q25" i="575"/>
  <c r="P25" i="575"/>
  <c r="N25" i="575"/>
  <c r="O25" i="575" s="1"/>
  <c r="Q24" i="575"/>
  <c r="P24" i="575"/>
  <c r="N24" i="575"/>
  <c r="R24" i="575" s="1"/>
  <c r="Q23" i="575"/>
  <c r="P23" i="575"/>
  <c r="N23" i="575"/>
  <c r="O23" i="575" s="1"/>
  <c r="Q22" i="575"/>
  <c r="P22" i="575"/>
  <c r="N22" i="575"/>
  <c r="R22" i="575" s="1"/>
  <c r="Q21" i="575"/>
  <c r="Q28" i="575" s="1"/>
  <c r="P21" i="575"/>
  <c r="N21" i="575"/>
  <c r="O21" i="575" s="1"/>
  <c r="Q20" i="575"/>
  <c r="P20" i="575"/>
  <c r="P28" i="575" s="1"/>
  <c r="N20" i="575"/>
  <c r="R20" i="575" s="1"/>
  <c r="N5" i="575"/>
  <c r="D5" i="575"/>
  <c r="Q3" i="575"/>
  <c r="S89" i="574"/>
  <c r="G84" i="574"/>
  <c r="S78" i="574"/>
  <c r="G78" i="574"/>
  <c r="S69" i="574"/>
  <c r="G69" i="574"/>
  <c r="S60" i="574"/>
  <c r="G60" i="574"/>
  <c r="S54" i="574"/>
  <c r="G54" i="574"/>
  <c r="S45" i="574"/>
  <c r="G45" i="574"/>
  <c r="Q29" i="574"/>
  <c r="P29" i="574"/>
  <c r="S29" i="574" s="1"/>
  <c r="Q28" i="574"/>
  <c r="M28" i="574"/>
  <c r="M30" i="574" s="1"/>
  <c r="L28" i="574"/>
  <c r="L30" i="574" s="1"/>
  <c r="K28" i="574"/>
  <c r="K30" i="574" s="1"/>
  <c r="Q26" i="574"/>
  <c r="P26" i="574"/>
  <c r="N26" i="574"/>
  <c r="R26" i="574" s="1"/>
  <c r="Q25" i="574"/>
  <c r="P25" i="574"/>
  <c r="N25" i="574"/>
  <c r="O25" i="574" s="1"/>
  <c r="Q24" i="574"/>
  <c r="P24" i="574"/>
  <c r="N24" i="574"/>
  <c r="R24" i="574" s="1"/>
  <c r="Q23" i="574"/>
  <c r="P23" i="574"/>
  <c r="N23" i="574"/>
  <c r="O23" i="574" s="1"/>
  <c r="Q22" i="574"/>
  <c r="P22" i="574"/>
  <c r="N22" i="574"/>
  <c r="R22" i="574" s="1"/>
  <c r="Q21" i="574"/>
  <c r="P21" i="574"/>
  <c r="N21" i="574"/>
  <c r="O21" i="574" s="1"/>
  <c r="Q20" i="574"/>
  <c r="P20" i="574"/>
  <c r="P28" i="574" s="1"/>
  <c r="P30" i="574" s="1"/>
  <c r="N20" i="574"/>
  <c r="R20" i="574" s="1"/>
  <c r="N5" i="574"/>
  <c r="D5" i="574"/>
  <c r="Q3" i="574"/>
  <c r="S89" i="573"/>
  <c r="G84" i="573"/>
  <c r="S78" i="573"/>
  <c r="G78" i="573"/>
  <c r="S69" i="573"/>
  <c r="G69" i="573"/>
  <c r="S60" i="573"/>
  <c r="G60" i="573"/>
  <c r="S54" i="573"/>
  <c r="G54" i="573"/>
  <c r="S45" i="573"/>
  <c r="G45" i="573"/>
  <c r="Q29" i="573"/>
  <c r="P29" i="573"/>
  <c r="S29" i="573" s="1"/>
  <c r="M28" i="573"/>
  <c r="M30" i="573" s="1"/>
  <c r="L28" i="573"/>
  <c r="L30" i="573" s="1"/>
  <c r="K28" i="573"/>
  <c r="K30" i="573" s="1"/>
  <c r="Q26" i="573"/>
  <c r="P26" i="573"/>
  <c r="N26" i="573"/>
  <c r="R26" i="573" s="1"/>
  <c r="Q25" i="573"/>
  <c r="P25" i="573"/>
  <c r="N25" i="573"/>
  <c r="O25" i="573" s="1"/>
  <c r="Q24" i="573"/>
  <c r="P24" i="573"/>
  <c r="N24" i="573"/>
  <c r="R24" i="573" s="1"/>
  <c r="Q23" i="573"/>
  <c r="P23" i="573"/>
  <c r="N23" i="573"/>
  <c r="O23" i="573" s="1"/>
  <c r="Q22" i="573"/>
  <c r="P22" i="573"/>
  <c r="N22" i="573"/>
  <c r="Q21" i="573"/>
  <c r="P21" i="573"/>
  <c r="N21" i="573"/>
  <c r="O21" i="573" s="1"/>
  <c r="R20" i="573"/>
  <c r="Q20" i="573"/>
  <c r="Q28" i="573" s="1"/>
  <c r="Q30" i="573" s="1"/>
  <c r="P20" i="573"/>
  <c r="P28" i="573" s="1"/>
  <c r="N20" i="573"/>
  <c r="N5" i="573"/>
  <c r="D5" i="573"/>
  <c r="Q3" i="573"/>
  <c r="S89" i="572"/>
  <c r="G84" i="572"/>
  <c r="S78" i="572"/>
  <c r="G78" i="572"/>
  <c r="S69" i="572"/>
  <c r="G69" i="572"/>
  <c r="S60" i="572"/>
  <c r="G60" i="572"/>
  <c r="S54" i="572"/>
  <c r="G54" i="572"/>
  <c r="S45" i="572"/>
  <c r="G45" i="572"/>
  <c r="Q29" i="572"/>
  <c r="P29" i="572"/>
  <c r="Q28" i="572"/>
  <c r="Q30" i="572" s="1"/>
  <c r="M28" i="572"/>
  <c r="M30" i="572" s="1"/>
  <c r="L28" i="572"/>
  <c r="L30" i="572" s="1"/>
  <c r="K28" i="572"/>
  <c r="K30" i="572" s="1"/>
  <c r="R26" i="572"/>
  <c r="Q26" i="572"/>
  <c r="P26" i="572"/>
  <c r="N26" i="572"/>
  <c r="O26" i="572" s="1"/>
  <c r="R25" i="572"/>
  <c r="Q25" i="572"/>
  <c r="P25" i="572"/>
  <c r="N25" i="572"/>
  <c r="O25" i="572" s="1"/>
  <c r="R24" i="572"/>
  <c r="Q24" i="572"/>
  <c r="P24" i="572"/>
  <c r="N24" i="572"/>
  <c r="O24" i="572" s="1"/>
  <c r="R23" i="572"/>
  <c r="Q23" i="572"/>
  <c r="P23" i="572"/>
  <c r="N23" i="572"/>
  <c r="O23" i="572" s="1"/>
  <c r="R22" i="572"/>
  <c r="Q22" i="572"/>
  <c r="P22" i="572"/>
  <c r="N22" i="572"/>
  <c r="O22" i="572" s="1"/>
  <c r="R21" i="572"/>
  <c r="Q21" i="572"/>
  <c r="P21" i="572"/>
  <c r="N21" i="572"/>
  <c r="O21" i="572" s="1"/>
  <c r="R20" i="572"/>
  <c r="R28" i="572" s="1"/>
  <c r="R30" i="572" s="1"/>
  <c r="Q20" i="572"/>
  <c r="P20" i="572"/>
  <c r="P28" i="572" s="1"/>
  <c r="P30" i="572" s="1"/>
  <c r="N20" i="572"/>
  <c r="N5" i="572"/>
  <c r="D5" i="572"/>
  <c r="Q3" i="572"/>
  <c r="S89" i="571"/>
  <c r="G84" i="571"/>
  <c r="S78" i="571"/>
  <c r="G78" i="571"/>
  <c r="S69" i="571"/>
  <c r="G69" i="571"/>
  <c r="S60" i="571"/>
  <c r="G60" i="571"/>
  <c r="S54" i="571"/>
  <c r="G54" i="571"/>
  <c r="S45" i="571"/>
  <c r="G45" i="571"/>
  <c r="Q29" i="571"/>
  <c r="P29" i="571"/>
  <c r="S29" i="571" s="1"/>
  <c r="M28" i="571"/>
  <c r="M30" i="571" s="1"/>
  <c r="L28" i="571"/>
  <c r="L30" i="571" s="1"/>
  <c r="K28" i="571"/>
  <c r="K30" i="571" s="1"/>
  <c r="R26" i="571"/>
  <c r="Q26" i="571"/>
  <c r="P26" i="571"/>
  <c r="N26" i="571"/>
  <c r="O26" i="571" s="1"/>
  <c r="Q25" i="571"/>
  <c r="P25" i="571"/>
  <c r="O25" i="571"/>
  <c r="N25" i="571"/>
  <c r="R25" i="571" s="1"/>
  <c r="R24" i="571"/>
  <c r="Q24" i="571"/>
  <c r="P24" i="571"/>
  <c r="N24" i="571"/>
  <c r="O24" i="571" s="1"/>
  <c r="Q23" i="571"/>
  <c r="P23" i="571"/>
  <c r="O23" i="571"/>
  <c r="N23" i="571"/>
  <c r="R23" i="571" s="1"/>
  <c r="R22" i="571"/>
  <c r="Q22" i="571"/>
  <c r="P22" i="571"/>
  <c r="N22" i="571"/>
  <c r="O22" i="571" s="1"/>
  <c r="Q21" i="571"/>
  <c r="P21" i="571"/>
  <c r="N21" i="571"/>
  <c r="R21" i="571" s="1"/>
  <c r="Q20" i="571"/>
  <c r="Q28" i="571" s="1"/>
  <c r="Q30" i="571" s="1"/>
  <c r="P20" i="571"/>
  <c r="P28" i="571" s="1"/>
  <c r="N20" i="571"/>
  <c r="R20" i="571" s="1"/>
  <c r="N5" i="571"/>
  <c r="D5" i="571"/>
  <c r="Q3" i="571"/>
  <c r="S89" i="570"/>
  <c r="G84" i="570"/>
  <c r="S78" i="570"/>
  <c r="G78" i="570"/>
  <c r="S69" i="570"/>
  <c r="G69" i="570"/>
  <c r="S60" i="570"/>
  <c r="G60" i="570"/>
  <c r="S54" i="570"/>
  <c r="G54" i="570"/>
  <c r="S45" i="570"/>
  <c r="G45" i="570"/>
  <c r="Q29" i="570"/>
  <c r="P29" i="570"/>
  <c r="M28" i="570"/>
  <c r="M30" i="570" s="1"/>
  <c r="L28" i="570"/>
  <c r="L30" i="570" s="1"/>
  <c r="K28" i="570"/>
  <c r="K30" i="570" s="1"/>
  <c r="Q26" i="570"/>
  <c r="P26" i="570"/>
  <c r="N26" i="570"/>
  <c r="O26" i="570" s="1"/>
  <c r="Q25" i="570"/>
  <c r="P25" i="570"/>
  <c r="N25" i="570"/>
  <c r="O25" i="570" s="1"/>
  <c r="Q24" i="570"/>
  <c r="P24" i="570"/>
  <c r="N24" i="570"/>
  <c r="O24" i="570" s="1"/>
  <c r="Q23" i="570"/>
  <c r="P23" i="570"/>
  <c r="N23" i="570"/>
  <c r="O23" i="570" s="1"/>
  <c r="Q22" i="570"/>
  <c r="P22" i="570"/>
  <c r="N22" i="570"/>
  <c r="O22" i="570" s="1"/>
  <c r="Q21" i="570"/>
  <c r="P21" i="570"/>
  <c r="N21" i="570"/>
  <c r="O21" i="570" s="1"/>
  <c r="Q20" i="570"/>
  <c r="Q28" i="570" s="1"/>
  <c r="P20" i="570"/>
  <c r="N20" i="570"/>
  <c r="N5" i="570"/>
  <c r="D5" i="570"/>
  <c r="Q3" i="570"/>
  <c r="S89" i="569"/>
  <c r="G84" i="569"/>
  <c r="S78" i="569"/>
  <c r="G78" i="569"/>
  <c r="S69" i="569"/>
  <c r="G69" i="569"/>
  <c r="S60" i="569"/>
  <c r="G60" i="569"/>
  <c r="S54" i="569"/>
  <c r="G54" i="569"/>
  <c r="S45" i="569"/>
  <c r="G45" i="569"/>
  <c r="Q29" i="569"/>
  <c r="P29" i="569"/>
  <c r="S29" i="569" s="1"/>
  <c r="M28" i="569"/>
  <c r="M30" i="569" s="1"/>
  <c r="L28" i="569"/>
  <c r="L30" i="569" s="1"/>
  <c r="K28" i="569"/>
  <c r="K30" i="569" s="1"/>
  <c r="Q26" i="569"/>
  <c r="P26" i="569"/>
  <c r="N26" i="569"/>
  <c r="O26" i="569" s="1"/>
  <c r="Q25" i="569"/>
  <c r="P25" i="569"/>
  <c r="N25" i="569"/>
  <c r="O25" i="569" s="1"/>
  <c r="Q24" i="569"/>
  <c r="P24" i="569"/>
  <c r="N24" i="569"/>
  <c r="O24" i="569" s="1"/>
  <c r="Q23" i="569"/>
  <c r="P23" i="569"/>
  <c r="N23" i="569"/>
  <c r="O23" i="569" s="1"/>
  <c r="Q22" i="569"/>
  <c r="P22" i="569"/>
  <c r="N22" i="569"/>
  <c r="O22" i="569" s="1"/>
  <c r="Q21" i="569"/>
  <c r="P21" i="569"/>
  <c r="N21" i="569"/>
  <c r="O21" i="569" s="1"/>
  <c r="Q20" i="569"/>
  <c r="Q28" i="569" s="1"/>
  <c r="P20" i="569"/>
  <c r="P28" i="569" s="1"/>
  <c r="P30" i="569" s="1"/>
  <c r="N20" i="569"/>
  <c r="N28" i="569" s="1"/>
  <c r="N30" i="569" s="1"/>
  <c r="N5" i="569"/>
  <c r="D5" i="569"/>
  <c r="Q3" i="569"/>
  <c r="S89" i="568"/>
  <c r="G84" i="568"/>
  <c r="S78" i="568"/>
  <c r="G78" i="568"/>
  <c r="S69" i="568"/>
  <c r="G69" i="568"/>
  <c r="S60" i="568"/>
  <c r="G60" i="568"/>
  <c r="S54" i="568"/>
  <c r="G54" i="568"/>
  <c r="S45" i="568"/>
  <c r="G45" i="568"/>
  <c r="Q29" i="568"/>
  <c r="P29" i="568"/>
  <c r="M28" i="568"/>
  <c r="M30" i="568" s="1"/>
  <c r="L28" i="568"/>
  <c r="L30" i="568" s="1"/>
  <c r="K28" i="568"/>
  <c r="K30" i="568" s="1"/>
  <c r="Q26" i="568"/>
  <c r="P26" i="568"/>
  <c r="N26" i="568"/>
  <c r="O26" i="568" s="1"/>
  <c r="Q25" i="568"/>
  <c r="P25" i="568"/>
  <c r="N25" i="568"/>
  <c r="O25" i="568" s="1"/>
  <c r="Q24" i="568"/>
  <c r="P24" i="568"/>
  <c r="N24" i="568"/>
  <c r="O24" i="568" s="1"/>
  <c r="Q23" i="568"/>
  <c r="P23" i="568"/>
  <c r="N23" i="568"/>
  <c r="O23" i="568" s="1"/>
  <c r="Q22" i="568"/>
  <c r="P22" i="568"/>
  <c r="N22" i="568"/>
  <c r="O22" i="568" s="1"/>
  <c r="Q21" i="568"/>
  <c r="P21" i="568"/>
  <c r="N21" i="568"/>
  <c r="O21" i="568" s="1"/>
  <c r="Q20" i="568"/>
  <c r="Q28" i="568" s="1"/>
  <c r="P20" i="568"/>
  <c r="P28" i="568" s="1"/>
  <c r="P30" i="568" s="1"/>
  <c r="N20" i="568"/>
  <c r="N28" i="568" s="1"/>
  <c r="N30" i="568" s="1"/>
  <c r="N5" i="568"/>
  <c r="D5" i="568"/>
  <c r="Q3" i="568"/>
  <c r="S89" i="567"/>
  <c r="G84" i="567"/>
  <c r="S78" i="567"/>
  <c r="G78" i="567"/>
  <c r="S69" i="567"/>
  <c r="G69" i="567"/>
  <c r="S60" i="567"/>
  <c r="G60" i="567"/>
  <c r="S54" i="567"/>
  <c r="G54" i="567"/>
  <c r="S45" i="567"/>
  <c r="G45" i="567"/>
  <c r="Q29" i="567"/>
  <c r="P29" i="567"/>
  <c r="S29" i="567" s="1"/>
  <c r="M28" i="567"/>
  <c r="M30" i="567" s="1"/>
  <c r="L28" i="567"/>
  <c r="L30" i="567" s="1"/>
  <c r="K28" i="567"/>
  <c r="K30" i="567" s="1"/>
  <c r="Q26" i="567"/>
  <c r="P26" i="567"/>
  <c r="N26" i="567"/>
  <c r="O26" i="567" s="1"/>
  <c r="Q25" i="567"/>
  <c r="P25" i="567"/>
  <c r="N25" i="567"/>
  <c r="O25" i="567" s="1"/>
  <c r="Q24" i="567"/>
  <c r="P24" i="567"/>
  <c r="N24" i="567"/>
  <c r="O24" i="567" s="1"/>
  <c r="Q23" i="567"/>
  <c r="P23" i="567"/>
  <c r="N23" i="567"/>
  <c r="O23" i="567" s="1"/>
  <c r="R22" i="567"/>
  <c r="Q22" i="567"/>
  <c r="P22" i="567"/>
  <c r="N22" i="567"/>
  <c r="O22" i="567" s="1"/>
  <c r="S22" i="567" s="1"/>
  <c r="Q21" i="567"/>
  <c r="Q28" i="567" s="1"/>
  <c r="Q30" i="567" s="1"/>
  <c r="P21" i="567"/>
  <c r="N21" i="567"/>
  <c r="O21" i="567" s="1"/>
  <c r="Q20" i="567"/>
  <c r="P20" i="567"/>
  <c r="P28" i="567" s="1"/>
  <c r="P30" i="567" s="1"/>
  <c r="N20" i="567"/>
  <c r="N28" i="567" s="1"/>
  <c r="N30" i="567" s="1"/>
  <c r="N5" i="567"/>
  <c r="D5" i="567"/>
  <c r="Q3" i="567"/>
  <c r="S89" i="566"/>
  <c r="G84" i="566"/>
  <c r="S78" i="566"/>
  <c r="G78" i="566"/>
  <c r="S69" i="566"/>
  <c r="G69" i="566"/>
  <c r="S60" i="566"/>
  <c r="G60" i="566"/>
  <c r="S54" i="566"/>
  <c r="G54" i="566"/>
  <c r="S45" i="566"/>
  <c r="G45" i="566"/>
  <c r="Q29" i="566"/>
  <c r="P29" i="566"/>
  <c r="S29" i="566" s="1"/>
  <c r="N28" i="566"/>
  <c r="N30" i="566" s="1"/>
  <c r="M28" i="566"/>
  <c r="M30" i="566" s="1"/>
  <c r="L28" i="566"/>
  <c r="L30" i="566" s="1"/>
  <c r="K28" i="566"/>
  <c r="K30" i="566" s="1"/>
  <c r="Q26" i="566"/>
  <c r="P26" i="566"/>
  <c r="O26" i="566"/>
  <c r="N26" i="566"/>
  <c r="R26" i="566" s="1"/>
  <c r="Q25" i="566"/>
  <c r="P25" i="566"/>
  <c r="N25" i="566"/>
  <c r="R25" i="566" s="1"/>
  <c r="Q24" i="566"/>
  <c r="P24" i="566"/>
  <c r="O24" i="566"/>
  <c r="S24" i="566" s="1"/>
  <c r="N24" i="566"/>
  <c r="R24" i="566" s="1"/>
  <c r="R23" i="566"/>
  <c r="Q23" i="566"/>
  <c r="P23" i="566"/>
  <c r="N23" i="566"/>
  <c r="O23" i="566" s="1"/>
  <c r="S23" i="566" s="1"/>
  <c r="Q22" i="566"/>
  <c r="P22" i="566"/>
  <c r="O22" i="566"/>
  <c r="S22" i="566" s="1"/>
  <c r="N22" i="566"/>
  <c r="R22" i="566" s="1"/>
  <c r="Q21" i="566"/>
  <c r="P21" i="566"/>
  <c r="N21" i="566"/>
  <c r="R21" i="566" s="1"/>
  <c r="Q20" i="566"/>
  <c r="Q28" i="566" s="1"/>
  <c r="Q30" i="566" s="1"/>
  <c r="P20" i="566"/>
  <c r="P28" i="566" s="1"/>
  <c r="P30" i="566" s="1"/>
  <c r="O20" i="566"/>
  <c r="N20" i="566"/>
  <c r="R20" i="566" s="1"/>
  <c r="N5" i="566"/>
  <c r="D5" i="566"/>
  <c r="Q3" i="566"/>
  <c r="S89" i="565"/>
  <c r="G84" i="565"/>
  <c r="S78" i="565"/>
  <c r="G78" i="565"/>
  <c r="S69" i="565"/>
  <c r="G69" i="565"/>
  <c r="S60" i="565"/>
  <c r="G60" i="565"/>
  <c r="S54" i="565"/>
  <c r="G54" i="565"/>
  <c r="S45" i="565"/>
  <c r="G45" i="565"/>
  <c r="S29" i="565"/>
  <c r="Q29" i="565"/>
  <c r="P29" i="565"/>
  <c r="N28" i="565"/>
  <c r="N30" i="565" s="1"/>
  <c r="M28" i="565"/>
  <c r="M30" i="565" s="1"/>
  <c r="L28" i="565"/>
  <c r="L30" i="565" s="1"/>
  <c r="K28" i="565"/>
  <c r="K30" i="565" s="1"/>
  <c r="Q26" i="565"/>
  <c r="P26" i="565"/>
  <c r="O26" i="565"/>
  <c r="N26" i="565"/>
  <c r="R26" i="565" s="1"/>
  <c r="R25" i="565"/>
  <c r="Q25" i="565"/>
  <c r="P25" i="565"/>
  <c r="N25" i="565"/>
  <c r="O25" i="565" s="1"/>
  <c r="S25" i="565" s="1"/>
  <c r="Q24" i="565"/>
  <c r="P24" i="565"/>
  <c r="O24" i="565"/>
  <c r="N24" i="565"/>
  <c r="R24" i="565" s="1"/>
  <c r="Q23" i="565"/>
  <c r="P23" i="565"/>
  <c r="N23" i="565"/>
  <c r="R23" i="565" s="1"/>
  <c r="Q22" i="565"/>
  <c r="P22" i="565"/>
  <c r="O22" i="565"/>
  <c r="S22" i="565" s="1"/>
  <c r="N22" i="565"/>
  <c r="R22" i="565" s="1"/>
  <c r="R21" i="565"/>
  <c r="Q21" i="565"/>
  <c r="P21" i="565"/>
  <c r="N21" i="565"/>
  <c r="O21" i="565" s="1"/>
  <c r="S21" i="565" s="1"/>
  <c r="Q20" i="565"/>
  <c r="Q28" i="565" s="1"/>
  <c r="Q30" i="565" s="1"/>
  <c r="P20" i="565"/>
  <c r="P28" i="565" s="1"/>
  <c r="O20" i="565"/>
  <c r="N20" i="565"/>
  <c r="R20" i="565" s="1"/>
  <c r="N5" i="565"/>
  <c r="D5" i="565"/>
  <c r="Q3" i="565"/>
  <c r="S89" i="564"/>
  <c r="G84" i="564"/>
  <c r="S78" i="564"/>
  <c r="G78" i="564"/>
  <c r="S69" i="564"/>
  <c r="G69" i="564"/>
  <c r="S60" i="564"/>
  <c r="G60" i="564"/>
  <c r="S54" i="564"/>
  <c r="G54" i="564"/>
  <c r="S45" i="564"/>
  <c r="G45" i="564"/>
  <c r="Q29" i="564"/>
  <c r="P29" i="564"/>
  <c r="S29" i="564" s="1"/>
  <c r="M28" i="564"/>
  <c r="M30" i="564" s="1"/>
  <c r="L28" i="564"/>
  <c r="L30" i="564" s="1"/>
  <c r="K28" i="564"/>
  <c r="K30" i="564" s="1"/>
  <c r="Q26" i="564"/>
  <c r="P26" i="564"/>
  <c r="N26" i="564"/>
  <c r="R26" i="564" s="1"/>
  <c r="Q25" i="564"/>
  <c r="P25" i="564"/>
  <c r="N25" i="564"/>
  <c r="O25" i="564" s="1"/>
  <c r="Q24" i="564"/>
  <c r="P24" i="564"/>
  <c r="N24" i="564"/>
  <c r="R24" i="564" s="1"/>
  <c r="Q23" i="564"/>
  <c r="P23" i="564"/>
  <c r="N23" i="564"/>
  <c r="O23" i="564" s="1"/>
  <c r="Q22" i="564"/>
  <c r="P22" i="564"/>
  <c r="N22" i="564"/>
  <c r="R22" i="564" s="1"/>
  <c r="Q21" i="564"/>
  <c r="P21" i="564"/>
  <c r="N21" i="564"/>
  <c r="O21" i="564" s="1"/>
  <c r="Q20" i="564"/>
  <c r="Q28" i="564" s="1"/>
  <c r="Q30" i="564" s="1"/>
  <c r="P20" i="564"/>
  <c r="P28" i="564" s="1"/>
  <c r="N20" i="564"/>
  <c r="R20" i="564" s="1"/>
  <c r="N5" i="564"/>
  <c r="D5" i="564"/>
  <c r="Q3" i="564"/>
  <c r="S89" i="563"/>
  <c r="G84" i="563"/>
  <c r="S78" i="563"/>
  <c r="G78" i="563"/>
  <c r="S69" i="563"/>
  <c r="G69" i="563"/>
  <c r="S60" i="563"/>
  <c r="G60" i="563"/>
  <c r="S54" i="563"/>
  <c r="G54" i="563"/>
  <c r="S45" i="563"/>
  <c r="G45" i="563"/>
  <c r="Q29" i="563"/>
  <c r="P29" i="563"/>
  <c r="S29" i="563" s="1"/>
  <c r="Q28" i="563"/>
  <c r="Q30" i="563" s="1"/>
  <c r="M28" i="563"/>
  <c r="M30" i="563" s="1"/>
  <c r="L28" i="563"/>
  <c r="L30" i="563" s="1"/>
  <c r="K28" i="563"/>
  <c r="K30" i="563" s="1"/>
  <c r="Q26" i="563"/>
  <c r="P26" i="563"/>
  <c r="N26" i="563"/>
  <c r="R26" i="563" s="1"/>
  <c r="Q25" i="563"/>
  <c r="P25" i="563"/>
  <c r="N25" i="563"/>
  <c r="O25" i="563" s="1"/>
  <c r="Q24" i="563"/>
  <c r="P24" i="563"/>
  <c r="N24" i="563"/>
  <c r="R24" i="563" s="1"/>
  <c r="Q23" i="563"/>
  <c r="P23" i="563"/>
  <c r="N23" i="563"/>
  <c r="O23" i="563" s="1"/>
  <c r="Q22" i="563"/>
  <c r="P22" i="563"/>
  <c r="N22" i="563"/>
  <c r="R22" i="563" s="1"/>
  <c r="Q21" i="563"/>
  <c r="P21" i="563"/>
  <c r="N21" i="563"/>
  <c r="O21" i="563" s="1"/>
  <c r="Q20" i="563"/>
  <c r="P20" i="563"/>
  <c r="N20" i="563"/>
  <c r="R20" i="563" s="1"/>
  <c r="N5" i="563"/>
  <c r="D5" i="563"/>
  <c r="Q3" i="563"/>
  <c r="S89" i="562"/>
  <c r="G84" i="562"/>
  <c r="S78" i="562"/>
  <c r="G78" i="562"/>
  <c r="S69" i="562"/>
  <c r="G69" i="562"/>
  <c r="S60" i="562"/>
  <c r="G60" i="562"/>
  <c r="S54" i="562"/>
  <c r="G54" i="562"/>
  <c r="S45" i="562"/>
  <c r="G45" i="562"/>
  <c r="Q29" i="562"/>
  <c r="P29" i="562"/>
  <c r="M28" i="562"/>
  <c r="M30" i="562" s="1"/>
  <c r="L28" i="562"/>
  <c r="L30" i="562" s="1"/>
  <c r="K28" i="562"/>
  <c r="K30" i="562" s="1"/>
  <c r="R26" i="562"/>
  <c r="Q26" i="562"/>
  <c r="P26" i="562"/>
  <c r="N26" i="562"/>
  <c r="O26" i="562" s="1"/>
  <c r="S26" i="562" s="1"/>
  <c r="Q25" i="562"/>
  <c r="P25" i="562"/>
  <c r="N25" i="562"/>
  <c r="O25" i="562" s="1"/>
  <c r="Q24" i="562"/>
  <c r="P24" i="562"/>
  <c r="N24" i="562"/>
  <c r="R24" i="562" s="1"/>
  <c r="Q23" i="562"/>
  <c r="P23" i="562"/>
  <c r="N23" i="562"/>
  <c r="O23" i="562" s="1"/>
  <c r="Q22" i="562"/>
  <c r="P22" i="562"/>
  <c r="N22" i="562"/>
  <c r="R22" i="562" s="1"/>
  <c r="Q21" i="562"/>
  <c r="P21" i="562"/>
  <c r="N21" i="562"/>
  <c r="O21" i="562" s="1"/>
  <c r="R20" i="562"/>
  <c r="Q20" i="562"/>
  <c r="Q28" i="562" s="1"/>
  <c r="P20" i="562"/>
  <c r="P28" i="562" s="1"/>
  <c r="N20" i="562"/>
  <c r="N28" i="562" s="1"/>
  <c r="N30" i="562" s="1"/>
  <c r="N5" i="562"/>
  <c r="D5" i="562"/>
  <c r="Q3" i="562"/>
  <c r="S89" i="561"/>
  <c r="G84" i="561"/>
  <c r="S78" i="561"/>
  <c r="G78" i="561"/>
  <c r="S69" i="561"/>
  <c r="G69" i="561"/>
  <c r="S60" i="561"/>
  <c r="G60" i="561"/>
  <c r="S54" i="561"/>
  <c r="G54" i="561"/>
  <c r="S45" i="561"/>
  <c r="G45" i="561"/>
  <c r="Q29" i="561"/>
  <c r="P29" i="561"/>
  <c r="M28" i="561"/>
  <c r="M30" i="561" s="1"/>
  <c r="L28" i="561"/>
  <c r="L30" i="561" s="1"/>
  <c r="K28" i="561"/>
  <c r="K30" i="561" s="1"/>
  <c r="Q26" i="561"/>
  <c r="P26" i="561"/>
  <c r="N26" i="561"/>
  <c r="R26" i="561" s="1"/>
  <c r="Q25" i="561"/>
  <c r="P25" i="561"/>
  <c r="N25" i="561"/>
  <c r="O25" i="561" s="1"/>
  <c r="Q24" i="561"/>
  <c r="P24" i="561"/>
  <c r="N24" i="561"/>
  <c r="R24" i="561" s="1"/>
  <c r="R23" i="561"/>
  <c r="Q23" i="561"/>
  <c r="P23" i="561"/>
  <c r="N23" i="561"/>
  <c r="O23" i="561" s="1"/>
  <c r="S23" i="561" s="1"/>
  <c r="R22" i="561"/>
  <c r="Q22" i="561"/>
  <c r="P22" i="561"/>
  <c r="N22" i="561"/>
  <c r="O22" i="561" s="1"/>
  <c r="R21" i="561"/>
  <c r="Q21" i="561"/>
  <c r="P21" i="561"/>
  <c r="N21" i="561"/>
  <c r="O21" i="561" s="1"/>
  <c r="R20" i="561"/>
  <c r="Q20" i="561"/>
  <c r="Q28" i="561" s="1"/>
  <c r="P20" i="561"/>
  <c r="P28" i="561" s="1"/>
  <c r="P30" i="561" s="1"/>
  <c r="N20" i="561"/>
  <c r="N28" i="561" s="1"/>
  <c r="N30" i="561" s="1"/>
  <c r="N5" i="561"/>
  <c r="D5" i="561"/>
  <c r="Q3" i="561"/>
  <c r="S89" i="560"/>
  <c r="G84" i="560"/>
  <c r="S78" i="560"/>
  <c r="G78" i="560"/>
  <c r="S69" i="560"/>
  <c r="G69" i="560"/>
  <c r="S60" i="560"/>
  <c r="G60" i="560"/>
  <c r="S54" i="560"/>
  <c r="G54" i="560"/>
  <c r="S45" i="560"/>
  <c r="G45" i="560"/>
  <c r="Q29" i="560"/>
  <c r="P29" i="560"/>
  <c r="S29" i="560" s="1"/>
  <c r="N28" i="560"/>
  <c r="N30" i="560" s="1"/>
  <c r="M28" i="560"/>
  <c r="M30" i="560" s="1"/>
  <c r="L28" i="560"/>
  <c r="L30" i="560" s="1"/>
  <c r="K28" i="560"/>
  <c r="K30" i="560" s="1"/>
  <c r="Q26" i="560"/>
  <c r="P26" i="560"/>
  <c r="O26" i="560"/>
  <c r="S26" i="560" s="1"/>
  <c r="N26" i="560"/>
  <c r="R26" i="560" s="1"/>
  <c r="Q25" i="560"/>
  <c r="P25" i="560"/>
  <c r="O25" i="560"/>
  <c r="S25" i="560" s="1"/>
  <c r="N25" i="560"/>
  <c r="R25" i="560" s="1"/>
  <c r="Q24" i="560"/>
  <c r="P24" i="560"/>
  <c r="O24" i="560"/>
  <c r="S24" i="560" s="1"/>
  <c r="N24" i="560"/>
  <c r="R24" i="560" s="1"/>
  <c r="Q23" i="560"/>
  <c r="P23" i="560"/>
  <c r="O23" i="560"/>
  <c r="S23" i="560" s="1"/>
  <c r="N23" i="560"/>
  <c r="R23" i="560" s="1"/>
  <c r="Q22" i="560"/>
  <c r="P22" i="560"/>
  <c r="O22" i="560"/>
  <c r="S22" i="560" s="1"/>
  <c r="N22" i="560"/>
  <c r="R22" i="560" s="1"/>
  <c r="Q21" i="560"/>
  <c r="P21" i="560"/>
  <c r="N21" i="560"/>
  <c r="R21" i="560" s="1"/>
  <c r="Q20" i="560"/>
  <c r="Q28" i="560" s="1"/>
  <c r="P20" i="560"/>
  <c r="P28" i="560" s="1"/>
  <c r="N20" i="560"/>
  <c r="R20" i="560" s="1"/>
  <c r="R28" i="560" s="1"/>
  <c r="R30" i="560" s="1"/>
  <c r="N5" i="560"/>
  <c r="D5" i="560"/>
  <c r="Q3" i="560"/>
  <c r="S89" i="559"/>
  <c r="G84" i="559"/>
  <c r="S78" i="559"/>
  <c r="G78" i="559"/>
  <c r="S69" i="559"/>
  <c r="G69" i="559"/>
  <c r="S60" i="559"/>
  <c r="G60" i="559"/>
  <c r="S54" i="559"/>
  <c r="G54" i="559"/>
  <c r="S45" i="559"/>
  <c r="G45" i="559"/>
  <c r="S29" i="559"/>
  <c r="Q29" i="559"/>
  <c r="P29" i="559"/>
  <c r="M28" i="559"/>
  <c r="M30" i="559" s="1"/>
  <c r="L28" i="559"/>
  <c r="L30" i="559" s="1"/>
  <c r="K28" i="559"/>
  <c r="K30" i="559" s="1"/>
  <c r="Q26" i="559"/>
  <c r="P26" i="559"/>
  <c r="O26" i="559"/>
  <c r="S26" i="559" s="1"/>
  <c r="N26" i="559"/>
  <c r="R26" i="559" s="1"/>
  <c r="Q25" i="559"/>
  <c r="P25" i="559"/>
  <c r="O25" i="559"/>
  <c r="S25" i="559" s="1"/>
  <c r="N25" i="559"/>
  <c r="R25" i="559" s="1"/>
  <c r="Q24" i="559"/>
  <c r="P24" i="559"/>
  <c r="O24" i="559"/>
  <c r="S24" i="559" s="1"/>
  <c r="N24" i="559"/>
  <c r="R24" i="559" s="1"/>
  <c r="Q23" i="559"/>
  <c r="P23" i="559"/>
  <c r="O23" i="559"/>
  <c r="S23" i="559" s="1"/>
  <c r="N23" i="559"/>
  <c r="R23" i="559" s="1"/>
  <c r="Q22" i="559"/>
  <c r="P22" i="559"/>
  <c r="O22" i="559"/>
  <c r="S22" i="559" s="1"/>
  <c r="N22" i="559"/>
  <c r="R22" i="559" s="1"/>
  <c r="Q21" i="559"/>
  <c r="P21" i="559"/>
  <c r="N21" i="559"/>
  <c r="R21" i="559" s="1"/>
  <c r="Q20" i="559"/>
  <c r="Q28" i="559" s="1"/>
  <c r="Q30" i="559" s="1"/>
  <c r="P20" i="559"/>
  <c r="P28" i="559" s="1"/>
  <c r="P30" i="559" s="1"/>
  <c r="N20" i="559"/>
  <c r="R20" i="559" s="1"/>
  <c r="R28" i="559" s="1"/>
  <c r="R30" i="559" s="1"/>
  <c r="N5" i="559"/>
  <c r="D5" i="559"/>
  <c r="Q3" i="559"/>
  <c r="S89" i="558"/>
  <c r="G84" i="558"/>
  <c r="S78" i="558"/>
  <c r="G78" i="558"/>
  <c r="S69" i="558"/>
  <c r="G69" i="558"/>
  <c r="S60" i="558"/>
  <c r="G60" i="558"/>
  <c r="S54" i="558"/>
  <c r="G54" i="558"/>
  <c r="S45" i="558"/>
  <c r="G45" i="558"/>
  <c r="Q29" i="558"/>
  <c r="S29" i="558" s="1"/>
  <c r="P29" i="558"/>
  <c r="M28" i="558"/>
  <c r="M30" i="558" s="1"/>
  <c r="L28" i="558"/>
  <c r="L30" i="558" s="1"/>
  <c r="K28" i="558"/>
  <c r="K30" i="558" s="1"/>
  <c r="R26" i="558"/>
  <c r="Q26" i="558"/>
  <c r="P26" i="558"/>
  <c r="N26" i="558"/>
  <c r="O26" i="558" s="1"/>
  <c r="Q25" i="558"/>
  <c r="P25" i="558"/>
  <c r="O25" i="558"/>
  <c r="N25" i="558"/>
  <c r="R25" i="558" s="1"/>
  <c r="R24" i="558"/>
  <c r="Q24" i="558"/>
  <c r="P24" i="558"/>
  <c r="N24" i="558"/>
  <c r="O24" i="558" s="1"/>
  <c r="Q23" i="558"/>
  <c r="P23" i="558"/>
  <c r="N23" i="558"/>
  <c r="R23" i="558" s="1"/>
  <c r="Q22" i="558"/>
  <c r="P22" i="558"/>
  <c r="N22" i="558"/>
  <c r="O22" i="558" s="1"/>
  <c r="Q21" i="558"/>
  <c r="P21" i="558"/>
  <c r="N21" i="558"/>
  <c r="R21" i="558" s="1"/>
  <c r="R20" i="558"/>
  <c r="Q20" i="558"/>
  <c r="Q28" i="558" s="1"/>
  <c r="Q30" i="558" s="1"/>
  <c r="P20" i="558"/>
  <c r="N20" i="558"/>
  <c r="O20" i="558" s="1"/>
  <c r="N5" i="558"/>
  <c r="D5" i="558"/>
  <c r="Q3" i="558"/>
  <c r="N21" i="355"/>
  <c r="P28" i="595" l="1"/>
  <c r="P30" i="595" s="1"/>
  <c r="O21" i="595"/>
  <c r="S21" i="595" s="1"/>
  <c r="Q30" i="594"/>
  <c r="P28" i="594"/>
  <c r="P30" i="594" s="1"/>
  <c r="P30" i="593"/>
  <c r="O21" i="593"/>
  <c r="Q30" i="592"/>
  <c r="P28" i="591"/>
  <c r="P30" i="591" s="1"/>
  <c r="P30" i="590"/>
  <c r="P30" i="589"/>
  <c r="Q30" i="589"/>
  <c r="O20" i="589"/>
  <c r="Q30" i="588"/>
  <c r="Q30" i="587"/>
  <c r="P30" i="586"/>
  <c r="Q30" i="586"/>
  <c r="Q30" i="584"/>
  <c r="Q30" i="583"/>
  <c r="Q30" i="581"/>
  <c r="Q30" i="579"/>
  <c r="S29" i="579"/>
  <c r="P28" i="578"/>
  <c r="P30" i="578" s="1"/>
  <c r="Q30" i="577"/>
  <c r="S29" i="577"/>
  <c r="Q30" i="576"/>
  <c r="P30" i="575"/>
  <c r="Q30" i="575"/>
  <c r="Q30" i="574"/>
  <c r="P30" i="573"/>
  <c r="P30" i="571"/>
  <c r="O21" i="571"/>
  <c r="S21" i="571" s="1"/>
  <c r="Q30" i="570"/>
  <c r="P28" i="570"/>
  <c r="P30" i="570" s="1"/>
  <c r="Q30" i="569"/>
  <c r="Q30" i="568"/>
  <c r="S29" i="568"/>
  <c r="P30" i="565"/>
  <c r="P30" i="564"/>
  <c r="P28" i="563"/>
  <c r="P30" i="563" s="1"/>
  <c r="P30" i="562"/>
  <c r="Q30" i="562"/>
  <c r="S29" i="562"/>
  <c r="S21" i="561"/>
  <c r="S22" i="561"/>
  <c r="Q30" i="561"/>
  <c r="S29" i="561"/>
  <c r="O20" i="560"/>
  <c r="O21" i="560"/>
  <c r="S21" i="560" s="1"/>
  <c r="P30" i="560"/>
  <c r="Q30" i="560"/>
  <c r="N28" i="559"/>
  <c r="N30" i="559" s="1"/>
  <c r="O20" i="559"/>
  <c r="S20" i="559" s="1"/>
  <c r="O21" i="559"/>
  <c r="S21" i="559" s="1"/>
  <c r="S26" i="558"/>
  <c r="O23" i="558"/>
  <c r="S24" i="558"/>
  <c r="P28" i="558"/>
  <c r="P30" i="558" s="1"/>
  <c r="O21" i="558"/>
  <c r="S21" i="558" s="1"/>
  <c r="R21" i="577"/>
  <c r="S21" i="577" s="1"/>
  <c r="R23" i="577"/>
  <c r="S23" i="577" s="1"/>
  <c r="R25" i="577"/>
  <c r="S25" i="577" s="1"/>
  <c r="R21" i="578"/>
  <c r="S21" i="578" s="1"/>
  <c r="R23" i="578"/>
  <c r="S23" i="578" s="1"/>
  <c r="R25" i="578"/>
  <c r="S25" i="578" s="1"/>
  <c r="R21" i="579"/>
  <c r="S21" i="579" s="1"/>
  <c r="R23" i="579"/>
  <c r="S23" i="579" s="1"/>
  <c r="R25" i="579"/>
  <c r="S25" i="579" s="1"/>
  <c r="R21" i="580"/>
  <c r="S21" i="580" s="1"/>
  <c r="R23" i="580"/>
  <c r="S23" i="580" s="1"/>
  <c r="R25" i="580"/>
  <c r="S25" i="580" s="1"/>
  <c r="R21" i="581"/>
  <c r="S21" i="581" s="1"/>
  <c r="R23" i="581"/>
  <c r="S23" i="581" s="1"/>
  <c r="R25" i="581"/>
  <c r="S25" i="581" s="1"/>
  <c r="R21" i="582"/>
  <c r="S21" i="582" s="1"/>
  <c r="R23" i="582"/>
  <c r="S23" i="582" s="1"/>
  <c r="R25" i="582"/>
  <c r="S25" i="582" s="1"/>
  <c r="R21" i="583"/>
  <c r="S21" i="583" s="1"/>
  <c r="R23" i="583"/>
  <c r="S23" i="583" s="1"/>
  <c r="R25" i="583"/>
  <c r="S25" i="583" s="1"/>
  <c r="R21" i="584"/>
  <c r="R22" i="584"/>
  <c r="R23" i="584"/>
  <c r="R24" i="584"/>
  <c r="R28" i="584" s="1"/>
  <c r="R30" i="584" s="1"/>
  <c r="S26" i="584"/>
  <c r="S29" i="584"/>
  <c r="N28" i="585"/>
  <c r="N30" i="585" s="1"/>
  <c r="O20" i="585"/>
  <c r="N28" i="584"/>
  <c r="N30" i="584" s="1"/>
  <c r="O20" i="584"/>
  <c r="S21" i="584"/>
  <c r="S22" i="584"/>
  <c r="S23" i="584"/>
  <c r="S24" i="584"/>
  <c r="R20" i="578"/>
  <c r="R22" i="578"/>
  <c r="S22" i="578" s="1"/>
  <c r="R24" i="578"/>
  <c r="S24" i="578" s="1"/>
  <c r="R26" i="578"/>
  <c r="S26" i="578" s="1"/>
  <c r="R20" i="579"/>
  <c r="R22" i="579"/>
  <c r="S22" i="579" s="1"/>
  <c r="R24" i="579"/>
  <c r="S24" i="579" s="1"/>
  <c r="R26" i="579"/>
  <c r="S26" i="579" s="1"/>
  <c r="R20" i="580"/>
  <c r="R22" i="580"/>
  <c r="S22" i="580" s="1"/>
  <c r="R24" i="580"/>
  <c r="S24" i="580" s="1"/>
  <c r="R26" i="580"/>
  <c r="S26" i="580" s="1"/>
  <c r="R20" i="581"/>
  <c r="R22" i="581"/>
  <c r="S22" i="581" s="1"/>
  <c r="R24" i="581"/>
  <c r="S24" i="581" s="1"/>
  <c r="R26" i="581"/>
  <c r="S26" i="581" s="1"/>
  <c r="R20" i="582"/>
  <c r="R22" i="582"/>
  <c r="S22" i="582" s="1"/>
  <c r="R24" i="582"/>
  <c r="S24" i="582" s="1"/>
  <c r="R26" i="582"/>
  <c r="S26" i="582" s="1"/>
  <c r="R20" i="583"/>
  <c r="R22" i="583"/>
  <c r="S22" i="583" s="1"/>
  <c r="R24" i="583"/>
  <c r="S24" i="583" s="1"/>
  <c r="R26" i="583"/>
  <c r="S26" i="583" s="1"/>
  <c r="S23" i="585"/>
  <c r="S25" i="586"/>
  <c r="O20" i="577"/>
  <c r="O20" i="578"/>
  <c r="O20" i="579"/>
  <c r="O20" i="580"/>
  <c r="O20" i="581"/>
  <c r="O20" i="582"/>
  <c r="O20" i="583"/>
  <c r="R25" i="584"/>
  <c r="S25" i="584" s="1"/>
  <c r="R21" i="585"/>
  <c r="R28" i="585" s="1"/>
  <c r="R30" i="585" s="1"/>
  <c r="R23" i="585"/>
  <c r="R25" i="585"/>
  <c r="S25" i="585" s="1"/>
  <c r="R21" i="586"/>
  <c r="S21" i="586" s="1"/>
  <c r="R23" i="586"/>
  <c r="S23" i="586" s="1"/>
  <c r="R25" i="586"/>
  <c r="R21" i="587"/>
  <c r="S21" i="587" s="1"/>
  <c r="R23" i="587"/>
  <c r="S23" i="587" s="1"/>
  <c r="R25" i="587"/>
  <c r="S25" i="587" s="1"/>
  <c r="R21" i="588"/>
  <c r="S21" i="588" s="1"/>
  <c r="R23" i="588"/>
  <c r="S23" i="588" s="1"/>
  <c r="O28" i="589"/>
  <c r="O30" i="589" s="1"/>
  <c r="O21" i="591"/>
  <c r="S21" i="591" s="1"/>
  <c r="O25" i="591"/>
  <c r="S25" i="591" s="1"/>
  <c r="S26" i="591"/>
  <c r="R22" i="592"/>
  <c r="R28" i="592" s="1"/>
  <c r="R30" i="592" s="1"/>
  <c r="R24" i="592"/>
  <c r="R26" i="592"/>
  <c r="S23" i="593"/>
  <c r="S25" i="594"/>
  <c r="O28" i="590"/>
  <c r="O30" i="590" s="1"/>
  <c r="S22" i="591"/>
  <c r="R23" i="591"/>
  <c r="S23" i="591" s="1"/>
  <c r="N28" i="592"/>
  <c r="N30" i="592" s="1"/>
  <c r="O20" i="592"/>
  <c r="S24" i="592"/>
  <c r="S26" i="592"/>
  <c r="S29" i="592"/>
  <c r="R20" i="593"/>
  <c r="R28" i="593" s="1"/>
  <c r="R30" i="593" s="1"/>
  <c r="N28" i="593"/>
  <c r="N30" i="593" s="1"/>
  <c r="O20" i="593"/>
  <c r="S21" i="593"/>
  <c r="S23" i="594"/>
  <c r="S25" i="595"/>
  <c r="S25" i="596"/>
  <c r="R22" i="585"/>
  <c r="S22" i="585" s="1"/>
  <c r="R24" i="585"/>
  <c r="S24" i="585" s="1"/>
  <c r="R26" i="585"/>
  <c r="S26" i="585" s="1"/>
  <c r="R20" i="586"/>
  <c r="R28" i="586" s="1"/>
  <c r="R30" i="586" s="1"/>
  <c r="R22" i="586"/>
  <c r="S22" i="586" s="1"/>
  <c r="R24" i="586"/>
  <c r="S24" i="586" s="1"/>
  <c r="R26" i="586"/>
  <c r="S26" i="586" s="1"/>
  <c r="R20" i="587"/>
  <c r="R28" i="587" s="1"/>
  <c r="R30" i="587" s="1"/>
  <c r="R22" i="587"/>
  <c r="S22" i="587" s="1"/>
  <c r="R24" i="587"/>
  <c r="S24" i="587" s="1"/>
  <c r="R26" i="587"/>
  <c r="S26" i="587" s="1"/>
  <c r="R20" i="588"/>
  <c r="R28" i="588" s="1"/>
  <c r="R30" i="588" s="1"/>
  <c r="R22" i="588"/>
  <c r="S22" i="588" s="1"/>
  <c r="R24" i="588"/>
  <c r="S24" i="588" s="1"/>
  <c r="R26" i="588"/>
  <c r="S26" i="588" s="1"/>
  <c r="R20" i="589"/>
  <c r="R28" i="589" s="1"/>
  <c r="R30" i="589" s="1"/>
  <c r="R20" i="590"/>
  <c r="R28" i="590" s="1"/>
  <c r="R30" i="590" s="1"/>
  <c r="S26" i="590"/>
  <c r="R24" i="591"/>
  <c r="S24" i="591" s="1"/>
  <c r="P28" i="592"/>
  <c r="P30" i="592" s="1"/>
  <c r="S21" i="592"/>
  <c r="S23" i="592"/>
  <c r="S25" i="592"/>
  <c r="R28" i="594"/>
  <c r="R30" i="594" s="1"/>
  <c r="S21" i="594"/>
  <c r="S23" i="595"/>
  <c r="S23" i="596"/>
  <c r="O20" i="586"/>
  <c r="O20" i="587"/>
  <c r="O20" i="588"/>
  <c r="N28" i="591"/>
  <c r="N30" i="591" s="1"/>
  <c r="O20" i="591"/>
  <c r="O22" i="593"/>
  <c r="S22" i="593" s="1"/>
  <c r="O24" i="593"/>
  <c r="S24" i="593" s="1"/>
  <c r="O26" i="593"/>
  <c r="S26" i="593" s="1"/>
  <c r="O20" i="594"/>
  <c r="O22" i="594"/>
  <c r="S22" i="594" s="1"/>
  <c r="O24" i="594"/>
  <c r="S24" i="594" s="1"/>
  <c r="O26" i="594"/>
  <c r="S26" i="594" s="1"/>
  <c r="N28" i="594"/>
  <c r="N30" i="594" s="1"/>
  <c r="O20" i="595"/>
  <c r="O22" i="595"/>
  <c r="S22" i="595" s="1"/>
  <c r="O24" i="595"/>
  <c r="S24" i="595" s="1"/>
  <c r="O26" i="595"/>
  <c r="S26" i="595" s="1"/>
  <c r="N28" i="595"/>
  <c r="N30" i="595" s="1"/>
  <c r="O20" i="596"/>
  <c r="O22" i="596"/>
  <c r="S22" i="596" s="1"/>
  <c r="O24" i="596"/>
  <c r="S24" i="596" s="1"/>
  <c r="O26" i="596"/>
  <c r="S26" i="596" s="1"/>
  <c r="N28" i="596"/>
  <c r="N30" i="596" s="1"/>
  <c r="S25" i="569"/>
  <c r="S22" i="570"/>
  <c r="S23" i="569"/>
  <c r="S23" i="571"/>
  <c r="S25" i="571"/>
  <c r="S26" i="569"/>
  <c r="R21" i="567"/>
  <c r="S21" i="567" s="1"/>
  <c r="R23" i="567"/>
  <c r="S23" i="567" s="1"/>
  <c r="R25" i="567"/>
  <c r="S25" i="567" s="1"/>
  <c r="R21" i="568"/>
  <c r="S21" i="568" s="1"/>
  <c r="R23" i="568"/>
  <c r="S23" i="568" s="1"/>
  <c r="R25" i="568"/>
  <c r="S25" i="568" s="1"/>
  <c r="R21" i="569"/>
  <c r="S21" i="569" s="1"/>
  <c r="R23" i="569"/>
  <c r="R25" i="569"/>
  <c r="R21" i="570"/>
  <c r="S21" i="570" s="1"/>
  <c r="R23" i="570"/>
  <c r="S23" i="570" s="1"/>
  <c r="R25" i="570"/>
  <c r="S25" i="570" s="1"/>
  <c r="R26" i="570"/>
  <c r="S29" i="570"/>
  <c r="S22" i="571"/>
  <c r="S26" i="571"/>
  <c r="S21" i="574"/>
  <c r="S25" i="576"/>
  <c r="R20" i="567"/>
  <c r="R24" i="567"/>
  <c r="S24" i="567" s="1"/>
  <c r="R26" i="567"/>
  <c r="S26" i="567" s="1"/>
  <c r="R20" i="568"/>
  <c r="R28" i="568" s="1"/>
  <c r="R30" i="568" s="1"/>
  <c r="R22" i="568"/>
  <c r="S22" i="568" s="1"/>
  <c r="R24" i="568"/>
  <c r="S24" i="568" s="1"/>
  <c r="R26" i="568"/>
  <c r="S26" i="568" s="1"/>
  <c r="R20" i="569"/>
  <c r="R22" i="569"/>
  <c r="S22" i="569" s="1"/>
  <c r="R24" i="569"/>
  <c r="S24" i="569" s="1"/>
  <c r="R26" i="569"/>
  <c r="N28" i="570"/>
  <c r="N30" i="570" s="1"/>
  <c r="R20" i="570"/>
  <c r="R22" i="570"/>
  <c r="R24" i="570"/>
  <c r="S24" i="570" s="1"/>
  <c r="S26" i="570"/>
  <c r="R28" i="571"/>
  <c r="R30" i="571" s="1"/>
  <c r="R22" i="573"/>
  <c r="O22" i="573"/>
  <c r="S22" i="573" s="1"/>
  <c r="O20" i="567"/>
  <c r="O20" i="568"/>
  <c r="O20" i="569"/>
  <c r="O20" i="570"/>
  <c r="N28" i="571"/>
  <c r="N30" i="571" s="1"/>
  <c r="O20" i="571"/>
  <c r="S24" i="571"/>
  <c r="N28" i="572"/>
  <c r="N30" i="572" s="1"/>
  <c r="O20" i="572"/>
  <c r="S21" i="572"/>
  <c r="S22" i="572"/>
  <c r="S23" i="572"/>
  <c r="S24" i="572"/>
  <c r="S25" i="572"/>
  <c r="S26" i="572"/>
  <c r="S29" i="572"/>
  <c r="N28" i="573"/>
  <c r="N30" i="573" s="1"/>
  <c r="O20" i="573"/>
  <c r="O24" i="573"/>
  <c r="S24" i="573" s="1"/>
  <c r="O26" i="573"/>
  <c r="S26" i="573" s="1"/>
  <c r="O20" i="574"/>
  <c r="O22" i="574"/>
  <c r="S22" i="574" s="1"/>
  <c r="O24" i="574"/>
  <c r="S24" i="574" s="1"/>
  <c r="O26" i="574"/>
  <c r="S26" i="574" s="1"/>
  <c r="N28" i="574"/>
  <c r="N30" i="574" s="1"/>
  <c r="O20" i="575"/>
  <c r="O22" i="575"/>
  <c r="S22" i="575" s="1"/>
  <c r="O24" i="575"/>
  <c r="S24" i="575" s="1"/>
  <c r="O26" i="575"/>
  <c r="S26" i="575" s="1"/>
  <c r="N28" i="575"/>
  <c r="N30" i="575" s="1"/>
  <c r="O20" i="576"/>
  <c r="O22" i="576"/>
  <c r="S22" i="576" s="1"/>
  <c r="O24" i="576"/>
  <c r="S24" i="576" s="1"/>
  <c r="O26" i="576"/>
  <c r="S26" i="576" s="1"/>
  <c r="N28" i="576"/>
  <c r="N30" i="576" s="1"/>
  <c r="R21" i="573"/>
  <c r="S21" i="573" s="1"/>
  <c r="R23" i="573"/>
  <c r="S23" i="573" s="1"/>
  <c r="R25" i="573"/>
  <c r="S25" i="573" s="1"/>
  <c r="R21" i="574"/>
  <c r="R28" i="574" s="1"/>
  <c r="R30" i="574" s="1"/>
  <c r="R23" i="574"/>
  <c r="S23" i="574" s="1"/>
  <c r="R25" i="574"/>
  <c r="S25" i="574" s="1"/>
  <c r="R21" i="575"/>
  <c r="R28" i="575" s="1"/>
  <c r="R30" i="575" s="1"/>
  <c r="R23" i="575"/>
  <c r="S23" i="575" s="1"/>
  <c r="R25" i="575"/>
  <c r="S25" i="575" s="1"/>
  <c r="R21" i="576"/>
  <c r="R28" i="576" s="1"/>
  <c r="R30" i="576" s="1"/>
  <c r="R23" i="576"/>
  <c r="S23" i="576" s="1"/>
  <c r="R25" i="576"/>
  <c r="R28" i="565"/>
  <c r="R30" i="565" s="1"/>
  <c r="S24" i="565"/>
  <c r="S26" i="565"/>
  <c r="S26" i="566"/>
  <c r="R28" i="566"/>
  <c r="R30" i="566" s="1"/>
  <c r="S20" i="565"/>
  <c r="S28" i="565" s="1"/>
  <c r="S30" i="565" s="1"/>
  <c r="M35" i="565" s="1"/>
  <c r="R91" i="565" s="1"/>
  <c r="S20" i="566"/>
  <c r="O23" i="565"/>
  <c r="S23" i="565" s="1"/>
  <c r="O21" i="566"/>
  <c r="S21" i="566" s="1"/>
  <c r="O25" i="566"/>
  <c r="S25" i="566" s="1"/>
  <c r="S21" i="562"/>
  <c r="S23" i="563"/>
  <c r="O20" i="561"/>
  <c r="O24" i="561"/>
  <c r="S24" i="561" s="1"/>
  <c r="O26" i="561"/>
  <c r="S26" i="561" s="1"/>
  <c r="O20" i="562"/>
  <c r="O22" i="562"/>
  <c r="S22" i="562" s="1"/>
  <c r="O24" i="562"/>
  <c r="S24" i="562" s="1"/>
  <c r="O20" i="563"/>
  <c r="O22" i="563"/>
  <c r="S22" i="563" s="1"/>
  <c r="O24" i="563"/>
  <c r="S24" i="563" s="1"/>
  <c r="O26" i="563"/>
  <c r="S26" i="563" s="1"/>
  <c r="N28" i="563"/>
  <c r="N30" i="563" s="1"/>
  <c r="O20" i="564"/>
  <c r="O22" i="564"/>
  <c r="S22" i="564" s="1"/>
  <c r="O24" i="564"/>
  <c r="S24" i="564" s="1"/>
  <c r="O26" i="564"/>
  <c r="S26" i="564" s="1"/>
  <c r="N28" i="564"/>
  <c r="N30" i="564" s="1"/>
  <c r="R25" i="561"/>
  <c r="S25" i="561" s="1"/>
  <c r="R21" i="562"/>
  <c r="R28" i="562" s="1"/>
  <c r="R30" i="562" s="1"/>
  <c r="R23" i="562"/>
  <c r="S23" i="562" s="1"/>
  <c r="R25" i="562"/>
  <c r="S25" i="562" s="1"/>
  <c r="R21" i="563"/>
  <c r="R28" i="563" s="1"/>
  <c r="R30" i="563" s="1"/>
  <c r="R23" i="563"/>
  <c r="R25" i="563"/>
  <c r="S25" i="563" s="1"/>
  <c r="R21" i="564"/>
  <c r="R28" i="564" s="1"/>
  <c r="R30" i="564" s="1"/>
  <c r="R23" i="564"/>
  <c r="S23" i="564" s="1"/>
  <c r="R25" i="564"/>
  <c r="S25" i="564" s="1"/>
  <c r="S20" i="560"/>
  <c r="S28" i="560" s="1"/>
  <c r="S30" i="560" s="1"/>
  <c r="M35" i="560" s="1"/>
  <c r="R91" i="560" s="1"/>
  <c r="O28" i="559"/>
  <c r="O30" i="559" s="1"/>
  <c r="S20" i="558"/>
  <c r="O28" i="558"/>
  <c r="O30" i="558" s="1"/>
  <c r="S23" i="558"/>
  <c r="S25" i="558"/>
  <c r="R22" i="558"/>
  <c r="R28" i="558" s="1"/>
  <c r="R30" i="558" s="1"/>
  <c r="N28" i="558"/>
  <c r="N30" i="558" s="1"/>
  <c r="G78" i="355"/>
  <c r="S21" i="575" l="1"/>
  <c r="R28" i="569"/>
  <c r="R30" i="569" s="1"/>
  <c r="O28" i="560"/>
  <c r="O30" i="560" s="1"/>
  <c r="S28" i="559"/>
  <c r="S30" i="559" s="1"/>
  <c r="M35" i="559" s="1"/>
  <c r="R91" i="559" s="1"/>
  <c r="S22" i="558"/>
  <c r="S28" i="558" s="1"/>
  <c r="S30" i="558" s="1"/>
  <c r="M35" i="558" s="1"/>
  <c r="R91" i="558" s="1"/>
  <c r="O28" i="591"/>
  <c r="O30" i="591" s="1"/>
  <c r="S20" i="591"/>
  <c r="S28" i="591" s="1"/>
  <c r="S30" i="591" s="1"/>
  <c r="M35" i="591" s="1"/>
  <c r="R91" i="591" s="1"/>
  <c r="S20" i="588"/>
  <c r="S28" i="588" s="1"/>
  <c r="S30" i="588" s="1"/>
  <c r="M35" i="588" s="1"/>
  <c r="R91" i="588" s="1"/>
  <c r="O28" i="588"/>
  <c r="O30" i="588" s="1"/>
  <c r="S22" i="592"/>
  <c r="R28" i="591"/>
  <c r="R30" i="591" s="1"/>
  <c r="S20" i="583"/>
  <c r="S28" i="583" s="1"/>
  <c r="S30" i="583" s="1"/>
  <c r="M35" i="583" s="1"/>
  <c r="R91" i="583" s="1"/>
  <c r="O28" i="583"/>
  <c r="O30" i="583" s="1"/>
  <c r="S20" i="579"/>
  <c r="S28" i="579" s="1"/>
  <c r="S30" i="579" s="1"/>
  <c r="M35" i="579" s="1"/>
  <c r="R91" i="579" s="1"/>
  <c r="O28" i="579"/>
  <c r="O30" i="579" s="1"/>
  <c r="R28" i="583"/>
  <c r="R30" i="583" s="1"/>
  <c r="R28" i="582"/>
  <c r="R30" i="582" s="1"/>
  <c r="R28" i="581"/>
  <c r="R30" i="581" s="1"/>
  <c r="R28" i="580"/>
  <c r="R30" i="580" s="1"/>
  <c r="R28" i="579"/>
  <c r="R30" i="579" s="1"/>
  <c r="R28" i="578"/>
  <c r="R30" i="578" s="1"/>
  <c r="O28" i="595"/>
  <c r="O30" i="595" s="1"/>
  <c r="S20" i="595"/>
  <c r="S28" i="595" s="1"/>
  <c r="S30" i="595" s="1"/>
  <c r="M35" i="595" s="1"/>
  <c r="R91" i="595" s="1"/>
  <c r="O28" i="594"/>
  <c r="O30" i="594" s="1"/>
  <c r="S20" i="594"/>
  <c r="S28" i="594" s="1"/>
  <c r="S30" i="594" s="1"/>
  <c r="M35" i="594" s="1"/>
  <c r="R91" i="594" s="1"/>
  <c r="S20" i="587"/>
  <c r="S28" i="587" s="1"/>
  <c r="S30" i="587" s="1"/>
  <c r="M35" i="587" s="1"/>
  <c r="R91" i="587" s="1"/>
  <c r="O28" i="587"/>
  <c r="O30" i="587" s="1"/>
  <c r="O28" i="592"/>
  <c r="O30" i="592" s="1"/>
  <c r="S20" i="592"/>
  <c r="S28" i="592" s="1"/>
  <c r="S30" i="592" s="1"/>
  <c r="M35" i="592" s="1"/>
  <c r="R91" i="592" s="1"/>
  <c r="S20" i="582"/>
  <c r="S28" i="582" s="1"/>
  <c r="S30" i="582" s="1"/>
  <c r="M35" i="582" s="1"/>
  <c r="R91" i="582" s="1"/>
  <c r="O28" i="582"/>
  <c r="O30" i="582" s="1"/>
  <c r="S20" i="578"/>
  <c r="S28" i="578" s="1"/>
  <c r="S30" i="578" s="1"/>
  <c r="M35" i="578" s="1"/>
  <c r="R91" i="578" s="1"/>
  <c r="O28" i="578"/>
  <c r="O30" i="578" s="1"/>
  <c r="S21" i="585"/>
  <c r="R28" i="577"/>
  <c r="R30" i="577" s="1"/>
  <c r="O28" i="593"/>
  <c r="O30" i="593" s="1"/>
  <c r="S20" i="593"/>
  <c r="S28" i="593" s="1"/>
  <c r="S30" i="593" s="1"/>
  <c r="M35" i="593" s="1"/>
  <c r="R91" i="593" s="1"/>
  <c r="S20" i="581"/>
  <c r="S28" i="581" s="1"/>
  <c r="S30" i="581" s="1"/>
  <c r="M35" i="581" s="1"/>
  <c r="R91" i="581" s="1"/>
  <c r="O28" i="581"/>
  <c r="O30" i="581" s="1"/>
  <c r="S20" i="577"/>
  <c r="S28" i="577" s="1"/>
  <c r="S30" i="577" s="1"/>
  <c r="M35" i="577" s="1"/>
  <c r="R91" i="577" s="1"/>
  <c r="O28" i="577"/>
  <c r="O30" i="577" s="1"/>
  <c r="S20" i="589"/>
  <c r="S28" i="589" s="1"/>
  <c r="S30" i="589" s="1"/>
  <c r="M35" i="589" s="1"/>
  <c r="R91" i="589" s="1"/>
  <c r="S20" i="584"/>
  <c r="S28" i="584" s="1"/>
  <c r="S30" i="584" s="1"/>
  <c r="M35" i="584" s="1"/>
  <c r="R91" i="584" s="1"/>
  <c r="O28" i="584"/>
  <c r="O30" i="584" s="1"/>
  <c r="S20" i="585"/>
  <c r="O28" i="585"/>
  <c r="O30" i="585" s="1"/>
  <c r="S20" i="586"/>
  <c r="S28" i="586" s="1"/>
  <c r="S30" i="586" s="1"/>
  <c r="M35" i="586" s="1"/>
  <c r="R91" i="586" s="1"/>
  <c r="O28" i="586"/>
  <c r="O30" i="586" s="1"/>
  <c r="O28" i="596"/>
  <c r="O30" i="596" s="1"/>
  <c r="S20" i="596"/>
  <c r="S28" i="596" s="1"/>
  <c r="S30" i="596" s="1"/>
  <c r="M35" i="596" s="1"/>
  <c r="R91" i="596" s="1"/>
  <c r="S20" i="580"/>
  <c r="S28" i="580" s="1"/>
  <c r="S30" i="580" s="1"/>
  <c r="M35" i="580" s="1"/>
  <c r="R91" i="580" s="1"/>
  <c r="O28" i="580"/>
  <c r="O30" i="580" s="1"/>
  <c r="S20" i="590"/>
  <c r="S28" i="590" s="1"/>
  <c r="S30" i="590" s="1"/>
  <c r="M35" i="590" s="1"/>
  <c r="R91" i="590" s="1"/>
  <c r="O28" i="576"/>
  <c r="O30" i="576" s="1"/>
  <c r="S20" i="576"/>
  <c r="O28" i="572"/>
  <c r="O30" i="572" s="1"/>
  <c r="S20" i="572"/>
  <c r="S28" i="572" s="1"/>
  <c r="S30" i="572" s="1"/>
  <c r="M35" i="572" s="1"/>
  <c r="R91" i="572" s="1"/>
  <c r="S20" i="567"/>
  <c r="S28" i="567" s="1"/>
  <c r="S30" i="567" s="1"/>
  <c r="M35" i="567" s="1"/>
  <c r="R91" i="567" s="1"/>
  <c r="O28" i="567"/>
  <c r="O30" i="567" s="1"/>
  <c r="S21" i="576"/>
  <c r="O28" i="575"/>
  <c r="O30" i="575" s="1"/>
  <c r="S20" i="575"/>
  <c r="S28" i="575" s="1"/>
  <c r="S30" i="575" s="1"/>
  <c r="M35" i="575" s="1"/>
  <c r="R91" i="575" s="1"/>
  <c r="S20" i="570"/>
  <c r="S28" i="570" s="1"/>
  <c r="S30" i="570" s="1"/>
  <c r="M35" i="570" s="1"/>
  <c r="R91" i="570" s="1"/>
  <c r="O28" i="570"/>
  <c r="O30" i="570" s="1"/>
  <c r="R28" i="573"/>
  <c r="R30" i="573" s="1"/>
  <c r="O28" i="573"/>
  <c r="O30" i="573" s="1"/>
  <c r="S20" i="573"/>
  <c r="S28" i="573" s="1"/>
  <c r="S30" i="573" s="1"/>
  <c r="M35" i="573" s="1"/>
  <c r="R91" i="573" s="1"/>
  <c r="S20" i="571"/>
  <c r="S28" i="571" s="1"/>
  <c r="S30" i="571" s="1"/>
  <c r="M35" i="571" s="1"/>
  <c r="R91" i="571" s="1"/>
  <c r="O28" i="571"/>
  <c r="O30" i="571" s="1"/>
  <c r="S20" i="568"/>
  <c r="S28" i="568" s="1"/>
  <c r="S30" i="568" s="1"/>
  <c r="M35" i="568" s="1"/>
  <c r="R91" i="568" s="1"/>
  <c r="O28" i="568"/>
  <c r="O30" i="568" s="1"/>
  <c r="O28" i="574"/>
  <c r="O30" i="574" s="1"/>
  <c r="S20" i="574"/>
  <c r="S28" i="574" s="1"/>
  <c r="S30" i="574" s="1"/>
  <c r="M35" i="574" s="1"/>
  <c r="R91" i="574" s="1"/>
  <c r="S20" i="569"/>
  <c r="S28" i="569" s="1"/>
  <c r="S30" i="569" s="1"/>
  <c r="M35" i="569" s="1"/>
  <c r="R91" i="569" s="1"/>
  <c r="O28" i="569"/>
  <c r="O30" i="569" s="1"/>
  <c r="R28" i="570"/>
  <c r="R30" i="570" s="1"/>
  <c r="R28" i="567"/>
  <c r="R30" i="567" s="1"/>
  <c r="O28" i="565"/>
  <c r="O30" i="565" s="1"/>
  <c r="S28" i="566"/>
  <c r="S30" i="566" s="1"/>
  <c r="M35" i="566" s="1"/>
  <c r="R91" i="566" s="1"/>
  <c r="O28" i="566"/>
  <c r="O30" i="566" s="1"/>
  <c r="O28" i="563"/>
  <c r="O30" i="563" s="1"/>
  <c r="S20" i="563"/>
  <c r="S21" i="563"/>
  <c r="S21" i="564"/>
  <c r="O28" i="561"/>
  <c r="O30" i="561" s="1"/>
  <c r="S20" i="561"/>
  <c r="S28" i="561" s="1"/>
  <c r="S30" i="561" s="1"/>
  <c r="M35" i="561" s="1"/>
  <c r="R91" i="561" s="1"/>
  <c r="R28" i="561"/>
  <c r="R30" i="561" s="1"/>
  <c r="O28" i="564"/>
  <c r="O30" i="564" s="1"/>
  <c r="S20" i="564"/>
  <c r="O28" i="562"/>
  <c r="O30" i="562" s="1"/>
  <c r="S20" i="562"/>
  <c r="S28" i="562" s="1"/>
  <c r="S30" i="562" s="1"/>
  <c r="M35" i="562" s="1"/>
  <c r="R91" i="562" s="1"/>
  <c r="N5" i="355"/>
  <c r="S28" i="585" l="1"/>
  <c r="S30" i="585" s="1"/>
  <c r="M35" i="585" s="1"/>
  <c r="R91" i="585" s="1"/>
  <c r="S28" i="564"/>
  <c r="S30" i="564" s="1"/>
  <c r="M35" i="564" s="1"/>
  <c r="R91" i="564" s="1"/>
  <c r="S28" i="576"/>
  <c r="S30" i="576" s="1"/>
  <c r="M35" i="576" s="1"/>
  <c r="R91" i="576" s="1"/>
  <c r="S28" i="563"/>
  <c r="S30" i="563" s="1"/>
  <c r="M35" i="563" s="1"/>
  <c r="R91" i="563" s="1"/>
  <c r="S60" i="355"/>
  <c r="S89" i="355"/>
  <c r="G84" i="355"/>
  <c r="S78" i="355"/>
  <c r="G54" i="355"/>
  <c r="S69" i="355"/>
  <c r="S54" i="355"/>
  <c r="G69" i="355"/>
  <c r="S45" i="355"/>
  <c r="G45" i="355"/>
  <c r="O21" i="355"/>
  <c r="P21" i="355"/>
  <c r="Q21" i="355"/>
  <c r="N22" i="355"/>
  <c r="O22" i="355" s="1"/>
  <c r="P22" i="355"/>
  <c r="Q22" i="355"/>
  <c r="N23" i="355"/>
  <c r="O23" i="355" s="1"/>
  <c r="P23" i="355"/>
  <c r="Q23" i="355"/>
  <c r="N24" i="355"/>
  <c r="O24" i="355" s="1"/>
  <c r="P24" i="355"/>
  <c r="Q24" i="355"/>
  <c r="N25" i="355"/>
  <c r="O25" i="355" s="1"/>
  <c r="P25" i="355"/>
  <c r="Q25" i="355"/>
  <c r="N26" i="355"/>
  <c r="R26" i="355" s="1"/>
  <c r="P26" i="355"/>
  <c r="Q26" i="355"/>
  <c r="Q29" i="355"/>
  <c r="P29" i="355"/>
  <c r="L28" i="355"/>
  <c r="L30" i="355" s="1"/>
  <c r="M28" i="355"/>
  <c r="M30" i="355" s="1"/>
  <c r="K28" i="355"/>
  <c r="K30" i="355" s="1"/>
  <c r="Q3" i="355"/>
  <c r="D5" i="355"/>
  <c r="AE20" i="1"/>
  <c r="O29" i="1"/>
  <c r="Y16" i="1"/>
  <c r="AC22" i="1"/>
  <c r="N28" i="1"/>
  <c r="AG34" i="1"/>
  <c r="N34" i="1"/>
  <c r="Y46" i="1"/>
  <c r="AC20" i="1"/>
  <c r="I37" i="1"/>
  <c r="AE16" i="1"/>
  <c r="M33" i="1"/>
  <c r="Y42" i="1"/>
  <c r="AD36" i="1"/>
  <c r="O17" i="1"/>
  <c r="N14" i="1"/>
  <c r="U32" i="1"/>
  <c r="AH41" i="1"/>
  <c r="H28" i="1"/>
  <c r="Z31" i="1"/>
  <c r="O51" i="1"/>
  <c r="N16" i="1"/>
  <c r="Y38" i="1"/>
  <c r="AB38" i="1"/>
  <c r="O42" i="1"/>
  <c r="F23" i="1"/>
  <c r="M25" i="1"/>
  <c r="Y47" i="1"/>
  <c r="AF45" i="1"/>
  <c r="M31" i="1"/>
  <c r="Z28" i="1"/>
  <c r="R51" i="1"/>
  <c r="U38" i="1"/>
  <c r="AF44" i="1"/>
  <c r="O40" i="1"/>
  <c r="X30" i="1"/>
  <c r="AE29" i="1"/>
  <c r="Z21" i="1"/>
  <c r="V26" i="1"/>
  <c r="AE50" i="1"/>
  <c r="M43" i="1"/>
  <c r="I30" i="1"/>
  <c r="M46" i="1"/>
  <c r="Z37" i="1"/>
  <c r="AF29" i="1"/>
  <c r="P33" i="1"/>
  <c r="AF25" i="1"/>
  <c r="Y28" i="1"/>
  <c r="Z52" i="1"/>
  <c r="AF28" i="1"/>
  <c r="S42" i="1"/>
  <c r="AE43" i="1"/>
  <c r="AD27" i="1"/>
  <c r="Z50" i="1"/>
  <c r="AB16" i="1"/>
  <c r="S27" i="1"/>
  <c r="AF52" i="1"/>
  <c r="R46" i="1"/>
  <c r="AF27" i="1"/>
  <c r="AE45" i="1"/>
  <c r="AC24" i="1"/>
  <c r="O41" i="1"/>
  <c r="E35" i="1"/>
  <c r="I32" i="1"/>
  <c r="M26" i="1"/>
  <c r="AB20" i="1"/>
  <c r="AH50" i="1"/>
  <c r="M30" i="1"/>
  <c r="AE13" i="1"/>
  <c r="AC27" i="1"/>
  <c r="Y30" i="1"/>
  <c r="G40" i="1"/>
  <c r="R28" i="1"/>
  <c r="Y50" i="1"/>
  <c r="AG43" i="1"/>
  <c r="D22" i="1"/>
  <c r="M52" i="1"/>
  <c r="AG31" i="1"/>
  <c r="K19" i="1"/>
  <c r="E20" i="1"/>
  <c r="J35" i="1"/>
  <c r="H24" i="1"/>
  <c r="G45" i="1"/>
  <c r="I20" i="1"/>
  <c r="O52" i="1"/>
  <c r="E27" i="1"/>
  <c r="Z29" i="1"/>
  <c r="K28" i="1"/>
  <c r="AD14" i="1"/>
  <c r="G17" i="1"/>
  <c r="P51" i="1"/>
  <c r="R33" i="1"/>
  <c r="J33" i="1"/>
  <c r="AH19" i="1"/>
  <c r="N26" i="1"/>
  <c r="F29" i="1"/>
  <c r="M17" i="1"/>
  <c r="U35" i="1"/>
  <c r="J14" i="1"/>
  <c r="X15" i="1"/>
  <c r="AD23" i="1"/>
  <c r="H32" i="1"/>
  <c r="H38" i="1"/>
  <c r="AB43" i="1"/>
  <c r="J28" i="1"/>
  <c r="Z18" i="1"/>
  <c r="J46" i="1"/>
  <c r="AC50" i="1"/>
  <c r="E45" i="1"/>
  <c r="V35" i="1"/>
  <c r="AB50" i="1"/>
  <c r="M37" i="1"/>
  <c r="I21" i="1"/>
  <c r="D43" i="1"/>
  <c r="K50" i="1"/>
  <c r="AH33" i="1"/>
  <c r="P45" i="1"/>
  <c r="S41" i="1"/>
  <c r="Y20" i="1"/>
  <c r="R27" i="1"/>
  <c r="V48" i="1"/>
  <c r="V43" i="1"/>
  <c r="K33" i="1"/>
  <c r="X47" i="1"/>
  <c r="G39" i="1"/>
  <c r="D40" i="1"/>
  <c r="AE24" i="1"/>
  <c r="D24" i="1"/>
  <c r="V17" i="1"/>
  <c r="AG48" i="1"/>
  <c r="P22" i="1"/>
  <c r="J37" i="1"/>
  <c r="O43" i="1"/>
  <c r="V24" i="1"/>
  <c r="AG30" i="1"/>
  <c r="O49" i="1"/>
  <c r="F41" i="1"/>
  <c r="D23" i="1"/>
  <c r="U33" i="1"/>
  <c r="AG45" i="1"/>
  <c r="J16" i="1"/>
  <c r="AH25" i="1"/>
  <c r="D18" i="1"/>
  <c r="M42" i="1"/>
  <c r="J22" i="1"/>
  <c r="AH46" i="1"/>
  <c r="J42" i="1"/>
  <c r="N30" i="1"/>
  <c r="R20" i="1"/>
  <c r="AG18" i="1"/>
  <c r="N51" i="1"/>
  <c r="V23" i="1"/>
  <c r="M27" i="1"/>
  <c r="U48" i="1"/>
  <c r="AG41" i="1"/>
  <c r="P32" i="1"/>
  <c r="V19" i="1"/>
  <c r="M39" i="1"/>
  <c r="R16" i="1"/>
  <c r="G22" i="1"/>
  <c r="P28" i="1"/>
  <c r="X50" i="1"/>
  <c r="Y40" i="1"/>
  <c r="AB33" i="1"/>
  <c r="S28" i="1"/>
  <c r="O21" i="1"/>
  <c r="F44" i="1"/>
  <c r="S29" i="1"/>
  <c r="Y52" i="1"/>
  <c r="Y23" i="1"/>
  <c r="AF43" i="1"/>
  <c r="M34" i="1"/>
  <c r="X43" i="1"/>
  <c r="P37" i="1"/>
  <c r="U30" i="1"/>
  <c r="I36" i="1"/>
  <c r="M32" i="1"/>
  <c r="X18" i="1"/>
  <c r="AD44" i="1"/>
  <c r="F39" i="1"/>
  <c r="I34" i="1"/>
  <c r="R39" i="1"/>
  <c r="X41" i="1"/>
  <c r="AB26" i="1"/>
  <c r="R30" i="1"/>
  <c r="AC44" i="1"/>
  <c r="AC33" i="1"/>
  <c r="R49" i="1"/>
  <c r="D42" i="1"/>
  <c r="X40" i="1"/>
  <c r="Z20" i="1"/>
  <c r="U20" i="1"/>
  <c r="AE51" i="1"/>
  <c r="V32" i="1"/>
  <c r="S49" i="1"/>
  <c r="D34" i="1"/>
  <c r="I28" i="1"/>
  <c r="AG15" i="1"/>
  <c r="R50" i="1"/>
  <c r="F50" i="1"/>
  <c r="AH23" i="1"/>
  <c r="X22" i="1"/>
  <c r="P17" i="1"/>
  <c r="O22" i="1"/>
  <c r="AG23" i="1"/>
  <c r="AB48" i="1"/>
  <c r="AF22" i="1"/>
  <c r="J23" i="1"/>
  <c r="H31" i="1"/>
  <c r="N31" i="1"/>
  <c r="AE19" i="1"/>
  <c r="V42" i="1"/>
  <c r="I25" i="1"/>
  <c r="E37" i="1"/>
  <c r="P21" i="1"/>
  <c r="N48" i="1"/>
  <c r="I48" i="1"/>
  <c r="V22" i="1"/>
  <c r="E25" i="1"/>
  <c r="S43" i="1"/>
  <c r="M29" i="1"/>
  <c r="S40" i="1"/>
  <c r="F27" i="1"/>
  <c r="I49" i="1"/>
  <c r="AD28" i="1"/>
  <c r="R31" i="1"/>
  <c r="K47" i="1"/>
  <c r="J40" i="1"/>
  <c r="AC43" i="1"/>
  <c r="X33" i="1"/>
  <c r="K16" i="1"/>
  <c r="AD38" i="1"/>
  <c r="Y48" i="1"/>
  <c r="U36" i="1"/>
  <c r="AH39" i="1"/>
  <c r="AH30" i="1"/>
  <c r="Z32" i="1"/>
  <c r="V37" i="1"/>
  <c r="G16" i="1"/>
  <c r="F33" i="1"/>
  <c r="Y51" i="1"/>
  <c r="O16" i="1"/>
  <c r="AB34" i="1"/>
  <c r="F15" i="1"/>
  <c r="U15" i="1"/>
  <c r="N18" i="1"/>
  <c r="E38" i="1"/>
  <c r="P31" i="1"/>
  <c r="AC48" i="1"/>
  <c r="H20" i="1"/>
  <c r="K25" i="1"/>
  <c r="J45" i="1"/>
  <c r="E52" i="1"/>
  <c r="Z44" i="1"/>
  <c r="Z48" i="1"/>
  <c r="AH21" i="1"/>
  <c r="AD47" i="1"/>
  <c r="F20" i="1"/>
  <c r="V18" i="1"/>
  <c r="N29" i="1"/>
  <c r="AH20" i="1"/>
  <c r="AC49" i="1"/>
  <c r="AF15" i="1"/>
  <c r="U49" i="1"/>
  <c r="K48" i="1"/>
  <c r="R34" i="1"/>
  <c r="AD46" i="1"/>
  <c r="D17" i="1"/>
  <c r="V44" i="1"/>
  <c r="J18" i="1"/>
  <c r="Z25" i="1"/>
  <c r="S36" i="1"/>
  <c r="K26" i="1"/>
  <c r="V16" i="1"/>
  <c r="S14" i="1"/>
  <c r="Y35" i="1"/>
  <c r="D49" i="1"/>
  <c r="N42" i="1"/>
  <c r="V40" i="1"/>
  <c r="AG38" i="1"/>
  <c r="J38" i="1"/>
  <c r="S44" i="1"/>
  <c r="D15" i="1"/>
  <c r="U40" i="1"/>
  <c r="AC51" i="1"/>
  <c r="J41" i="1"/>
  <c r="D48" i="1"/>
  <c r="AG46" i="1"/>
  <c r="U31" i="1"/>
  <c r="AG49" i="1"/>
  <c r="O28" i="1"/>
  <c r="P43" i="1"/>
  <c r="Y31" i="1"/>
  <c r="AC16" i="1"/>
  <c r="I33" i="1"/>
  <c r="V46" i="1"/>
  <c r="AG35" i="1"/>
  <c r="G43" i="1"/>
  <c r="P24" i="1"/>
  <c r="Y15" i="1"/>
  <c r="AG21" i="1"/>
  <c r="O30" i="1"/>
  <c r="G18" i="1"/>
  <c r="AC15" i="1"/>
  <c r="Y45" i="1"/>
  <c r="AG19" i="1"/>
  <c r="D45" i="1"/>
  <c r="Z22" i="1"/>
  <c r="AC30" i="1"/>
  <c r="Y41" i="1"/>
  <c r="AB36" i="1"/>
  <c r="N27" i="1"/>
  <c r="D51" i="1"/>
  <c r="AG17" i="1"/>
  <c r="Z26" i="1"/>
  <c r="Z23" i="1"/>
  <c r="P35" i="1"/>
  <c r="D47" i="1"/>
  <c r="E47" i="1"/>
  <c r="P30" i="1"/>
  <c r="AD34" i="1"/>
  <c r="Z49" i="1"/>
  <c r="D44" i="1"/>
  <c r="AD24" i="1"/>
  <c r="AB35" i="1"/>
  <c r="Y19" i="1"/>
  <c r="M49" i="1"/>
  <c r="F43" i="1"/>
  <c r="AE52" i="1"/>
  <c r="AD51" i="1"/>
  <c r="U24" i="1"/>
  <c r="Z19" i="1"/>
  <c r="I52" i="1"/>
  <c r="R43" i="1"/>
  <c r="U37" i="1"/>
  <c r="R47" i="1"/>
  <c r="H42" i="1"/>
  <c r="G25" i="1"/>
  <c r="G14" i="1"/>
  <c r="O37" i="1"/>
  <c r="AE46" i="1"/>
  <c r="AD19" i="1"/>
  <c r="AF18" i="1"/>
  <c r="AD22" i="1"/>
  <c r="H15" i="1"/>
  <c r="X44" i="1"/>
  <c r="G46" i="1"/>
  <c r="E36" i="1"/>
  <c r="AH27" i="1"/>
  <c r="N37" i="1"/>
  <c r="E40" i="1"/>
  <c r="E21" i="1"/>
  <c r="M28" i="1"/>
  <c r="N20" i="1"/>
  <c r="S18" i="1"/>
  <c r="K21" i="1"/>
  <c r="G32" i="1"/>
  <c r="R36" i="1"/>
  <c r="AD25" i="1"/>
  <c r="AF32" i="1"/>
  <c r="Z34" i="1"/>
  <c r="AH36" i="1"/>
  <c r="Z46" i="1"/>
  <c r="J48" i="1"/>
  <c r="V28" i="1"/>
  <c r="E28" i="1"/>
  <c r="J15" i="1"/>
  <c r="F40" i="1"/>
  <c r="N17" i="1"/>
  <c r="R24" i="1"/>
  <c r="V21" i="1"/>
  <c r="Z30" i="1"/>
  <c r="N40" i="1"/>
  <c r="D29" i="1"/>
  <c r="U27" i="1"/>
  <c r="Y33" i="1"/>
  <c r="G49" i="1"/>
  <c r="D38" i="1"/>
  <c r="G36" i="1"/>
  <c r="P19" i="1"/>
  <c r="O50" i="1"/>
  <c r="AH35" i="1"/>
  <c r="O48" i="1"/>
  <c r="X38" i="1"/>
  <c r="AH29" i="1"/>
  <c r="Z42" i="1"/>
  <c r="Z45" i="1"/>
  <c r="AE44" i="1"/>
  <c r="Y14" i="1"/>
  <c r="AH28" i="1"/>
  <c r="Z17" i="1"/>
  <c r="Y21" i="1"/>
  <c r="E23" i="1"/>
  <c r="X51" i="1"/>
  <c r="AD16" i="1"/>
  <c r="Z40" i="1"/>
  <c r="D37" i="1"/>
  <c r="AD37" i="1"/>
  <c r="Z41" i="1"/>
  <c r="G48" i="1"/>
  <c r="AF38" i="1"/>
  <c r="U29" i="1"/>
  <c r="E15" i="1"/>
  <c r="X49" i="1"/>
  <c r="AB30" i="1"/>
  <c r="S30" i="1"/>
  <c r="I17" i="1"/>
  <c r="AE37" i="1"/>
  <c r="AC47" i="1"/>
  <c r="AF37" i="1"/>
  <c r="P25" i="1"/>
  <c r="D35" i="1"/>
  <c r="R42" i="1"/>
  <c r="AB13" i="1"/>
  <c r="AF36" i="1"/>
  <c r="S26" i="1"/>
  <c r="AE27" i="1"/>
  <c r="AH17" i="1"/>
  <c r="P16" i="1"/>
  <c r="AH48" i="1"/>
  <c r="AE47" i="1"/>
  <c r="I50" i="1"/>
  <c r="X48" i="1"/>
  <c r="F37" i="1"/>
  <c r="P39" i="1"/>
  <c r="AF21" i="1"/>
  <c r="S45" i="1"/>
  <c r="D19" i="1"/>
  <c r="U17" i="1"/>
  <c r="G24" i="1"/>
  <c r="AF20" i="1"/>
  <c r="G34" i="1"/>
  <c r="AC31" i="1"/>
  <c r="U47" i="1"/>
  <c r="P52" i="1"/>
  <c r="F24" i="1"/>
  <c r="V34" i="1"/>
  <c r="AC46" i="1"/>
  <c r="U43" i="1"/>
  <c r="X46" i="1"/>
  <c r="AF19" i="1"/>
  <c r="Y22" i="1"/>
  <c r="E50" i="1"/>
  <c r="AH40" i="1"/>
  <c r="AB41" i="1"/>
  <c r="X14" i="1"/>
  <c r="G42" i="1"/>
  <c r="F16" i="1"/>
  <c r="AE34" i="1"/>
  <c r="G23" i="1"/>
  <c r="O19" i="1"/>
  <c r="AD32" i="1"/>
  <c r="F47" i="1"/>
  <c r="AH51" i="1"/>
  <c r="V30" i="1"/>
  <c r="AH18" i="1"/>
  <c r="AG27" i="1"/>
  <c r="E32" i="1"/>
  <c r="F35" i="1"/>
  <c r="AC52" i="1"/>
  <c r="R44" i="1"/>
  <c r="U34" i="1"/>
  <c r="AC29" i="1"/>
  <c r="F36" i="1"/>
  <c r="P27" i="1"/>
  <c r="D41" i="1"/>
  <c r="G47" i="1"/>
  <c r="F22" i="1"/>
  <c r="AE26" i="1"/>
  <c r="U45" i="1"/>
  <c r="AB45" i="1"/>
  <c r="AD42" i="1"/>
  <c r="X28" i="1"/>
  <c r="P49" i="1"/>
  <c r="F21" i="1"/>
  <c r="M45" i="1"/>
  <c r="AC18" i="1"/>
  <c r="X27" i="1"/>
  <c r="AE38" i="1"/>
  <c r="E17" i="1"/>
  <c r="AD45" i="1"/>
  <c r="AH13" i="1"/>
  <c r="X20" i="1"/>
  <c r="H37" i="1"/>
  <c r="E16" i="1"/>
  <c r="F31" i="1"/>
  <c r="J20" i="1"/>
  <c r="AC45" i="1"/>
  <c r="U18" i="1"/>
  <c r="AH44" i="1"/>
  <c r="P40" i="1"/>
  <c r="M44" i="1"/>
  <c r="R41" i="1"/>
  <c r="N50" i="1"/>
  <c r="AE32" i="1"/>
  <c r="F42" i="1"/>
  <c r="AG47" i="1"/>
  <c r="R17" i="1"/>
  <c r="M41" i="1"/>
  <c r="Z14" i="1"/>
  <c r="AD15" i="1"/>
  <c r="K20" i="1"/>
  <c r="AC23" i="1"/>
  <c r="J32" i="1"/>
  <c r="H50" i="1"/>
  <c r="O39" i="1"/>
  <c r="I45" i="1"/>
  <c r="S21" i="1"/>
  <c r="AF33" i="1"/>
  <c r="Y24" i="1"/>
  <c r="AH43" i="1"/>
  <c r="O36" i="1"/>
  <c r="I26" i="1"/>
  <c r="V14" i="1"/>
  <c r="V31" i="1"/>
  <c r="AG14" i="1"/>
  <c r="O34" i="1"/>
  <c r="I47" i="1"/>
  <c r="S39" i="1"/>
  <c r="Y27" i="1"/>
  <c r="AG29" i="1"/>
  <c r="P18" i="1"/>
  <c r="I24" i="1"/>
  <c r="AD26" i="1"/>
  <c r="AB27" i="1"/>
  <c r="R29" i="1"/>
  <c r="P46" i="1"/>
  <c r="I19" i="1"/>
  <c r="X52" i="1"/>
  <c r="AH34" i="1"/>
  <c r="AB40" i="1"/>
  <c r="N35" i="1"/>
  <c r="X37" i="1"/>
  <c r="AH32" i="1"/>
  <c r="H21" i="1"/>
  <c r="AG25" i="1"/>
  <c r="M50" i="1"/>
  <c r="X35" i="1"/>
  <c r="AD20" i="1"/>
  <c r="I40" i="1"/>
  <c r="AD39" i="1"/>
  <c r="M48" i="1"/>
  <c r="AB51" i="1"/>
  <c r="AH31" i="1"/>
  <c r="S48" i="1"/>
  <c r="I35" i="1"/>
  <c r="G27" i="1"/>
  <c r="J44" i="1"/>
  <c r="AB52" i="1"/>
  <c r="F46" i="1"/>
  <c r="Z38" i="1"/>
  <c r="AF35" i="1"/>
  <c r="M18" i="1"/>
  <c r="AF47" i="1"/>
  <c r="R18" i="1"/>
  <c r="M15" i="1"/>
  <c r="AG44" i="1"/>
  <c r="M16" i="1"/>
  <c r="AE49" i="1"/>
  <c r="AH15" i="1"/>
  <c r="D46" i="1"/>
  <c r="N49" i="1"/>
  <c r="S35" i="1"/>
  <c r="AF46" i="1"/>
  <c r="F18" i="1"/>
  <c r="G44" i="1"/>
  <c r="I31" i="1"/>
  <c r="AC28" i="1"/>
  <c r="AB37" i="1"/>
  <c r="AD33" i="1"/>
  <c r="O35" i="1"/>
  <c r="Z24" i="1"/>
  <c r="G33" i="1"/>
  <c r="U22" i="1"/>
  <c r="AC14" i="1"/>
  <c r="V39" i="1"/>
  <c r="K17" i="1"/>
  <c r="Y36" i="1"/>
  <c r="D33" i="1"/>
  <c r="AG42" i="1"/>
  <c r="J30" i="1"/>
  <c r="R35" i="1"/>
  <c r="F48" i="1"/>
  <c r="AB49" i="1"/>
  <c r="AB31" i="1"/>
  <c r="E22" i="1"/>
  <c r="O47" i="1"/>
  <c r="S50" i="1"/>
  <c r="AH16" i="1"/>
  <c r="E24" i="1"/>
  <c r="N22" i="1"/>
  <c r="F14" i="1"/>
  <c r="AC19" i="1"/>
  <c r="V49" i="1"/>
  <c r="N45" i="1"/>
  <c r="G35" i="1"/>
  <c r="G31" i="1"/>
  <c r="M47" i="1"/>
  <c r="AE30" i="1"/>
  <c r="G51" i="1"/>
  <c r="V50" i="1"/>
  <c r="Z39" i="1"/>
  <c r="E41" i="1"/>
  <c r="D36" i="1"/>
  <c r="H41" i="1"/>
  <c r="R32" i="1"/>
  <c r="E39" i="1"/>
  <c r="S16" i="1"/>
  <c r="Y25" i="1"/>
  <c r="S38" i="1"/>
  <c r="H26" i="1"/>
  <c r="F30" i="1"/>
  <c r="I42" i="1"/>
  <c r="AD30" i="1"/>
  <c r="O38" i="1"/>
  <c r="S51" i="1"/>
  <c r="AF31" i="1"/>
  <c r="G41" i="1"/>
  <c r="Z16" i="1"/>
  <c r="AB44" i="1"/>
  <c r="P47" i="1"/>
  <c r="Y26" i="1"/>
  <c r="Z15" i="1"/>
  <c r="G15" i="1"/>
  <c r="O45" i="1"/>
  <c r="AF41" i="1"/>
  <c r="V29" i="1"/>
  <c r="U51" i="1"/>
  <c r="X24" i="1"/>
  <c r="I38" i="1"/>
  <c r="K22" i="1"/>
  <c r="H17" i="1"/>
  <c r="Y18" i="1"/>
  <c r="E31" i="1"/>
  <c r="M40" i="1"/>
  <c r="AG39" i="1"/>
  <c r="AF39" i="1"/>
  <c r="U46" i="1"/>
  <c r="N21" i="1"/>
  <c r="D32" i="1"/>
  <c r="R37" i="1"/>
  <c r="AD52" i="1"/>
  <c r="I29" i="1"/>
  <c r="F34" i="1"/>
  <c r="AE35" i="1"/>
  <c r="K24" i="1"/>
  <c r="U16" i="1"/>
  <c r="E49" i="1"/>
  <c r="N47" i="1"/>
  <c r="F25" i="1"/>
  <c r="AC13" i="1"/>
  <c r="Y34" i="1"/>
  <c r="X23" i="1"/>
  <c r="I41" i="1"/>
  <c r="N46" i="1"/>
  <c r="I23" i="1"/>
  <c r="AG52" i="1"/>
  <c r="U14" i="1"/>
  <c r="J31" i="1"/>
  <c r="K44" i="1"/>
  <c r="AG16" i="1"/>
  <c r="O44" i="1"/>
  <c r="O24" i="1"/>
  <c r="H45" i="1"/>
  <c r="X25" i="1"/>
  <c r="K37" i="1"/>
  <c r="AB24" i="1"/>
  <c r="I22" i="1"/>
  <c r="E42" i="1"/>
  <c r="J21" i="1"/>
  <c r="X26" i="1"/>
  <c r="E34" i="1"/>
  <c r="N24" i="1"/>
  <c r="AE14" i="1"/>
  <c r="D28" i="1"/>
  <c r="AG50" i="1"/>
  <c r="AF49" i="1"/>
  <c r="AH26" i="1"/>
  <c r="K27" i="1"/>
  <c r="G28" i="1"/>
  <c r="K42" i="1"/>
  <c r="AE25" i="1"/>
  <c r="AD18" i="1"/>
  <c r="H51" i="1"/>
  <c r="I14" i="1"/>
  <c r="V33" i="1"/>
  <c r="S22" i="1"/>
  <c r="AH45" i="1"/>
  <c r="V20" i="1"/>
  <c r="G52" i="1"/>
  <c r="U26" i="1"/>
  <c r="K29" i="1"/>
  <c r="S47" i="1"/>
  <c r="U28" i="1"/>
  <c r="O46" i="1"/>
  <c r="N25" i="1"/>
  <c r="Y29" i="1"/>
  <c r="J36" i="1"/>
  <c r="H35" i="1"/>
  <c r="H47" i="1"/>
  <c r="D39" i="1"/>
  <c r="AD31" i="1"/>
  <c r="R23" i="1"/>
  <c r="K38" i="1"/>
  <c r="K14" i="1"/>
  <c r="H29" i="1"/>
  <c r="J34" i="1"/>
  <c r="AF14" i="1"/>
  <c r="AC17" i="1"/>
  <c r="P38" i="1"/>
  <c r="K32" i="1"/>
  <c r="J50" i="1"/>
  <c r="K35" i="1"/>
  <c r="H39" i="1"/>
  <c r="N39" i="1"/>
  <c r="X34" i="1"/>
  <c r="X29" i="1"/>
  <c r="K34" i="1"/>
  <c r="F28" i="1"/>
  <c r="G21" i="1"/>
  <c r="C15" i="1"/>
  <c r="N19" i="1"/>
  <c r="AB32" i="1"/>
  <c r="P34" i="1"/>
  <c r="O20" i="1"/>
  <c r="E48" i="1"/>
  <c r="R40" i="1"/>
  <c r="M24" i="1"/>
  <c r="V47" i="1"/>
  <c r="E33" i="1"/>
  <c r="J52" i="1"/>
  <c r="K46" i="1"/>
  <c r="X42" i="1"/>
  <c r="H16" i="1"/>
  <c r="AC32" i="1"/>
  <c r="R15" i="1"/>
  <c r="D30" i="1"/>
  <c r="S37" i="1"/>
  <c r="I39" i="1"/>
  <c r="S19" i="1"/>
  <c r="AE42" i="1"/>
  <c r="G50" i="1"/>
  <c r="AD21" i="1"/>
  <c r="X19" i="1"/>
  <c r="R48" i="1"/>
  <c r="J25" i="1"/>
  <c r="AE48" i="1"/>
  <c r="P44" i="1"/>
  <c r="AE36" i="1"/>
  <c r="X39" i="1"/>
  <c r="D25" i="1"/>
  <c r="Y32" i="1"/>
  <c r="O15" i="1"/>
  <c r="F17" i="1"/>
  <c r="N41" i="1"/>
  <c r="AF24" i="1"/>
  <c r="AC39" i="1"/>
  <c r="AH24" i="1"/>
  <c r="P42" i="1"/>
  <c r="J47" i="1"/>
  <c r="D27" i="1"/>
  <c r="U25" i="1"/>
  <c r="P36" i="1"/>
  <c r="V15" i="1"/>
  <c r="AF26" i="1"/>
  <c r="AB19" i="1"/>
  <c r="AG26" i="1"/>
  <c r="M22" i="1"/>
  <c r="J17" i="1"/>
  <c r="AE15" i="1"/>
  <c r="X36" i="1"/>
  <c r="K15" i="1"/>
  <c r="G37" i="1"/>
  <c r="Y37" i="1"/>
  <c r="AC34" i="1"/>
  <c r="AG37" i="1"/>
  <c r="M19" i="1"/>
  <c r="E43" i="1"/>
  <c r="S46" i="1"/>
  <c r="Z43" i="1"/>
  <c r="R14" i="1"/>
  <c r="X45" i="1"/>
  <c r="J27" i="1"/>
  <c r="H18" i="1"/>
  <c r="AH22" i="1"/>
  <c r="F26" i="1"/>
  <c r="F52" i="1"/>
  <c r="AB28" i="1"/>
  <c r="I18" i="1"/>
  <c r="AD48" i="1"/>
  <c r="E26" i="1"/>
  <c r="AH14" i="1"/>
  <c r="AD29" i="1"/>
  <c r="AD41" i="1"/>
  <c r="P15" i="1"/>
  <c r="S32" i="1"/>
  <c r="AF34" i="1"/>
  <c r="AF13" i="1"/>
  <c r="N23" i="1"/>
  <c r="AF50" i="1"/>
  <c r="O25" i="1"/>
  <c r="H25" i="1"/>
  <c r="J43" i="1"/>
  <c r="U42" i="1"/>
  <c r="S52" i="1"/>
  <c r="AG20" i="1"/>
  <c r="N32" i="1"/>
  <c r="D31" i="1"/>
  <c r="V25" i="1"/>
  <c r="AD49" i="1"/>
  <c r="M14" i="1"/>
  <c r="AF17" i="1"/>
  <c r="N44" i="1"/>
  <c r="AE41" i="1"/>
  <c r="K36" i="1"/>
  <c r="E29" i="1"/>
  <c r="H22" i="1"/>
  <c r="AB42" i="1"/>
  <c r="K30" i="1"/>
  <c r="X17" i="1"/>
  <c r="D26" i="1"/>
  <c r="AD43" i="1"/>
  <c r="H19" i="1"/>
  <c r="AE21" i="1"/>
  <c r="R45" i="1"/>
  <c r="AF42" i="1"/>
  <c r="X16" i="1"/>
  <c r="D50" i="1"/>
  <c r="K40" i="1"/>
  <c r="N38" i="1"/>
  <c r="R21" i="1"/>
  <c r="F32" i="1"/>
  <c r="AC40" i="1"/>
  <c r="AE33" i="1"/>
  <c r="P14" i="1"/>
  <c r="J49" i="1"/>
  <c r="F51" i="1"/>
  <c r="O31" i="1"/>
  <c r="H48" i="1"/>
  <c r="F19" i="1"/>
  <c r="S25" i="1"/>
  <c r="X21" i="1"/>
  <c r="U41" i="1"/>
  <c r="G38" i="1"/>
  <c r="AG51" i="1"/>
  <c r="P48" i="1"/>
  <c r="U52" i="1"/>
  <c r="AH47" i="1"/>
  <c r="Z36" i="1"/>
  <c r="P26" i="1"/>
  <c r="S15" i="1"/>
  <c r="H44" i="1"/>
  <c r="J26" i="1"/>
  <c r="D16" i="1"/>
  <c r="V45" i="1"/>
  <c r="V41" i="1"/>
  <c r="AF30" i="1"/>
  <c r="E30" i="1"/>
  <c r="N33" i="1"/>
  <c r="Z51" i="1"/>
  <c r="S23" i="1"/>
  <c r="E44" i="1"/>
  <c r="F45" i="1"/>
  <c r="V38" i="1"/>
  <c r="AC37" i="1"/>
  <c r="E18" i="1"/>
  <c r="M21" i="1"/>
  <c r="H33" i="1"/>
  <c r="H14" i="1"/>
  <c r="R19" i="1"/>
  <c r="M35" i="1"/>
  <c r="AC36" i="1"/>
  <c r="Y39" i="1"/>
  <c r="V51" i="1"/>
  <c r="E19" i="1"/>
  <c r="U21" i="1"/>
  <c r="O23" i="1"/>
  <c r="J51" i="1"/>
  <c r="J39" i="1"/>
  <c r="X32" i="1"/>
  <c r="G26" i="1"/>
  <c r="K31" i="1"/>
  <c r="H40" i="1"/>
  <c r="H46" i="1"/>
  <c r="D52" i="1"/>
  <c r="H52" i="1"/>
  <c r="AH52" i="1"/>
  <c r="F49" i="1"/>
  <c r="AE28" i="1"/>
  <c r="R38" i="1"/>
  <c r="K51" i="1"/>
  <c r="O13" i="1"/>
  <c r="I27" i="1"/>
  <c r="H43" i="1"/>
  <c r="V52" i="1"/>
  <c r="AC38" i="1"/>
  <c r="AB39" i="1"/>
  <c r="AG32" i="1"/>
  <c r="S17" i="1"/>
  <c r="AE39" i="1"/>
  <c r="G20" i="1"/>
  <c r="M51" i="1"/>
  <c r="S34" i="1"/>
  <c r="Y17" i="1"/>
  <c r="I43" i="1"/>
  <c r="Y43" i="1"/>
  <c r="O18" i="1"/>
  <c r="I15" i="1"/>
  <c r="AG22" i="1"/>
  <c r="P23" i="1"/>
  <c r="D14" i="1"/>
  <c r="H49" i="1"/>
  <c r="E51" i="1"/>
  <c r="J24" i="1"/>
  <c r="J19" i="1"/>
  <c r="AB25" i="1"/>
  <c r="AF48" i="1"/>
  <c r="AB46" i="1"/>
  <c r="S20" i="1"/>
  <c r="Y44" i="1"/>
  <c r="AC25" i="1"/>
  <c r="R26" i="1"/>
  <c r="U19" i="1"/>
  <c r="U23" i="1"/>
  <c r="M23" i="1"/>
  <c r="AB23" i="1"/>
  <c r="O32" i="1"/>
  <c r="Y49" i="1"/>
  <c r="H27" i="1"/>
  <c r="J29" i="1"/>
  <c r="O26" i="1"/>
  <c r="P20" i="1"/>
  <c r="H36" i="1"/>
  <c r="V36" i="1"/>
  <c r="R25" i="1"/>
  <c r="G29" i="1"/>
  <c r="N43" i="1"/>
  <c r="H30" i="1"/>
  <c r="I46" i="1"/>
  <c r="P41" i="1"/>
  <c r="AG13" i="1"/>
  <c r="R52" i="1"/>
  <c r="AD50" i="1"/>
  <c r="D20" i="1"/>
  <c r="AG28" i="1"/>
  <c r="AH49" i="1"/>
  <c r="AE17" i="1"/>
  <c r="AF51" i="1"/>
  <c r="AH37" i="1"/>
  <c r="X31" i="1"/>
  <c r="AF40" i="1"/>
  <c r="AD40" i="1"/>
  <c r="AF16" i="1"/>
  <c r="AG33" i="1"/>
  <c r="K45" i="1"/>
  <c r="AF23" i="1"/>
  <c r="K18" i="1"/>
  <c r="AD17" i="1"/>
  <c r="AC41" i="1"/>
  <c r="AE40" i="1"/>
  <c r="AB47" i="1"/>
  <c r="V27" i="1"/>
  <c r="K49" i="1"/>
  <c r="G19" i="1"/>
  <c r="E46" i="1"/>
  <c r="E14" i="1"/>
  <c r="N52" i="1"/>
  <c r="H23" i="1"/>
  <c r="AC26" i="1"/>
  <c r="U44" i="1"/>
  <c r="O27" i="1"/>
  <c r="AE23" i="1"/>
  <c r="AC42" i="1"/>
  <c r="I16" i="1"/>
  <c r="K52" i="1"/>
  <c r="G30" i="1"/>
  <c r="N36" i="1"/>
  <c r="AB15" i="1"/>
  <c r="AE22" i="1"/>
  <c r="P50" i="1"/>
  <c r="R22" i="1"/>
  <c r="AB29" i="1"/>
  <c r="K39" i="1"/>
  <c r="U39" i="1"/>
  <c r="U50" i="1"/>
  <c r="AB18" i="1"/>
  <c r="I44" i="1"/>
  <c r="O33" i="1"/>
  <c r="AG24" i="1"/>
  <c r="K23" i="1"/>
  <c r="M38" i="1"/>
  <c r="AE18" i="1"/>
  <c r="D21" i="1"/>
  <c r="AD35" i="1"/>
  <c r="Z35" i="1"/>
  <c r="AC35" i="1"/>
  <c r="Z47" i="1"/>
  <c r="F38" i="1"/>
  <c r="M20" i="1"/>
  <c r="K43" i="1"/>
  <c r="M36" i="1"/>
  <c r="AB22" i="1"/>
  <c r="AC21" i="1"/>
  <c r="AB21" i="1"/>
  <c r="K41" i="1"/>
  <c r="AD13" i="1"/>
  <c r="H34" i="1"/>
  <c r="S24" i="1"/>
  <c r="S31" i="1"/>
  <c r="AG36" i="1"/>
  <c r="I51" i="1"/>
  <c r="AH42" i="1"/>
  <c r="N15" i="1"/>
  <c r="AB17" i="1"/>
  <c r="Z33" i="1"/>
  <c r="AG40" i="1"/>
  <c r="AB14" i="1"/>
  <c r="P29" i="1"/>
  <c r="O14" i="1"/>
  <c r="AE31" i="1"/>
  <c r="Z27" i="1"/>
  <c r="AH38" i="1"/>
  <c r="S33" i="1"/>
  <c r="X13" i="1"/>
  <c r="V13" i="1"/>
  <c r="R13" i="1"/>
  <c r="F13" i="1"/>
  <c r="E13" i="1"/>
  <c r="U13" i="1"/>
  <c r="S13" i="1"/>
  <c r="P13" i="1"/>
  <c r="M13" i="1"/>
  <c r="D13" i="1"/>
  <c r="Y13" i="1"/>
  <c r="N13" i="1"/>
  <c r="AI14" i="1" l="1"/>
  <c r="AI17" i="1"/>
  <c r="AI21" i="1"/>
  <c r="AI22" i="1"/>
  <c r="Q36" i="1"/>
  <c r="Q20" i="1"/>
  <c r="Q38" i="1"/>
  <c r="AI18" i="1"/>
  <c r="W50" i="1"/>
  <c r="W39" i="1"/>
  <c r="AI29" i="1"/>
  <c r="T22" i="1"/>
  <c r="AI15" i="1"/>
  <c r="W44" i="1"/>
  <c r="AI47" i="1"/>
  <c r="AA31" i="1"/>
  <c r="T52" i="1"/>
  <c r="T25" i="1"/>
  <c r="AI23" i="1"/>
  <c r="Q23" i="1"/>
  <c r="W23" i="1"/>
  <c r="W19" i="1"/>
  <c r="T26" i="1"/>
  <c r="AI46" i="1"/>
  <c r="AI25" i="1"/>
  <c r="Q51" i="1"/>
  <c r="AI39" i="1"/>
  <c r="T38" i="1"/>
  <c r="AA32" i="1"/>
  <c r="W21" i="1"/>
  <c r="Q35" i="1"/>
  <c r="T19" i="1"/>
  <c r="Q21" i="1"/>
  <c r="W52" i="1"/>
  <c r="W41" i="1"/>
  <c r="AA21" i="1"/>
  <c r="T21" i="1"/>
  <c r="AA16" i="1"/>
  <c r="T45" i="1"/>
  <c r="AA17" i="1"/>
  <c r="AI42" i="1"/>
  <c r="Q14" i="1"/>
  <c r="W42" i="1"/>
  <c r="AI28" i="1"/>
  <c r="AA45" i="1"/>
  <c r="T14" i="1"/>
  <c r="Q19" i="1"/>
  <c r="AA36" i="1"/>
  <c r="Q22" i="1"/>
  <c r="AI19" i="1"/>
  <c r="W25" i="1"/>
  <c r="AA39" i="1"/>
  <c r="T48" i="1"/>
  <c r="AA19" i="1"/>
  <c r="T15" i="1"/>
  <c r="AA42" i="1"/>
  <c r="Q24" i="1"/>
  <c r="T40" i="1"/>
  <c r="AI32" i="1"/>
  <c r="AA29" i="1"/>
  <c r="AA34" i="1"/>
  <c r="T23" i="1"/>
  <c r="W28" i="1"/>
  <c r="W26" i="1"/>
  <c r="AA26" i="1"/>
  <c r="AI24" i="1"/>
  <c r="AA25" i="1"/>
  <c r="W14" i="1"/>
  <c r="AA23" i="1"/>
  <c r="W16" i="1"/>
  <c r="T37" i="1"/>
  <c r="W46" i="1"/>
  <c r="Q40" i="1"/>
  <c r="L17" i="1"/>
  <c r="AA24" i="1"/>
  <c r="W51" i="1"/>
  <c r="AI44" i="1"/>
  <c r="T32" i="1"/>
  <c r="Q47" i="1"/>
  <c r="AI31" i="1"/>
  <c r="AI49" i="1"/>
  <c r="T35" i="1"/>
  <c r="W22" i="1"/>
  <c r="AI37" i="1"/>
  <c r="Q16" i="1"/>
  <c r="Q15" i="1"/>
  <c r="T18" i="1"/>
  <c r="Q18" i="1"/>
  <c r="AI52" i="1"/>
  <c r="AI51" i="1"/>
  <c r="Q48" i="1"/>
  <c r="AA35" i="1"/>
  <c r="Q50" i="1"/>
  <c r="AA37" i="1"/>
  <c r="AI40" i="1"/>
  <c r="AA52" i="1"/>
  <c r="T29" i="1"/>
  <c r="AI27" i="1"/>
  <c r="Q41" i="1"/>
  <c r="T17" i="1"/>
  <c r="T41" i="1"/>
  <c r="Q44" i="1"/>
  <c r="W18" i="1"/>
  <c r="AA20" i="1"/>
  <c r="AA27" i="1"/>
  <c r="Q45" i="1"/>
  <c r="AA28" i="1"/>
  <c r="AI45" i="1"/>
  <c r="W45" i="1"/>
  <c r="W34" i="1"/>
  <c r="T44" i="1"/>
  <c r="AA14" i="1"/>
  <c r="AI41" i="1"/>
  <c r="AA46" i="1"/>
  <c r="W43" i="1"/>
  <c r="W47" i="1"/>
  <c r="W17" i="1"/>
  <c r="AA48" i="1"/>
  <c r="T42" i="1"/>
  <c r="AI30" i="1"/>
  <c r="AA49" i="1"/>
  <c r="W29" i="1"/>
  <c r="AA51" i="1"/>
  <c r="AA38" i="1"/>
  <c r="W27" i="1"/>
  <c r="T24" i="1"/>
  <c r="T36" i="1"/>
  <c r="Q28" i="1"/>
  <c r="AA44" i="1"/>
  <c r="T47" i="1"/>
  <c r="W37" i="1"/>
  <c r="T43" i="1"/>
  <c r="W24" i="1"/>
  <c r="Q49" i="1"/>
  <c r="AI35" i="1"/>
  <c r="AI36" i="1"/>
  <c r="W31" i="1"/>
  <c r="W40" i="1"/>
  <c r="T34" i="1"/>
  <c r="W49" i="1"/>
  <c r="W15" i="1"/>
  <c r="AI34" i="1"/>
  <c r="W36" i="1"/>
  <c r="AA33" i="1"/>
  <c r="T31" i="1"/>
  <c r="Q29" i="1"/>
  <c r="AI48" i="1"/>
  <c r="AA22" i="1"/>
  <c r="T50" i="1"/>
  <c r="W20" i="1"/>
  <c r="AA40" i="1"/>
  <c r="T49" i="1"/>
  <c r="T30" i="1"/>
  <c r="AI26" i="1"/>
  <c r="AA41" i="1"/>
  <c r="T39" i="1"/>
  <c r="AA18" i="1"/>
  <c r="Q32" i="1"/>
  <c r="W30" i="1"/>
  <c r="AA43" i="1"/>
  <c r="Q34" i="1"/>
  <c r="AI33" i="1"/>
  <c r="AA50" i="1"/>
  <c r="T16" i="1"/>
  <c r="Q39" i="1"/>
  <c r="W48" i="1"/>
  <c r="Q27" i="1"/>
  <c r="T20" i="1"/>
  <c r="Q42" i="1"/>
  <c r="W33" i="1"/>
  <c r="AA47" i="1"/>
  <c r="T27" i="1"/>
  <c r="Q37" i="1"/>
  <c r="AI50" i="1"/>
  <c r="AI43" i="1"/>
  <c r="AA15" i="1"/>
  <c r="W35" i="1"/>
  <c r="Q17" i="1"/>
  <c r="T33" i="1"/>
  <c r="Q52" i="1"/>
  <c r="T28" i="1"/>
  <c r="Q30" i="1"/>
  <c r="AI20" i="1"/>
  <c r="Q26" i="1"/>
  <c r="T46" i="1"/>
  <c r="AI16" i="1"/>
  <c r="Q46" i="1"/>
  <c r="Q43" i="1"/>
  <c r="AA30" i="1"/>
  <c r="W38" i="1"/>
  <c r="T51" i="1"/>
  <c r="Q31" i="1"/>
  <c r="Q25" i="1"/>
  <c r="AI38" i="1"/>
  <c r="W32" i="1"/>
  <c r="Q33" i="1"/>
  <c r="F53" i="1"/>
  <c r="R22" i="355"/>
  <c r="S22" i="355" s="1"/>
  <c r="R24" i="355"/>
  <c r="S24" i="355" s="1"/>
  <c r="R25" i="355"/>
  <c r="S25" i="355" s="1"/>
  <c r="G60" i="355"/>
  <c r="R23" i="355"/>
  <c r="S23" i="355" s="1"/>
  <c r="R21" i="355"/>
  <c r="S21" i="355" s="1"/>
  <c r="O26" i="355"/>
  <c r="S26" i="355" s="1"/>
  <c r="S29" i="355"/>
  <c r="Z13" i="1"/>
  <c r="N20" i="355" l="1"/>
  <c r="R20" i="355" s="1"/>
  <c r="R28" i="355" s="1"/>
  <c r="R30" i="355" s="1"/>
  <c r="Q20" i="355"/>
  <c r="Q28" i="355" s="1"/>
  <c r="Q30" i="355" s="1"/>
  <c r="P20" i="355"/>
  <c r="P28" i="355" s="1"/>
  <c r="P30" i="355" s="1"/>
  <c r="J13" i="1"/>
  <c r="I13" i="1"/>
  <c r="K13" i="1"/>
  <c r="O20" i="355" l="1"/>
  <c r="O28" i="355" s="1"/>
  <c r="O30" i="355" s="1"/>
  <c r="N28" i="355"/>
  <c r="N30" i="355" s="1"/>
  <c r="G13" i="1"/>
  <c r="H13" i="1"/>
  <c r="S20" i="355" l="1"/>
  <c r="S28" i="355" s="1"/>
  <c r="S30" i="355" s="1"/>
  <c r="M35" i="355" s="1"/>
  <c r="R91" i="355" s="1"/>
  <c r="A14" i="173"/>
  <c r="A13" i="173"/>
  <c r="A12" i="173"/>
  <c r="A11" i="173"/>
  <c r="A10" i="173"/>
  <c r="A9" i="173"/>
  <c r="A8" i="173"/>
  <c r="E5" i="173"/>
  <c r="B5" i="173"/>
  <c r="B35" i="1"/>
  <c r="B17" i="1"/>
  <c r="AL22" i="1"/>
  <c r="AM38" i="1"/>
  <c r="AL21" i="1"/>
  <c r="AK39" i="1"/>
  <c r="AM32" i="1"/>
  <c r="AK49" i="1"/>
  <c r="C44" i="1"/>
  <c r="AL47" i="1"/>
  <c r="AL25" i="1"/>
  <c r="B20" i="1"/>
  <c r="AL13" i="1"/>
  <c r="B16" i="1"/>
  <c r="B31" i="1"/>
  <c r="AM29" i="1"/>
  <c r="AL41" i="1"/>
  <c r="AK20" i="1"/>
  <c r="AM40" i="1"/>
  <c r="AM34" i="1"/>
  <c r="AL40" i="1"/>
  <c r="C49" i="1"/>
  <c r="B41" i="1"/>
  <c r="AM16" i="1"/>
  <c r="AM50" i="1"/>
  <c r="AM25" i="1"/>
  <c r="B43" i="1"/>
  <c r="B40" i="1"/>
  <c r="B15" i="1"/>
  <c r="AL18" i="1"/>
  <c r="AK18" i="1"/>
  <c r="AM46" i="1"/>
  <c r="AK38" i="1"/>
  <c r="AK31" i="1"/>
  <c r="AL23" i="1"/>
  <c r="B19" i="1"/>
  <c r="AM39" i="1"/>
  <c r="AM35" i="1"/>
  <c r="AK42" i="1"/>
  <c r="AK24" i="1"/>
  <c r="AK47" i="1"/>
  <c r="AL26" i="1"/>
  <c r="C21" i="1"/>
  <c r="C30" i="1"/>
  <c r="AK52" i="1"/>
  <c r="AL49" i="1"/>
  <c r="AK25" i="1"/>
  <c r="AM17" i="1"/>
  <c r="B28" i="1"/>
  <c r="AM18" i="1"/>
  <c r="C39" i="1"/>
  <c r="AM49" i="1"/>
  <c r="B25" i="1"/>
  <c r="C48" i="1"/>
  <c r="C47" i="1"/>
  <c r="C32" i="1"/>
  <c r="AM19" i="1"/>
  <c r="AM14" i="1"/>
  <c r="AK45" i="1"/>
  <c r="B52" i="1"/>
  <c r="AM24" i="1"/>
  <c r="AK41" i="1"/>
  <c r="AL37" i="1"/>
  <c r="AK17" i="1"/>
  <c r="AK46" i="1"/>
  <c r="AM41" i="1"/>
  <c r="B26" i="1"/>
  <c r="B18" i="1"/>
  <c r="C36" i="1"/>
  <c r="AK36" i="1"/>
  <c r="AM20" i="1"/>
  <c r="C41" i="1"/>
  <c r="AK32" i="1"/>
  <c r="B47" i="1"/>
  <c r="C14" i="1"/>
  <c r="C16" i="1"/>
  <c r="AL19" i="1"/>
  <c r="AK27" i="1"/>
  <c r="B24" i="1"/>
  <c r="C22" i="1"/>
  <c r="B14" i="1"/>
  <c r="B45" i="1"/>
  <c r="AL50" i="1"/>
  <c r="AM51" i="1"/>
  <c r="AM44" i="1"/>
  <c r="B39" i="1"/>
  <c r="AK51" i="1"/>
  <c r="C43" i="1"/>
  <c r="AK23" i="1"/>
  <c r="AM48" i="1"/>
  <c r="B13" i="1"/>
  <c r="C34" i="1"/>
  <c r="B21" i="1"/>
  <c r="AL31" i="1"/>
  <c r="AL38" i="1"/>
  <c r="AK15" i="1"/>
  <c r="AL44" i="1"/>
  <c r="AL36" i="1"/>
  <c r="AM15" i="1"/>
  <c r="C19" i="1"/>
  <c r="AM27" i="1"/>
  <c r="AL28" i="1"/>
  <c r="AK44" i="1"/>
  <c r="C52" i="1"/>
  <c r="B36" i="1"/>
  <c r="AK22" i="1"/>
  <c r="AK14" i="1"/>
  <c r="C17" i="1"/>
  <c r="AL15" i="1"/>
  <c r="AL33" i="1"/>
  <c r="B34" i="1"/>
  <c r="B48" i="1"/>
  <c r="AM45" i="1"/>
  <c r="C42" i="1"/>
  <c r="C18" i="1"/>
  <c r="AL14" i="1"/>
  <c r="AL42" i="1"/>
  <c r="C46" i="1"/>
  <c r="AM26" i="1"/>
  <c r="AK43" i="1"/>
  <c r="AM30" i="1"/>
  <c r="AK13" i="1"/>
  <c r="B50" i="1"/>
  <c r="AL16" i="1"/>
  <c r="AM23" i="1"/>
  <c r="AL30" i="1"/>
  <c r="C37" i="1"/>
  <c r="AL27" i="1"/>
  <c r="C33" i="1"/>
  <c r="AL43" i="1"/>
  <c r="AL35" i="1"/>
  <c r="AM22" i="1"/>
  <c r="AL48" i="1"/>
  <c r="B23" i="1"/>
  <c r="C23" i="1"/>
  <c r="B44" i="1"/>
  <c r="C24" i="1"/>
  <c r="AL51" i="1"/>
  <c r="B32" i="1"/>
  <c r="AK29" i="1"/>
  <c r="AL39" i="1"/>
  <c r="B42" i="1"/>
  <c r="AK34" i="1"/>
  <c r="AM13" i="1"/>
  <c r="C40" i="1"/>
  <c r="B33" i="1"/>
  <c r="AK28" i="1"/>
  <c r="AM28" i="1"/>
  <c r="AK40" i="1"/>
  <c r="AK33" i="1"/>
  <c r="B38" i="1"/>
  <c r="AM36" i="1"/>
  <c r="C50" i="1"/>
  <c r="C13" i="1"/>
  <c r="AL20" i="1"/>
  <c r="AL52" i="1"/>
  <c r="AM21" i="1"/>
  <c r="AM47" i="1"/>
  <c r="B49" i="1"/>
  <c r="AL32" i="1"/>
  <c r="C45" i="1"/>
  <c r="C27" i="1"/>
  <c r="B46" i="1"/>
  <c r="B22" i="1"/>
  <c r="AM52" i="1"/>
  <c r="AK30" i="1"/>
  <c r="B29" i="1"/>
  <c r="B27" i="1"/>
  <c r="C38" i="1"/>
  <c r="AL45" i="1"/>
  <c r="AK19" i="1"/>
  <c r="AM37" i="1"/>
  <c r="AK48" i="1"/>
  <c r="C35" i="1"/>
  <c r="C20" i="1"/>
  <c r="C31" i="1"/>
  <c r="B51" i="1"/>
  <c r="AM42" i="1"/>
  <c r="AM33" i="1"/>
  <c r="AK16" i="1"/>
  <c r="AL29" i="1"/>
  <c r="AK37" i="1"/>
  <c r="AK26" i="1"/>
  <c r="B30" i="1"/>
  <c r="AK50" i="1"/>
  <c r="AM31" i="1"/>
  <c r="B37" i="1"/>
  <c r="AM43" i="1"/>
  <c r="AL17" i="1"/>
  <c r="C25" i="1"/>
  <c r="C26" i="1"/>
  <c r="C29" i="1"/>
  <c r="AK35" i="1"/>
  <c r="C28" i="1"/>
  <c r="C51" i="1"/>
  <c r="AL34" i="1"/>
  <c r="AK21" i="1"/>
  <c r="AL46" i="1"/>
  <c r="AL24" i="1"/>
  <c r="L21" i="1" l="1"/>
  <c r="AJ21" i="1" s="1"/>
  <c r="L50" i="1"/>
  <c r="AJ50" i="1" s="1"/>
  <c r="AC53" i="1"/>
  <c r="C9" i="173" s="1"/>
  <c r="G53" i="1"/>
  <c r="L47" i="1"/>
  <c r="AJ47" i="1" s="1"/>
  <c r="K53" i="1"/>
  <c r="V53" i="1"/>
  <c r="N53" i="1"/>
  <c r="L48" i="1"/>
  <c r="AJ48" i="1" s="1"/>
  <c r="L27" i="1"/>
  <c r="AJ27" i="1" s="1"/>
  <c r="J53" i="1"/>
  <c r="Z53" i="1"/>
  <c r="R53" i="1"/>
  <c r="T13" i="1"/>
  <c r="I53" i="1"/>
  <c r="L45" i="1"/>
  <c r="AJ45" i="1" s="1"/>
  <c r="AH53" i="1"/>
  <c r="C14" i="173" s="1"/>
  <c r="H53" i="1"/>
  <c r="L13" i="1"/>
  <c r="L26" i="1"/>
  <c r="AJ26" i="1" s="1"/>
  <c r="AI13" i="1"/>
  <c r="AB53" i="1"/>
  <c r="C8" i="173" s="1"/>
  <c r="AF53" i="1"/>
  <c r="C12" i="173" s="1"/>
  <c r="D53" i="1"/>
  <c r="L51" i="1"/>
  <c r="AJ51" i="1" s="1"/>
  <c r="L14" i="1"/>
  <c r="AJ14" i="1" s="1"/>
  <c r="AG53" i="1"/>
  <c r="C13" i="173" s="1"/>
  <c r="O53" i="1"/>
  <c r="L16" i="1"/>
  <c r="AJ16" i="1" s="1"/>
  <c r="AD53" i="1"/>
  <c r="C10" i="173" s="1"/>
  <c r="AE53" i="1"/>
  <c r="C11" i="173" s="1"/>
  <c r="E53" i="1"/>
  <c r="L44" i="1"/>
  <c r="AJ44" i="1" s="1"/>
  <c r="L31" i="1"/>
  <c r="AJ31" i="1" s="1"/>
  <c r="L42" i="1"/>
  <c r="AJ42" i="1" s="1"/>
  <c r="L35" i="1"/>
  <c r="AJ35" i="1" s="1"/>
  <c r="P53" i="1"/>
  <c r="Y53" i="1"/>
  <c r="L52" i="1"/>
  <c r="AJ52" i="1" s="1"/>
  <c r="L41" i="1"/>
  <c r="AJ41" i="1" s="1"/>
  <c r="Q13" i="1"/>
  <c r="M53" i="1"/>
  <c r="L36" i="1"/>
  <c r="AJ36" i="1" s="1"/>
  <c r="L18" i="1"/>
  <c r="AJ18" i="1" s="1"/>
  <c r="L23" i="1"/>
  <c r="AJ23" i="1" s="1"/>
  <c r="L32" i="1"/>
  <c r="AJ32" i="1" s="1"/>
  <c r="X53" i="1"/>
  <c r="AA13" i="1"/>
  <c r="L30" i="1"/>
  <c r="AJ30" i="1" s="1"/>
  <c r="L24" i="1"/>
  <c r="AJ24" i="1" s="1"/>
  <c r="L39" i="1"/>
  <c r="AJ39" i="1" s="1"/>
  <c r="L43" i="1"/>
  <c r="AJ43" i="1" s="1"/>
  <c r="L20" i="1"/>
  <c r="AJ20" i="1" s="1"/>
  <c r="L29" i="1"/>
  <c r="AJ29" i="1" s="1"/>
  <c r="L25" i="1"/>
  <c r="AJ25" i="1" s="1"/>
  <c r="AJ17" i="1"/>
  <c r="L22" i="1"/>
  <c r="AJ22" i="1" s="1"/>
  <c r="W13" i="1"/>
  <c r="U53" i="1"/>
  <c r="W53" i="1" s="1"/>
  <c r="L28" i="1"/>
  <c r="AJ28" i="1" s="1"/>
  <c r="L49" i="1"/>
  <c r="AJ49" i="1" s="1"/>
  <c r="L33" i="1"/>
  <c r="AJ33" i="1" s="1"/>
  <c r="L37" i="1"/>
  <c r="AJ37" i="1" s="1"/>
  <c r="L15" i="1"/>
  <c r="AJ15" i="1" s="1"/>
  <c r="S53" i="1"/>
  <c r="L40" i="1"/>
  <c r="AJ40" i="1" s="1"/>
  <c r="L46" i="1"/>
  <c r="AJ46" i="1" s="1"/>
  <c r="L34" i="1"/>
  <c r="AJ34" i="1" s="1"/>
  <c r="L38" i="1"/>
  <c r="AJ38" i="1" s="1"/>
  <c r="L19" i="1"/>
  <c r="AJ19" i="1" s="1"/>
  <c r="AA53" i="1" l="1"/>
  <c r="Q53" i="1"/>
  <c r="L53" i="1"/>
  <c r="AI53" i="1"/>
  <c r="C15" i="173"/>
  <c r="F11" i="173" s="1"/>
  <c r="AJ13" i="1"/>
  <c r="T53" i="1"/>
  <c r="F9" i="173" l="1"/>
  <c r="F8" i="173"/>
  <c r="F10" i="173"/>
  <c r="F12" i="173"/>
  <c r="F13" i="173"/>
  <c r="AJ53" i="1"/>
  <c r="F14" i="173"/>
  <c r="F15" i="173" l="1"/>
</calcChain>
</file>

<file path=xl/sharedStrings.xml><?xml version="1.0" encoding="utf-8"?>
<sst xmlns="http://schemas.openxmlformats.org/spreadsheetml/2006/main" count="5042" uniqueCount="285">
  <si>
    <t>SEMESTRE</t>
  </si>
  <si>
    <t>NOMBRE DEL DOCENTE</t>
  </si>
  <si>
    <t>T</t>
  </si>
  <si>
    <t>P</t>
  </si>
  <si>
    <t>H/S PREPARACIÓN</t>
  </si>
  <si>
    <t>H/S CORRECCIÓN</t>
  </si>
  <si>
    <t>H/S ASESORÍA</t>
  </si>
  <si>
    <t>TOTAL H/S DOCENCIA</t>
  </si>
  <si>
    <t>PARTICIPACIÓN EN CONSEJOS O COMITÉS</t>
  </si>
  <si>
    <t>PLANES DE TRABAJO PARA ELABORAR MATERIAL DIDÁCTICO O PRODUCCIÓN INTELECTUAL</t>
  </si>
  <si>
    <t>DIRECCIÓN DE TRABAJOS DE GRADO</t>
  </si>
  <si>
    <t>PARTICIPACIÓN EN PROYECTOS DE INVESTIGACIÓN</t>
  </si>
  <si>
    <t>SEMINARIOS Y SIMILARES</t>
  </si>
  <si>
    <t>FUNCIONES ACADÉMICO-ADMINISTARTIVAS</t>
  </si>
  <si>
    <t>COORDINACIÓN DE SEMESTRES ACADÉMICOS</t>
  </si>
  <si>
    <t>REPRESENTACIÓN PROFESORAL A LOS CONSEJOS DE FACULTAD, ACADÉMICO Y SUPERIOR</t>
  </si>
  <si>
    <t>TOTAL H/S ACADÉMICAS</t>
  </si>
  <si>
    <t>TOTAL H/S INVESTIGACIÓN</t>
  </si>
  <si>
    <t>TOTAL H/S EXTENSIÓN</t>
  </si>
  <si>
    <t>TOTAL H/S ADMINISTRACIÓN</t>
  </si>
  <si>
    <t>VICERRECTORÍA ACADÉMICA</t>
  </si>
  <si>
    <t>TOTAL JORNADA LABORAL</t>
  </si>
  <si>
    <t>TOTAL</t>
  </si>
  <si>
    <t>FECHA</t>
  </si>
  <si>
    <t>UNIVERSIDAD DEL TOLIMA</t>
  </si>
  <si>
    <t>No.</t>
  </si>
  <si>
    <t>ACTIVIDADES DE DOCENCIA</t>
  </si>
  <si>
    <t>FACULTAD</t>
  </si>
  <si>
    <t>DEPARTAMENTO</t>
  </si>
  <si>
    <t>ACTIVIDADES</t>
  </si>
  <si>
    <t>OTRAS ACTIVIDADES</t>
  </si>
  <si>
    <t>SITUACIÓN LABORAL</t>
  </si>
  <si>
    <t>ACTIVO</t>
  </si>
  <si>
    <t>COMISIÓN DE ESTUDIOS</t>
  </si>
  <si>
    <t>COMISIÓN ADMINISTRATIVA</t>
  </si>
  <si>
    <t>PERÍODO SABÁTICO</t>
  </si>
  <si>
    <t>ACTIVIDADES  DOCENTES</t>
  </si>
  <si>
    <t>ACTIVIDADES ACADÉMICAS</t>
  </si>
  <si>
    <t>ACTIVIDADES DE INVESTIGACIÓN</t>
  </si>
  <si>
    <t>ACTIVIDADES DE EXTENSIÓN</t>
  </si>
  <si>
    <t>ACTIVIDADES ADMINISTRATIVAS</t>
  </si>
  <si>
    <t>LICENCIA</t>
  </si>
  <si>
    <t>TIPO DE VINCULACIÓN</t>
  </si>
  <si>
    <t>Nº HORAS SEMESTRE</t>
  </si>
  <si>
    <t>RESUMEN OTRAS ACTIVIDADES - DEPARATAMENTO</t>
  </si>
  <si>
    <t>%</t>
  </si>
  <si>
    <t>DIRECTOR DE DEPARTAMENTO</t>
  </si>
  <si>
    <t>PRESIDENTE DEL CONSEJO DE FACULTAD</t>
  </si>
  <si>
    <t>SECRETARIO DEL CONSEJO DE FACULTAD</t>
  </si>
  <si>
    <r>
      <t>EN LOS FORMATOS SOBRE LA JORNADA LABORAL DE LOS DOCENTES,</t>
    </r>
    <r>
      <rPr>
        <b/>
        <u/>
        <sz val="12"/>
        <rFont val="Arial Black"/>
        <family val="2"/>
      </rPr>
      <t xml:space="preserve"> NO DEBE INCLUIRSE</t>
    </r>
    <r>
      <rPr>
        <sz val="12"/>
        <rFont val="Arial Black"/>
        <family val="2"/>
      </rPr>
      <t xml:space="preserve"> INFORMACIÓN RELACIONADA CON LOS PROFESORES  </t>
    </r>
    <r>
      <rPr>
        <b/>
        <u/>
        <sz val="12"/>
        <rFont val="Arial Black"/>
        <family val="2"/>
      </rPr>
      <t>CATEDRÁTICOS, ASISTENTES DE DOCENCIA, BECARIOS, PERSONAL ADMINISTRATIVO Y HORAS DE SOBRECARGA O JORNADA ADICIONAL.</t>
    </r>
    <r>
      <rPr>
        <b/>
        <sz val="12"/>
        <rFont val="Arial Black"/>
        <family val="2"/>
      </rPr>
      <t xml:space="preserve"> TAL </t>
    </r>
    <r>
      <rPr>
        <sz val="12"/>
        <rFont val="Arial Black"/>
        <family val="2"/>
      </rPr>
      <t>INFORMACIÓN DEBERÁ REPORTARSE EN FORMA INDEPENDIENTE PARA CADA SITUACIÓN.</t>
    </r>
  </si>
  <si>
    <r>
      <t xml:space="preserve">CADA DOCENTE </t>
    </r>
    <r>
      <rPr>
        <b/>
        <u/>
        <sz val="12"/>
        <rFont val="Arial Black"/>
        <family val="2"/>
      </rPr>
      <t>DEBE SER REPORTADO ÚNICAMENTE POR EL DEPARTAMENTO EN EL CUAL ESTÁ ADSCRITO</t>
    </r>
    <r>
      <rPr>
        <sz val="12"/>
        <rFont val="Arial Black"/>
        <family val="2"/>
      </rPr>
      <t>.</t>
    </r>
  </si>
  <si>
    <t>SEÑOR DIRECTOR DE DEPARTAMENTO:</t>
  </si>
  <si>
    <t>UTILICE ÚNICAMENTE LOS FORMATOS QUE ESTÁN EN ESTE ARCHIVO; POR FAVOR NO USE FORMATOS DE SEMESTRES ANTERIORES .</t>
  </si>
  <si>
    <t>TOTAL OTRAS ACTIVIDADES</t>
  </si>
  <si>
    <t>INGENIERÍA FORESTAL</t>
  </si>
  <si>
    <t>DEDICACIÓN</t>
  </si>
  <si>
    <t>UNIDAD ACADÉMICA</t>
  </si>
  <si>
    <t>TIPO DE VINCULACION</t>
  </si>
  <si>
    <t>DEDICACION</t>
  </si>
  <si>
    <t>SITUACION</t>
  </si>
  <si>
    <t>DOCENTE DE PLANTA</t>
  </si>
  <si>
    <t>DOCENTE OCASIONAL</t>
  </si>
  <si>
    <t>TIEMPO COMPLETO</t>
  </si>
  <si>
    <t>MEDIO TIEMPO</t>
  </si>
  <si>
    <t>MEDICINA VETERINARIA Y ZOOTECNIA</t>
  </si>
  <si>
    <t>INGENIERÍA AGRONÓMICA</t>
  </si>
  <si>
    <t>CIENCIAS ECONÓMICAS Y ADMINISTRATIVAS</t>
  </si>
  <si>
    <t>CIENCIAS DE LA EDUCACIÓN</t>
  </si>
  <si>
    <t>TECNOLOGÍAS</t>
  </si>
  <si>
    <t>CIENCIAS</t>
  </si>
  <si>
    <t>CIENCIAS DE LA SALUD</t>
  </si>
  <si>
    <t>CIENCIAS HUMANAS Y ARTES</t>
  </si>
  <si>
    <t>INSTITUTO DE EDUCACIÓN A DISTANCIA</t>
  </si>
  <si>
    <t>PRODUCCION PECUARIA</t>
  </si>
  <si>
    <t>SANIDAD ANIMAL</t>
  </si>
  <si>
    <t>CIENCIAS FORESTALES</t>
  </si>
  <si>
    <t>INGENIERIA</t>
  </si>
  <si>
    <t>DESARROLLO AGRARIO</t>
  </si>
  <si>
    <t>PRODUCCION Y SANIDAD VEGETAL</t>
  </si>
  <si>
    <t>SUELOS Y AGUAS</t>
  </si>
  <si>
    <t>ADMINISTRACION Y MERCADEO</t>
  </si>
  <si>
    <t>ECONOMIA Y FINANZAS</t>
  </si>
  <si>
    <t>ESPAÑOL E INGLES</t>
  </si>
  <si>
    <t>PSICOPEDAGOGIA</t>
  </si>
  <si>
    <t>ARQUITECTURA Y DISEÑO</t>
  </si>
  <si>
    <t>TOPOGRAFIA</t>
  </si>
  <si>
    <t>BIOLOGIA</t>
  </si>
  <si>
    <t>FISICA</t>
  </si>
  <si>
    <t>MATEMATICAS Y ESTADISTICA</t>
  </si>
  <si>
    <t>QUIMICA</t>
  </si>
  <si>
    <t>CIENCIAS CLINICAS</t>
  </si>
  <si>
    <t>SALUD PUBLICA</t>
  </si>
  <si>
    <t>ARTES Y HUMANIDADES</t>
  </si>
  <si>
    <t>CIENCIAS SOCIALES Y JURIDICAS</t>
  </si>
  <si>
    <t>ESTUDIOS INTERDISCIPLINARIOS</t>
  </si>
  <si>
    <t>PEDAGOGIA Y MEDIACIONES TECNOLOGICAS</t>
  </si>
  <si>
    <t>UNIDADES ACADEMICAS</t>
  </si>
  <si>
    <t>DEPARTAMENTOS</t>
  </si>
  <si>
    <t>Otras Actividades</t>
  </si>
  <si>
    <t>1. Elaboración de proyectos especiales o nuevos programas académicos o estudios de factiblidad</t>
  </si>
  <si>
    <t>2. Participación en procesos curriculares, acreditación, autoevaluación y otros</t>
  </si>
  <si>
    <t>3. Coordinación y participación en eventos especiales (seminarios, congresos, foros y encuentros académicos, culturales y deportivos</t>
  </si>
  <si>
    <t>4. Elaboración de material didáctico y publicaciones</t>
  </si>
  <si>
    <t>5. Evaluación docente, según programación del Coordinador de Evalauación Docente</t>
  </si>
  <si>
    <t>6. Actualización de asignaturas, referido a diseño virtual y posterior actualización permanente</t>
  </si>
  <si>
    <t>7. Otras Actividades</t>
  </si>
  <si>
    <t>CORREO</t>
  </si>
  <si>
    <t>Página 1 de 1</t>
  </si>
  <si>
    <t>Código: FO-P06-F01</t>
  </si>
  <si>
    <t>CÉDULA</t>
  </si>
  <si>
    <t>Fecha versión 07: 20-11-2017</t>
  </si>
  <si>
    <t>DOCUMENTO DE IDENTIDAD</t>
  </si>
  <si>
    <t xml:space="preserve"> </t>
  </si>
  <si>
    <t>Nivel Educativo</t>
  </si>
  <si>
    <t>Semanas</t>
  </si>
  <si>
    <t>Nivel educativo</t>
  </si>
  <si>
    <t>Pregrado</t>
  </si>
  <si>
    <t>Posgrado</t>
  </si>
  <si>
    <t>Metodologia</t>
  </si>
  <si>
    <t>Presencial</t>
  </si>
  <si>
    <t>Distancia</t>
  </si>
  <si>
    <t>Tipo</t>
  </si>
  <si>
    <t>Tipo hora</t>
  </si>
  <si>
    <t>Horas totales</t>
  </si>
  <si>
    <t>Preparación</t>
  </si>
  <si>
    <t>Asesoría</t>
  </si>
  <si>
    <t>Total Horas</t>
  </si>
  <si>
    <t>Primera vez</t>
  </si>
  <si>
    <t>Asignatura regular</t>
  </si>
  <si>
    <t>Reasumida 4 periodos</t>
  </si>
  <si>
    <t>Clinica de pequeños animales</t>
  </si>
  <si>
    <t>Clinica de grandes animales</t>
  </si>
  <si>
    <t>Asignatura igual o semejante</t>
  </si>
  <si>
    <t>ASIGNACION</t>
  </si>
  <si>
    <t>Total horas por semana</t>
  </si>
  <si>
    <t>Total horas a orientar</t>
  </si>
  <si>
    <t>Corrección</t>
  </si>
  <si>
    <t>Total  de Horas</t>
  </si>
  <si>
    <t>NOMBRES</t>
  </si>
  <si>
    <t>SITUACIÓN</t>
  </si>
  <si>
    <t>Práctica</t>
  </si>
  <si>
    <t>Teorico - Práctica</t>
  </si>
  <si>
    <t>Teorica</t>
  </si>
  <si>
    <t>Datos del curso</t>
  </si>
  <si>
    <t>Subtotal</t>
  </si>
  <si>
    <t>ENTRE 1 Y 59 ESTUDIANTES</t>
  </si>
  <si>
    <t>ENTRE 60 Y 99 ESTUDIANTES</t>
  </si>
  <si>
    <t>MAYOR O IGUAL A 100 ESTUDIANTES</t>
  </si>
  <si>
    <t>HORAS ASESORIA</t>
  </si>
  <si>
    <t>HORAS CORRECCION</t>
  </si>
  <si>
    <t>Horas adicionales a los profesores con mas de 60 estudiantes</t>
  </si>
  <si>
    <t>Descripción</t>
  </si>
  <si>
    <t>RESUMEN HORAS DE DOCENCIA</t>
  </si>
  <si>
    <t xml:space="preserve">                                                                                                        JORNADA LABORAL DE PROFESORES DE PLANTA Y OCASIONALES</t>
  </si>
  <si>
    <t>Descripción del proyecto o actividad</t>
  </si>
  <si>
    <t>Horas asignadas</t>
  </si>
  <si>
    <t>TOTAL HORAS ASIGNADAS PARA ACTIVIDADES DE INVESTIGACIÓN</t>
  </si>
  <si>
    <t>SERVICIOS O PROYECTOS DE EXTENSIÓN</t>
  </si>
  <si>
    <t>Proyecto</t>
  </si>
  <si>
    <t>Horas</t>
  </si>
  <si>
    <t>TOTAL HORAS ASIGNADAS PARA ACTIVIDADES DE EXTENSIÓN</t>
  </si>
  <si>
    <t>CONSEJO</t>
  </si>
  <si>
    <t>Consejo de Facultad</t>
  </si>
  <si>
    <t>Consejo Académico</t>
  </si>
  <si>
    <t>Consejo Superior</t>
  </si>
  <si>
    <t>Comité Curricular</t>
  </si>
  <si>
    <t>Comité Central de Curriculo</t>
  </si>
  <si>
    <t>Comité de Investigaciones</t>
  </si>
  <si>
    <t>Comité Central de Investigaciones</t>
  </si>
  <si>
    <t>CIARP</t>
  </si>
  <si>
    <t>Comité de Desarrollo de la Docencia</t>
  </si>
  <si>
    <t>Comité de Proyección Social</t>
  </si>
  <si>
    <t>Comité Central de Proyección Social</t>
  </si>
  <si>
    <t>Otro</t>
  </si>
  <si>
    <t>Descripción de la participación o representación</t>
  </si>
  <si>
    <t>Comité Central de Eval. Docente</t>
  </si>
  <si>
    <t>ASISTENCIA REUNIONES</t>
  </si>
  <si>
    <t>Facultad</t>
  </si>
  <si>
    <t>IDEAD</t>
  </si>
  <si>
    <t>Departamento</t>
  </si>
  <si>
    <t>Otros</t>
  </si>
  <si>
    <t>TOTAL HORAS ASIGNADAS PARA ASISTENCIA A REUNIONES</t>
  </si>
  <si>
    <t>TOTAL HORAS ASIGNADAS PARA PARTICIPACIÓN EN CONSEJOS O COMITÉS</t>
  </si>
  <si>
    <t>Descripción del trabajo de grado que dirige</t>
  </si>
  <si>
    <t>TOTAL HORAS ASIGNADAS PARA DIRECCIÓN DE TRABAJOS DE GRADO</t>
  </si>
  <si>
    <t>CALIFICADOR</t>
  </si>
  <si>
    <t>Producción intelectual</t>
  </si>
  <si>
    <t>Promoción</t>
  </si>
  <si>
    <t>Categoría</t>
  </si>
  <si>
    <t>TOTAL HORAS ASIGNADAS PARA CALIFICADOR</t>
  </si>
  <si>
    <t>REPESENTACIÓN PROFESORAL A LOS CONSEJOS [FACULTAD, ACADÉMICO Y SUPERIOR].</t>
  </si>
  <si>
    <t>Consejo</t>
  </si>
  <si>
    <t>Consejo de Facultad - Suplente</t>
  </si>
  <si>
    <t>Consejo Académico - Suplente</t>
  </si>
  <si>
    <t>Consejo Superior - Suplente</t>
  </si>
  <si>
    <t>Consejo Directivo - Suplente</t>
  </si>
  <si>
    <t>Acto administrativo</t>
  </si>
  <si>
    <t>Consejo de Facultad - Principal</t>
  </si>
  <si>
    <t>Consejo Directivo - Principal</t>
  </si>
  <si>
    <t>Consejo Académico - Principal</t>
  </si>
  <si>
    <t>Consejo Superior - Principal</t>
  </si>
  <si>
    <t>TOTAL HORAS ASIGNADAS PARA REPRESENTACIÓN PROFESORAL</t>
  </si>
  <si>
    <t>ACTIVIDADES ACADEMICO - ADMINISTRATIVO</t>
  </si>
  <si>
    <t>Dirección de Departamento</t>
  </si>
  <si>
    <t>Secretario(a) Académico(a)</t>
  </si>
  <si>
    <t>Decano(a)</t>
  </si>
  <si>
    <t>Rector(a)</t>
  </si>
  <si>
    <t>Vicerrector(a)</t>
  </si>
  <si>
    <t>Jefe de Oficina</t>
  </si>
  <si>
    <t>Director Oficina de Investigaciones</t>
  </si>
  <si>
    <t>Cargo</t>
  </si>
  <si>
    <t>Dirección de Programa - Pregrado</t>
  </si>
  <si>
    <t>Dirección de Programa - Posgrado</t>
  </si>
  <si>
    <t>Director(a) IDEAD</t>
  </si>
  <si>
    <t>Director Oficina de Proyección social</t>
  </si>
  <si>
    <t>Acto administrativo - Dependencia</t>
  </si>
  <si>
    <t>TOTAL HORAS ASIGNADAS ACTIVIDADES ACADÉMICO - ADMINISTRATIVAS</t>
  </si>
  <si>
    <t>PLANES DE TRABAJO PARA ELABORACIÓN DE MATERIAL DIDÁCTICO O DE PRODUCCIÓN INTELECTUAL</t>
  </si>
  <si>
    <t>MATERIAL</t>
  </si>
  <si>
    <t>Libro</t>
  </si>
  <si>
    <t>Artículo</t>
  </si>
  <si>
    <t>Capítulo de libro</t>
  </si>
  <si>
    <t>Video</t>
  </si>
  <si>
    <t>Obra musical</t>
  </si>
  <si>
    <t>Creación artística</t>
  </si>
  <si>
    <t>Descripción del material o producción</t>
  </si>
  <si>
    <t>TOTAL HORAS ASIGNADAS PARA ELABORACIÓN DE MATERIAL DIDÁCTICO O DE PRODUCCIÓN</t>
  </si>
  <si>
    <t>SEMINARIO</t>
  </si>
  <si>
    <t>Director</t>
  </si>
  <si>
    <t>Asistente</t>
  </si>
  <si>
    <t>Ponente</t>
  </si>
  <si>
    <t>Orientador</t>
  </si>
  <si>
    <t>TOTAL HORAS ASIGNADAS PARA COORDINACIÓN DE SEMESTRES ACADÉMICOS</t>
  </si>
  <si>
    <t>Actividad</t>
  </si>
  <si>
    <t>Producto / Evidencia</t>
  </si>
  <si>
    <t>TOTAL HORAS ASIGNADAS PARA OTRAS ACTIVIDADES</t>
  </si>
  <si>
    <t>Firma Profesor</t>
  </si>
  <si>
    <t>Firma Director(a) de departamento</t>
  </si>
  <si>
    <t>INVESTIGACIÓN</t>
  </si>
  <si>
    <t>Proyecto de Investigación</t>
  </si>
  <si>
    <t>Grupo de Investigación</t>
  </si>
  <si>
    <t>Semillero de Investigación</t>
  </si>
  <si>
    <t>PROYECCIÓN SOCIAL</t>
  </si>
  <si>
    <t>T-P</t>
  </si>
  <si>
    <t>HORAS SEMANAL</t>
  </si>
  <si>
    <r>
      <t xml:space="preserve">PARTICIPACIÓN EN CONSEJOS O COMITÉS. </t>
    </r>
    <r>
      <rPr>
        <b/>
        <sz val="10"/>
        <color rgb="FF008000"/>
        <rFont val="Arial"/>
        <family val="2"/>
      </rPr>
      <t>MÁXIMO 40 HORAS</t>
    </r>
  </si>
  <si>
    <r>
      <t>ASISTENCIA A REUNIONES.</t>
    </r>
    <r>
      <rPr>
        <b/>
        <sz val="10"/>
        <color rgb="FF008000"/>
        <rFont val="Arial"/>
        <family val="2"/>
      </rPr>
      <t xml:space="preserve"> MÁXIMO 30 HORAS</t>
    </r>
  </si>
  <si>
    <r>
      <t xml:space="preserve">DIRECCIÓN DE TRABAJOS DE GRADO. </t>
    </r>
    <r>
      <rPr>
        <b/>
        <sz val="10"/>
        <color rgb="FF008000"/>
        <rFont val="Arial"/>
        <family val="2"/>
      </rPr>
      <t>PREGRADO 20 HRS. POSGRADO 30 HRS. MÁXIMO 90 HORAS</t>
    </r>
  </si>
  <si>
    <r>
      <t xml:space="preserve">CALIFICADOR DE TRABAJOS DE GRADO, PROMOCIÓN O PRODUCCIÓN. </t>
    </r>
    <r>
      <rPr>
        <b/>
        <sz val="10"/>
        <color rgb="FF008000"/>
        <rFont val="Arial"/>
        <family val="2"/>
      </rPr>
      <t>MÁXIMO 15 HORAS</t>
    </r>
  </si>
  <si>
    <r>
      <t xml:space="preserve">SEMINARIOS O ACTIVIDADES SIMILARES. </t>
    </r>
    <r>
      <rPr>
        <b/>
        <sz val="10"/>
        <color rgb="FF008000"/>
        <rFont val="Arial"/>
        <family val="2"/>
      </rPr>
      <t>MÁXIMO 45 HORAS</t>
    </r>
  </si>
  <si>
    <t>TOAL HORAS POR SEMANA</t>
  </si>
  <si>
    <t>TOTAL HORAS A ORIENTAR</t>
  </si>
  <si>
    <t xml:space="preserve">ASISTENCIA A REUNIONES </t>
  </si>
  <si>
    <t xml:space="preserve">CALIFICACIÓN DE TRABAJOS DE GRADO, DE PROMOCIÓN O DE PRODUCCIÓN </t>
  </si>
  <si>
    <t>FUNCIONES ACADÉMICO - ADMINISTRATIVAS</t>
  </si>
  <si>
    <t>EN CADA FORMATO DE JORNADA LABORAL SE DEBEN DILIGENCIAR ÚNICAMENTE LAS CELDAS DE COLOR AMARILLO, SIGUIENDO EL ORDEN DE LAS HOJAS DE CÁLCULO DE P1 A P40, DE ACUERDO CON EL NÚMERO DE PROFESORES DE PLANTA DE SU DEPARTAMENTO.</t>
  </si>
  <si>
    <t xml:space="preserve">LA INFORMACIÓN CORRESPONDIENTE A LOS ASPECTOS GENERALES DE LA FACULTAD, DEPARTAMENTO Y SEMESTRE ACADÉMICO, DEBE SER DILIGENCIADA EN LA HOJA RESUMEN, SELECCIONAR LA OPCIÓN CORRESPONDIENTE DE LA LISTA DESPLEGABLE. ESTA INFORMACIÓN ES REGISTRADA AUTOMÁTICAMENTE EN EL RESTO DE HOJAS DE JORNADA LABORAL.  </t>
  </si>
  <si>
    <t>e. Nombre</t>
  </si>
  <si>
    <t>f. Grupo</t>
  </si>
  <si>
    <t>g. Tipo de asignatura</t>
  </si>
  <si>
    <t>h. Profesores</t>
  </si>
  <si>
    <t>i. Semanas</t>
  </si>
  <si>
    <t>j. Porcentaje</t>
  </si>
  <si>
    <t>k. Hora semanal</t>
  </si>
  <si>
    <t>b. Nivel Educativo</t>
  </si>
  <si>
    <t>c. Metodología</t>
  </si>
  <si>
    <t>d. Código</t>
  </si>
  <si>
    <t xml:space="preserve">NO DIGITE INFORMACIÓN EN LA HOJA DE CÁLCULO CORRESPONDIENTE AL RESUMEN DEL DEPARTAMENTO, EN RAZÓN A QUE ÉSTA TIENE VÍNCULOS AUTOMÁTICOS CON LAS  HOJAS P1 A P40, LO CUAL PERMITE OBTENER AUTOMÁTICAMENTE EL RESUMEN DE LA INFORMACIÓN. (LAS CELDAS ESTÁN BLOQUEADAS PARA IMPEDIR LA DESCONFIGURACIÓN DE LAS FÓRMULAS) </t>
  </si>
  <si>
    <t>LA INFORMACIÓN CORRESPONDIENTE A LAS ACTIVIDADES ACADÉMICAS, DE INVESTIGACIÓN, EXTENSIÓN Y ADMINISTRATIVAS, DEBEN SER DILIGENCIADAS EN LA SEGUNDA HOJA DEL FORMATO.</t>
  </si>
  <si>
    <r>
      <t xml:space="preserve">Fecha versión 08: </t>
    </r>
    <r>
      <rPr>
        <sz val="10"/>
        <color rgb="FFFF0000"/>
        <rFont val="Arial"/>
        <family val="2"/>
      </rPr>
      <t>13-01-2020</t>
    </r>
  </si>
  <si>
    <t>55</t>
  </si>
  <si>
    <r>
      <t xml:space="preserve">EN LAS ACTIVIDADES DE DOCENCIA:
</t>
    </r>
    <r>
      <rPr>
        <sz val="12"/>
        <rFont val="Arial Black"/>
        <family val="2"/>
      </rPr>
      <t>a. SELECCIONE DE LA LISTA DESPLEGABLE, EL TOTAL DE ESTUDIANTES DE ACUERDO A LOS CURSOS A ORIENTAR EN EL SEMESTRE.
b. SELECCIONE EL NIVEL EDUCATIVO DEL PROGRAMA AL CUAL PERTENECE LA ASIGNATURA A ORIENTAR.
c. SELECCIONE LA METODOLOGIA DEL PROGRAMA.  
d. RELACIONE EL CÓDIGO DE LA ASIGNATURA. 
e. DIGITE EL NOMBRE DE LA ASIGNATURA CUANTAS VECES SEA NECESARIO.
f. INDIQUE EL NÚMERO DEL GRUPO DE LA ASIGNATURA. 
g. DE LA LISTA DESPLEGABLE SELECCIONE EL TIPO DE ASIGNATURA (Regular, igual o semejante, primera vez, reasumida, clínica de grandes animales o clínica de pequeños animales), SEGÚN SEA EL CASO. 
h. INDIQUE EL NÚMERO DE PROFESORES QUE ORIENTAN EL CURSO.
i. DE LA LISTA DESPLEGABLE SELECCIONE EL NÚMERO DE SEMANAS DEL PROGRAMA (8 Semanas Programas del IDEAD, 16 Semanas Programas de Presencial y 18 Semanas Programas de la Facultad de Salud).
j. INDIQUE EL PORCENTAJE A ORIENTAR DEL CURSO.  
k. COLOQUE EL NÚMERO DE HORAS PRÁCTICAS, TEÓRICAS O TEÓRICO-PRÁCTICAS DE CADA ASIGNATURA.</t>
    </r>
  </si>
  <si>
    <t>Trabajo de grado</t>
  </si>
  <si>
    <t>a. SELECCIONE EL TOTAL DE ESTUDIANTES DEL SEMESTRE</t>
  </si>
  <si>
    <t>Total horas de docencia</t>
  </si>
  <si>
    <t>Total horas actividades docente al semestre</t>
  </si>
  <si>
    <t>ACTO ADMINISTRATIVO 
(Acuerdo del Consejo de Facultad)</t>
  </si>
  <si>
    <t xml:space="preserve">           FACULTAD</t>
  </si>
  <si>
    <t xml:space="preserve">VICERRECTORÍA DE DOCENCIA </t>
  </si>
  <si>
    <t xml:space="preserve">Vicerrectoría de Docencia / Secretaría Académica General. </t>
  </si>
  <si>
    <t>LA VICERRECTORÍA DE DOCENCIA DE LA MANERA MÁS ATENTA LE SOLICITA QUE, PARA EL DILIGENCIAMIENTO DEL FORMATO DE LA JORNADA LABORAL, TENGA EN CUENTA LAS SIGUIENTES INSTRUCCIONES:</t>
  </si>
  <si>
    <t>A LA VICERRECTORÍA DE DOCENCIA SE DEBE REPORTAR LA JORNADA LABORAL EN ARCHIVO ELECTRÓNICO Y UNA IMPRESIÓN. NO OBSTANTE, EN EL ARCHIVO DEL DEPARTAMENTO DEBE REPOSAR UNA COPIA IMPRESA DE LA JORNADA LABORAL, A EFECTO DE TENER DISPONIBLE LA INFORMACIÓN ANTE EVENTUALES VISITAS DE LOS ENTES FISCALIZADORES O PARES ACADÉMICOS. EN CASO AJUSTES POSTERIORES A LA ENTREGA DE LA JORNADA LABORAL, SE DEBE REMITIR A LA VICERRECTORÍA ACADÉMICA, EL FORMATO INICIAL CON LAS CORRECCIONES Y UNA NUEVA IMPRESIÓN DEL DOCUMENTO.</t>
  </si>
  <si>
    <t>Fecha Aprobación: 04-04-2022</t>
  </si>
  <si>
    <t>Versión: 09</t>
  </si>
  <si>
    <r>
      <rPr>
        <b/>
        <sz val="16"/>
        <color indexed="17"/>
        <rFont val="Arial"/>
        <family val="2"/>
      </rPr>
      <t xml:space="preserve">PROCEDIMIENTO PLANIFICACIÓN, DESARROLLO Y VERIFICACIÓN DE LA LABOR ACADEMICA
</t>
    </r>
    <r>
      <rPr>
        <b/>
        <sz val="16"/>
        <color rgb="FFFF0000"/>
        <rFont val="Arial"/>
        <family val="2"/>
      </rPr>
      <t>JORNADA LABORAL DOCENTE</t>
    </r>
    <r>
      <rPr>
        <b/>
        <sz val="16"/>
        <rFont val="Arial"/>
        <family val="2"/>
      </rPr>
      <t xml:space="preserve">
</t>
    </r>
    <r>
      <rPr>
        <b/>
        <sz val="16"/>
        <color rgb="FFFF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</si>
</sst>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0.0"/>
  </numFmts>
  <fonts count="43" x14ac:knownFonts="1">
    <font>
      <sz val="10"/>
      <name val="Arial"/>
    </font>
    <font>
      <b/>
      <sz val="10"/>
      <name val="Arial"/>
      <family val="2"/>
    </font>
    <font>
      <b/>
      <sz val="8"/>
      <name val="Arial"/>
      <family val="2"/>
    </font>
    <font>
      <b/>
      <sz val="6"/>
      <name val="Arial"/>
      <family val="2"/>
    </font>
    <font>
      <b/>
      <sz val="9"/>
      <name val="Arial"/>
      <family val="2"/>
    </font>
    <font>
      <sz val="9"/>
      <name val="Arial"/>
      <family val="2"/>
    </font>
    <font>
      <sz val="8"/>
      <name val="Arial"/>
      <family val="2"/>
    </font>
    <font>
      <b/>
      <sz val="10"/>
      <name val="Arial Black"/>
      <family val="2"/>
    </font>
    <font>
      <sz val="10"/>
      <name val="Arial Black"/>
      <family val="2"/>
    </font>
    <font>
      <b/>
      <sz val="12"/>
      <name val="Arial"/>
      <family val="2"/>
    </font>
    <font>
      <b/>
      <sz val="12"/>
      <name val="Arial Black"/>
      <family val="2"/>
    </font>
    <font>
      <b/>
      <sz val="11"/>
      <name val="Arial"/>
      <family val="2"/>
    </font>
    <font>
      <b/>
      <sz val="7"/>
      <name val="Arial"/>
      <family val="2"/>
    </font>
    <font>
      <sz val="7"/>
      <name val="Arial"/>
      <family val="2"/>
    </font>
    <font>
      <sz val="6"/>
      <name val="Arial"/>
      <family val="2"/>
    </font>
    <font>
      <sz val="10"/>
      <name val="Arial"/>
      <family val="2"/>
    </font>
    <font>
      <b/>
      <sz val="14"/>
      <name val="Arial"/>
      <family val="2"/>
    </font>
    <font>
      <sz val="11"/>
      <name val="Arial"/>
      <family val="2"/>
    </font>
    <font>
      <sz val="12"/>
      <name val="Arial Black"/>
      <family val="2"/>
    </font>
    <font>
      <b/>
      <sz val="22"/>
      <name val="Arial"/>
      <family val="2"/>
    </font>
    <font>
      <sz val="12"/>
      <name val="Arial"/>
      <family val="2"/>
    </font>
    <font>
      <sz val="16"/>
      <name val="Arial Black"/>
      <family val="2"/>
    </font>
    <font>
      <b/>
      <u/>
      <sz val="12"/>
      <name val="Arial Black"/>
      <family val="2"/>
    </font>
    <font>
      <b/>
      <sz val="26"/>
      <name val="Arial"/>
      <family val="2"/>
    </font>
    <font>
      <sz val="10"/>
      <color indexed="17"/>
      <name val="Arial"/>
      <family val="2"/>
    </font>
    <font>
      <b/>
      <sz val="16"/>
      <name val="Arial"/>
      <family val="2"/>
    </font>
    <font>
      <b/>
      <sz val="18"/>
      <name val="Arial"/>
      <family val="2"/>
    </font>
    <font>
      <b/>
      <sz val="26"/>
      <color indexed="60"/>
      <name val="Arial"/>
      <family val="2"/>
    </font>
    <font>
      <sz val="12"/>
      <color indexed="60"/>
      <name val="Arial Black"/>
      <family val="2"/>
    </font>
    <font>
      <sz val="10"/>
      <color indexed="60"/>
      <name val="Arial"/>
      <family val="2"/>
    </font>
    <font>
      <sz val="8"/>
      <name val="Arial"/>
      <family val="2"/>
    </font>
    <font>
      <sz val="8"/>
      <color theme="0" tint="-0.34998626667073579"/>
      <name val="Arial"/>
      <family val="2"/>
    </font>
    <font>
      <b/>
      <sz val="11"/>
      <name val="Arial Black"/>
      <family val="2"/>
    </font>
    <font>
      <sz val="7"/>
      <color theme="0" tint="-0.499984740745262"/>
      <name val="Arial Narrow"/>
      <family val="2"/>
    </font>
    <font>
      <sz val="10"/>
      <color theme="0" tint="-0.249977111117893"/>
      <name val="Arial"/>
      <family val="2"/>
    </font>
    <font>
      <sz val="8"/>
      <color theme="0" tint="-0.249977111117893"/>
      <name val="Arial"/>
      <family val="2"/>
    </font>
    <font>
      <sz val="10"/>
      <name val="Arial"/>
      <family val="2"/>
    </font>
    <font>
      <u/>
      <sz val="10"/>
      <color theme="10"/>
      <name val="Arial"/>
      <family val="2"/>
    </font>
    <font>
      <b/>
      <sz val="10"/>
      <color rgb="FF008000"/>
      <name val="Arial"/>
      <family val="2"/>
    </font>
    <font>
      <sz val="10"/>
      <color rgb="FFFF0000"/>
      <name val="Arial"/>
      <family val="2"/>
    </font>
    <font>
      <i/>
      <sz val="9"/>
      <name val="Arial"/>
      <family val="2"/>
    </font>
    <font>
      <b/>
      <sz val="16"/>
      <color indexed="17"/>
      <name val="Arial"/>
      <family val="2"/>
    </font>
    <font>
      <b/>
      <sz val="16"/>
      <color rgb="FFFF0000"/>
      <name val="Arial"/>
      <family val="2"/>
    </font>
  </fonts>
  <fills count="14">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52"/>
        <bgColor indexed="64"/>
      </patternFill>
    </fill>
    <fill>
      <patternFill patternType="solid">
        <fgColor indexed="17"/>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
      <patternFill patternType="solid">
        <fgColor theme="1"/>
        <bgColor indexed="64"/>
      </patternFill>
    </fill>
    <fill>
      <patternFill patternType="solid">
        <fgColor rgb="FFFFFF99"/>
        <bgColor indexed="64"/>
      </patternFill>
    </fill>
    <fill>
      <patternFill patternType="solid">
        <fgColor theme="5" tint="0.59999389629810485"/>
        <bgColor indexed="64"/>
      </patternFill>
    </fill>
    <fill>
      <patternFill patternType="solid">
        <fgColor rgb="FF009900"/>
        <bgColor indexed="64"/>
      </patternFill>
    </fill>
    <fill>
      <patternFill patternType="solid">
        <fgColor theme="0" tint="-0.14999847407452621"/>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diagonal/>
    </border>
    <border>
      <left/>
      <right/>
      <top/>
      <bottom style="thin">
        <color indexed="64"/>
      </bottom>
      <diagonal/>
    </border>
    <border>
      <left style="thin">
        <color indexed="64"/>
      </left>
      <right style="thin">
        <color indexed="64"/>
      </right>
      <top/>
      <bottom style="double">
        <color indexed="64"/>
      </bottom>
      <diagonal/>
    </border>
    <border>
      <left style="double">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double">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double">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double">
        <color indexed="64"/>
      </left>
      <right/>
      <top style="double">
        <color indexed="64"/>
      </top>
      <bottom/>
      <diagonal/>
    </border>
    <border>
      <left/>
      <right style="thin">
        <color indexed="64"/>
      </right>
      <top style="double">
        <color indexed="64"/>
      </top>
      <bottom/>
      <diagonal/>
    </border>
    <border>
      <left/>
      <right style="thin">
        <color indexed="64"/>
      </right>
      <top/>
      <bottom/>
      <diagonal/>
    </border>
    <border>
      <left style="double">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medium">
        <color indexed="64"/>
      </top>
      <bottom style="thin">
        <color indexed="64"/>
      </bottom>
      <diagonal/>
    </border>
    <border>
      <left style="double">
        <color indexed="64"/>
      </left>
      <right style="thick">
        <color indexed="64"/>
      </right>
      <top/>
      <bottom style="double">
        <color indexed="64"/>
      </bottom>
      <diagonal/>
    </border>
    <border>
      <left/>
      <right/>
      <top/>
      <bottom style="double">
        <color indexed="64"/>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thick">
        <color indexed="64"/>
      </left>
      <right/>
      <top/>
      <bottom style="double">
        <color indexed="64"/>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style="medium">
        <color indexed="64"/>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s>
  <cellStyleXfs count="4">
    <xf numFmtId="0" fontId="0" fillId="0" borderId="0"/>
    <xf numFmtId="0" fontId="20" fillId="0" borderId="0"/>
    <xf numFmtId="164" fontId="36" fillId="0" borderId="0" applyFont="0" applyFill="0" applyBorder="0" applyAlignment="0" applyProtection="0"/>
    <xf numFmtId="0" fontId="37" fillId="0" borderId="0" applyNumberFormat="0" applyFill="0" applyBorder="0" applyAlignment="0" applyProtection="0"/>
  </cellStyleXfs>
  <cellXfs count="503">
    <xf numFmtId="0" fontId="0" fillId="0" borderId="0" xfId="0"/>
    <xf numFmtId="3" fontId="0" fillId="0" borderId="0" xfId="0" applyNumberFormat="1" applyAlignment="1">
      <alignment vertical="center" wrapText="1"/>
    </xf>
    <xf numFmtId="3" fontId="0" fillId="0" borderId="0" xfId="0" applyNumberFormat="1" applyAlignment="1">
      <alignment horizontal="center" vertical="center" wrapText="1"/>
    </xf>
    <xf numFmtId="3" fontId="9" fillId="0" borderId="0" xfId="0" applyNumberFormat="1" applyFont="1" applyAlignment="1">
      <alignment horizontal="center" vertical="center" wrapText="1"/>
    </xf>
    <xf numFmtId="3" fontId="25" fillId="4" borderId="3" xfId="0" applyNumberFormat="1" applyFont="1" applyFill="1" applyBorder="1" applyAlignment="1">
      <alignment horizontal="center" vertical="center" wrapText="1"/>
    </xf>
    <xf numFmtId="3" fontId="25" fillId="4" borderId="0" xfId="0" applyNumberFormat="1" applyFont="1" applyFill="1" applyBorder="1" applyAlignment="1">
      <alignment horizontal="center" vertical="center" wrapText="1"/>
    </xf>
    <xf numFmtId="3" fontId="0" fillId="4" borderId="0" xfId="0" applyNumberFormat="1" applyFill="1" applyBorder="1" applyAlignment="1">
      <alignment vertical="center" wrapText="1"/>
    </xf>
    <xf numFmtId="3" fontId="0" fillId="4" borderId="16" xfId="0" applyNumberFormat="1" applyFill="1" applyBorder="1" applyAlignment="1">
      <alignment vertical="center" wrapText="1"/>
    </xf>
    <xf numFmtId="3" fontId="9" fillId="4" borderId="17" xfId="0" applyNumberFormat="1" applyFont="1" applyFill="1" applyBorder="1" applyAlignment="1">
      <alignment vertical="center" wrapText="1"/>
    </xf>
    <xf numFmtId="3" fontId="0" fillId="0" borderId="0" xfId="0" applyNumberFormat="1" applyBorder="1" applyAlignment="1">
      <alignment vertical="center" wrapText="1"/>
    </xf>
    <xf numFmtId="3" fontId="0" fillId="0" borderId="16" xfId="0" applyNumberFormat="1" applyBorder="1" applyAlignment="1">
      <alignment vertical="center" wrapText="1"/>
    </xf>
    <xf numFmtId="3" fontId="9" fillId="0" borderId="4" xfId="0" applyNumberFormat="1" applyFont="1" applyBorder="1" applyAlignment="1">
      <alignment vertical="center" wrapText="1"/>
    </xf>
    <xf numFmtId="3" fontId="0" fillId="0" borderId="0" xfId="0" applyNumberFormat="1" applyBorder="1" applyAlignment="1">
      <alignment horizontal="center" vertical="center" wrapText="1"/>
    </xf>
    <xf numFmtId="3" fontId="19" fillId="5" borderId="23" xfId="0" applyNumberFormat="1" applyFont="1" applyFill="1" applyBorder="1" applyAlignment="1">
      <alignment horizontal="center" vertical="center" wrapText="1"/>
    </xf>
    <xf numFmtId="165" fontId="1" fillId="0" borderId="9" xfId="0" applyNumberFormat="1" applyFont="1" applyBorder="1" applyAlignment="1">
      <alignment horizontal="center" vertical="center" wrapText="1"/>
    </xf>
    <xf numFmtId="165" fontId="1" fillId="0" borderId="13" xfId="0" applyNumberFormat="1" applyFont="1" applyBorder="1" applyAlignment="1">
      <alignment horizontal="center" vertical="center" wrapText="1"/>
    </xf>
    <xf numFmtId="3" fontId="0" fillId="0" borderId="0" xfId="0" applyNumberFormat="1" applyProtection="1"/>
    <xf numFmtId="3" fontId="1" fillId="0" borderId="0" xfId="0" applyNumberFormat="1" applyFont="1" applyProtection="1"/>
    <xf numFmtId="3" fontId="0" fillId="6" borderId="0" xfId="0" applyNumberFormat="1" applyFill="1" applyProtection="1"/>
    <xf numFmtId="0" fontId="0" fillId="6" borderId="0" xfId="0" applyFill="1" applyProtection="1"/>
    <xf numFmtId="0" fontId="24" fillId="6" borderId="0" xfId="0" applyFont="1" applyFill="1" applyProtection="1"/>
    <xf numFmtId="0" fontId="20" fillId="6" borderId="24" xfId="0" applyFont="1" applyFill="1" applyBorder="1" applyAlignment="1" applyProtection="1">
      <alignment horizontal="justify" vertical="top"/>
    </xf>
    <xf numFmtId="0" fontId="20" fillId="6" borderId="24" xfId="0" applyFont="1" applyFill="1" applyBorder="1" applyAlignment="1" applyProtection="1"/>
    <xf numFmtId="0" fontId="23" fillId="6" borderId="1" xfId="0" applyFont="1" applyFill="1" applyBorder="1" applyAlignment="1" applyProtection="1">
      <alignment horizontal="center" vertical="center" wrapText="1"/>
    </xf>
    <xf numFmtId="0" fontId="20" fillId="6" borderId="32" xfId="0" applyFont="1" applyFill="1" applyBorder="1" applyAlignment="1" applyProtection="1">
      <alignment horizontal="justify" vertical="top" wrapText="1"/>
    </xf>
    <xf numFmtId="0" fontId="20" fillId="6" borderId="32" xfId="0" applyFont="1" applyFill="1" applyBorder="1" applyProtection="1"/>
    <xf numFmtId="0" fontId="19" fillId="6" borderId="0" xfId="0" applyFont="1" applyFill="1" applyBorder="1" applyAlignment="1" applyProtection="1">
      <alignment horizontal="center" vertical="center" wrapText="1"/>
    </xf>
    <xf numFmtId="0" fontId="20" fillId="6" borderId="32" xfId="0" applyFont="1" applyFill="1" applyBorder="1" applyAlignment="1" applyProtection="1">
      <alignment horizontal="justify" vertical="center" wrapText="1"/>
    </xf>
    <xf numFmtId="0" fontId="0" fillId="6" borderId="0" xfId="0" applyFill="1" applyAlignment="1" applyProtection="1">
      <alignment horizontal="justify" vertical="top" wrapText="1"/>
    </xf>
    <xf numFmtId="3" fontId="16" fillId="0" borderId="38" xfId="0" applyNumberFormat="1" applyFont="1" applyBorder="1" applyAlignment="1">
      <alignment horizontal="center" vertical="center" wrapText="1"/>
    </xf>
    <xf numFmtId="165" fontId="1" fillId="0" borderId="39" xfId="0" applyNumberFormat="1" applyFont="1" applyBorder="1" applyAlignment="1">
      <alignment horizontal="center" vertical="center" wrapText="1"/>
    </xf>
    <xf numFmtId="0" fontId="15" fillId="0" borderId="0" xfId="0" applyFont="1"/>
    <xf numFmtId="3" fontId="0" fillId="0" borderId="0" xfId="0" applyNumberFormat="1" applyAlignment="1" applyProtection="1">
      <alignment wrapText="1"/>
    </xf>
    <xf numFmtId="3" fontId="17" fillId="0" borderId="0" xfId="0" applyNumberFormat="1" applyFont="1" applyProtection="1"/>
    <xf numFmtId="0" fontId="33" fillId="0" borderId="0" xfId="0" applyFont="1" applyBorder="1" applyAlignment="1" applyProtection="1">
      <alignment vertical="center" wrapText="1"/>
    </xf>
    <xf numFmtId="0" fontId="34" fillId="6" borderId="0" xfId="0" applyFont="1" applyFill="1" applyProtection="1"/>
    <xf numFmtId="3" fontId="35" fillId="0" borderId="0" xfId="0" applyNumberFormat="1" applyFont="1" applyAlignment="1">
      <alignment horizontal="right" vertical="center" wrapText="1"/>
    </xf>
    <xf numFmtId="0" fontId="17" fillId="0" borderId="0" xfId="0" applyFont="1" applyBorder="1" applyAlignment="1">
      <alignment vertical="center" wrapText="1"/>
    </xf>
    <xf numFmtId="0" fontId="17" fillId="0" borderId="0" xfId="0" applyFont="1" applyBorder="1" applyAlignment="1">
      <alignment horizontal="center" vertical="center" wrapText="1"/>
    </xf>
    <xf numFmtId="3" fontId="0" fillId="0" borderId="0" xfId="0" applyNumberFormat="1" applyBorder="1" applyProtection="1"/>
    <xf numFmtId="0" fontId="17" fillId="0" borderId="0" xfId="0" applyFont="1" applyFill="1" applyBorder="1" applyAlignment="1">
      <alignment vertical="center" wrapText="1"/>
    </xf>
    <xf numFmtId="0" fontId="17" fillId="0" borderId="0" xfId="0" applyFont="1" applyFill="1" applyBorder="1" applyAlignment="1">
      <alignment horizontal="center" vertical="center" wrapText="1"/>
    </xf>
    <xf numFmtId="0" fontId="1" fillId="0" borderId="11" xfId="0" applyFont="1" applyBorder="1" applyAlignment="1">
      <alignment horizontal="center" vertical="center"/>
    </xf>
    <xf numFmtId="0" fontId="1" fillId="0" borderId="11" xfId="0" applyFont="1" applyBorder="1" applyAlignment="1">
      <alignment horizontal="center" vertical="center" textRotation="90"/>
    </xf>
    <xf numFmtId="49" fontId="1" fillId="0" borderId="10" xfId="0" applyNumberFormat="1" applyFont="1" applyBorder="1" applyAlignment="1">
      <alignment horizontal="center" vertical="center"/>
    </xf>
    <xf numFmtId="3" fontId="4" fillId="0" borderId="60" xfId="0" applyNumberFormat="1" applyFont="1" applyBorder="1" applyAlignment="1" applyProtection="1">
      <alignment horizontal="center" vertical="center" wrapText="1"/>
    </xf>
    <xf numFmtId="3" fontId="4" fillId="0" borderId="28" xfId="0" applyNumberFormat="1" applyFont="1" applyBorder="1" applyAlignment="1" applyProtection="1">
      <alignment horizontal="center" vertical="center" wrapText="1"/>
    </xf>
    <xf numFmtId="3" fontId="0" fillId="12" borderId="26" xfId="0" applyNumberFormat="1" applyFill="1" applyBorder="1" applyProtection="1"/>
    <xf numFmtId="3" fontId="0" fillId="12" borderId="0" xfId="0" applyNumberFormat="1" applyFill="1" applyBorder="1" applyProtection="1"/>
    <xf numFmtId="3" fontId="0" fillId="12" borderId="0" xfId="0" applyNumberFormat="1" applyFill="1" applyBorder="1" applyAlignment="1" applyProtection="1">
      <alignment wrapText="1"/>
    </xf>
    <xf numFmtId="3" fontId="17" fillId="12" borderId="0" xfId="0" applyNumberFormat="1" applyFont="1" applyFill="1" applyBorder="1" applyProtection="1"/>
    <xf numFmtId="3" fontId="0" fillId="12" borderId="0" xfId="0" applyNumberFormat="1" applyFill="1" applyProtection="1"/>
    <xf numFmtId="3" fontId="8" fillId="12" borderId="0" xfId="0" applyNumberFormat="1" applyFont="1" applyFill="1" applyBorder="1" applyProtection="1"/>
    <xf numFmtId="3" fontId="17" fillId="12" borderId="0" xfId="0" applyNumberFormat="1" applyFont="1" applyFill="1" applyProtection="1"/>
    <xf numFmtId="3" fontId="0" fillId="8" borderId="0" xfId="0" applyNumberFormat="1" applyFill="1" applyProtection="1"/>
    <xf numFmtId="3" fontId="0" fillId="8" borderId="0" xfId="0" applyNumberFormat="1" applyFill="1" applyAlignment="1" applyProtection="1">
      <alignment wrapText="1"/>
    </xf>
    <xf numFmtId="3" fontId="17" fillId="8" borderId="0" xfId="0" applyNumberFormat="1" applyFont="1" applyFill="1" applyProtection="1"/>
    <xf numFmtId="3" fontId="2" fillId="8" borderId="0" xfId="0" applyNumberFormat="1" applyFont="1" applyFill="1" applyBorder="1" applyAlignment="1" applyProtection="1">
      <alignment horizontal="center"/>
    </xf>
    <xf numFmtId="3" fontId="1" fillId="12" borderId="82" xfId="0" applyNumberFormat="1" applyFont="1" applyFill="1" applyBorder="1" applyProtection="1"/>
    <xf numFmtId="3" fontId="1" fillId="0" borderId="0" xfId="0" applyNumberFormat="1" applyFont="1" applyBorder="1" applyProtection="1"/>
    <xf numFmtId="3" fontId="1" fillId="0" borderId="3" xfId="0" applyNumberFormat="1" applyFont="1" applyBorder="1" applyProtection="1"/>
    <xf numFmtId="49" fontId="11" fillId="10" borderId="15" xfId="0" applyNumberFormat="1" applyFont="1" applyFill="1" applyBorder="1" applyAlignment="1" applyProtection="1">
      <alignment horizontal="center"/>
      <protection locked="0"/>
    </xf>
    <xf numFmtId="3" fontId="31" fillId="8" borderId="0" xfId="0" applyNumberFormat="1" applyFont="1" applyFill="1" applyAlignment="1" applyProtection="1">
      <alignment horizontal="right"/>
    </xf>
    <xf numFmtId="0" fontId="33" fillId="8" borderId="0" xfId="0" applyFont="1" applyFill="1" applyBorder="1" applyAlignment="1" applyProtection="1">
      <alignment vertical="center" wrapText="1"/>
    </xf>
    <xf numFmtId="0" fontId="8" fillId="6" borderId="32" xfId="0" applyFont="1" applyFill="1" applyBorder="1" applyAlignment="1" applyProtection="1">
      <alignment horizontal="justify" vertical="center" wrapText="1"/>
    </xf>
    <xf numFmtId="0" fontId="18" fillId="6" borderId="32" xfId="0" applyFont="1" applyFill="1" applyBorder="1" applyAlignment="1" applyProtection="1">
      <alignment horizontal="justify" vertical="center" wrapText="1"/>
    </xf>
    <xf numFmtId="3" fontId="6" fillId="0" borderId="18" xfId="0" applyNumberFormat="1" applyFont="1" applyBorder="1" applyAlignment="1" applyProtection="1">
      <alignment horizontal="center" vertical="center"/>
    </xf>
    <xf numFmtId="3" fontId="1" fillId="3" borderId="30" xfId="0" applyNumberFormat="1" applyFont="1" applyFill="1" applyBorder="1" applyAlignment="1" applyProtection="1">
      <alignment horizontal="center" vertical="center"/>
    </xf>
    <xf numFmtId="3" fontId="1" fillId="3" borderId="18" xfId="0" applyNumberFormat="1" applyFont="1" applyFill="1" applyBorder="1" applyAlignment="1" applyProtection="1">
      <alignment horizontal="center" vertical="center"/>
    </xf>
    <xf numFmtId="3" fontId="1" fillId="3" borderId="19" xfId="0" applyNumberFormat="1" applyFont="1" applyFill="1" applyBorder="1" applyAlignment="1" applyProtection="1">
      <alignment horizontal="center" vertical="center"/>
    </xf>
    <xf numFmtId="3" fontId="11" fillId="11" borderId="19" xfId="0" applyNumberFormat="1" applyFont="1" applyFill="1" applyBorder="1" applyAlignment="1" applyProtection="1">
      <alignment horizontal="center" vertical="center"/>
    </xf>
    <xf numFmtId="3" fontId="11" fillId="12" borderId="91" xfId="0" applyNumberFormat="1" applyFont="1" applyFill="1" applyBorder="1" applyAlignment="1" applyProtection="1">
      <alignment horizontal="center"/>
    </xf>
    <xf numFmtId="3" fontId="2" fillId="8" borderId="0" xfId="0" applyNumberFormat="1" applyFont="1" applyFill="1" applyBorder="1" applyAlignment="1" applyProtection="1">
      <alignment vertical="center"/>
    </xf>
    <xf numFmtId="3" fontId="0" fillId="8" borderId="0" xfId="0" applyNumberFormat="1" applyFill="1" applyBorder="1" applyProtection="1"/>
    <xf numFmtId="3" fontId="2" fillId="8" borderId="0" xfId="0" applyNumberFormat="1" applyFont="1" applyFill="1" applyBorder="1" applyAlignment="1" applyProtection="1">
      <alignment vertical="center" wrapText="1"/>
    </xf>
    <xf numFmtId="3" fontId="0" fillId="8" borderId="0" xfId="0" applyNumberFormat="1" applyFill="1" applyBorder="1" applyAlignment="1" applyProtection="1"/>
    <xf numFmtId="0" fontId="15" fillId="6" borderId="32" xfId="0" applyFont="1" applyFill="1" applyBorder="1" applyAlignment="1" applyProtection="1">
      <alignment horizontal="justify" vertical="top" wrapText="1"/>
    </xf>
    <xf numFmtId="0" fontId="15" fillId="6" borderId="32" xfId="0" applyFont="1" applyFill="1" applyBorder="1" applyProtection="1"/>
    <xf numFmtId="0" fontId="1" fillId="0" borderId="49" xfId="0" applyFont="1" applyBorder="1" applyAlignment="1">
      <alignment horizontal="center" vertical="center"/>
    </xf>
    <xf numFmtId="3" fontId="7" fillId="12" borderId="0" xfId="0" applyNumberFormat="1" applyFont="1" applyFill="1" applyBorder="1" applyAlignment="1" applyProtection="1">
      <alignment vertical="center" wrapText="1"/>
    </xf>
    <xf numFmtId="0" fontId="0" fillId="12" borderId="16" xfId="0" applyFill="1" applyBorder="1" applyAlignment="1">
      <alignment vertical="center"/>
    </xf>
    <xf numFmtId="0" fontId="0" fillId="12" borderId="67" xfId="0" applyFill="1" applyBorder="1" applyAlignment="1">
      <alignment vertical="center"/>
    </xf>
    <xf numFmtId="0" fontId="1" fillId="9" borderId="45" xfId="0" applyFont="1" applyFill="1" applyBorder="1" applyAlignment="1">
      <alignment horizontal="center" vertical="center"/>
    </xf>
    <xf numFmtId="0" fontId="1" fillId="0" borderId="16" xfId="0" applyFont="1" applyBorder="1" applyAlignment="1">
      <alignment horizontal="center" vertical="center"/>
    </xf>
    <xf numFmtId="0" fontId="1" fillId="0" borderId="13" xfId="0" applyFont="1" applyBorder="1" applyAlignment="1">
      <alignment horizontal="center" vertical="center" textRotation="90" wrapText="1"/>
    </xf>
    <xf numFmtId="0" fontId="0" fillId="0" borderId="58" xfId="0" applyBorder="1" applyAlignment="1">
      <alignment vertical="center"/>
    </xf>
    <xf numFmtId="0" fontId="0" fillId="0" borderId="9" xfId="0" applyBorder="1" applyAlignment="1">
      <alignment vertical="center"/>
    </xf>
    <xf numFmtId="0" fontId="0" fillId="0" borderId="59" xfId="0" applyBorder="1" applyAlignment="1">
      <alignment vertical="center"/>
    </xf>
    <xf numFmtId="0" fontId="0" fillId="9" borderId="83" xfId="0" applyFill="1" applyBorder="1" applyAlignment="1">
      <alignment vertical="center"/>
    </xf>
    <xf numFmtId="0" fontId="0" fillId="13" borderId="14" xfId="0" applyFill="1" applyBorder="1" applyAlignment="1">
      <alignment vertical="center"/>
    </xf>
    <xf numFmtId="0" fontId="0" fillId="9" borderId="16" xfId="0" applyFill="1" applyBorder="1" applyAlignment="1">
      <alignment vertical="center"/>
    </xf>
    <xf numFmtId="0" fontId="0" fillId="0" borderId="0" xfId="0" applyAlignment="1">
      <alignment vertical="center"/>
    </xf>
    <xf numFmtId="0" fontId="1" fillId="0" borderId="15" xfId="0" applyFont="1" applyBorder="1" applyAlignment="1">
      <alignment horizontal="center" vertical="center"/>
    </xf>
    <xf numFmtId="0" fontId="0" fillId="10" borderId="8" xfId="0" applyFill="1" applyBorder="1" applyAlignment="1" applyProtection="1">
      <alignment horizontal="center" vertical="center"/>
      <protection locked="0"/>
    </xf>
    <xf numFmtId="0" fontId="0" fillId="10" borderId="9" xfId="0" applyFill="1" applyBorder="1" applyAlignment="1" applyProtection="1">
      <alignment horizontal="center" vertical="center"/>
      <protection locked="0"/>
    </xf>
    <xf numFmtId="0" fontId="15" fillId="10" borderId="13" xfId="0" applyFont="1" applyFill="1" applyBorder="1" applyAlignment="1" applyProtection="1">
      <alignment horizontal="center" vertical="center"/>
      <protection locked="0"/>
    </xf>
    <xf numFmtId="0" fontId="1" fillId="13" borderId="15" xfId="0" applyFont="1" applyFill="1" applyBorder="1" applyAlignment="1">
      <alignment horizontal="center" vertical="center"/>
    </xf>
    <xf numFmtId="0" fontId="15" fillId="0" borderId="0" xfId="0" applyFont="1" applyAlignment="1">
      <alignment vertical="center"/>
    </xf>
    <xf numFmtId="0" fontId="15" fillId="10" borderId="8" xfId="0" applyFont="1" applyFill="1" applyBorder="1" applyAlignment="1" applyProtection="1">
      <alignment horizontal="center" vertical="center"/>
      <protection locked="0"/>
    </xf>
    <xf numFmtId="0" fontId="15" fillId="10" borderId="9" xfId="0" applyFont="1" applyFill="1" applyBorder="1" applyAlignment="1" applyProtection="1">
      <alignment horizontal="center" vertical="center"/>
      <protection locked="0"/>
    </xf>
    <xf numFmtId="0" fontId="1" fillId="0" borderId="0" xfId="0" applyFont="1" applyBorder="1" applyAlignment="1">
      <alignment vertical="center"/>
    </xf>
    <xf numFmtId="0" fontId="0" fillId="10" borderId="13" xfId="0" applyFill="1" applyBorder="1" applyAlignment="1" applyProtection="1">
      <alignment horizontal="center" vertical="center"/>
      <protection locked="0"/>
    </xf>
    <xf numFmtId="0" fontId="0" fillId="8" borderId="0" xfId="0" applyFill="1" applyAlignment="1">
      <alignment vertical="center"/>
    </xf>
    <xf numFmtId="0" fontId="0" fillId="12" borderId="0" xfId="0" applyFill="1" applyBorder="1" applyAlignment="1">
      <alignment vertical="center"/>
    </xf>
    <xf numFmtId="0" fontId="0" fillId="12" borderId="5" xfId="0" applyFill="1" applyBorder="1" applyAlignment="1">
      <alignment vertical="center"/>
    </xf>
    <xf numFmtId="0" fontId="1" fillId="9" borderId="63" xfId="0" applyFont="1" applyFill="1" applyBorder="1" applyAlignment="1">
      <alignment horizontal="center" vertical="center"/>
    </xf>
    <xf numFmtId="0" fontId="1" fillId="0" borderId="0" xfId="0" applyFont="1" applyBorder="1" applyAlignment="1">
      <alignment horizontal="center" vertical="center"/>
    </xf>
    <xf numFmtId="0" fontId="0" fillId="10" borderId="80" xfId="0" applyFill="1" applyBorder="1" applyAlignment="1" applyProtection="1">
      <alignment vertical="center"/>
      <protection locked="0"/>
    </xf>
    <xf numFmtId="0" fontId="0" fillId="10" borderId="33" xfId="0" applyFill="1" applyBorder="1" applyAlignment="1" applyProtection="1">
      <alignment vertical="center"/>
      <protection locked="0"/>
    </xf>
    <xf numFmtId="0" fontId="0" fillId="10" borderId="56" xfId="0" applyFill="1" applyBorder="1" applyAlignment="1" applyProtection="1">
      <alignment vertical="center"/>
      <protection locked="0"/>
    </xf>
    <xf numFmtId="0" fontId="0" fillId="9" borderId="79" xfId="0" applyFill="1" applyBorder="1" applyAlignment="1">
      <alignment vertical="center"/>
    </xf>
    <xf numFmtId="0" fontId="0" fillId="9" borderId="0" xfId="0" applyFill="1" applyBorder="1" applyAlignment="1">
      <alignment vertical="center"/>
    </xf>
    <xf numFmtId="0" fontId="15" fillId="0" borderId="0" xfId="0" applyFont="1" applyFill="1" applyBorder="1" applyAlignment="1">
      <alignment horizontal="center" vertical="center"/>
    </xf>
    <xf numFmtId="0" fontId="1" fillId="0" borderId="14" xfId="0" applyFont="1" applyBorder="1" applyAlignment="1">
      <alignment horizontal="center" vertical="center"/>
    </xf>
    <xf numFmtId="0" fontId="1" fillId="13" borderId="14" xfId="0" applyFont="1" applyFill="1" applyBorder="1" applyAlignment="1">
      <alignment horizontal="center" vertical="center"/>
    </xf>
    <xf numFmtId="0" fontId="0" fillId="12" borderId="3" xfId="0" applyFill="1" applyBorder="1" applyAlignment="1">
      <alignment vertical="center"/>
    </xf>
    <xf numFmtId="49" fontId="0" fillId="12" borderId="0" xfId="0" applyNumberFormat="1" applyFill="1" applyBorder="1" applyAlignment="1">
      <alignment vertical="center"/>
    </xf>
    <xf numFmtId="0" fontId="1" fillId="12" borderId="3" xfId="0" applyFont="1" applyFill="1" applyBorder="1" applyAlignment="1">
      <alignment vertical="center"/>
    </xf>
    <xf numFmtId="0" fontId="1" fillId="12" borderId="0" xfId="0" applyFont="1" applyFill="1" applyBorder="1" applyAlignment="1">
      <alignment vertical="center"/>
    </xf>
    <xf numFmtId="0" fontId="1" fillId="12" borderId="0" xfId="0" applyFont="1" applyFill="1" applyBorder="1" applyAlignment="1">
      <alignment horizontal="left" vertical="center"/>
    </xf>
    <xf numFmtId="0" fontId="0" fillId="12" borderId="4" xfId="0" applyFill="1" applyBorder="1" applyAlignment="1">
      <alignment vertical="center"/>
    </xf>
    <xf numFmtId="49" fontId="0" fillId="12" borderId="5" xfId="0" applyNumberFormat="1" applyFill="1" applyBorder="1" applyAlignment="1">
      <alignment vertical="center"/>
    </xf>
    <xf numFmtId="0" fontId="1" fillId="9" borderId="44" xfId="0" applyFont="1" applyFill="1" applyBorder="1" applyAlignment="1">
      <alignment horizontal="center" vertical="center"/>
    </xf>
    <xf numFmtId="0" fontId="1" fillId="0" borderId="3" xfId="0" applyFont="1" applyBorder="1" applyAlignment="1">
      <alignment horizontal="center" vertical="center"/>
    </xf>
    <xf numFmtId="0" fontId="0" fillId="0" borderId="0" xfId="0" applyBorder="1" applyAlignment="1">
      <alignment vertical="center"/>
    </xf>
    <xf numFmtId="0" fontId="1" fillId="0" borderId="10" xfId="0" applyFont="1" applyBorder="1" applyAlignment="1">
      <alignment horizontal="center" vertical="center" textRotation="90"/>
    </xf>
    <xf numFmtId="0" fontId="1" fillId="0" borderId="47" xfId="0" applyFont="1" applyBorder="1" applyAlignment="1">
      <alignment horizontal="center" vertical="center" textRotation="90" wrapText="1"/>
    </xf>
    <xf numFmtId="0" fontId="1" fillId="0" borderId="11" xfId="0" applyFont="1" applyBorder="1" applyAlignment="1">
      <alignment horizontal="center" vertical="center" textRotation="90" wrapText="1"/>
    </xf>
    <xf numFmtId="0" fontId="0" fillId="0" borderId="55" xfId="0" applyBorder="1" applyAlignment="1">
      <alignment vertical="center"/>
    </xf>
    <xf numFmtId="0" fontId="0" fillId="10" borderId="54" xfId="0" applyFill="1" applyBorder="1" applyAlignment="1" applyProtection="1">
      <alignment vertical="center"/>
      <protection locked="0"/>
    </xf>
    <xf numFmtId="49" fontId="15" fillId="10" borderId="54" xfId="0" applyNumberFormat="1" applyFont="1" applyFill="1" applyBorder="1" applyAlignment="1" applyProtection="1">
      <alignment vertical="center"/>
      <protection locked="0"/>
    </xf>
    <xf numFmtId="0" fontId="15" fillId="10" borderId="54" xfId="0" applyFont="1" applyFill="1" applyBorder="1" applyAlignment="1" applyProtection="1">
      <alignment vertical="center"/>
      <protection locked="0"/>
    </xf>
    <xf numFmtId="0" fontId="0" fillId="10" borderId="55" xfId="0" applyFill="1" applyBorder="1" applyAlignment="1" applyProtection="1">
      <alignment vertical="center"/>
      <protection locked="0"/>
    </xf>
    <xf numFmtId="0" fontId="0" fillId="10" borderId="58" xfId="0" applyFill="1" applyBorder="1" applyAlignment="1" applyProtection="1">
      <alignment vertical="center"/>
      <protection locked="0"/>
    </xf>
    <xf numFmtId="0" fontId="0" fillId="0" borderId="43" xfId="0" applyBorder="1" applyAlignment="1">
      <alignment vertical="center"/>
    </xf>
    <xf numFmtId="0" fontId="0" fillId="0" borderId="54" xfId="0" applyBorder="1" applyAlignment="1">
      <alignment vertical="center"/>
    </xf>
    <xf numFmtId="0" fontId="15" fillId="0" borderId="54" xfId="0" applyFont="1" applyBorder="1" applyAlignment="1">
      <alignment vertical="center"/>
    </xf>
    <xf numFmtId="0" fontId="0" fillId="0" borderId="2" xfId="0" applyBorder="1" applyAlignment="1">
      <alignment vertical="center"/>
    </xf>
    <xf numFmtId="0" fontId="0" fillId="10" borderId="1" xfId="0" applyFill="1" applyBorder="1" applyAlignment="1" applyProtection="1">
      <alignment vertical="center"/>
      <protection locked="0"/>
    </xf>
    <xf numFmtId="49" fontId="15" fillId="10" borderId="1" xfId="0" applyNumberFormat="1" applyFont="1" applyFill="1" applyBorder="1" applyAlignment="1" applyProtection="1">
      <alignment vertical="center"/>
      <protection locked="0"/>
    </xf>
    <xf numFmtId="0" fontId="15" fillId="10" borderId="1" xfId="0" applyFont="1" applyFill="1" applyBorder="1" applyAlignment="1" applyProtection="1">
      <alignment vertical="center"/>
      <protection locked="0"/>
    </xf>
    <xf numFmtId="0" fontId="0" fillId="10" borderId="2" xfId="0" applyFill="1" applyBorder="1" applyAlignment="1" applyProtection="1">
      <alignment vertical="center"/>
      <protection locked="0"/>
    </xf>
    <xf numFmtId="0" fontId="0" fillId="10" borderId="9" xfId="0" applyFill="1" applyBorder="1" applyAlignment="1" applyProtection="1">
      <alignment vertical="center"/>
      <protection locked="0"/>
    </xf>
    <xf numFmtId="0" fontId="0" fillId="0" borderId="35" xfId="0" applyBorder="1" applyAlignment="1">
      <alignment vertical="center"/>
    </xf>
    <xf numFmtId="0" fontId="0" fillId="0" borderId="1" xfId="0" applyBorder="1" applyAlignment="1">
      <alignment vertical="center"/>
    </xf>
    <xf numFmtId="0" fontId="15" fillId="0" borderId="1" xfId="0" applyFont="1" applyBorder="1" applyAlignment="1">
      <alignment vertical="center"/>
    </xf>
    <xf numFmtId="0" fontId="0" fillId="0" borderId="27" xfId="0" applyBorder="1" applyAlignment="1">
      <alignment vertical="center"/>
    </xf>
    <xf numFmtId="0" fontId="0" fillId="10" borderId="28" xfId="0" applyFill="1" applyBorder="1" applyAlignment="1" applyProtection="1">
      <alignment vertical="center"/>
      <protection locked="0"/>
    </xf>
    <xf numFmtId="49" fontId="15" fillId="10" borderId="28" xfId="0" applyNumberFormat="1" applyFont="1" applyFill="1" applyBorder="1" applyAlignment="1" applyProtection="1">
      <alignment vertical="center"/>
      <protection locked="0"/>
    </xf>
    <xf numFmtId="0" fontId="0" fillId="10" borderId="27" xfId="0" applyFill="1" applyBorder="1" applyAlignment="1" applyProtection="1">
      <alignment vertical="center"/>
      <protection locked="0"/>
    </xf>
    <xf numFmtId="0" fontId="0" fillId="10" borderId="59" xfId="0" applyFill="1" applyBorder="1" applyAlignment="1" applyProtection="1">
      <alignment vertical="center"/>
      <protection locked="0"/>
    </xf>
    <xf numFmtId="0" fontId="0" fillId="0" borderId="60" xfId="0" applyBorder="1" applyAlignment="1">
      <alignment vertical="center"/>
    </xf>
    <xf numFmtId="0" fontId="0" fillId="0" borderId="28" xfId="0" applyBorder="1" applyAlignment="1">
      <alignment vertical="center"/>
    </xf>
    <xf numFmtId="0" fontId="15" fillId="0" borderId="28" xfId="0" applyFont="1" applyBorder="1" applyAlignment="1">
      <alignment vertical="center"/>
    </xf>
    <xf numFmtId="0" fontId="0" fillId="9" borderId="78" xfId="0" applyFill="1" applyBorder="1" applyAlignment="1">
      <alignment vertical="center"/>
    </xf>
    <xf numFmtId="0" fontId="0" fillId="9" borderId="12" xfId="0" applyFill="1" applyBorder="1" applyAlignment="1">
      <alignment vertical="center"/>
    </xf>
    <xf numFmtId="49" fontId="15" fillId="9" borderId="71" xfId="0" applyNumberFormat="1" applyFont="1" applyFill="1" applyBorder="1" applyAlignment="1">
      <alignment vertical="center"/>
    </xf>
    <xf numFmtId="0" fontId="0" fillId="0" borderId="31" xfId="0" applyBorder="1" applyAlignment="1">
      <alignment vertical="center"/>
    </xf>
    <xf numFmtId="0" fontId="0" fillId="0" borderId="7" xfId="0" applyBorder="1" applyAlignment="1">
      <alignment vertical="center"/>
    </xf>
    <xf numFmtId="0" fontId="0" fillId="0" borderId="29" xfId="0" applyBorder="1" applyAlignment="1">
      <alignment vertical="center"/>
    </xf>
    <xf numFmtId="0" fontId="0" fillId="9" borderId="71" xfId="0" applyFill="1" applyBorder="1" applyAlignment="1">
      <alignment vertical="center"/>
    </xf>
    <xf numFmtId="0" fontId="0" fillId="13" borderId="76" xfId="0" applyFill="1" applyBorder="1" applyAlignment="1">
      <alignment vertical="center"/>
    </xf>
    <xf numFmtId="0" fontId="0" fillId="13" borderId="77" xfId="0" applyFill="1" applyBorder="1" applyAlignment="1">
      <alignment vertical="center"/>
    </xf>
    <xf numFmtId="0" fontId="0" fillId="13" borderId="64" xfId="0" applyFill="1" applyBorder="1" applyAlignment="1">
      <alignment vertical="center"/>
    </xf>
    <xf numFmtId="0" fontId="0" fillId="9" borderId="3" xfId="0" applyFill="1" applyBorder="1" applyAlignment="1">
      <alignment vertical="center"/>
    </xf>
    <xf numFmtId="49" fontId="0" fillId="9" borderId="0" xfId="0" applyNumberFormat="1" applyFill="1" applyBorder="1" applyAlignment="1">
      <alignment vertical="center"/>
    </xf>
    <xf numFmtId="49" fontId="0" fillId="0" borderId="0" xfId="0" applyNumberFormat="1" applyAlignment="1">
      <alignment vertical="center"/>
    </xf>
    <xf numFmtId="0" fontId="1" fillId="0" borderId="0" xfId="0" applyFont="1" applyFill="1" applyBorder="1" applyAlignment="1">
      <alignment horizontal="center" vertical="center"/>
    </xf>
    <xf numFmtId="0" fontId="1" fillId="0" borderId="76" xfId="0" applyFont="1" applyBorder="1" applyAlignment="1">
      <alignment horizontal="center" vertical="center"/>
    </xf>
    <xf numFmtId="0" fontId="0" fillId="0" borderId="6" xfId="0" applyBorder="1" applyAlignment="1">
      <alignment vertical="center"/>
    </xf>
    <xf numFmtId="0" fontId="15" fillId="0" borderId="10" xfId="0" applyFont="1" applyBorder="1" applyAlignment="1">
      <alignment vertical="center"/>
    </xf>
    <xf numFmtId="49" fontId="15" fillId="0" borderId="0" xfId="0" applyNumberFormat="1" applyFont="1" applyAlignment="1">
      <alignment vertical="center"/>
    </xf>
    <xf numFmtId="0" fontId="15" fillId="0" borderId="6" xfId="0" applyFont="1" applyBorder="1" applyAlignment="1">
      <alignment vertical="center"/>
    </xf>
    <xf numFmtId="0" fontId="15" fillId="0" borderId="2" xfId="0" applyFont="1" applyBorder="1" applyAlignment="1">
      <alignment vertical="center"/>
    </xf>
    <xf numFmtId="0" fontId="0" fillId="0" borderId="10" xfId="0" applyBorder="1" applyAlignment="1">
      <alignment vertical="center"/>
    </xf>
    <xf numFmtId="49" fontId="0" fillId="8" borderId="0" xfId="0" applyNumberFormat="1" applyFill="1" applyAlignment="1">
      <alignment vertical="center"/>
    </xf>
    <xf numFmtId="0" fontId="0" fillId="0" borderId="0" xfId="0" applyAlignment="1">
      <alignment horizontal="right" vertical="center"/>
    </xf>
    <xf numFmtId="3" fontId="11" fillId="12" borderId="0" xfId="0" applyNumberFormat="1" applyFont="1" applyFill="1" applyBorder="1" applyAlignment="1" applyProtection="1">
      <alignment wrapText="1"/>
      <protection locked="0"/>
    </xf>
    <xf numFmtId="3" fontId="6" fillId="6" borderId="24" xfId="0" applyNumberFormat="1" applyFont="1" applyFill="1" applyBorder="1" applyAlignment="1" applyProtection="1">
      <alignment horizontal="center" vertical="center" wrapText="1"/>
    </xf>
    <xf numFmtId="3" fontId="1" fillId="12" borderId="82" xfId="0" applyNumberFormat="1" applyFont="1" applyFill="1" applyBorder="1" applyAlignment="1" applyProtection="1">
      <alignment wrapText="1"/>
    </xf>
    <xf numFmtId="3" fontId="2" fillId="0" borderId="19" xfId="0" applyNumberFormat="1" applyFont="1" applyBorder="1" applyAlignment="1" applyProtection="1">
      <alignment horizontal="center" vertical="center"/>
    </xf>
    <xf numFmtId="3" fontId="6" fillId="0" borderId="19" xfId="0" applyNumberFormat="1" applyFont="1" applyBorder="1" applyAlignment="1" applyProtection="1">
      <alignment horizontal="center" vertical="center" wrapText="1"/>
    </xf>
    <xf numFmtId="3" fontId="1" fillId="0" borderId="30" xfId="0" applyNumberFormat="1" applyFont="1" applyBorder="1" applyAlignment="1" applyProtection="1">
      <alignment horizontal="center" vertical="center"/>
    </xf>
    <xf numFmtId="3" fontId="6" fillId="6" borderId="30" xfId="0" applyNumberFormat="1" applyFont="1" applyFill="1" applyBorder="1" applyAlignment="1" applyProtection="1">
      <alignment horizontal="center" vertical="center" wrapText="1"/>
    </xf>
    <xf numFmtId="3" fontId="6" fillId="0" borderId="3" xfId="0" applyNumberFormat="1" applyFont="1" applyBorder="1" applyAlignment="1" applyProtection="1">
      <alignment horizontal="center" vertical="center"/>
    </xf>
    <xf numFmtId="3" fontId="0" fillId="0" borderId="0" xfId="0" applyNumberFormat="1" applyAlignment="1" applyProtection="1">
      <alignment vertical="center"/>
    </xf>
    <xf numFmtId="3" fontId="1" fillId="0" borderId="34" xfId="0" applyNumberFormat="1" applyFont="1" applyBorder="1" applyAlignment="1" applyProtection="1">
      <alignment horizontal="center" vertical="center"/>
    </xf>
    <xf numFmtId="3" fontId="0" fillId="0" borderId="0" xfId="0" applyNumberFormat="1" applyBorder="1" applyAlignment="1" applyProtection="1">
      <alignment vertical="center"/>
    </xf>
    <xf numFmtId="3" fontId="1" fillId="0" borderId="87" xfId="0" applyNumberFormat="1" applyFont="1" applyBorder="1" applyAlignment="1" applyProtection="1">
      <alignment horizontal="center" vertical="center"/>
    </xf>
    <xf numFmtId="3" fontId="1" fillId="0" borderId="57" xfId="0" applyNumberFormat="1" applyFont="1" applyBorder="1" applyAlignment="1" applyProtection="1">
      <alignment horizontal="center" vertical="center"/>
    </xf>
    <xf numFmtId="3" fontId="0" fillId="0" borderId="31" xfId="0" applyNumberFormat="1" applyBorder="1" applyAlignment="1" applyProtection="1">
      <alignment horizontal="center" vertical="center"/>
    </xf>
    <xf numFmtId="3" fontId="0" fillId="0" borderId="7" xfId="0" applyNumberFormat="1" applyBorder="1" applyAlignment="1" applyProtection="1">
      <alignment horizontal="center" vertical="center"/>
    </xf>
    <xf numFmtId="3" fontId="0" fillId="0" borderId="29" xfId="0" applyNumberFormat="1" applyBorder="1" applyAlignment="1" applyProtection="1">
      <alignment horizontal="center" vertical="center"/>
    </xf>
    <xf numFmtId="3" fontId="15" fillId="0" borderId="6" xfId="0" applyNumberFormat="1" applyFont="1" applyFill="1" applyBorder="1" applyAlignment="1" applyProtection="1">
      <alignment horizontal="center" vertical="center"/>
    </xf>
    <xf numFmtId="3" fontId="15" fillId="0" borderId="7" xfId="0" applyNumberFormat="1" applyFont="1" applyFill="1" applyBorder="1" applyAlignment="1" applyProtection="1">
      <alignment horizontal="center" vertical="center"/>
    </xf>
    <xf numFmtId="3" fontId="15" fillId="0" borderId="8" xfId="0" applyNumberFormat="1" applyFont="1" applyFill="1" applyBorder="1" applyAlignment="1" applyProtection="1">
      <alignment horizontal="center" vertical="center"/>
    </xf>
    <xf numFmtId="3" fontId="1" fillId="12" borderId="89" xfId="0" applyNumberFormat="1" applyFont="1" applyFill="1" applyBorder="1" applyAlignment="1" applyProtection="1">
      <alignment horizontal="center" vertical="center"/>
    </xf>
    <xf numFmtId="3" fontId="1" fillId="12" borderId="25" xfId="0" applyNumberFormat="1" applyFont="1" applyFill="1" applyBorder="1" applyAlignment="1" applyProtection="1">
      <alignment horizontal="center" vertical="center"/>
    </xf>
    <xf numFmtId="3" fontId="1" fillId="12" borderId="90" xfId="0" applyNumberFormat="1" applyFont="1" applyFill="1" applyBorder="1" applyAlignment="1" applyProtection="1">
      <alignment horizontal="center" vertical="center"/>
    </xf>
    <xf numFmtId="3" fontId="1" fillId="12" borderId="91" xfId="0" applyNumberFormat="1" applyFont="1" applyFill="1" applyBorder="1" applyAlignment="1" applyProtection="1">
      <alignment horizontal="center" vertical="center"/>
    </xf>
    <xf numFmtId="3" fontId="1" fillId="12" borderId="92" xfId="0" applyNumberFormat="1" applyFont="1" applyFill="1" applyBorder="1" applyAlignment="1" applyProtection="1">
      <alignment horizontal="center" vertical="center"/>
    </xf>
    <xf numFmtId="3" fontId="1" fillId="12" borderId="93" xfId="0" applyNumberFormat="1" applyFont="1" applyFill="1" applyBorder="1" applyAlignment="1" applyProtection="1">
      <alignment horizontal="center" vertical="center"/>
    </xf>
    <xf numFmtId="3" fontId="1" fillId="12" borderId="66" xfId="0" applyNumberFormat="1" applyFont="1" applyFill="1" applyBorder="1" applyAlignment="1" applyProtection="1">
      <alignment horizontal="center" vertical="center"/>
    </xf>
    <xf numFmtId="0" fontId="1" fillId="12" borderId="0" xfId="0" applyFont="1" applyFill="1" applyBorder="1" applyAlignment="1">
      <alignment horizontal="left" vertical="center"/>
    </xf>
    <xf numFmtId="0" fontId="1" fillId="0" borderId="76" xfId="0" applyFont="1" applyBorder="1" applyAlignment="1">
      <alignment horizontal="center" vertical="center"/>
    </xf>
    <xf numFmtId="0" fontId="1" fillId="0" borderId="11" xfId="0" applyFont="1" applyBorder="1" applyAlignment="1">
      <alignment horizontal="center" vertical="center" textRotation="90" wrapText="1"/>
    </xf>
    <xf numFmtId="0" fontId="1" fillId="0" borderId="10" xfId="0" applyFont="1" applyBorder="1" applyAlignment="1">
      <alignment horizontal="center" vertical="center" textRotation="90"/>
    </xf>
    <xf numFmtId="0" fontId="1" fillId="0" borderId="11" xfId="0" applyFont="1" applyBorder="1" applyAlignment="1">
      <alignment horizontal="center" vertical="center" textRotation="90"/>
    </xf>
    <xf numFmtId="0" fontId="1" fillId="0" borderId="3" xfId="0" applyFont="1" applyBorder="1" applyAlignment="1">
      <alignment horizontal="center" vertical="center"/>
    </xf>
    <xf numFmtId="0" fontId="1" fillId="0" borderId="0" xfId="0" applyFont="1" applyBorder="1" applyAlignment="1">
      <alignment horizontal="center" vertical="center"/>
    </xf>
    <xf numFmtId="0" fontId="1" fillId="0" borderId="14" xfId="0" applyFont="1" applyBorder="1" applyAlignment="1">
      <alignment horizontal="center" vertical="center"/>
    </xf>
    <xf numFmtId="0" fontId="1" fillId="13" borderId="14" xfId="0" applyFont="1" applyFill="1" applyBorder="1" applyAlignment="1">
      <alignment horizontal="center" vertical="center"/>
    </xf>
    <xf numFmtId="0" fontId="40" fillId="8" borderId="0" xfId="0" applyFont="1" applyFill="1" applyAlignment="1">
      <alignment vertical="center"/>
    </xf>
    <xf numFmtId="0" fontId="18" fillId="6" borderId="33" xfId="0" applyFont="1" applyFill="1" applyBorder="1" applyAlignment="1" applyProtection="1">
      <alignment horizontal="justify" vertical="center" wrapText="1"/>
    </xf>
    <xf numFmtId="0" fontId="20" fillId="0" borderId="32" xfId="0" applyFont="1" applyBorder="1" applyAlignment="1" applyProtection="1">
      <alignment horizontal="justify" vertical="center" wrapText="1"/>
    </xf>
    <xf numFmtId="0" fontId="20" fillId="0" borderId="35" xfId="0" applyFont="1" applyBorder="1" applyAlignment="1" applyProtection="1">
      <alignment horizontal="justify" vertical="center" wrapText="1"/>
    </xf>
    <xf numFmtId="0" fontId="18" fillId="6" borderId="32" xfId="0" applyFont="1" applyFill="1" applyBorder="1" applyAlignment="1" applyProtection="1">
      <alignment horizontal="justify" vertical="center" wrapText="1"/>
    </xf>
    <xf numFmtId="0" fontId="18" fillId="6" borderId="35" xfId="0" applyFont="1" applyFill="1" applyBorder="1" applyAlignment="1" applyProtection="1">
      <alignment horizontal="justify" vertical="center" wrapText="1"/>
    </xf>
    <xf numFmtId="0" fontId="18" fillId="6" borderId="29" xfId="0" applyFont="1" applyFill="1" applyBorder="1" applyAlignment="1" applyProtection="1">
      <alignment horizontal="justify" vertical="center" wrapText="1"/>
    </xf>
    <xf numFmtId="0" fontId="18" fillId="6" borderId="24" xfId="0" applyFont="1" applyFill="1" applyBorder="1" applyAlignment="1" applyProtection="1">
      <alignment horizontal="justify" vertical="center" wrapText="1"/>
    </xf>
    <xf numFmtId="0" fontId="18" fillId="6" borderId="31" xfId="0" applyFont="1" applyFill="1" applyBorder="1" applyAlignment="1" applyProtection="1">
      <alignment horizontal="justify" vertical="center" wrapText="1"/>
    </xf>
    <xf numFmtId="0" fontId="21" fillId="6" borderId="33" xfId="0" applyFont="1" applyFill="1" applyBorder="1" applyAlignment="1" applyProtection="1">
      <alignment horizontal="justify" vertical="center" wrapText="1"/>
    </xf>
    <xf numFmtId="0" fontId="8" fillId="6" borderId="32" xfId="0" applyFont="1" applyFill="1" applyBorder="1" applyAlignment="1" applyProtection="1">
      <alignment horizontal="justify" vertical="center" wrapText="1"/>
    </xf>
    <xf numFmtId="0" fontId="8" fillId="6" borderId="35" xfId="0" applyFont="1" applyFill="1" applyBorder="1" applyAlignment="1" applyProtection="1">
      <alignment horizontal="justify" vertical="center" wrapText="1"/>
    </xf>
    <xf numFmtId="0" fontId="27" fillId="6" borderId="0" xfId="0" applyFont="1" applyFill="1" applyAlignment="1" applyProtection="1">
      <alignment horizontal="center"/>
    </xf>
    <xf numFmtId="0" fontId="28" fillId="6" borderId="49" xfId="0" applyFont="1" applyFill="1" applyBorder="1" applyAlignment="1" applyProtection="1">
      <alignment horizontal="justify" vertical="center" wrapText="1"/>
    </xf>
    <xf numFmtId="0" fontId="29" fillId="0" borderId="46" xfId="0" applyFont="1" applyBorder="1" applyAlignment="1" applyProtection="1">
      <alignment horizontal="justify" vertical="center" wrapText="1"/>
    </xf>
    <xf numFmtId="0" fontId="29" fillId="0" borderId="47" xfId="0" applyFont="1" applyBorder="1" applyAlignment="1" applyProtection="1">
      <alignment horizontal="justify" vertical="center" wrapText="1"/>
    </xf>
    <xf numFmtId="0" fontId="29" fillId="0" borderId="29" xfId="0" applyFont="1" applyBorder="1" applyAlignment="1" applyProtection="1">
      <alignment horizontal="justify" vertical="center" wrapText="1"/>
    </xf>
    <xf numFmtId="0" fontId="29" fillId="0" borderId="24" xfId="0" applyFont="1" applyBorder="1" applyAlignment="1" applyProtection="1">
      <alignment horizontal="justify" vertical="center" wrapText="1"/>
    </xf>
    <xf numFmtId="0" fontId="29" fillId="0" borderId="31" xfId="0" applyFont="1" applyBorder="1" applyAlignment="1" applyProtection="1">
      <alignment horizontal="justify" vertical="center" wrapText="1"/>
    </xf>
    <xf numFmtId="3" fontId="11" fillId="4" borderId="40" xfId="0" applyNumberFormat="1" applyFont="1" applyFill="1" applyBorder="1" applyAlignment="1">
      <alignment horizontal="center" vertical="center" wrapText="1"/>
    </xf>
    <xf numFmtId="3" fontId="11" fillId="4" borderId="36" xfId="0" applyNumberFormat="1" applyFont="1" applyFill="1" applyBorder="1" applyAlignment="1">
      <alignment horizontal="center" vertical="center" wrapText="1"/>
    </xf>
    <xf numFmtId="3" fontId="11" fillId="4" borderId="23" xfId="0" applyNumberFormat="1" applyFont="1" applyFill="1" applyBorder="1" applyAlignment="1">
      <alignment horizontal="center" vertical="center" wrapText="1"/>
    </xf>
    <xf numFmtId="3" fontId="11" fillId="4" borderId="3" xfId="0" applyNumberFormat="1" applyFont="1" applyFill="1" applyBorder="1" applyAlignment="1">
      <alignment horizontal="center" vertical="center" wrapText="1"/>
    </xf>
    <xf numFmtId="3" fontId="11" fillId="4" borderId="0" xfId="0" applyNumberFormat="1" applyFont="1" applyFill="1" applyBorder="1" applyAlignment="1">
      <alignment horizontal="center" vertical="center" wrapText="1"/>
    </xf>
    <xf numFmtId="3" fontId="11" fillId="4" borderId="16" xfId="0" applyNumberFormat="1" applyFont="1" applyFill="1" applyBorder="1" applyAlignment="1">
      <alignment horizontal="center" vertical="center" wrapText="1"/>
    </xf>
    <xf numFmtId="3" fontId="25" fillId="4" borderId="3" xfId="0" applyNumberFormat="1" applyFont="1" applyFill="1" applyBorder="1" applyAlignment="1">
      <alignment horizontal="center" vertical="center" wrapText="1"/>
    </xf>
    <xf numFmtId="3" fontId="25" fillId="4" borderId="0" xfId="0" applyNumberFormat="1" applyFont="1" applyFill="1" applyBorder="1" applyAlignment="1">
      <alignment horizontal="center" vertical="center" wrapText="1"/>
    </xf>
    <xf numFmtId="3" fontId="25" fillId="4" borderId="16" xfId="0" applyNumberFormat="1" applyFont="1" applyFill="1" applyBorder="1" applyAlignment="1">
      <alignment horizontal="center" vertical="center" wrapText="1"/>
    </xf>
    <xf numFmtId="3" fontId="9" fillId="5" borderId="41" xfId="0" applyNumberFormat="1" applyFont="1" applyFill="1" applyBorder="1" applyAlignment="1">
      <alignment horizontal="center" vertical="center" wrapText="1"/>
    </xf>
    <xf numFmtId="3" fontId="9" fillId="5" borderId="42" xfId="0" applyNumberFormat="1" applyFont="1" applyFill="1" applyBorder="1" applyAlignment="1">
      <alignment horizontal="center" vertical="center" wrapText="1"/>
    </xf>
    <xf numFmtId="3" fontId="9" fillId="5" borderId="43" xfId="0" applyNumberFormat="1" applyFont="1" applyFill="1" applyBorder="1" applyAlignment="1">
      <alignment horizontal="center" vertical="center" wrapText="1"/>
    </xf>
    <xf numFmtId="3" fontId="11" fillId="6" borderId="44" xfId="0" applyNumberFormat="1" applyFont="1" applyFill="1" applyBorder="1" applyAlignment="1">
      <alignment horizontal="center" vertical="center" wrapText="1"/>
    </xf>
    <xf numFmtId="3" fontId="11" fillId="6" borderId="45" xfId="0" applyNumberFormat="1" applyFont="1" applyFill="1" applyBorder="1" applyAlignment="1">
      <alignment horizontal="center" vertical="center" wrapText="1"/>
    </xf>
    <xf numFmtId="3" fontId="9" fillId="5" borderId="40" xfId="0" applyNumberFormat="1" applyFont="1" applyFill="1" applyBorder="1" applyAlignment="1">
      <alignment horizontal="center" vertical="center" wrapText="1"/>
    </xf>
    <xf numFmtId="3" fontId="9" fillId="5" borderId="36" xfId="0" applyNumberFormat="1" applyFont="1" applyFill="1" applyBorder="1" applyAlignment="1">
      <alignment horizontal="center" vertical="center" wrapText="1"/>
    </xf>
    <xf numFmtId="3" fontId="11" fillId="0" borderId="2" xfId="0" applyNumberFormat="1" applyFont="1" applyBorder="1" applyAlignment="1">
      <alignment horizontal="left" vertical="center" wrapText="1"/>
    </xf>
    <xf numFmtId="3" fontId="11" fillId="0" borderId="33" xfId="0" applyNumberFormat="1" applyFont="1" applyBorder="1" applyAlignment="1">
      <alignment horizontal="left" vertical="center" wrapText="1"/>
    </xf>
    <xf numFmtId="3" fontId="26" fillId="0" borderId="4" xfId="0" applyNumberFormat="1" applyFont="1" applyBorder="1" applyAlignment="1">
      <alignment horizontal="center" vertical="center" wrapText="1"/>
    </xf>
    <xf numFmtId="3" fontId="26" fillId="0" borderId="5" xfId="0" applyNumberFormat="1" applyFont="1" applyBorder="1" applyAlignment="1">
      <alignment horizontal="center" vertical="center" wrapText="1"/>
    </xf>
    <xf numFmtId="3" fontId="11" fillId="0" borderId="20" xfId="0" applyNumberFormat="1" applyFont="1" applyBorder="1" applyAlignment="1">
      <alignment horizontal="center" vertical="center" wrapText="1"/>
    </xf>
    <xf numFmtId="3" fontId="11" fillId="0" borderId="32" xfId="0" applyNumberFormat="1" applyFont="1" applyBorder="1" applyAlignment="1">
      <alignment horizontal="center" vertical="center" wrapText="1"/>
    </xf>
    <xf numFmtId="3" fontId="11" fillId="0" borderId="35" xfId="0" applyNumberFormat="1" applyFont="1" applyBorder="1" applyAlignment="1">
      <alignment horizontal="center" vertical="center" wrapText="1"/>
    </xf>
    <xf numFmtId="3" fontId="11" fillId="0" borderId="22" xfId="0" applyNumberFormat="1" applyFont="1" applyBorder="1" applyAlignment="1">
      <alignment horizontal="center" vertical="center" wrapText="1"/>
    </xf>
    <xf numFmtId="3" fontId="11" fillId="0" borderId="46" xfId="0" applyNumberFormat="1" applyFont="1" applyBorder="1" applyAlignment="1">
      <alignment horizontal="center" vertical="center" wrapText="1"/>
    </xf>
    <xf numFmtId="3" fontId="11" fillId="0" borderId="47" xfId="0" applyNumberFormat="1" applyFont="1" applyBorder="1" applyAlignment="1">
      <alignment horizontal="center" vertical="center" wrapText="1"/>
    </xf>
    <xf numFmtId="3" fontId="16" fillId="0" borderId="4" xfId="0" applyNumberFormat="1" applyFont="1" applyBorder="1" applyAlignment="1">
      <alignment horizontal="center" vertical="center" wrapText="1"/>
    </xf>
    <xf numFmtId="3" fontId="16" fillId="0" borderId="5" xfId="0" applyNumberFormat="1" applyFont="1" applyBorder="1" applyAlignment="1">
      <alignment horizontal="center" vertical="center" wrapText="1"/>
    </xf>
    <xf numFmtId="3" fontId="16" fillId="0" borderId="48" xfId="0" applyNumberFormat="1" applyFont="1" applyBorder="1" applyAlignment="1">
      <alignment horizontal="center" vertical="center" wrapText="1"/>
    </xf>
    <xf numFmtId="3" fontId="11" fillId="0" borderId="10" xfId="0" applyNumberFormat="1" applyFont="1" applyBorder="1" applyAlignment="1">
      <alignment horizontal="left" vertical="center" wrapText="1"/>
    </xf>
    <xf numFmtId="3" fontId="11" fillId="0" borderId="49" xfId="0" applyNumberFormat="1" applyFont="1" applyBorder="1" applyAlignment="1">
      <alignment horizontal="left" vertical="center" wrapText="1"/>
    </xf>
    <xf numFmtId="3" fontId="11" fillId="0" borderId="50" xfId="0" applyNumberFormat="1" applyFont="1" applyBorder="1" applyAlignment="1">
      <alignment horizontal="left" vertical="center" wrapText="1"/>
    </xf>
    <xf numFmtId="3" fontId="11" fillId="0" borderId="51" xfId="0" applyNumberFormat="1" applyFont="1" applyBorder="1" applyAlignment="1">
      <alignment horizontal="left" vertical="center" wrapText="1"/>
    </xf>
    <xf numFmtId="3" fontId="11" fillId="0" borderId="50" xfId="0" applyNumberFormat="1" applyFont="1" applyBorder="1" applyAlignment="1">
      <alignment horizontal="center" vertical="center" wrapText="1"/>
    </xf>
    <xf numFmtId="3" fontId="11" fillId="0" borderId="52" xfId="0" applyNumberFormat="1" applyFont="1" applyBorder="1" applyAlignment="1">
      <alignment horizontal="center" vertical="center" wrapText="1"/>
    </xf>
    <xf numFmtId="3" fontId="11" fillId="0" borderId="53" xfId="0" applyNumberFormat="1" applyFont="1" applyBorder="1" applyAlignment="1">
      <alignment horizontal="center" vertical="center" wrapText="1"/>
    </xf>
    <xf numFmtId="3" fontId="15" fillId="8" borderId="27" xfId="0" applyNumberFormat="1" applyFont="1" applyFill="1" applyBorder="1" applyAlignment="1" applyProtection="1">
      <alignment horizontal="left"/>
    </xf>
    <xf numFmtId="0" fontId="0" fillId="8" borderId="28" xfId="0" applyFill="1" applyBorder="1" applyAlignment="1">
      <alignment horizontal="left"/>
    </xf>
    <xf numFmtId="0" fontId="0" fillId="8" borderId="59" xfId="0" applyFill="1" applyBorder="1" applyAlignment="1">
      <alignment horizontal="left"/>
    </xf>
    <xf numFmtId="3" fontId="1" fillId="8" borderId="44" xfId="0" applyNumberFormat="1" applyFont="1" applyFill="1" applyBorder="1" applyAlignment="1" applyProtection="1">
      <alignment horizontal="center"/>
    </xf>
    <xf numFmtId="3" fontId="1" fillId="8" borderId="63" xfId="0" applyNumberFormat="1" applyFont="1" applyFill="1" applyBorder="1" applyAlignment="1" applyProtection="1">
      <alignment horizontal="center"/>
    </xf>
    <xf numFmtId="3" fontId="1" fillId="8" borderId="45" xfId="0" applyNumberFormat="1" applyFont="1" applyFill="1" applyBorder="1" applyAlignment="1" applyProtection="1">
      <alignment horizontal="center"/>
    </xf>
    <xf numFmtId="3" fontId="15" fillId="8" borderId="2" xfId="0" applyNumberFormat="1" applyFont="1" applyFill="1" applyBorder="1" applyAlignment="1" applyProtection="1">
      <alignment horizontal="left"/>
    </xf>
    <xf numFmtId="0" fontId="0" fillId="8" borderId="1" xfId="0" applyFill="1" applyBorder="1" applyAlignment="1">
      <alignment horizontal="left"/>
    </xf>
    <xf numFmtId="0" fontId="0" fillId="8" borderId="9" xfId="0" applyFill="1" applyBorder="1" applyAlignment="1">
      <alignment horizontal="left"/>
    </xf>
    <xf numFmtId="3" fontId="15" fillId="8" borderId="55" xfId="0" applyNumberFormat="1" applyFont="1" applyFill="1" applyBorder="1" applyAlignment="1" applyProtection="1">
      <alignment horizontal="left"/>
    </xf>
    <xf numFmtId="3" fontId="15" fillId="8" borderId="54" xfId="0" applyNumberFormat="1" applyFont="1" applyFill="1" applyBorder="1" applyAlignment="1" applyProtection="1">
      <alignment horizontal="left"/>
    </xf>
    <xf numFmtId="0" fontId="0" fillId="8" borderId="58" xfId="0" applyFill="1" applyBorder="1" applyAlignment="1">
      <alignment horizontal="left"/>
    </xf>
    <xf numFmtId="3" fontId="2" fillId="2" borderId="36" xfId="0" applyNumberFormat="1" applyFont="1" applyFill="1" applyBorder="1" applyAlignment="1" applyProtection="1">
      <alignment horizontal="center" vertical="center" wrapText="1"/>
    </xf>
    <xf numFmtId="3" fontId="0" fillId="8" borderId="62" xfId="0" applyNumberFormat="1" applyFill="1" applyBorder="1" applyAlignment="1" applyProtection="1">
      <alignment horizontal="center"/>
    </xf>
    <xf numFmtId="3" fontId="0" fillId="8" borderId="0" xfId="0" applyNumberFormat="1" applyFill="1" applyAlignment="1" applyProtection="1">
      <alignment horizontal="center"/>
    </xf>
    <xf numFmtId="3" fontId="0" fillId="8" borderId="5" xfId="0" applyNumberFormat="1" applyFill="1" applyBorder="1" applyAlignment="1" applyProtection="1">
      <alignment horizontal="center"/>
    </xf>
    <xf numFmtId="3" fontId="11" fillId="10" borderId="44" xfId="0" applyNumberFormat="1" applyFont="1" applyFill="1" applyBorder="1" applyAlignment="1" applyProtection="1">
      <alignment horizontal="center"/>
      <protection locked="0"/>
    </xf>
    <xf numFmtId="3" fontId="11" fillId="10" borderId="63" xfId="0" applyNumberFormat="1" applyFont="1" applyFill="1" applyBorder="1" applyAlignment="1" applyProtection="1">
      <alignment horizontal="center"/>
      <protection locked="0"/>
    </xf>
    <xf numFmtId="3" fontId="11" fillId="10" borderId="45" xfId="0" applyNumberFormat="1" applyFont="1" applyFill="1" applyBorder="1" applyAlignment="1" applyProtection="1">
      <alignment horizontal="center"/>
      <protection locked="0"/>
    </xf>
    <xf numFmtId="3" fontId="8" fillId="12" borderId="3" xfId="0" applyNumberFormat="1" applyFont="1" applyFill="1" applyBorder="1" applyAlignment="1" applyProtection="1">
      <alignment horizontal="center"/>
    </xf>
    <xf numFmtId="3" fontId="8" fillId="12" borderId="0" xfId="0" applyNumberFormat="1" applyFont="1" applyFill="1" applyBorder="1" applyAlignment="1" applyProtection="1">
      <alignment horizontal="center"/>
    </xf>
    <xf numFmtId="3" fontId="8" fillId="12" borderId="16" xfId="0" applyNumberFormat="1" applyFont="1" applyFill="1" applyBorder="1" applyAlignment="1" applyProtection="1">
      <alignment horizontal="center"/>
    </xf>
    <xf numFmtId="3" fontId="12" fillId="0" borderId="7" xfId="0" applyNumberFormat="1" applyFont="1" applyBorder="1" applyAlignment="1" applyProtection="1">
      <alignment horizontal="center" vertical="center" textRotation="90" wrapText="1"/>
    </xf>
    <xf numFmtId="3" fontId="13" fillId="0" borderId="28" xfId="0" applyNumberFormat="1" applyFont="1" applyBorder="1" applyAlignment="1" applyProtection="1">
      <alignment horizontal="center" vertical="center" textRotation="90"/>
    </xf>
    <xf numFmtId="3" fontId="2" fillId="3" borderId="37" xfId="0" applyNumberFormat="1" applyFont="1" applyFill="1" applyBorder="1" applyAlignment="1" applyProtection="1">
      <alignment horizontal="center" vertical="center" textRotation="90" wrapText="1"/>
    </xf>
    <xf numFmtId="3" fontId="2" fillId="3" borderId="57" xfId="0" applyNumberFormat="1" applyFont="1" applyFill="1" applyBorder="1" applyAlignment="1" applyProtection="1">
      <alignment horizontal="center" vertical="center" textRotation="90"/>
    </xf>
    <xf numFmtId="3" fontId="0" fillId="8" borderId="62" xfId="0" applyNumberFormat="1" applyFill="1" applyBorder="1" applyAlignment="1" applyProtection="1">
      <alignment horizontal="center" wrapText="1"/>
    </xf>
    <xf numFmtId="3" fontId="0" fillId="8" borderId="0" xfId="0" applyNumberFormat="1" applyFill="1" applyAlignment="1" applyProtection="1">
      <alignment horizontal="center" wrapText="1"/>
    </xf>
    <xf numFmtId="3" fontId="0" fillId="8" borderId="5" xfId="0" applyNumberFormat="1" applyFill="1" applyBorder="1" applyAlignment="1" applyProtection="1">
      <alignment horizontal="center" wrapText="1"/>
    </xf>
    <xf numFmtId="3" fontId="12" fillId="0" borderId="29" xfId="0" applyNumberFormat="1" applyFont="1" applyBorder="1" applyAlignment="1" applyProtection="1">
      <alignment horizontal="center" vertical="center" textRotation="90" wrapText="1"/>
    </xf>
    <xf numFmtId="3" fontId="13" fillId="0" borderId="56" xfId="0" applyNumberFormat="1" applyFont="1" applyBorder="1" applyAlignment="1" applyProtection="1">
      <alignment horizontal="center" vertical="center" textRotation="90"/>
    </xf>
    <xf numFmtId="3" fontId="0" fillId="8" borderId="62" xfId="0" applyNumberFormat="1" applyFill="1" applyBorder="1" applyAlignment="1" applyProtection="1">
      <alignment horizontal="center"/>
      <protection locked="0"/>
    </xf>
    <xf numFmtId="3" fontId="0" fillId="8" borderId="0" xfId="0" applyNumberFormat="1" applyFill="1" applyAlignment="1" applyProtection="1">
      <alignment horizontal="center"/>
      <protection locked="0"/>
    </xf>
    <xf numFmtId="3" fontId="0" fillId="8" borderId="5" xfId="0" applyNumberFormat="1" applyFill="1" applyBorder="1" applyAlignment="1" applyProtection="1">
      <alignment horizontal="center"/>
      <protection locked="0"/>
    </xf>
    <xf numFmtId="3" fontId="4" fillId="11" borderId="68" xfId="0" applyNumberFormat="1" applyFont="1" applyFill="1" applyBorder="1" applyAlignment="1" applyProtection="1">
      <alignment horizontal="center" vertical="center" wrapText="1"/>
    </xf>
    <xf numFmtId="3" fontId="4" fillId="11" borderId="21" xfId="0" applyNumberFormat="1" applyFont="1" applyFill="1" applyBorder="1" applyAlignment="1" applyProtection="1">
      <alignment horizontal="center" vertical="center" wrapText="1"/>
    </xf>
    <xf numFmtId="3" fontId="4" fillId="11" borderId="75" xfId="0" applyNumberFormat="1" applyFont="1" applyFill="1" applyBorder="1" applyAlignment="1" applyProtection="1">
      <alignment horizontal="center" vertical="center" wrapText="1"/>
    </xf>
    <xf numFmtId="3" fontId="4" fillId="11" borderId="64" xfId="0" applyNumberFormat="1" applyFont="1" applyFill="1" applyBorder="1" applyAlignment="1" applyProtection="1">
      <alignment horizontal="center" vertical="center" wrapText="1"/>
    </xf>
    <xf numFmtId="3" fontId="4" fillId="11" borderId="77" xfId="0" applyNumberFormat="1" applyFont="1" applyFill="1" applyBorder="1" applyAlignment="1" applyProtection="1">
      <alignment horizontal="center" vertical="center" wrapText="1"/>
    </xf>
    <xf numFmtId="3" fontId="4" fillId="11" borderId="84" xfId="0" applyNumberFormat="1" applyFont="1" applyFill="1" applyBorder="1" applyAlignment="1" applyProtection="1">
      <alignment horizontal="center" vertical="center" wrapText="1"/>
    </xf>
    <xf numFmtId="3" fontId="4" fillId="11" borderId="14" xfId="0" applyNumberFormat="1" applyFont="1" applyFill="1" applyBorder="1" applyAlignment="1" applyProtection="1">
      <alignment horizontal="center" vertical="center" wrapText="1"/>
    </xf>
    <xf numFmtId="3" fontId="14" fillId="0" borderId="29" xfId="0" applyNumberFormat="1" applyFont="1" applyBorder="1" applyAlignment="1" applyProtection="1">
      <alignment horizontal="center" vertical="center" textRotation="90" wrapText="1"/>
    </xf>
    <xf numFmtId="3" fontId="14" fillId="0" borderId="56" xfId="0" applyNumberFormat="1" applyFont="1" applyBorder="1" applyAlignment="1" applyProtection="1">
      <alignment horizontal="center" vertical="center" textRotation="90"/>
    </xf>
    <xf numFmtId="3" fontId="2" fillId="3" borderId="41" xfId="0" applyNumberFormat="1" applyFont="1" applyFill="1" applyBorder="1" applyAlignment="1" applyProtection="1">
      <alignment horizontal="center" vertical="center" textRotation="90" wrapText="1"/>
    </xf>
    <xf numFmtId="3" fontId="6" fillId="3" borderId="65" xfId="0" applyNumberFormat="1" applyFont="1" applyFill="1" applyBorder="1" applyAlignment="1" applyProtection="1">
      <alignment horizontal="center" vertical="center" textRotation="90"/>
    </xf>
    <xf numFmtId="3" fontId="3" fillId="0" borderId="31" xfId="0" applyNumberFormat="1" applyFont="1" applyBorder="1" applyAlignment="1" applyProtection="1">
      <alignment horizontal="center" vertical="center" textRotation="90" wrapText="1"/>
    </xf>
    <xf numFmtId="3" fontId="14" fillId="0" borderId="60" xfId="0" applyNumberFormat="1" applyFont="1" applyBorder="1" applyAlignment="1" applyProtection="1">
      <alignment horizontal="center" vertical="center" textRotation="90"/>
    </xf>
    <xf numFmtId="3" fontId="3" fillId="0" borderId="29" xfId="0" applyNumberFormat="1" applyFont="1" applyBorder="1" applyAlignment="1" applyProtection="1">
      <alignment horizontal="center" vertical="center" textRotation="90" wrapText="1"/>
    </xf>
    <xf numFmtId="3" fontId="14" fillId="0" borderId="7" xfId="0" applyNumberFormat="1" applyFont="1" applyBorder="1" applyAlignment="1" applyProtection="1">
      <alignment horizontal="center" vertical="center" textRotation="90" wrapText="1"/>
    </xf>
    <xf numFmtId="3" fontId="14" fillId="0" borderId="28" xfId="0" applyNumberFormat="1" applyFont="1" applyBorder="1" applyAlignment="1" applyProtection="1">
      <alignment vertical="center" textRotation="90"/>
    </xf>
    <xf numFmtId="0" fontId="17" fillId="0" borderId="0" xfId="0" applyFont="1" applyBorder="1" applyAlignment="1">
      <alignment horizontal="center" vertical="center" wrapText="1"/>
    </xf>
    <xf numFmtId="0" fontId="17" fillId="0" borderId="0" xfId="0" applyFont="1" applyFill="1" applyBorder="1" applyAlignment="1">
      <alignment horizontal="center" vertical="center" wrapText="1"/>
    </xf>
    <xf numFmtId="3" fontId="2" fillId="2" borderId="36" xfId="0" applyNumberFormat="1" applyFont="1" applyFill="1" applyBorder="1" applyAlignment="1" applyProtection="1">
      <alignment horizontal="center" vertical="center"/>
    </xf>
    <xf numFmtId="3" fontId="0" fillId="8" borderId="0" xfId="0" applyNumberFormat="1" applyFill="1" applyBorder="1" applyAlignment="1" applyProtection="1">
      <alignment horizontal="center"/>
      <protection locked="0"/>
    </xf>
    <xf numFmtId="0" fontId="17" fillId="0" borderId="40"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44" xfId="0" applyFont="1" applyFill="1" applyBorder="1" applyAlignment="1">
      <alignment horizontal="center" vertical="center" wrapText="1"/>
    </xf>
    <xf numFmtId="0" fontId="17" fillId="0" borderId="45" xfId="0" applyFont="1" applyFill="1" applyBorder="1" applyAlignment="1">
      <alignment horizontal="center" vertical="center" wrapText="1"/>
    </xf>
    <xf numFmtId="0" fontId="17" fillId="0" borderId="4" xfId="0" applyFont="1" applyBorder="1" applyAlignment="1">
      <alignment horizontal="center" vertical="center" wrapText="1"/>
    </xf>
    <xf numFmtId="0" fontId="17" fillId="0" borderId="67" xfId="0" applyFont="1" applyBorder="1" applyAlignment="1">
      <alignment horizontal="center" vertical="center" wrapText="1"/>
    </xf>
    <xf numFmtId="3" fontId="1" fillId="11" borderId="36" xfId="0" applyNumberFormat="1" applyFont="1" applyFill="1" applyBorder="1" applyAlignment="1" applyProtection="1">
      <alignment horizontal="center" vertical="center" wrapText="1"/>
    </xf>
    <xf numFmtId="3" fontId="1" fillId="11" borderId="0" xfId="0" applyNumberFormat="1" applyFont="1" applyFill="1" applyBorder="1" applyAlignment="1" applyProtection="1">
      <alignment horizontal="center" vertical="center" wrapText="1"/>
    </xf>
    <xf numFmtId="3" fontId="1" fillId="11" borderId="5" xfId="0" applyNumberFormat="1" applyFont="1" applyFill="1" applyBorder="1" applyAlignment="1" applyProtection="1">
      <alignment horizontal="center" vertical="center" wrapText="1"/>
    </xf>
    <xf numFmtId="3" fontId="1" fillId="11" borderId="73" xfId="0" applyNumberFormat="1" applyFont="1" applyFill="1" applyBorder="1" applyAlignment="1" applyProtection="1">
      <alignment horizontal="center" vertical="center" wrapText="1"/>
    </xf>
    <xf numFmtId="3" fontId="1" fillId="11" borderId="17" xfId="0" applyNumberFormat="1" applyFont="1" applyFill="1" applyBorder="1" applyAlignment="1" applyProtection="1">
      <alignment horizontal="center" vertical="center" wrapText="1"/>
    </xf>
    <xf numFmtId="3" fontId="1" fillId="11" borderId="74" xfId="0" applyNumberFormat="1" applyFont="1" applyFill="1" applyBorder="1" applyAlignment="1" applyProtection="1">
      <alignment horizontal="center" vertical="center" wrapText="1"/>
    </xf>
    <xf numFmtId="3" fontId="11" fillId="12" borderId="26" xfId="0" applyNumberFormat="1" applyFont="1" applyFill="1" applyBorder="1" applyAlignment="1" applyProtection="1">
      <alignment horizontal="center"/>
    </xf>
    <xf numFmtId="3" fontId="11" fillId="12" borderId="0" xfId="0" applyNumberFormat="1" applyFont="1" applyFill="1" applyBorder="1" applyAlignment="1" applyProtection="1">
      <alignment horizontal="center"/>
    </xf>
    <xf numFmtId="3" fontId="12" fillId="0" borderId="12" xfId="0" applyNumberFormat="1" applyFont="1" applyBorder="1" applyAlignment="1" applyProtection="1">
      <alignment horizontal="center" vertical="center" textRotation="90" wrapText="1"/>
    </xf>
    <xf numFmtId="3" fontId="1" fillId="0" borderId="86" xfId="0" applyNumberFormat="1" applyFont="1" applyBorder="1" applyAlignment="1" applyProtection="1">
      <alignment horizontal="center" vertical="center" textRotation="90" wrapText="1"/>
    </xf>
    <xf numFmtId="3" fontId="3" fillId="0" borderId="7" xfId="0" applyNumberFormat="1" applyFont="1" applyBorder="1" applyAlignment="1" applyProtection="1">
      <alignment horizontal="center" vertical="center" textRotation="90" wrapText="1"/>
    </xf>
    <xf numFmtId="3" fontId="14" fillId="0" borderId="28" xfId="0" applyNumberFormat="1" applyFont="1" applyBorder="1" applyAlignment="1" applyProtection="1">
      <alignment horizontal="center" vertical="center" textRotation="90"/>
    </xf>
    <xf numFmtId="3" fontId="6" fillId="3" borderId="57" xfId="0" applyNumberFormat="1" applyFont="1" applyFill="1" applyBorder="1" applyAlignment="1" applyProtection="1">
      <alignment horizontal="center" vertical="center" textRotation="90"/>
    </xf>
    <xf numFmtId="0" fontId="25" fillId="0" borderId="69" xfId="1" applyFont="1" applyFill="1" applyBorder="1" applyAlignment="1">
      <alignment horizontal="center" vertical="center" wrapText="1"/>
    </xf>
    <xf numFmtId="0" fontId="25" fillId="0" borderId="62" xfId="1" applyFont="1" applyFill="1" applyBorder="1" applyAlignment="1">
      <alignment horizontal="center" vertical="center" wrapText="1"/>
    </xf>
    <xf numFmtId="0" fontId="25" fillId="0" borderId="70" xfId="1" applyFont="1" applyFill="1" applyBorder="1" applyAlignment="1">
      <alignment horizontal="center" vertical="center" wrapText="1"/>
    </xf>
    <xf numFmtId="0" fontId="25" fillId="0" borderId="26" xfId="1" applyFont="1" applyFill="1" applyBorder="1" applyAlignment="1">
      <alignment horizontal="center" vertical="center" wrapText="1"/>
    </xf>
    <xf numFmtId="0" fontId="25" fillId="0" borderId="0" xfId="1" applyFont="1" applyFill="1" applyBorder="1" applyAlignment="1">
      <alignment horizontal="center" vertical="center" wrapText="1"/>
    </xf>
    <xf numFmtId="0" fontId="25" fillId="0" borderId="71" xfId="1" applyFont="1" applyFill="1" applyBorder="1" applyAlignment="1">
      <alignment horizontal="center" vertical="center" wrapText="1"/>
    </xf>
    <xf numFmtId="0" fontId="25" fillId="0" borderId="72" xfId="1" applyFont="1" applyFill="1" applyBorder="1" applyAlignment="1">
      <alignment horizontal="center" vertical="center" wrapText="1"/>
    </xf>
    <xf numFmtId="0" fontId="25" fillId="0" borderId="24" xfId="1" applyFont="1" applyFill="1" applyBorder="1" applyAlignment="1">
      <alignment horizontal="center" vertical="center" wrapText="1"/>
    </xf>
    <xf numFmtId="0" fontId="25" fillId="0" borderId="31" xfId="1" applyFont="1" applyFill="1" applyBorder="1" applyAlignment="1">
      <alignment horizontal="center" vertical="center" wrapText="1"/>
    </xf>
    <xf numFmtId="3" fontId="4" fillId="11" borderId="44" xfId="0" applyNumberFormat="1" applyFont="1" applyFill="1" applyBorder="1" applyAlignment="1" applyProtection="1">
      <alignment horizontal="center" vertical="center" wrapText="1"/>
    </xf>
    <xf numFmtId="3" fontId="4" fillId="11" borderId="63" xfId="0" applyNumberFormat="1" applyFont="1" applyFill="1" applyBorder="1" applyAlignment="1" applyProtection="1">
      <alignment horizontal="center" vertical="center" wrapText="1"/>
    </xf>
    <xf numFmtId="3" fontId="4" fillId="11" borderId="45" xfId="0" applyNumberFormat="1" applyFont="1" applyFill="1" applyBorder="1" applyAlignment="1" applyProtection="1">
      <alignment horizontal="center" vertical="center" wrapText="1"/>
    </xf>
    <xf numFmtId="3" fontId="2" fillId="0" borderId="73" xfId="0" applyNumberFormat="1" applyFont="1" applyFill="1" applyBorder="1" applyAlignment="1" applyProtection="1">
      <alignment horizontal="center" vertical="center" textRotation="255" wrapText="1"/>
    </xf>
    <xf numFmtId="3" fontId="2" fillId="0" borderId="74" xfId="0" applyNumberFormat="1" applyFont="1" applyFill="1" applyBorder="1" applyAlignment="1" applyProtection="1">
      <alignment horizontal="center" vertical="center" textRotation="255" wrapText="1"/>
    </xf>
    <xf numFmtId="3" fontId="4" fillId="7" borderId="73" xfId="0" applyNumberFormat="1" applyFont="1" applyFill="1" applyBorder="1" applyAlignment="1" applyProtection="1">
      <alignment horizontal="center" vertical="center" textRotation="90" wrapText="1"/>
    </xf>
    <xf numFmtId="3" fontId="4" fillId="7" borderId="74" xfId="0" applyNumberFormat="1" applyFont="1" applyFill="1" applyBorder="1" applyAlignment="1" applyProtection="1">
      <alignment horizontal="center" vertical="center" textRotation="90" wrapText="1"/>
    </xf>
    <xf numFmtId="3" fontId="32" fillId="11" borderId="68" xfId="0" applyNumberFormat="1" applyFont="1" applyFill="1" applyBorder="1" applyAlignment="1" applyProtection="1">
      <alignment horizontal="center" vertical="center" textRotation="90" wrapText="1"/>
    </xf>
    <xf numFmtId="3" fontId="32" fillId="11" borderId="21" xfId="0" applyNumberFormat="1" applyFont="1" applyFill="1" applyBorder="1" applyAlignment="1" applyProtection="1">
      <alignment horizontal="center" vertical="center" textRotation="90" wrapText="1"/>
    </xf>
    <xf numFmtId="3" fontId="32" fillId="11" borderId="75" xfId="0" applyNumberFormat="1" applyFont="1" applyFill="1" applyBorder="1" applyAlignment="1" applyProtection="1">
      <alignment horizontal="center" vertical="center" textRotation="90" wrapText="1"/>
    </xf>
    <xf numFmtId="3" fontId="1" fillId="12" borderId="81" xfId="0" applyNumberFormat="1" applyFont="1" applyFill="1" applyBorder="1" applyAlignment="1" applyProtection="1">
      <alignment horizontal="center"/>
    </xf>
    <xf numFmtId="3" fontId="1" fillId="12" borderId="82" xfId="0" applyNumberFormat="1" applyFont="1" applyFill="1" applyBorder="1" applyAlignment="1" applyProtection="1">
      <alignment horizontal="center"/>
    </xf>
    <xf numFmtId="3" fontId="1" fillId="12" borderId="88" xfId="0" applyNumberFormat="1" applyFont="1" applyFill="1" applyBorder="1" applyAlignment="1" applyProtection="1">
      <alignment horizontal="center"/>
    </xf>
    <xf numFmtId="3" fontId="2" fillId="2" borderId="0" xfId="0" applyNumberFormat="1" applyFont="1" applyFill="1" applyBorder="1" applyAlignment="1" applyProtection="1">
      <alignment horizontal="center" vertical="center" wrapText="1"/>
    </xf>
    <xf numFmtId="3" fontId="12" fillId="11" borderId="73" xfId="0" applyNumberFormat="1" applyFont="1" applyFill="1" applyBorder="1" applyAlignment="1" applyProtection="1">
      <alignment horizontal="center" vertical="center" wrapText="1"/>
    </xf>
    <xf numFmtId="3" fontId="12" fillId="11" borderId="17" xfId="0" applyNumberFormat="1" applyFont="1" applyFill="1" applyBorder="1" applyAlignment="1" applyProtection="1">
      <alignment horizontal="center" vertical="center" wrapText="1"/>
    </xf>
    <xf numFmtId="3" fontId="12" fillId="11" borderId="74" xfId="0" applyNumberFormat="1" applyFont="1" applyFill="1" applyBorder="1" applyAlignment="1" applyProtection="1">
      <alignment horizontal="center" vertical="center" wrapText="1"/>
    </xf>
    <xf numFmtId="3" fontId="14" fillId="0" borderId="31" xfId="0" applyNumberFormat="1" applyFont="1" applyBorder="1" applyAlignment="1" applyProtection="1">
      <alignment horizontal="center" vertical="center" textRotation="90" wrapText="1"/>
    </xf>
    <xf numFmtId="3" fontId="12" fillId="0" borderId="40" xfId="0" applyNumberFormat="1" applyFont="1" applyBorder="1" applyAlignment="1" applyProtection="1">
      <alignment horizontal="center" vertical="center" textRotation="90" wrapText="1"/>
    </xf>
    <xf numFmtId="3" fontId="12" fillId="0" borderId="36" xfId="0" applyNumberFormat="1" applyFont="1" applyBorder="1" applyAlignment="1" applyProtection="1">
      <alignment horizontal="center" vertical="center" textRotation="90" wrapText="1"/>
    </xf>
    <xf numFmtId="3" fontId="12" fillId="0" borderId="85" xfId="0" applyNumberFormat="1" applyFont="1" applyBorder="1" applyAlignment="1" applyProtection="1">
      <alignment horizontal="center" vertical="center" textRotation="90" wrapText="1"/>
    </xf>
    <xf numFmtId="3" fontId="4" fillId="11" borderId="76" xfId="0" applyNumberFormat="1" applyFont="1" applyFill="1" applyBorder="1" applyAlignment="1" applyProtection="1">
      <alignment horizontal="center" vertical="center" wrapText="1"/>
    </xf>
    <xf numFmtId="0" fontId="1" fillId="0" borderId="43" xfId="0" applyFont="1" applyBorder="1" applyAlignment="1">
      <alignment horizontal="center" vertical="center"/>
    </xf>
    <xf numFmtId="0" fontId="1" fillId="0" borderId="54" xfId="0" applyFont="1" applyBorder="1" applyAlignment="1">
      <alignment horizontal="center" vertical="center"/>
    </xf>
    <xf numFmtId="0" fontId="1" fillId="0" borderId="58" xfId="0" applyFont="1" applyBorder="1" applyAlignment="1">
      <alignment horizontal="center" vertical="center"/>
    </xf>
    <xf numFmtId="0" fontId="1" fillId="0" borderId="55" xfId="0" applyFont="1" applyBorder="1" applyAlignment="1">
      <alignment horizontal="center" vertical="center"/>
    </xf>
    <xf numFmtId="0" fontId="1" fillId="12" borderId="3" xfId="0" applyFont="1" applyFill="1" applyBorder="1" applyAlignment="1">
      <alignment horizontal="center" vertical="center"/>
    </xf>
    <xf numFmtId="0" fontId="1" fillId="12" borderId="0" xfId="0" applyFont="1" applyFill="1" applyBorder="1" applyAlignment="1">
      <alignment horizontal="center" vertical="center"/>
    </xf>
    <xf numFmtId="3" fontId="15" fillId="0" borderId="44" xfId="0" applyNumberFormat="1" applyFont="1" applyFill="1" applyBorder="1" applyAlignment="1">
      <alignment horizontal="center" vertical="center"/>
    </xf>
    <xf numFmtId="0" fontId="0" fillId="0" borderId="63" xfId="0" applyNumberFormat="1" applyFill="1" applyBorder="1" applyAlignment="1">
      <alignment horizontal="center" vertical="center"/>
    </xf>
    <xf numFmtId="0" fontId="0" fillId="0" borderId="45" xfId="0" applyNumberFormat="1" applyFill="1" applyBorder="1" applyAlignment="1">
      <alignment horizontal="center" vertical="center"/>
    </xf>
    <xf numFmtId="49" fontId="15" fillId="10" borderId="44" xfId="0" applyNumberFormat="1" applyFont="1" applyFill="1" applyBorder="1" applyAlignment="1" applyProtection="1">
      <alignment horizontal="center" vertical="center"/>
      <protection locked="0"/>
    </xf>
    <xf numFmtId="49" fontId="0" fillId="10" borderId="63" xfId="0" applyNumberFormat="1" applyFill="1" applyBorder="1" applyAlignment="1" applyProtection="1">
      <alignment horizontal="center" vertical="center"/>
      <protection locked="0"/>
    </xf>
    <xf numFmtId="49" fontId="0" fillId="10" borderId="45" xfId="0" applyNumberFormat="1" applyFill="1" applyBorder="1" applyAlignment="1" applyProtection="1">
      <alignment horizontal="center" vertical="center"/>
      <protection locked="0"/>
    </xf>
    <xf numFmtId="49" fontId="0" fillId="10" borderId="44" xfId="0" applyNumberFormat="1" applyFill="1" applyBorder="1" applyAlignment="1" applyProtection="1">
      <alignment horizontal="center" vertical="center"/>
      <protection locked="0"/>
    </xf>
    <xf numFmtId="0" fontId="1" fillId="12" borderId="0" xfId="0" applyFont="1" applyFill="1" applyBorder="1" applyAlignment="1">
      <alignment horizontal="left" vertical="center"/>
    </xf>
    <xf numFmtId="0" fontId="15" fillId="0" borderId="63" xfId="0" applyFont="1" applyFill="1" applyBorder="1" applyAlignment="1">
      <alignment horizontal="center" vertical="center"/>
    </xf>
    <xf numFmtId="0" fontId="15" fillId="0" borderId="45" xfId="0" applyFont="1" applyFill="1" applyBorder="1" applyAlignment="1">
      <alignment horizontal="center" vertical="center"/>
    </xf>
    <xf numFmtId="0" fontId="0" fillId="10" borderId="44" xfId="0" applyFill="1" applyBorder="1" applyAlignment="1" applyProtection="1">
      <alignment horizontal="center" vertical="center"/>
      <protection locked="0"/>
    </xf>
    <xf numFmtId="0" fontId="0" fillId="10" borderId="63" xfId="0" applyFill="1" applyBorder="1" applyAlignment="1" applyProtection="1">
      <alignment horizontal="center" vertical="center"/>
      <protection locked="0"/>
    </xf>
    <xf numFmtId="0" fontId="0" fillId="10" borderId="45" xfId="0" applyFill="1" applyBorder="1" applyAlignment="1" applyProtection="1">
      <alignment horizontal="center" vertical="center"/>
      <protection locked="0"/>
    </xf>
    <xf numFmtId="0" fontId="37" fillId="10" borderId="44" xfId="3" applyFill="1" applyBorder="1" applyAlignment="1" applyProtection="1">
      <alignment horizontal="center" vertical="center"/>
      <protection locked="0"/>
    </xf>
    <xf numFmtId="0" fontId="15" fillId="10" borderId="44" xfId="2" applyNumberFormat="1" applyFont="1" applyFill="1" applyBorder="1" applyAlignment="1" applyProtection="1">
      <alignment horizontal="center" vertical="center"/>
      <protection locked="0"/>
    </xf>
    <xf numFmtId="0" fontId="0" fillId="10" borderId="63" xfId="2" applyNumberFormat="1" applyFont="1" applyFill="1" applyBorder="1" applyAlignment="1" applyProtection="1">
      <alignment horizontal="center" vertical="center"/>
      <protection locked="0"/>
    </xf>
    <xf numFmtId="0" fontId="0" fillId="10" borderId="45" xfId="2" applyNumberFormat="1" applyFont="1" applyFill="1" applyBorder="1" applyAlignment="1" applyProtection="1">
      <alignment horizontal="center" vertical="center"/>
      <protection locked="0"/>
    </xf>
    <xf numFmtId="0" fontId="1" fillId="0" borderId="77" xfId="0" applyFont="1" applyBorder="1" applyAlignment="1">
      <alignment horizontal="center" vertical="center"/>
    </xf>
    <xf numFmtId="0" fontId="20" fillId="0" borderId="94" xfId="0" applyFont="1" applyBorder="1" applyAlignment="1">
      <alignment horizontal="center" vertical="center"/>
    </xf>
    <xf numFmtId="0" fontId="20" fillId="0" borderId="86" xfId="0" applyFont="1" applyBorder="1" applyAlignment="1">
      <alignment horizontal="center" vertical="center"/>
    </xf>
    <xf numFmtId="0" fontId="20" fillId="0" borderId="95" xfId="0" applyFont="1" applyBorder="1" applyAlignment="1">
      <alignment horizontal="center" vertical="center"/>
    </xf>
    <xf numFmtId="0" fontId="1" fillId="0" borderId="76" xfId="0" applyFont="1" applyBorder="1" applyAlignment="1">
      <alignment horizontal="center" vertical="center"/>
    </xf>
    <xf numFmtId="0" fontId="1" fillId="0" borderId="84" xfId="0" applyFont="1" applyBorder="1" applyAlignment="1">
      <alignment horizontal="center" vertical="center"/>
    </xf>
    <xf numFmtId="0" fontId="1" fillId="11" borderId="76" xfId="0" applyFont="1" applyFill="1" applyBorder="1" applyAlignment="1">
      <alignment horizontal="center" vertical="center"/>
    </xf>
    <xf numFmtId="0" fontId="1" fillId="11" borderId="77" xfId="0" applyFont="1" applyFill="1" applyBorder="1" applyAlignment="1">
      <alignment horizontal="center" vertical="center"/>
    </xf>
    <xf numFmtId="0" fontId="1" fillId="11" borderId="14" xfId="0" applyFont="1" applyFill="1" applyBorder="1" applyAlignment="1">
      <alignment horizontal="center" vertical="center"/>
    </xf>
    <xf numFmtId="0" fontId="1" fillId="11" borderId="44" xfId="0" applyFont="1" applyFill="1" applyBorder="1" applyAlignment="1">
      <alignment horizontal="center" vertical="center"/>
    </xf>
    <xf numFmtId="0" fontId="1" fillId="11" borderId="63" xfId="0" applyFont="1" applyFill="1" applyBorder="1" applyAlignment="1">
      <alignment horizontal="center" vertical="center"/>
    </xf>
    <xf numFmtId="0" fontId="1" fillId="11" borderId="45" xfId="0" applyFont="1" applyFill="1" applyBorder="1" applyAlignment="1">
      <alignment horizontal="center" vertical="center"/>
    </xf>
    <xf numFmtId="0" fontId="1" fillId="12" borderId="40" xfId="0" applyFont="1" applyFill="1" applyBorder="1" applyAlignment="1">
      <alignment horizontal="center" vertical="center"/>
    </xf>
    <xf numFmtId="0" fontId="1" fillId="12" borderId="36" xfId="0" applyFont="1" applyFill="1" applyBorder="1" applyAlignment="1">
      <alignment horizontal="center" vertical="center"/>
    </xf>
    <xf numFmtId="0" fontId="1" fillId="12" borderId="23" xfId="0" applyFont="1" applyFill="1" applyBorder="1" applyAlignment="1">
      <alignment horizontal="center" vertical="center"/>
    </xf>
    <xf numFmtId="0" fontId="1" fillId="12" borderId="16" xfId="0" applyFont="1" applyFill="1" applyBorder="1" applyAlignment="1">
      <alignment horizontal="center" vertical="center"/>
    </xf>
    <xf numFmtId="0" fontId="1" fillId="0" borderId="10" xfId="0" applyFont="1" applyBorder="1" applyAlignment="1">
      <alignment horizontal="center" vertical="center"/>
    </xf>
    <xf numFmtId="0" fontId="1" fillId="0" borderId="54" xfId="0" applyFont="1" applyBorder="1" applyAlignment="1">
      <alignment horizontal="center" vertical="center" textRotation="90" wrapText="1"/>
    </xf>
    <xf numFmtId="0" fontId="1" fillId="0" borderId="11" xfId="0" applyFont="1" applyBorder="1" applyAlignment="1">
      <alignment horizontal="center" vertical="center" textRotation="90" wrapText="1"/>
    </xf>
    <xf numFmtId="0" fontId="1" fillId="0" borderId="80" xfId="0" applyFont="1" applyBorder="1" applyAlignment="1">
      <alignment horizontal="center" vertical="center" textRotation="90"/>
    </xf>
    <xf numFmtId="0" fontId="1" fillId="0" borderId="49" xfId="0" applyFont="1" applyBorder="1" applyAlignment="1">
      <alignment horizontal="center" vertical="center" textRotation="90"/>
    </xf>
    <xf numFmtId="0" fontId="1" fillId="0" borderId="55" xfId="0" applyFont="1" applyBorder="1" applyAlignment="1">
      <alignment horizontal="center" vertical="center" textRotation="90"/>
    </xf>
    <xf numFmtId="0" fontId="1" fillId="0" borderId="10" xfId="0" applyFont="1" applyBorder="1" applyAlignment="1">
      <alignment horizontal="center" vertical="center" textRotation="90"/>
    </xf>
    <xf numFmtId="0" fontId="1" fillId="0" borderId="54" xfId="0" applyFont="1" applyBorder="1" applyAlignment="1">
      <alignment horizontal="center" vertical="center" textRotation="90"/>
    </xf>
    <xf numFmtId="0" fontId="1" fillId="0" borderId="11" xfId="0" applyFont="1" applyBorder="1" applyAlignment="1">
      <alignment horizontal="center" vertical="center" textRotation="90"/>
    </xf>
    <xf numFmtId="0" fontId="1" fillId="0" borderId="58" xfId="0" applyFont="1" applyBorder="1" applyAlignment="1">
      <alignment horizontal="center" vertical="center" textRotation="90"/>
    </xf>
    <xf numFmtId="0" fontId="1" fillId="0" borderId="13" xfId="0" applyFont="1" applyBorder="1" applyAlignment="1">
      <alignment horizontal="center" vertical="center" textRotation="90"/>
    </xf>
    <xf numFmtId="49" fontId="1" fillId="0" borderId="55" xfId="0" applyNumberFormat="1" applyFont="1" applyBorder="1" applyAlignment="1">
      <alignment horizontal="center" vertical="center"/>
    </xf>
    <xf numFmtId="49" fontId="1" fillId="0" borderId="54" xfId="0" applyNumberFormat="1" applyFont="1" applyBorder="1" applyAlignment="1">
      <alignment horizontal="center" vertical="center"/>
    </xf>
    <xf numFmtId="49" fontId="1" fillId="0" borderId="80" xfId="0" applyNumberFormat="1" applyFont="1" applyBorder="1" applyAlignment="1">
      <alignment horizontal="center" vertical="center"/>
    </xf>
    <xf numFmtId="0" fontId="20" fillId="13" borderId="76" xfId="0" applyFont="1" applyFill="1" applyBorder="1" applyAlignment="1">
      <alignment horizontal="right" vertical="center"/>
    </xf>
    <xf numFmtId="0" fontId="20" fillId="13" borderId="77" xfId="0" applyFont="1" applyFill="1" applyBorder="1" applyAlignment="1">
      <alignment horizontal="right" vertical="center"/>
    </xf>
    <xf numFmtId="0" fontId="20" fillId="13" borderId="84" xfId="0" applyFont="1" applyFill="1" applyBorder="1" applyAlignment="1">
      <alignment horizontal="right" vertical="center"/>
    </xf>
    <xf numFmtId="0" fontId="1" fillId="0" borderId="3" xfId="0" applyFont="1" applyBorder="1" applyAlignment="1">
      <alignment horizontal="center" vertical="center"/>
    </xf>
    <xf numFmtId="0" fontId="1" fillId="0" borderId="0" xfId="0" applyFont="1" applyBorder="1" applyAlignment="1">
      <alignment horizontal="center" vertical="center"/>
    </xf>
    <xf numFmtId="0" fontId="1" fillId="10" borderId="44" xfId="0" applyFont="1" applyFill="1" applyBorder="1" applyAlignment="1" applyProtection="1">
      <alignment horizontal="center" vertical="center"/>
      <protection locked="0"/>
    </xf>
    <xf numFmtId="0" fontId="1" fillId="10" borderId="63" xfId="0" applyFont="1" applyFill="1" applyBorder="1" applyAlignment="1" applyProtection="1">
      <alignment horizontal="center" vertical="center"/>
      <protection locked="0"/>
    </xf>
    <xf numFmtId="0" fontId="1" fillId="10" borderId="45" xfId="0" applyFont="1" applyFill="1" applyBorder="1" applyAlignment="1" applyProtection="1">
      <alignment horizontal="center" vertical="center"/>
      <protection locked="0"/>
    </xf>
    <xf numFmtId="49" fontId="0" fillId="0" borderId="44" xfId="0" applyNumberFormat="1" applyFill="1" applyBorder="1" applyAlignment="1">
      <alignment horizontal="center" vertical="center"/>
    </xf>
    <xf numFmtId="0" fontId="0" fillId="0" borderId="45" xfId="0" applyFill="1" applyBorder="1" applyAlignment="1">
      <alignment horizontal="center" vertical="center"/>
    </xf>
    <xf numFmtId="0" fontId="5" fillId="10" borderId="1" xfId="0" applyFont="1" applyFill="1" applyBorder="1" applyAlignment="1" applyProtection="1">
      <alignment vertical="center" wrapText="1"/>
      <protection locked="0"/>
    </xf>
    <xf numFmtId="0" fontId="5" fillId="10" borderId="11" xfId="0" applyFont="1" applyFill="1" applyBorder="1" applyAlignment="1" applyProtection="1">
      <alignment vertical="center" wrapText="1"/>
      <protection locked="0"/>
    </xf>
    <xf numFmtId="0" fontId="5" fillId="10" borderId="33" xfId="0" applyFont="1" applyFill="1" applyBorder="1" applyAlignment="1" applyProtection="1">
      <alignment horizontal="left" vertical="center" wrapText="1"/>
      <protection locked="0"/>
    </xf>
    <xf numFmtId="0" fontId="5" fillId="10" borderId="32" xfId="0" applyFont="1" applyFill="1" applyBorder="1" applyAlignment="1" applyProtection="1">
      <alignment horizontal="left" vertical="center" wrapText="1"/>
      <protection locked="0"/>
    </xf>
    <xf numFmtId="0" fontId="5" fillId="10" borderId="35" xfId="0" applyFont="1" applyFill="1" applyBorder="1" applyAlignment="1" applyProtection="1">
      <alignment horizontal="left" vertical="center" wrapText="1"/>
      <protection locked="0"/>
    </xf>
    <xf numFmtId="0" fontId="5" fillId="10" borderId="49" xfId="0" applyFont="1" applyFill="1" applyBorder="1" applyAlignment="1" applyProtection="1">
      <alignment horizontal="left" vertical="center" wrapText="1"/>
      <protection locked="0"/>
    </xf>
    <xf numFmtId="0" fontId="5" fillId="10" borderId="46" xfId="0" applyFont="1" applyFill="1" applyBorder="1" applyAlignment="1" applyProtection="1">
      <alignment horizontal="left" vertical="center" wrapText="1"/>
      <protection locked="0"/>
    </xf>
    <xf numFmtId="0" fontId="5" fillId="10" borderId="47" xfId="0" applyFont="1" applyFill="1" applyBorder="1" applyAlignment="1" applyProtection="1">
      <alignment horizontal="left" vertical="center" wrapText="1"/>
      <protection locked="0"/>
    </xf>
    <xf numFmtId="0" fontId="1" fillId="0" borderId="14" xfId="0" applyFont="1" applyBorder="1" applyAlignment="1">
      <alignment horizontal="center" vertical="center"/>
    </xf>
    <xf numFmtId="0" fontId="9" fillId="13" borderId="94" xfId="0" applyFont="1" applyFill="1" applyBorder="1" applyAlignment="1">
      <alignment horizontal="center" vertical="center"/>
    </xf>
    <xf numFmtId="0" fontId="9" fillId="13" borderId="38" xfId="0" applyFont="1" applyFill="1" applyBorder="1" applyAlignment="1">
      <alignment horizontal="center" vertical="center"/>
    </xf>
    <xf numFmtId="0" fontId="1" fillId="11" borderId="40" xfId="0" applyFont="1" applyFill="1" applyBorder="1" applyAlignment="1">
      <alignment horizontal="center" vertical="center"/>
    </xf>
    <xf numFmtId="0" fontId="1" fillId="11" borderId="36" xfId="0" applyFont="1" applyFill="1" applyBorder="1" applyAlignment="1">
      <alignment horizontal="center" vertical="center"/>
    </xf>
    <xf numFmtId="0" fontId="1" fillId="11" borderId="23" xfId="0" applyFont="1" applyFill="1" applyBorder="1" applyAlignment="1">
      <alignment horizontal="center" vertical="center"/>
    </xf>
    <xf numFmtId="0" fontId="15" fillId="10" borderId="7" xfId="0" applyFont="1" applyFill="1" applyBorder="1" applyAlignment="1" applyProtection="1">
      <alignment horizontal="center" vertical="center"/>
      <protection locked="0"/>
    </xf>
    <xf numFmtId="0" fontId="1" fillId="0" borderId="76" xfId="0" applyFont="1" applyFill="1" applyBorder="1" applyAlignment="1">
      <alignment horizontal="center" vertical="center"/>
    </xf>
    <xf numFmtId="0" fontId="1" fillId="0" borderId="77" xfId="0" applyFont="1" applyFill="1" applyBorder="1" applyAlignment="1">
      <alignment horizontal="center" vertical="center"/>
    </xf>
    <xf numFmtId="0" fontId="1" fillId="0" borderId="14" xfId="0" applyFont="1" applyFill="1" applyBorder="1" applyAlignment="1">
      <alignment horizontal="center" vertical="center"/>
    </xf>
    <xf numFmtId="0" fontId="5" fillId="10" borderId="7" xfId="0" applyFont="1" applyFill="1" applyBorder="1" applyAlignment="1" applyProtection="1">
      <alignment vertical="center" wrapText="1"/>
      <protection locked="0"/>
    </xf>
    <xf numFmtId="0" fontId="1" fillId="13" borderId="76" xfId="0" applyFont="1" applyFill="1" applyBorder="1" applyAlignment="1">
      <alignment horizontal="center" vertical="center"/>
    </xf>
    <xf numFmtId="0" fontId="1" fillId="13" borderId="77" xfId="0" applyFont="1" applyFill="1" applyBorder="1" applyAlignment="1">
      <alignment horizontal="center" vertical="center"/>
    </xf>
    <xf numFmtId="0" fontId="1" fillId="13" borderId="14" xfId="0" applyFont="1" applyFill="1" applyBorder="1" applyAlignment="1">
      <alignment horizontal="center" vertical="center"/>
    </xf>
    <xf numFmtId="0" fontId="5" fillId="10" borderId="29" xfId="0" applyFont="1" applyFill="1" applyBorder="1" applyAlignment="1" applyProtection="1">
      <alignment horizontal="center" vertical="center" wrapText="1"/>
      <protection locked="0"/>
    </xf>
    <xf numFmtId="0" fontId="5" fillId="10" borderId="24" xfId="0" applyFont="1" applyFill="1" applyBorder="1" applyAlignment="1" applyProtection="1">
      <alignment horizontal="center" vertical="center" wrapText="1"/>
      <protection locked="0"/>
    </xf>
    <xf numFmtId="0" fontId="5" fillId="10" borderId="31" xfId="0" applyFont="1" applyFill="1" applyBorder="1" applyAlignment="1" applyProtection="1">
      <alignment horizontal="center" vertical="center" wrapText="1"/>
      <protection locked="0"/>
    </xf>
    <xf numFmtId="0" fontId="5" fillId="10" borderId="29" xfId="0" applyFont="1" applyFill="1" applyBorder="1" applyAlignment="1" applyProtection="1">
      <alignment horizontal="center" vertical="center"/>
      <protection locked="0"/>
    </xf>
    <xf numFmtId="0" fontId="5" fillId="10" borderId="24" xfId="0" applyFont="1" applyFill="1" applyBorder="1" applyAlignment="1" applyProtection="1">
      <alignment horizontal="center" vertical="center"/>
      <protection locked="0"/>
    </xf>
    <xf numFmtId="0" fontId="5" fillId="10" borderId="31" xfId="0" applyFont="1" applyFill="1" applyBorder="1" applyAlignment="1" applyProtection="1">
      <alignment horizontal="center" vertical="center"/>
      <protection locked="0"/>
    </xf>
    <xf numFmtId="0" fontId="5" fillId="10" borderId="7" xfId="0" applyFont="1" applyFill="1" applyBorder="1" applyAlignment="1" applyProtection="1">
      <alignment vertical="center"/>
      <protection locked="0"/>
    </xf>
    <xf numFmtId="0" fontId="5" fillId="10" borderId="1" xfId="0" applyFont="1" applyFill="1" applyBorder="1" applyAlignment="1" applyProtection="1">
      <alignment vertical="center"/>
      <protection locked="0"/>
    </xf>
    <xf numFmtId="0" fontId="5" fillId="10" borderId="49" xfId="0" applyFont="1" applyFill="1" applyBorder="1" applyAlignment="1" applyProtection="1">
      <alignment horizontal="left" vertical="center"/>
      <protection locked="0"/>
    </xf>
    <xf numFmtId="0" fontId="5" fillId="10" borderId="46" xfId="0" applyFont="1" applyFill="1" applyBorder="1" applyAlignment="1" applyProtection="1">
      <alignment horizontal="left" vertical="center"/>
      <protection locked="0"/>
    </xf>
    <xf numFmtId="0" fontId="5" fillId="10" borderId="47" xfId="0" applyFont="1" applyFill="1" applyBorder="1" applyAlignment="1" applyProtection="1">
      <alignment horizontal="left" vertical="center"/>
      <protection locked="0"/>
    </xf>
    <xf numFmtId="0" fontId="5" fillId="10" borderId="33" xfId="0" applyFont="1" applyFill="1" applyBorder="1" applyAlignment="1" applyProtection="1">
      <alignment horizontal="left" vertical="center"/>
      <protection locked="0"/>
    </xf>
    <xf numFmtId="0" fontId="5" fillId="10" borderId="32" xfId="0" applyFont="1" applyFill="1" applyBorder="1" applyAlignment="1" applyProtection="1">
      <alignment horizontal="left" vertical="center"/>
      <protection locked="0"/>
    </xf>
    <xf numFmtId="0" fontId="5" fillId="10" borderId="35" xfId="0" applyFont="1" applyFill="1" applyBorder="1" applyAlignment="1" applyProtection="1">
      <alignment horizontal="left" vertical="center"/>
      <protection locked="0"/>
    </xf>
    <xf numFmtId="0" fontId="5" fillId="10" borderId="11" xfId="0" applyFont="1" applyFill="1" applyBorder="1" applyAlignment="1" applyProtection="1">
      <alignment vertical="center"/>
      <protection locked="0"/>
    </xf>
    <xf numFmtId="0" fontId="5" fillId="10" borderId="29" xfId="0" applyFont="1" applyFill="1" applyBorder="1" applyAlignment="1" applyProtection="1">
      <alignment horizontal="left" vertical="center" wrapText="1"/>
      <protection locked="0"/>
    </xf>
    <xf numFmtId="0" fontId="5" fillId="10" borderId="24" xfId="0" applyFont="1" applyFill="1" applyBorder="1" applyAlignment="1" applyProtection="1">
      <alignment horizontal="left" vertical="center" wrapText="1"/>
      <protection locked="0"/>
    </xf>
    <xf numFmtId="0" fontId="5" fillId="10" borderId="31" xfId="0" applyFont="1" applyFill="1" applyBorder="1" applyAlignment="1" applyProtection="1">
      <alignment horizontal="left" vertical="center" wrapText="1"/>
      <protection locked="0"/>
    </xf>
    <xf numFmtId="0" fontId="5" fillId="10" borderId="33" xfId="0" applyFont="1" applyFill="1" applyBorder="1" applyAlignment="1" applyProtection="1">
      <alignment vertical="center" wrapText="1"/>
      <protection locked="0"/>
    </xf>
    <xf numFmtId="0" fontId="5" fillId="10" borderId="35" xfId="0" applyFont="1" applyFill="1" applyBorder="1" applyAlignment="1" applyProtection="1">
      <alignment vertical="center" wrapText="1"/>
      <protection locked="0"/>
    </xf>
    <xf numFmtId="0" fontId="15" fillId="10" borderId="1" xfId="0" applyFont="1" applyFill="1" applyBorder="1" applyAlignment="1" applyProtection="1">
      <alignment horizontal="center" vertical="center"/>
      <protection locked="0"/>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5" fillId="10" borderId="80" xfId="0" applyFont="1" applyFill="1" applyBorder="1" applyAlignment="1" applyProtection="1">
      <alignment vertical="center" wrapText="1"/>
      <protection locked="0"/>
    </xf>
    <xf numFmtId="0" fontId="5" fillId="10" borderId="42" xfId="0" applyFont="1" applyFill="1" applyBorder="1" applyAlignment="1" applyProtection="1">
      <alignment vertical="center" wrapText="1"/>
      <protection locked="0"/>
    </xf>
    <xf numFmtId="0" fontId="5" fillId="10" borderId="43" xfId="0" applyFont="1" applyFill="1" applyBorder="1" applyAlignment="1" applyProtection="1">
      <alignment vertical="center" wrapText="1"/>
      <protection locked="0"/>
    </xf>
    <xf numFmtId="0" fontId="5" fillId="10" borderId="56" xfId="0" applyFont="1" applyFill="1" applyBorder="1" applyAlignment="1" applyProtection="1">
      <alignment vertical="center" wrapText="1"/>
      <protection locked="0"/>
    </xf>
    <xf numFmtId="0" fontId="5" fillId="10" borderId="61" xfId="0" applyFont="1" applyFill="1" applyBorder="1" applyAlignment="1" applyProtection="1">
      <alignment vertical="center" wrapText="1"/>
      <protection locked="0"/>
    </xf>
    <xf numFmtId="0" fontId="5" fillId="10" borderId="60" xfId="0" applyFont="1" applyFill="1" applyBorder="1" applyAlignment="1" applyProtection="1">
      <alignment vertical="center" wrapText="1"/>
      <protection locked="0"/>
    </xf>
    <xf numFmtId="0" fontId="0" fillId="8" borderId="36" xfId="0" applyFill="1" applyBorder="1" applyAlignment="1" applyProtection="1">
      <alignment horizontal="center" vertical="center"/>
      <protection locked="0"/>
    </xf>
    <xf numFmtId="0" fontId="0" fillId="8" borderId="0" xfId="0" applyFill="1" applyBorder="1" applyAlignment="1" applyProtection="1">
      <alignment horizontal="center" vertical="center"/>
      <protection locked="0"/>
    </xf>
    <xf numFmtId="0" fontId="9" fillId="11" borderId="40" xfId="0" applyFont="1" applyFill="1" applyBorder="1" applyAlignment="1">
      <alignment vertical="center"/>
    </xf>
    <xf numFmtId="0" fontId="9" fillId="11" borderId="36" xfId="0" applyFont="1" applyFill="1" applyBorder="1" applyAlignment="1">
      <alignment vertical="center"/>
    </xf>
    <xf numFmtId="0" fontId="9" fillId="11" borderId="4" xfId="0" applyFont="1" applyFill="1" applyBorder="1" applyAlignment="1">
      <alignment vertical="center"/>
    </xf>
    <xf numFmtId="0" fontId="9" fillId="11" borderId="5" xfId="0" applyFont="1" applyFill="1" applyBorder="1" applyAlignment="1">
      <alignment vertical="center"/>
    </xf>
    <xf numFmtId="0" fontId="16" fillId="0" borderId="40" xfId="0" applyFont="1" applyFill="1" applyBorder="1" applyAlignment="1">
      <alignment vertical="center"/>
    </xf>
    <xf numFmtId="0" fontId="16" fillId="0" borderId="23" xfId="0" applyFont="1" applyFill="1" applyBorder="1" applyAlignment="1">
      <alignment vertical="center"/>
    </xf>
    <xf numFmtId="0" fontId="16" fillId="0" borderId="4" xfId="0" applyFont="1" applyFill="1" applyBorder="1" applyAlignment="1">
      <alignment vertical="center"/>
    </xf>
    <xf numFmtId="0" fontId="16" fillId="0" borderId="67" xfId="0" applyFont="1" applyFill="1" applyBorder="1" applyAlignment="1">
      <alignment vertical="center"/>
    </xf>
    <xf numFmtId="0" fontId="1" fillId="8" borderId="0" xfId="0" applyFont="1" applyFill="1" applyBorder="1" applyAlignment="1">
      <alignment horizontal="right" vertical="center"/>
    </xf>
    <xf numFmtId="0" fontId="15" fillId="10" borderId="11" xfId="0" applyFont="1" applyFill="1" applyBorder="1" applyAlignment="1" applyProtection="1">
      <alignment horizontal="center" vertical="center"/>
      <protection locked="0"/>
    </xf>
    <xf numFmtId="0" fontId="1" fillId="13" borderId="44" xfId="0" applyFont="1" applyFill="1" applyBorder="1" applyAlignment="1">
      <alignment horizontal="center" vertical="center"/>
    </xf>
    <xf numFmtId="0" fontId="1" fillId="13" borderId="63" xfId="0" applyFont="1" applyFill="1" applyBorder="1" applyAlignment="1">
      <alignment horizontal="center" vertical="center"/>
    </xf>
    <xf numFmtId="0" fontId="1" fillId="13" borderId="45" xfId="0" applyFont="1" applyFill="1" applyBorder="1" applyAlignment="1">
      <alignment horizontal="center" vertical="center"/>
    </xf>
    <xf numFmtId="0" fontId="1" fillId="8" borderId="0" xfId="0" applyFont="1" applyFill="1" applyAlignment="1">
      <alignment horizontal="center" vertical="center"/>
    </xf>
  </cellXfs>
  <cellStyles count="4">
    <cellStyle name="Hipervínculo" xfId="3" builtinId="8"/>
    <cellStyle name="Millares" xfId="2" builtinId="3"/>
    <cellStyle name="Normal" xfId="0" builtinId="0"/>
    <cellStyle name="Normal_LIQ.CAT B-2000CP" xfId="1"/>
  </cellStyles>
  <dxfs count="0"/>
  <tableStyles count="0" defaultTableStyle="TableStyleMedium9" defaultPivotStyle="PivotStyleLight16"/>
  <colors>
    <mruColors>
      <color rgb="FFFFFF99"/>
      <color rgb="FF009900"/>
      <color rgb="FF008000"/>
      <color rgb="FF006600"/>
      <color rgb="FFFFFFCC"/>
      <color rgb="FF00CC00"/>
      <color rgb="FF99CC00"/>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71438</xdr:colOff>
      <xdr:row>0</xdr:row>
      <xdr:rowOff>26194</xdr:rowOff>
    </xdr:from>
    <xdr:to>
      <xdr:col>2</xdr:col>
      <xdr:colOff>797719</xdr:colOff>
      <xdr:row>3</xdr:row>
      <xdr:rowOff>213453</xdr:rowOff>
    </xdr:to>
    <xdr:pic>
      <xdr:nvPicPr>
        <xdr:cNvPr id="20481" name="WordPictureWatermark747037298" descr="oficio sola 2"/>
        <xdr:cNvPicPr>
          <a:picLocks noChangeAspect="1" noChangeArrowheads="1"/>
        </xdr:cNvPicPr>
      </xdr:nvPicPr>
      <xdr:blipFill>
        <a:blip xmlns:r="http://schemas.openxmlformats.org/officeDocument/2006/relationships" r:embed="rId1" cstate="print"/>
        <a:srcRect l="2206" t="1245" r="77083" b="91042"/>
        <a:stretch>
          <a:fillRect/>
        </a:stretch>
      </xdr:blipFill>
      <xdr:spPr bwMode="auto">
        <a:xfrm>
          <a:off x="333376" y="26194"/>
          <a:ext cx="1654968" cy="734947"/>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76200</xdr:colOff>
      <xdr:row>89</xdr:row>
      <xdr:rowOff>151670</xdr:rowOff>
    </xdr:from>
    <xdr:to>
      <xdr:col>4</xdr:col>
      <xdr:colOff>876300</xdr:colOff>
      <xdr:row>90</xdr:row>
      <xdr:rowOff>0</xdr:rowOff>
    </xdr:to>
    <xdr:cxnSp macro="">
      <xdr:nvCxnSpPr>
        <xdr:cNvPr id="2" name="Conector recto 1"/>
        <xdr:cNvCxnSpPr/>
      </xdr:nvCxnSpPr>
      <xdr:spPr>
        <a:xfrm>
          <a:off x="323850" y="17058545"/>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89</xdr:row>
      <xdr:rowOff>152400</xdr:rowOff>
    </xdr:from>
    <xdr:to>
      <xdr:col>6</xdr:col>
      <xdr:colOff>609600</xdr:colOff>
      <xdr:row>90</xdr:row>
      <xdr:rowOff>1564</xdr:rowOff>
    </xdr:to>
    <xdr:cxnSp macro="">
      <xdr:nvCxnSpPr>
        <xdr:cNvPr id="3" name="Conector recto 2"/>
        <xdr:cNvCxnSpPr/>
      </xdr:nvCxnSpPr>
      <xdr:spPr>
        <a:xfrm>
          <a:off x="3676650" y="17059275"/>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76200</xdr:colOff>
      <xdr:row>89</xdr:row>
      <xdr:rowOff>151670</xdr:rowOff>
    </xdr:from>
    <xdr:to>
      <xdr:col>4</xdr:col>
      <xdr:colOff>876300</xdr:colOff>
      <xdr:row>90</xdr:row>
      <xdr:rowOff>0</xdr:rowOff>
    </xdr:to>
    <xdr:cxnSp macro="">
      <xdr:nvCxnSpPr>
        <xdr:cNvPr id="2" name="Conector recto 1"/>
        <xdr:cNvCxnSpPr/>
      </xdr:nvCxnSpPr>
      <xdr:spPr>
        <a:xfrm>
          <a:off x="323850" y="17058545"/>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89</xdr:row>
      <xdr:rowOff>152400</xdr:rowOff>
    </xdr:from>
    <xdr:to>
      <xdr:col>6</xdr:col>
      <xdr:colOff>609600</xdr:colOff>
      <xdr:row>90</xdr:row>
      <xdr:rowOff>1564</xdr:rowOff>
    </xdr:to>
    <xdr:cxnSp macro="">
      <xdr:nvCxnSpPr>
        <xdr:cNvPr id="3" name="Conector recto 2"/>
        <xdr:cNvCxnSpPr/>
      </xdr:nvCxnSpPr>
      <xdr:spPr>
        <a:xfrm>
          <a:off x="3676650" y="17059275"/>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76200</xdr:colOff>
      <xdr:row>89</xdr:row>
      <xdr:rowOff>151670</xdr:rowOff>
    </xdr:from>
    <xdr:to>
      <xdr:col>4</xdr:col>
      <xdr:colOff>876300</xdr:colOff>
      <xdr:row>90</xdr:row>
      <xdr:rowOff>0</xdr:rowOff>
    </xdr:to>
    <xdr:cxnSp macro="">
      <xdr:nvCxnSpPr>
        <xdr:cNvPr id="2" name="Conector recto 1"/>
        <xdr:cNvCxnSpPr/>
      </xdr:nvCxnSpPr>
      <xdr:spPr>
        <a:xfrm>
          <a:off x="323850" y="17058545"/>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89</xdr:row>
      <xdr:rowOff>152400</xdr:rowOff>
    </xdr:from>
    <xdr:to>
      <xdr:col>6</xdr:col>
      <xdr:colOff>609600</xdr:colOff>
      <xdr:row>90</xdr:row>
      <xdr:rowOff>1564</xdr:rowOff>
    </xdr:to>
    <xdr:cxnSp macro="">
      <xdr:nvCxnSpPr>
        <xdr:cNvPr id="3" name="Conector recto 2"/>
        <xdr:cNvCxnSpPr/>
      </xdr:nvCxnSpPr>
      <xdr:spPr>
        <a:xfrm>
          <a:off x="3676650" y="17059275"/>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76200</xdr:colOff>
      <xdr:row>89</xdr:row>
      <xdr:rowOff>151670</xdr:rowOff>
    </xdr:from>
    <xdr:to>
      <xdr:col>4</xdr:col>
      <xdr:colOff>876300</xdr:colOff>
      <xdr:row>90</xdr:row>
      <xdr:rowOff>0</xdr:rowOff>
    </xdr:to>
    <xdr:cxnSp macro="">
      <xdr:nvCxnSpPr>
        <xdr:cNvPr id="2" name="Conector recto 1"/>
        <xdr:cNvCxnSpPr/>
      </xdr:nvCxnSpPr>
      <xdr:spPr>
        <a:xfrm>
          <a:off x="323850" y="17058545"/>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89</xdr:row>
      <xdr:rowOff>152400</xdr:rowOff>
    </xdr:from>
    <xdr:to>
      <xdr:col>6</xdr:col>
      <xdr:colOff>609600</xdr:colOff>
      <xdr:row>90</xdr:row>
      <xdr:rowOff>1564</xdr:rowOff>
    </xdr:to>
    <xdr:cxnSp macro="">
      <xdr:nvCxnSpPr>
        <xdr:cNvPr id="3" name="Conector recto 2"/>
        <xdr:cNvCxnSpPr/>
      </xdr:nvCxnSpPr>
      <xdr:spPr>
        <a:xfrm>
          <a:off x="3676650" y="17059275"/>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76200</xdr:colOff>
      <xdr:row>89</xdr:row>
      <xdr:rowOff>151670</xdr:rowOff>
    </xdr:from>
    <xdr:to>
      <xdr:col>4</xdr:col>
      <xdr:colOff>876300</xdr:colOff>
      <xdr:row>90</xdr:row>
      <xdr:rowOff>0</xdr:rowOff>
    </xdr:to>
    <xdr:cxnSp macro="">
      <xdr:nvCxnSpPr>
        <xdr:cNvPr id="2" name="Conector recto 1"/>
        <xdr:cNvCxnSpPr/>
      </xdr:nvCxnSpPr>
      <xdr:spPr>
        <a:xfrm>
          <a:off x="323850" y="17058545"/>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89</xdr:row>
      <xdr:rowOff>152400</xdr:rowOff>
    </xdr:from>
    <xdr:to>
      <xdr:col>6</xdr:col>
      <xdr:colOff>609600</xdr:colOff>
      <xdr:row>90</xdr:row>
      <xdr:rowOff>1564</xdr:rowOff>
    </xdr:to>
    <xdr:cxnSp macro="">
      <xdr:nvCxnSpPr>
        <xdr:cNvPr id="3" name="Conector recto 2"/>
        <xdr:cNvCxnSpPr/>
      </xdr:nvCxnSpPr>
      <xdr:spPr>
        <a:xfrm>
          <a:off x="3676650" y="17059275"/>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76200</xdr:colOff>
      <xdr:row>89</xdr:row>
      <xdr:rowOff>151670</xdr:rowOff>
    </xdr:from>
    <xdr:to>
      <xdr:col>4</xdr:col>
      <xdr:colOff>876300</xdr:colOff>
      <xdr:row>90</xdr:row>
      <xdr:rowOff>0</xdr:rowOff>
    </xdr:to>
    <xdr:cxnSp macro="">
      <xdr:nvCxnSpPr>
        <xdr:cNvPr id="2" name="Conector recto 1"/>
        <xdr:cNvCxnSpPr/>
      </xdr:nvCxnSpPr>
      <xdr:spPr>
        <a:xfrm>
          <a:off x="323850" y="17058545"/>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89</xdr:row>
      <xdr:rowOff>152400</xdr:rowOff>
    </xdr:from>
    <xdr:to>
      <xdr:col>6</xdr:col>
      <xdr:colOff>609600</xdr:colOff>
      <xdr:row>90</xdr:row>
      <xdr:rowOff>1564</xdr:rowOff>
    </xdr:to>
    <xdr:cxnSp macro="">
      <xdr:nvCxnSpPr>
        <xdr:cNvPr id="3" name="Conector recto 2"/>
        <xdr:cNvCxnSpPr/>
      </xdr:nvCxnSpPr>
      <xdr:spPr>
        <a:xfrm>
          <a:off x="3676650" y="17059275"/>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76200</xdr:colOff>
      <xdr:row>89</xdr:row>
      <xdr:rowOff>151670</xdr:rowOff>
    </xdr:from>
    <xdr:to>
      <xdr:col>4</xdr:col>
      <xdr:colOff>876300</xdr:colOff>
      <xdr:row>90</xdr:row>
      <xdr:rowOff>0</xdr:rowOff>
    </xdr:to>
    <xdr:cxnSp macro="">
      <xdr:nvCxnSpPr>
        <xdr:cNvPr id="2" name="Conector recto 1"/>
        <xdr:cNvCxnSpPr/>
      </xdr:nvCxnSpPr>
      <xdr:spPr>
        <a:xfrm>
          <a:off x="323850" y="17058545"/>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89</xdr:row>
      <xdr:rowOff>152400</xdr:rowOff>
    </xdr:from>
    <xdr:to>
      <xdr:col>6</xdr:col>
      <xdr:colOff>609600</xdr:colOff>
      <xdr:row>90</xdr:row>
      <xdr:rowOff>1564</xdr:rowOff>
    </xdr:to>
    <xdr:cxnSp macro="">
      <xdr:nvCxnSpPr>
        <xdr:cNvPr id="3" name="Conector recto 2"/>
        <xdr:cNvCxnSpPr/>
      </xdr:nvCxnSpPr>
      <xdr:spPr>
        <a:xfrm>
          <a:off x="3676650" y="17059275"/>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76200</xdr:colOff>
      <xdr:row>89</xdr:row>
      <xdr:rowOff>151670</xdr:rowOff>
    </xdr:from>
    <xdr:to>
      <xdr:col>4</xdr:col>
      <xdr:colOff>876300</xdr:colOff>
      <xdr:row>90</xdr:row>
      <xdr:rowOff>0</xdr:rowOff>
    </xdr:to>
    <xdr:cxnSp macro="">
      <xdr:nvCxnSpPr>
        <xdr:cNvPr id="2" name="Conector recto 1"/>
        <xdr:cNvCxnSpPr/>
      </xdr:nvCxnSpPr>
      <xdr:spPr>
        <a:xfrm>
          <a:off x="323850" y="17058545"/>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89</xdr:row>
      <xdr:rowOff>152400</xdr:rowOff>
    </xdr:from>
    <xdr:to>
      <xdr:col>6</xdr:col>
      <xdr:colOff>609600</xdr:colOff>
      <xdr:row>90</xdr:row>
      <xdr:rowOff>1564</xdr:rowOff>
    </xdr:to>
    <xdr:cxnSp macro="">
      <xdr:nvCxnSpPr>
        <xdr:cNvPr id="3" name="Conector recto 2"/>
        <xdr:cNvCxnSpPr/>
      </xdr:nvCxnSpPr>
      <xdr:spPr>
        <a:xfrm>
          <a:off x="3676650" y="17059275"/>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76200</xdr:colOff>
      <xdr:row>89</xdr:row>
      <xdr:rowOff>151670</xdr:rowOff>
    </xdr:from>
    <xdr:to>
      <xdr:col>4</xdr:col>
      <xdr:colOff>876300</xdr:colOff>
      <xdr:row>90</xdr:row>
      <xdr:rowOff>0</xdr:rowOff>
    </xdr:to>
    <xdr:cxnSp macro="">
      <xdr:nvCxnSpPr>
        <xdr:cNvPr id="2" name="Conector recto 1"/>
        <xdr:cNvCxnSpPr/>
      </xdr:nvCxnSpPr>
      <xdr:spPr>
        <a:xfrm>
          <a:off x="323850" y="17058545"/>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89</xdr:row>
      <xdr:rowOff>152400</xdr:rowOff>
    </xdr:from>
    <xdr:to>
      <xdr:col>6</xdr:col>
      <xdr:colOff>609600</xdr:colOff>
      <xdr:row>90</xdr:row>
      <xdr:rowOff>1564</xdr:rowOff>
    </xdr:to>
    <xdr:cxnSp macro="">
      <xdr:nvCxnSpPr>
        <xdr:cNvPr id="3" name="Conector recto 2"/>
        <xdr:cNvCxnSpPr/>
      </xdr:nvCxnSpPr>
      <xdr:spPr>
        <a:xfrm>
          <a:off x="3676650" y="17059275"/>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76200</xdr:colOff>
      <xdr:row>89</xdr:row>
      <xdr:rowOff>151670</xdr:rowOff>
    </xdr:from>
    <xdr:to>
      <xdr:col>4</xdr:col>
      <xdr:colOff>876300</xdr:colOff>
      <xdr:row>90</xdr:row>
      <xdr:rowOff>0</xdr:rowOff>
    </xdr:to>
    <xdr:cxnSp macro="">
      <xdr:nvCxnSpPr>
        <xdr:cNvPr id="2" name="Conector recto 1"/>
        <xdr:cNvCxnSpPr/>
      </xdr:nvCxnSpPr>
      <xdr:spPr>
        <a:xfrm>
          <a:off x="323850" y="17058545"/>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89</xdr:row>
      <xdr:rowOff>152400</xdr:rowOff>
    </xdr:from>
    <xdr:to>
      <xdr:col>6</xdr:col>
      <xdr:colOff>609600</xdr:colOff>
      <xdr:row>90</xdr:row>
      <xdr:rowOff>1564</xdr:rowOff>
    </xdr:to>
    <xdr:cxnSp macro="">
      <xdr:nvCxnSpPr>
        <xdr:cNvPr id="3" name="Conector recto 2"/>
        <xdr:cNvCxnSpPr/>
      </xdr:nvCxnSpPr>
      <xdr:spPr>
        <a:xfrm>
          <a:off x="3676650" y="17059275"/>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89</xdr:row>
      <xdr:rowOff>151670</xdr:rowOff>
    </xdr:from>
    <xdr:to>
      <xdr:col>4</xdr:col>
      <xdr:colOff>876300</xdr:colOff>
      <xdr:row>90</xdr:row>
      <xdr:rowOff>0</xdr:rowOff>
    </xdr:to>
    <xdr:cxnSp macro="">
      <xdr:nvCxnSpPr>
        <xdr:cNvPr id="3" name="Conector recto 2"/>
        <xdr:cNvCxnSpPr/>
      </xdr:nvCxnSpPr>
      <xdr:spPr>
        <a:xfrm>
          <a:off x="323850" y="17401445"/>
          <a:ext cx="2809875" cy="1025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89</xdr:row>
      <xdr:rowOff>152400</xdr:rowOff>
    </xdr:from>
    <xdr:to>
      <xdr:col>6</xdr:col>
      <xdr:colOff>609600</xdr:colOff>
      <xdr:row>90</xdr:row>
      <xdr:rowOff>1564</xdr:rowOff>
    </xdr:to>
    <xdr:cxnSp macro="">
      <xdr:nvCxnSpPr>
        <xdr:cNvPr id="5" name="Conector recto 4"/>
        <xdr:cNvCxnSpPr/>
      </xdr:nvCxnSpPr>
      <xdr:spPr>
        <a:xfrm>
          <a:off x="3676650" y="17402175"/>
          <a:ext cx="3038475" cy="1108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76200</xdr:colOff>
      <xdr:row>89</xdr:row>
      <xdr:rowOff>151670</xdr:rowOff>
    </xdr:from>
    <xdr:to>
      <xdr:col>4</xdr:col>
      <xdr:colOff>876300</xdr:colOff>
      <xdr:row>90</xdr:row>
      <xdr:rowOff>0</xdr:rowOff>
    </xdr:to>
    <xdr:cxnSp macro="">
      <xdr:nvCxnSpPr>
        <xdr:cNvPr id="2" name="Conector recto 1"/>
        <xdr:cNvCxnSpPr/>
      </xdr:nvCxnSpPr>
      <xdr:spPr>
        <a:xfrm>
          <a:off x="323850" y="17058545"/>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89</xdr:row>
      <xdr:rowOff>152400</xdr:rowOff>
    </xdr:from>
    <xdr:to>
      <xdr:col>6</xdr:col>
      <xdr:colOff>609600</xdr:colOff>
      <xdr:row>90</xdr:row>
      <xdr:rowOff>1564</xdr:rowOff>
    </xdr:to>
    <xdr:cxnSp macro="">
      <xdr:nvCxnSpPr>
        <xdr:cNvPr id="3" name="Conector recto 2"/>
        <xdr:cNvCxnSpPr/>
      </xdr:nvCxnSpPr>
      <xdr:spPr>
        <a:xfrm>
          <a:off x="3676650" y="17059275"/>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76200</xdr:colOff>
      <xdr:row>89</xdr:row>
      <xdr:rowOff>151670</xdr:rowOff>
    </xdr:from>
    <xdr:to>
      <xdr:col>4</xdr:col>
      <xdr:colOff>876300</xdr:colOff>
      <xdr:row>90</xdr:row>
      <xdr:rowOff>0</xdr:rowOff>
    </xdr:to>
    <xdr:cxnSp macro="">
      <xdr:nvCxnSpPr>
        <xdr:cNvPr id="2" name="Conector recto 1"/>
        <xdr:cNvCxnSpPr/>
      </xdr:nvCxnSpPr>
      <xdr:spPr>
        <a:xfrm>
          <a:off x="323850" y="17058545"/>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89</xdr:row>
      <xdr:rowOff>152400</xdr:rowOff>
    </xdr:from>
    <xdr:to>
      <xdr:col>6</xdr:col>
      <xdr:colOff>609600</xdr:colOff>
      <xdr:row>90</xdr:row>
      <xdr:rowOff>1564</xdr:rowOff>
    </xdr:to>
    <xdr:cxnSp macro="">
      <xdr:nvCxnSpPr>
        <xdr:cNvPr id="3" name="Conector recto 2"/>
        <xdr:cNvCxnSpPr/>
      </xdr:nvCxnSpPr>
      <xdr:spPr>
        <a:xfrm>
          <a:off x="3676650" y="17059275"/>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76200</xdr:colOff>
      <xdr:row>89</xdr:row>
      <xdr:rowOff>151670</xdr:rowOff>
    </xdr:from>
    <xdr:to>
      <xdr:col>4</xdr:col>
      <xdr:colOff>876300</xdr:colOff>
      <xdr:row>90</xdr:row>
      <xdr:rowOff>0</xdr:rowOff>
    </xdr:to>
    <xdr:cxnSp macro="">
      <xdr:nvCxnSpPr>
        <xdr:cNvPr id="2" name="Conector recto 1"/>
        <xdr:cNvCxnSpPr/>
      </xdr:nvCxnSpPr>
      <xdr:spPr>
        <a:xfrm>
          <a:off x="323850" y="17058545"/>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89</xdr:row>
      <xdr:rowOff>152400</xdr:rowOff>
    </xdr:from>
    <xdr:to>
      <xdr:col>6</xdr:col>
      <xdr:colOff>609600</xdr:colOff>
      <xdr:row>90</xdr:row>
      <xdr:rowOff>1564</xdr:rowOff>
    </xdr:to>
    <xdr:cxnSp macro="">
      <xdr:nvCxnSpPr>
        <xdr:cNvPr id="3" name="Conector recto 2"/>
        <xdr:cNvCxnSpPr/>
      </xdr:nvCxnSpPr>
      <xdr:spPr>
        <a:xfrm>
          <a:off x="3676650" y="17059275"/>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76200</xdr:colOff>
      <xdr:row>89</xdr:row>
      <xdr:rowOff>151670</xdr:rowOff>
    </xdr:from>
    <xdr:to>
      <xdr:col>4</xdr:col>
      <xdr:colOff>876300</xdr:colOff>
      <xdr:row>90</xdr:row>
      <xdr:rowOff>0</xdr:rowOff>
    </xdr:to>
    <xdr:cxnSp macro="">
      <xdr:nvCxnSpPr>
        <xdr:cNvPr id="2" name="Conector recto 1"/>
        <xdr:cNvCxnSpPr/>
      </xdr:nvCxnSpPr>
      <xdr:spPr>
        <a:xfrm>
          <a:off x="323850" y="17058545"/>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89</xdr:row>
      <xdr:rowOff>152400</xdr:rowOff>
    </xdr:from>
    <xdr:to>
      <xdr:col>6</xdr:col>
      <xdr:colOff>609600</xdr:colOff>
      <xdr:row>90</xdr:row>
      <xdr:rowOff>1564</xdr:rowOff>
    </xdr:to>
    <xdr:cxnSp macro="">
      <xdr:nvCxnSpPr>
        <xdr:cNvPr id="3" name="Conector recto 2"/>
        <xdr:cNvCxnSpPr/>
      </xdr:nvCxnSpPr>
      <xdr:spPr>
        <a:xfrm>
          <a:off x="3676650" y="17059275"/>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76200</xdr:colOff>
      <xdr:row>89</xdr:row>
      <xdr:rowOff>151670</xdr:rowOff>
    </xdr:from>
    <xdr:to>
      <xdr:col>4</xdr:col>
      <xdr:colOff>876300</xdr:colOff>
      <xdr:row>90</xdr:row>
      <xdr:rowOff>0</xdr:rowOff>
    </xdr:to>
    <xdr:cxnSp macro="">
      <xdr:nvCxnSpPr>
        <xdr:cNvPr id="2" name="Conector recto 1"/>
        <xdr:cNvCxnSpPr/>
      </xdr:nvCxnSpPr>
      <xdr:spPr>
        <a:xfrm>
          <a:off x="323850" y="17058545"/>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89</xdr:row>
      <xdr:rowOff>152400</xdr:rowOff>
    </xdr:from>
    <xdr:to>
      <xdr:col>6</xdr:col>
      <xdr:colOff>609600</xdr:colOff>
      <xdr:row>90</xdr:row>
      <xdr:rowOff>1564</xdr:rowOff>
    </xdr:to>
    <xdr:cxnSp macro="">
      <xdr:nvCxnSpPr>
        <xdr:cNvPr id="3" name="Conector recto 2"/>
        <xdr:cNvCxnSpPr/>
      </xdr:nvCxnSpPr>
      <xdr:spPr>
        <a:xfrm>
          <a:off x="3676650" y="17059275"/>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76200</xdr:colOff>
      <xdr:row>89</xdr:row>
      <xdr:rowOff>151670</xdr:rowOff>
    </xdr:from>
    <xdr:to>
      <xdr:col>4</xdr:col>
      <xdr:colOff>876300</xdr:colOff>
      <xdr:row>90</xdr:row>
      <xdr:rowOff>0</xdr:rowOff>
    </xdr:to>
    <xdr:cxnSp macro="">
      <xdr:nvCxnSpPr>
        <xdr:cNvPr id="2" name="Conector recto 1"/>
        <xdr:cNvCxnSpPr/>
      </xdr:nvCxnSpPr>
      <xdr:spPr>
        <a:xfrm>
          <a:off x="323850" y="17058545"/>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89</xdr:row>
      <xdr:rowOff>152400</xdr:rowOff>
    </xdr:from>
    <xdr:to>
      <xdr:col>6</xdr:col>
      <xdr:colOff>609600</xdr:colOff>
      <xdr:row>90</xdr:row>
      <xdr:rowOff>1564</xdr:rowOff>
    </xdr:to>
    <xdr:cxnSp macro="">
      <xdr:nvCxnSpPr>
        <xdr:cNvPr id="3" name="Conector recto 2"/>
        <xdr:cNvCxnSpPr/>
      </xdr:nvCxnSpPr>
      <xdr:spPr>
        <a:xfrm>
          <a:off x="3676650" y="17059275"/>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76200</xdr:colOff>
      <xdr:row>89</xdr:row>
      <xdr:rowOff>151670</xdr:rowOff>
    </xdr:from>
    <xdr:to>
      <xdr:col>4</xdr:col>
      <xdr:colOff>876300</xdr:colOff>
      <xdr:row>90</xdr:row>
      <xdr:rowOff>0</xdr:rowOff>
    </xdr:to>
    <xdr:cxnSp macro="">
      <xdr:nvCxnSpPr>
        <xdr:cNvPr id="2" name="Conector recto 1"/>
        <xdr:cNvCxnSpPr/>
      </xdr:nvCxnSpPr>
      <xdr:spPr>
        <a:xfrm>
          <a:off x="323850" y="17058545"/>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89</xdr:row>
      <xdr:rowOff>152400</xdr:rowOff>
    </xdr:from>
    <xdr:to>
      <xdr:col>6</xdr:col>
      <xdr:colOff>609600</xdr:colOff>
      <xdr:row>90</xdr:row>
      <xdr:rowOff>1564</xdr:rowOff>
    </xdr:to>
    <xdr:cxnSp macro="">
      <xdr:nvCxnSpPr>
        <xdr:cNvPr id="3" name="Conector recto 2"/>
        <xdr:cNvCxnSpPr/>
      </xdr:nvCxnSpPr>
      <xdr:spPr>
        <a:xfrm>
          <a:off x="3676650" y="17059275"/>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76200</xdr:colOff>
      <xdr:row>89</xdr:row>
      <xdr:rowOff>151670</xdr:rowOff>
    </xdr:from>
    <xdr:to>
      <xdr:col>4</xdr:col>
      <xdr:colOff>876300</xdr:colOff>
      <xdr:row>90</xdr:row>
      <xdr:rowOff>0</xdr:rowOff>
    </xdr:to>
    <xdr:cxnSp macro="">
      <xdr:nvCxnSpPr>
        <xdr:cNvPr id="2" name="Conector recto 1"/>
        <xdr:cNvCxnSpPr/>
      </xdr:nvCxnSpPr>
      <xdr:spPr>
        <a:xfrm>
          <a:off x="323850" y="17058545"/>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89</xdr:row>
      <xdr:rowOff>152400</xdr:rowOff>
    </xdr:from>
    <xdr:to>
      <xdr:col>6</xdr:col>
      <xdr:colOff>609600</xdr:colOff>
      <xdr:row>90</xdr:row>
      <xdr:rowOff>1564</xdr:rowOff>
    </xdr:to>
    <xdr:cxnSp macro="">
      <xdr:nvCxnSpPr>
        <xdr:cNvPr id="3" name="Conector recto 2"/>
        <xdr:cNvCxnSpPr/>
      </xdr:nvCxnSpPr>
      <xdr:spPr>
        <a:xfrm>
          <a:off x="3676650" y="17059275"/>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76200</xdr:colOff>
      <xdr:row>89</xdr:row>
      <xdr:rowOff>151670</xdr:rowOff>
    </xdr:from>
    <xdr:to>
      <xdr:col>4</xdr:col>
      <xdr:colOff>876300</xdr:colOff>
      <xdr:row>90</xdr:row>
      <xdr:rowOff>0</xdr:rowOff>
    </xdr:to>
    <xdr:cxnSp macro="">
      <xdr:nvCxnSpPr>
        <xdr:cNvPr id="2" name="Conector recto 1"/>
        <xdr:cNvCxnSpPr/>
      </xdr:nvCxnSpPr>
      <xdr:spPr>
        <a:xfrm>
          <a:off x="323850" y="17058545"/>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89</xdr:row>
      <xdr:rowOff>152400</xdr:rowOff>
    </xdr:from>
    <xdr:to>
      <xdr:col>6</xdr:col>
      <xdr:colOff>609600</xdr:colOff>
      <xdr:row>90</xdr:row>
      <xdr:rowOff>1564</xdr:rowOff>
    </xdr:to>
    <xdr:cxnSp macro="">
      <xdr:nvCxnSpPr>
        <xdr:cNvPr id="3" name="Conector recto 2"/>
        <xdr:cNvCxnSpPr/>
      </xdr:nvCxnSpPr>
      <xdr:spPr>
        <a:xfrm>
          <a:off x="3676650" y="17059275"/>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76200</xdr:colOff>
      <xdr:row>89</xdr:row>
      <xdr:rowOff>151670</xdr:rowOff>
    </xdr:from>
    <xdr:to>
      <xdr:col>4</xdr:col>
      <xdr:colOff>876300</xdr:colOff>
      <xdr:row>90</xdr:row>
      <xdr:rowOff>0</xdr:rowOff>
    </xdr:to>
    <xdr:cxnSp macro="">
      <xdr:nvCxnSpPr>
        <xdr:cNvPr id="2" name="Conector recto 1"/>
        <xdr:cNvCxnSpPr/>
      </xdr:nvCxnSpPr>
      <xdr:spPr>
        <a:xfrm>
          <a:off x="323850" y="17058545"/>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89</xdr:row>
      <xdr:rowOff>152400</xdr:rowOff>
    </xdr:from>
    <xdr:to>
      <xdr:col>6</xdr:col>
      <xdr:colOff>609600</xdr:colOff>
      <xdr:row>90</xdr:row>
      <xdr:rowOff>1564</xdr:rowOff>
    </xdr:to>
    <xdr:cxnSp macro="">
      <xdr:nvCxnSpPr>
        <xdr:cNvPr id="3" name="Conector recto 2"/>
        <xdr:cNvCxnSpPr/>
      </xdr:nvCxnSpPr>
      <xdr:spPr>
        <a:xfrm>
          <a:off x="3676650" y="17059275"/>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89</xdr:row>
      <xdr:rowOff>151670</xdr:rowOff>
    </xdr:from>
    <xdr:to>
      <xdr:col>4</xdr:col>
      <xdr:colOff>876300</xdr:colOff>
      <xdr:row>90</xdr:row>
      <xdr:rowOff>0</xdr:rowOff>
    </xdr:to>
    <xdr:cxnSp macro="">
      <xdr:nvCxnSpPr>
        <xdr:cNvPr id="2" name="Conector recto 1"/>
        <xdr:cNvCxnSpPr/>
      </xdr:nvCxnSpPr>
      <xdr:spPr>
        <a:xfrm>
          <a:off x="323850" y="17058545"/>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89</xdr:row>
      <xdr:rowOff>152400</xdr:rowOff>
    </xdr:from>
    <xdr:to>
      <xdr:col>6</xdr:col>
      <xdr:colOff>609600</xdr:colOff>
      <xdr:row>90</xdr:row>
      <xdr:rowOff>1564</xdr:rowOff>
    </xdr:to>
    <xdr:cxnSp macro="">
      <xdr:nvCxnSpPr>
        <xdr:cNvPr id="3" name="Conector recto 2"/>
        <xdr:cNvCxnSpPr/>
      </xdr:nvCxnSpPr>
      <xdr:spPr>
        <a:xfrm>
          <a:off x="3676650" y="17059275"/>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76200</xdr:colOff>
      <xdr:row>89</xdr:row>
      <xdr:rowOff>151670</xdr:rowOff>
    </xdr:from>
    <xdr:to>
      <xdr:col>4</xdr:col>
      <xdr:colOff>876300</xdr:colOff>
      <xdr:row>90</xdr:row>
      <xdr:rowOff>0</xdr:rowOff>
    </xdr:to>
    <xdr:cxnSp macro="">
      <xdr:nvCxnSpPr>
        <xdr:cNvPr id="2" name="Conector recto 1"/>
        <xdr:cNvCxnSpPr/>
      </xdr:nvCxnSpPr>
      <xdr:spPr>
        <a:xfrm>
          <a:off x="323850" y="17058545"/>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89</xdr:row>
      <xdr:rowOff>152400</xdr:rowOff>
    </xdr:from>
    <xdr:to>
      <xdr:col>6</xdr:col>
      <xdr:colOff>609600</xdr:colOff>
      <xdr:row>90</xdr:row>
      <xdr:rowOff>1564</xdr:rowOff>
    </xdr:to>
    <xdr:cxnSp macro="">
      <xdr:nvCxnSpPr>
        <xdr:cNvPr id="3" name="Conector recto 2"/>
        <xdr:cNvCxnSpPr/>
      </xdr:nvCxnSpPr>
      <xdr:spPr>
        <a:xfrm>
          <a:off x="3676650" y="17059275"/>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76200</xdr:colOff>
      <xdr:row>89</xdr:row>
      <xdr:rowOff>151670</xdr:rowOff>
    </xdr:from>
    <xdr:to>
      <xdr:col>4</xdr:col>
      <xdr:colOff>876300</xdr:colOff>
      <xdr:row>90</xdr:row>
      <xdr:rowOff>0</xdr:rowOff>
    </xdr:to>
    <xdr:cxnSp macro="">
      <xdr:nvCxnSpPr>
        <xdr:cNvPr id="2" name="Conector recto 1"/>
        <xdr:cNvCxnSpPr/>
      </xdr:nvCxnSpPr>
      <xdr:spPr>
        <a:xfrm>
          <a:off x="323850" y="17058545"/>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89</xdr:row>
      <xdr:rowOff>152400</xdr:rowOff>
    </xdr:from>
    <xdr:to>
      <xdr:col>6</xdr:col>
      <xdr:colOff>609600</xdr:colOff>
      <xdr:row>90</xdr:row>
      <xdr:rowOff>1564</xdr:rowOff>
    </xdr:to>
    <xdr:cxnSp macro="">
      <xdr:nvCxnSpPr>
        <xdr:cNvPr id="3" name="Conector recto 2"/>
        <xdr:cNvCxnSpPr/>
      </xdr:nvCxnSpPr>
      <xdr:spPr>
        <a:xfrm>
          <a:off x="3676650" y="17059275"/>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2.xml><?xml version="1.0" encoding="utf-8"?>
<xdr:wsDr xmlns:xdr="http://schemas.openxmlformats.org/drawingml/2006/spreadsheetDrawing" xmlns:a="http://schemas.openxmlformats.org/drawingml/2006/main">
  <xdr:twoCellAnchor>
    <xdr:from>
      <xdr:col>1</xdr:col>
      <xdr:colOff>76200</xdr:colOff>
      <xdr:row>89</xdr:row>
      <xdr:rowOff>151670</xdr:rowOff>
    </xdr:from>
    <xdr:to>
      <xdr:col>4</xdr:col>
      <xdr:colOff>876300</xdr:colOff>
      <xdr:row>90</xdr:row>
      <xdr:rowOff>0</xdr:rowOff>
    </xdr:to>
    <xdr:cxnSp macro="">
      <xdr:nvCxnSpPr>
        <xdr:cNvPr id="2" name="Conector recto 1"/>
        <xdr:cNvCxnSpPr/>
      </xdr:nvCxnSpPr>
      <xdr:spPr>
        <a:xfrm>
          <a:off x="323850" y="17058545"/>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89</xdr:row>
      <xdr:rowOff>152400</xdr:rowOff>
    </xdr:from>
    <xdr:to>
      <xdr:col>6</xdr:col>
      <xdr:colOff>609600</xdr:colOff>
      <xdr:row>90</xdr:row>
      <xdr:rowOff>1564</xdr:rowOff>
    </xdr:to>
    <xdr:cxnSp macro="">
      <xdr:nvCxnSpPr>
        <xdr:cNvPr id="3" name="Conector recto 2"/>
        <xdr:cNvCxnSpPr/>
      </xdr:nvCxnSpPr>
      <xdr:spPr>
        <a:xfrm>
          <a:off x="3676650" y="17059275"/>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3.xml><?xml version="1.0" encoding="utf-8"?>
<xdr:wsDr xmlns:xdr="http://schemas.openxmlformats.org/drawingml/2006/spreadsheetDrawing" xmlns:a="http://schemas.openxmlformats.org/drawingml/2006/main">
  <xdr:twoCellAnchor>
    <xdr:from>
      <xdr:col>1</xdr:col>
      <xdr:colOff>76200</xdr:colOff>
      <xdr:row>89</xdr:row>
      <xdr:rowOff>151670</xdr:rowOff>
    </xdr:from>
    <xdr:to>
      <xdr:col>4</xdr:col>
      <xdr:colOff>876300</xdr:colOff>
      <xdr:row>90</xdr:row>
      <xdr:rowOff>0</xdr:rowOff>
    </xdr:to>
    <xdr:cxnSp macro="">
      <xdr:nvCxnSpPr>
        <xdr:cNvPr id="2" name="Conector recto 1"/>
        <xdr:cNvCxnSpPr/>
      </xdr:nvCxnSpPr>
      <xdr:spPr>
        <a:xfrm>
          <a:off x="323850" y="17058545"/>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89</xdr:row>
      <xdr:rowOff>152400</xdr:rowOff>
    </xdr:from>
    <xdr:to>
      <xdr:col>6</xdr:col>
      <xdr:colOff>609600</xdr:colOff>
      <xdr:row>90</xdr:row>
      <xdr:rowOff>1564</xdr:rowOff>
    </xdr:to>
    <xdr:cxnSp macro="">
      <xdr:nvCxnSpPr>
        <xdr:cNvPr id="3" name="Conector recto 2"/>
        <xdr:cNvCxnSpPr/>
      </xdr:nvCxnSpPr>
      <xdr:spPr>
        <a:xfrm>
          <a:off x="3676650" y="17059275"/>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4.xml><?xml version="1.0" encoding="utf-8"?>
<xdr:wsDr xmlns:xdr="http://schemas.openxmlformats.org/drawingml/2006/spreadsheetDrawing" xmlns:a="http://schemas.openxmlformats.org/drawingml/2006/main">
  <xdr:twoCellAnchor>
    <xdr:from>
      <xdr:col>1</xdr:col>
      <xdr:colOff>76200</xdr:colOff>
      <xdr:row>89</xdr:row>
      <xdr:rowOff>151670</xdr:rowOff>
    </xdr:from>
    <xdr:to>
      <xdr:col>4</xdr:col>
      <xdr:colOff>876300</xdr:colOff>
      <xdr:row>90</xdr:row>
      <xdr:rowOff>0</xdr:rowOff>
    </xdr:to>
    <xdr:cxnSp macro="">
      <xdr:nvCxnSpPr>
        <xdr:cNvPr id="2" name="Conector recto 1"/>
        <xdr:cNvCxnSpPr/>
      </xdr:nvCxnSpPr>
      <xdr:spPr>
        <a:xfrm>
          <a:off x="323850" y="17058545"/>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89</xdr:row>
      <xdr:rowOff>152400</xdr:rowOff>
    </xdr:from>
    <xdr:to>
      <xdr:col>6</xdr:col>
      <xdr:colOff>609600</xdr:colOff>
      <xdr:row>90</xdr:row>
      <xdr:rowOff>1564</xdr:rowOff>
    </xdr:to>
    <xdr:cxnSp macro="">
      <xdr:nvCxnSpPr>
        <xdr:cNvPr id="3" name="Conector recto 2"/>
        <xdr:cNvCxnSpPr/>
      </xdr:nvCxnSpPr>
      <xdr:spPr>
        <a:xfrm>
          <a:off x="3676650" y="17059275"/>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5.xml><?xml version="1.0" encoding="utf-8"?>
<xdr:wsDr xmlns:xdr="http://schemas.openxmlformats.org/drawingml/2006/spreadsheetDrawing" xmlns:a="http://schemas.openxmlformats.org/drawingml/2006/main">
  <xdr:twoCellAnchor>
    <xdr:from>
      <xdr:col>1</xdr:col>
      <xdr:colOff>76200</xdr:colOff>
      <xdr:row>89</xdr:row>
      <xdr:rowOff>151670</xdr:rowOff>
    </xdr:from>
    <xdr:to>
      <xdr:col>4</xdr:col>
      <xdr:colOff>876300</xdr:colOff>
      <xdr:row>90</xdr:row>
      <xdr:rowOff>0</xdr:rowOff>
    </xdr:to>
    <xdr:cxnSp macro="">
      <xdr:nvCxnSpPr>
        <xdr:cNvPr id="2" name="Conector recto 1"/>
        <xdr:cNvCxnSpPr/>
      </xdr:nvCxnSpPr>
      <xdr:spPr>
        <a:xfrm>
          <a:off x="323850" y="17058545"/>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89</xdr:row>
      <xdr:rowOff>152400</xdr:rowOff>
    </xdr:from>
    <xdr:to>
      <xdr:col>6</xdr:col>
      <xdr:colOff>609600</xdr:colOff>
      <xdr:row>90</xdr:row>
      <xdr:rowOff>1564</xdr:rowOff>
    </xdr:to>
    <xdr:cxnSp macro="">
      <xdr:nvCxnSpPr>
        <xdr:cNvPr id="3" name="Conector recto 2"/>
        <xdr:cNvCxnSpPr/>
      </xdr:nvCxnSpPr>
      <xdr:spPr>
        <a:xfrm>
          <a:off x="3676650" y="17059275"/>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6.xml><?xml version="1.0" encoding="utf-8"?>
<xdr:wsDr xmlns:xdr="http://schemas.openxmlformats.org/drawingml/2006/spreadsheetDrawing" xmlns:a="http://schemas.openxmlformats.org/drawingml/2006/main">
  <xdr:twoCellAnchor>
    <xdr:from>
      <xdr:col>1</xdr:col>
      <xdr:colOff>76200</xdr:colOff>
      <xdr:row>89</xdr:row>
      <xdr:rowOff>151670</xdr:rowOff>
    </xdr:from>
    <xdr:to>
      <xdr:col>4</xdr:col>
      <xdr:colOff>876300</xdr:colOff>
      <xdr:row>90</xdr:row>
      <xdr:rowOff>0</xdr:rowOff>
    </xdr:to>
    <xdr:cxnSp macro="">
      <xdr:nvCxnSpPr>
        <xdr:cNvPr id="2" name="Conector recto 1"/>
        <xdr:cNvCxnSpPr/>
      </xdr:nvCxnSpPr>
      <xdr:spPr>
        <a:xfrm>
          <a:off x="323850" y="17058545"/>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89</xdr:row>
      <xdr:rowOff>152400</xdr:rowOff>
    </xdr:from>
    <xdr:to>
      <xdr:col>6</xdr:col>
      <xdr:colOff>609600</xdr:colOff>
      <xdr:row>90</xdr:row>
      <xdr:rowOff>1564</xdr:rowOff>
    </xdr:to>
    <xdr:cxnSp macro="">
      <xdr:nvCxnSpPr>
        <xdr:cNvPr id="3" name="Conector recto 2"/>
        <xdr:cNvCxnSpPr/>
      </xdr:nvCxnSpPr>
      <xdr:spPr>
        <a:xfrm>
          <a:off x="3676650" y="17059275"/>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7.xml><?xml version="1.0" encoding="utf-8"?>
<xdr:wsDr xmlns:xdr="http://schemas.openxmlformats.org/drawingml/2006/spreadsheetDrawing" xmlns:a="http://schemas.openxmlformats.org/drawingml/2006/main">
  <xdr:twoCellAnchor>
    <xdr:from>
      <xdr:col>1</xdr:col>
      <xdr:colOff>76200</xdr:colOff>
      <xdr:row>89</xdr:row>
      <xdr:rowOff>151670</xdr:rowOff>
    </xdr:from>
    <xdr:to>
      <xdr:col>4</xdr:col>
      <xdr:colOff>876300</xdr:colOff>
      <xdr:row>90</xdr:row>
      <xdr:rowOff>0</xdr:rowOff>
    </xdr:to>
    <xdr:cxnSp macro="">
      <xdr:nvCxnSpPr>
        <xdr:cNvPr id="2" name="Conector recto 1"/>
        <xdr:cNvCxnSpPr/>
      </xdr:nvCxnSpPr>
      <xdr:spPr>
        <a:xfrm>
          <a:off x="323850" y="17058545"/>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89</xdr:row>
      <xdr:rowOff>152400</xdr:rowOff>
    </xdr:from>
    <xdr:to>
      <xdr:col>6</xdr:col>
      <xdr:colOff>609600</xdr:colOff>
      <xdr:row>90</xdr:row>
      <xdr:rowOff>1564</xdr:rowOff>
    </xdr:to>
    <xdr:cxnSp macro="">
      <xdr:nvCxnSpPr>
        <xdr:cNvPr id="3" name="Conector recto 2"/>
        <xdr:cNvCxnSpPr/>
      </xdr:nvCxnSpPr>
      <xdr:spPr>
        <a:xfrm>
          <a:off x="3676650" y="17059275"/>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8.xml><?xml version="1.0" encoding="utf-8"?>
<xdr:wsDr xmlns:xdr="http://schemas.openxmlformats.org/drawingml/2006/spreadsheetDrawing" xmlns:a="http://schemas.openxmlformats.org/drawingml/2006/main">
  <xdr:twoCellAnchor>
    <xdr:from>
      <xdr:col>1</xdr:col>
      <xdr:colOff>76200</xdr:colOff>
      <xdr:row>89</xdr:row>
      <xdr:rowOff>151670</xdr:rowOff>
    </xdr:from>
    <xdr:to>
      <xdr:col>4</xdr:col>
      <xdr:colOff>876300</xdr:colOff>
      <xdr:row>90</xdr:row>
      <xdr:rowOff>0</xdr:rowOff>
    </xdr:to>
    <xdr:cxnSp macro="">
      <xdr:nvCxnSpPr>
        <xdr:cNvPr id="2" name="Conector recto 1"/>
        <xdr:cNvCxnSpPr/>
      </xdr:nvCxnSpPr>
      <xdr:spPr>
        <a:xfrm>
          <a:off x="323850" y="17058545"/>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89</xdr:row>
      <xdr:rowOff>152400</xdr:rowOff>
    </xdr:from>
    <xdr:to>
      <xdr:col>6</xdr:col>
      <xdr:colOff>609600</xdr:colOff>
      <xdr:row>90</xdr:row>
      <xdr:rowOff>1564</xdr:rowOff>
    </xdr:to>
    <xdr:cxnSp macro="">
      <xdr:nvCxnSpPr>
        <xdr:cNvPr id="3" name="Conector recto 2"/>
        <xdr:cNvCxnSpPr/>
      </xdr:nvCxnSpPr>
      <xdr:spPr>
        <a:xfrm>
          <a:off x="3676650" y="17059275"/>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9.xml><?xml version="1.0" encoding="utf-8"?>
<xdr:wsDr xmlns:xdr="http://schemas.openxmlformats.org/drawingml/2006/spreadsheetDrawing" xmlns:a="http://schemas.openxmlformats.org/drawingml/2006/main">
  <xdr:twoCellAnchor>
    <xdr:from>
      <xdr:col>1</xdr:col>
      <xdr:colOff>76200</xdr:colOff>
      <xdr:row>89</xdr:row>
      <xdr:rowOff>151670</xdr:rowOff>
    </xdr:from>
    <xdr:to>
      <xdr:col>4</xdr:col>
      <xdr:colOff>876300</xdr:colOff>
      <xdr:row>90</xdr:row>
      <xdr:rowOff>0</xdr:rowOff>
    </xdr:to>
    <xdr:cxnSp macro="">
      <xdr:nvCxnSpPr>
        <xdr:cNvPr id="2" name="Conector recto 1"/>
        <xdr:cNvCxnSpPr/>
      </xdr:nvCxnSpPr>
      <xdr:spPr>
        <a:xfrm>
          <a:off x="323850" y="17058545"/>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89</xdr:row>
      <xdr:rowOff>152400</xdr:rowOff>
    </xdr:from>
    <xdr:to>
      <xdr:col>6</xdr:col>
      <xdr:colOff>609600</xdr:colOff>
      <xdr:row>90</xdr:row>
      <xdr:rowOff>1564</xdr:rowOff>
    </xdr:to>
    <xdr:cxnSp macro="">
      <xdr:nvCxnSpPr>
        <xdr:cNvPr id="3" name="Conector recto 2"/>
        <xdr:cNvCxnSpPr/>
      </xdr:nvCxnSpPr>
      <xdr:spPr>
        <a:xfrm>
          <a:off x="3676650" y="17059275"/>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89</xdr:row>
      <xdr:rowOff>151670</xdr:rowOff>
    </xdr:from>
    <xdr:to>
      <xdr:col>4</xdr:col>
      <xdr:colOff>876300</xdr:colOff>
      <xdr:row>90</xdr:row>
      <xdr:rowOff>0</xdr:rowOff>
    </xdr:to>
    <xdr:cxnSp macro="">
      <xdr:nvCxnSpPr>
        <xdr:cNvPr id="2" name="Conector recto 1"/>
        <xdr:cNvCxnSpPr/>
      </xdr:nvCxnSpPr>
      <xdr:spPr>
        <a:xfrm>
          <a:off x="323850" y="17058545"/>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89</xdr:row>
      <xdr:rowOff>152400</xdr:rowOff>
    </xdr:from>
    <xdr:to>
      <xdr:col>6</xdr:col>
      <xdr:colOff>609600</xdr:colOff>
      <xdr:row>90</xdr:row>
      <xdr:rowOff>1564</xdr:rowOff>
    </xdr:to>
    <xdr:cxnSp macro="">
      <xdr:nvCxnSpPr>
        <xdr:cNvPr id="3" name="Conector recto 2"/>
        <xdr:cNvCxnSpPr/>
      </xdr:nvCxnSpPr>
      <xdr:spPr>
        <a:xfrm>
          <a:off x="3676650" y="17059275"/>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0.xml><?xml version="1.0" encoding="utf-8"?>
<xdr:wsDr xmlns:xdr="http://schemas.openxmlformats.org/drawingml/2006/spreadsheetDrawing" xmlns:a="http://schemas.openxmlformats.org/drawingml/2006/main">
  <xdr:twoCellAnchor>
    <xdr:from>
      <xdr:col>1</xdr:col>
      <xdr:colOff>76200</xdr:colOff>
      <xdr:row>89</xdr:row>
      <xdr:rowOff>151670</xdr:rowOff>
    </xdr:from>
    <xdr:to>
      <xdr:col>4</xdr:col>
      <xdr:colOff>876300</xdr:colOff>
      <xdr:row>90</xdr:row>
      <xdr:rowOff>0</xdr:rowOff>
    </xdr:to>
    <xdr:cxnSp macro="">
      <xdr:nvCxnSpPr>
        <xdr:cNvPr id="2" name="Conector recto 1"/>
        <xdr:cNvCxnSpPr/>
      </xdr:nvCxnSpPr>
      <xdr:spPr>
        <a:xfrm>
          <a:off x="323850" y="17058545"/>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89</xdr:row>
      <xdr:rowOff>152400</xdr:rowOff>
    </xdr:from>
    <xdr:to>
      <xdr:col>6</xdr:col>
      <xdr:colOff>609600</xdr:colOff>
      <xdr:row>90</xdr:row>
      <xdr:rowOff>1564</xdr:rowOff>
    </xdr:to>
    <xdr:cxnSp macro="">
      <xdr:nvCxnSpPr>
        <xdr:cNvPr id="3" name="Conector recto 2"/>
        <xdr:cNvCxnSpPr/>
      </xdr:nvCxnSpPr>
      <xdr:spPr>
        <a:xfrm>
          <a:off x="3676650" y="17059275"/>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1.xml><?xml version="1.0" encoding="utf-8"?>
<xdr:wsDr xmlns:xdr="http://schemas.openxmlformats.org/drawingml/2006/spreadsheetDrawing" xmlns:a="http://schemas.openxmlformats.org/drawingml/2006/main">
  <xdr:twoCellAnchor>
    <xdr:from>
      <xdr:col>1</xdr:col>
      <xdr:colOff>76200</xdr:colOff>
      <xdr:row>89</xdr:row>
      <xdr:rowOff>151670</xdr:rowOff>
    </xdr:from>
    <xdr:to>
      <xdr:col>4</xdr:col>
      <xdr:colOff>876300</xdr:colOff>
      <xdr:row>90</xdr:row>
      <xdr:rowOff>0</xdr:rowOff>
    </xdr:to>
    <xdr:cxnSp macro="">
      <xdr:nvCxnSpPr>
        <xdr:cNvPr id="2" name="Conector recto 1"/>
        <xdr:cNvCxnSpPr/>
      </xdr:nvCxnSpPr>
      <xdr:spPr>
        <a:xfrm>
          <a:off x="323850" y="17058545"/>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89</xdr:row>
      <xdr:rowOff>152400</xdr:rowOff>
    </xdr:from>
    <xdr:to>
      <xdr:col>6</xdr:col>
      <xdr:colOff>609600</xdr:colOff>
      <xdr:row>90</xdr:row>
      <xdr:rowOff>1564</xdr:rowOff>
    </xdr:to>
    <xdr:cxnSp macro="">
      <xdr:nvCxnSpPr>
        <xdr:cNvPr id="3" name="Conector recto 2"/>
        <xdr:cNvCxnSpPr/>
      </xdr:nvCxnSpPr>
      <xdr:spPr>
        <a:xfrm>
          <a:off x="3676650" y="17059275"/>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76200</xdr:colOff>
      <xdr:row>89</xdr:row>
      <xdr:rowOff>151670</xdr:rowOff>
    </xdr:from>
    <xdr:to>
      <xdr:col>4</xdr:col>
      <xdr:colOff>876300</xdr:colOff>
      <xdr:row>90</xdr:row>
      <xdr:rowOff>0</xdr:rowOff>
    </xdr:to>
    <xdr:cxnSp macro="">
      <xdr:nvCxnSpPr>
        <xdr:cNvPr id="2" name="Conector recto 1"/>
        <xdr:cNvCxnSpPr/>
      </xdr:nvCxnSpPr>
      <xdr:spPr>
        <a:xfrm>
          <a:off x="323850" y="17058545"/>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89</xdr:row>
      <xdr:rowOff>152400</xdr:rowOff>
    </xdr:from>
    <xdr:to>
      <xdr:col>6</xdr:col>
      <xdr:colOff>609600</xdr:colOff>
      <xdr:row>90</xdr:row>
      <xdr:rowOff>1564</xdr:rowOff>
    </xdr:to>
    <xdr:cxnSp macro="">
      <xdr:nvCxnSpPr>
        <xdr:cNvPr id="3" name="Conector recto 2"/>
        <xdr:cNvCxnSpPr/>
      </xdr:nvCxnSpPr>
      <xdr:spPr>
        <a:xfrm>
          <a:off x="3676650" y="17059275"/>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76200</xdr:colOff>
      <xdr:row>89</xdr:row>
      <xdr:rowOff>151670</xdr:rowOff>
    </xdr:from>
    <xdr:to>
      <xdr:col>4</xdr:col>
      <xdr:colOff>876300</xdr:colOff>
      <xdr:row>90</xdr:row>
      <xdr:rowOff>0</xdr:rowOff>
    </xdr:to>
    <xdr:cxnSp macro="">
      <xdr:nvCxnSpPr>
        <xdr:cNvPr id="2" name="Conector recto 1"/>
        <xdr:cNvCxnSpPr/>
      </xdr:nvCxnSpPr>
      <xdr:spPr>
        <a:xfrm>
          <a:off x="323850" y="17058545"/>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89</xdr:row>
      <xdr:rowOff>152400</xdr:rowOff>
    </xdr:from>
    <xdr:to>
      <xdr:col>6</xdr:col>
      <xdr:colOff>609600</xdr:colOff>
      <xdr:row>90</xdr:row>
      <xdr:rowOff>1564</xdr:rowOff>
    </xdr:to>
    <xdr:cxnSp macro="">
      <xdr:nvCxnSpPr>
        <xdr:cNvPr id="3" name="Conector recto 2"/>
        <xdr:cNvCxnSpPr/>
      </xdr:nvCxnSpPr>
      <xdr:spPr>
        <a:xfrm>
          <a:off x="3676650" y="17059275"/>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76200</xdr:colOff>
      <xdr:row>89</xdr:row>
      <xdr:rowOff>151670</xdr:rowOff>
    </xdr:from>
    <xdr:to>
      <xdr:col>4</xdr:col>
      <xdr:colOff>876300</xdr:colOff>
      <xdr:row>90</xdr:row>
      <xdr:rowOff>0</xdr:rowOff>
    </xdr:to>
    <xdr:cxnSp macro="">
      <xdr:nvCxnSpPr>
        <xdr:cNvPr id="2" name="Conector recto 1"/>
        <xdr:cNvCxnSpPr/>
      </xdr:nvCxnSpPr>
      <xdr:spPr>
        <a:xfrm>
          <a:off x="323850" y="17058545"/>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89</xdr:row>
      <xdr:rowOff>152400</xdr:rowOff>
    </xdr:from>
    <xdr:to>
      <xdr:col>6</xdr:col>
      <xdr:colOff>609600</xdr:colOff>
      <xdr:row>90</xdr:row>
      <xdr:rowOff>1564</xdr:rowOff>
    </xdr:to>
    <xdr:cxnSp macro="">
      <xdr:nvCxnSpPr>
        <xdr:cNvPr id="3" name="Conector recto 2"/>
        <xdr:cNvCxnSpPr/>
      </xdr:nvCxnSpPr>
      <xdr:spPr>
        <a:xfrm>
          <a:off x="3676650" y="17059275"/>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76200</xdr:colOff>
      <xdr:row>89</xdr:row>
      <xdr:rowOff>151670</xdr:rowOff>
    </xdr:from>
    <xdr:to>
      <xdr:col>4</xdr:col>
      <xdr:colOff>876300</xdr:colOff>
      <xdr:row>90</xdr:row>
      <xdr:rowOff>0</xdr:rowOff>
    </xdr:to>
    <xdr:cxnSp macro="">
      <xdr:nvCxnSpPr>
        <xdr:cNvPr id="2" name="Conector recto 1"/>
        <xdr:cNvCxnSpPr/>
      </xdr:nvCxnSpPr>
      <xdr:spPr>
        <a:xfrm>
          <a:off x="323850" y="17058545"/>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89</xdr:row>
      <xdr:rowOff>152400</xdr:rowOff>
    </xdr:from>
    <xdr:to>
      <xdr:col>6</xdr:col>
      <xdr:colOff>609600</xdr:colOff>
      <xdr:row>90</xdr:row>
      <xdr:rowOff>1564</xdr:rowOff>
    </xdr:to>
    <xdr:cxnSp macro="">
      <xdr:nvCxnSpPr>
        <xdr:cNvPr id="3" name="Conector recto 2"/>
        <xdr:cNvCxnSpPr/>
      </xdr:nvCxnSpPr>
      <xdr:spPr>
        <a:xfrm>
          <a:off x="3676650" y="17059275"/>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76200</xdr:colOff>
      <xdr:row>89</xdr:row>
      <xdr:rowOff>151670</xdr:rowOff>
    </xdr:from>
    <xdr:to>
      <xdr:col>4</xdr:col>
      <xdr:colOff>876300</xdr:colOff>
      <xdr:row>90</xdr:row>
      <xdr:rowOff>0</xdr:rowOff>
    </xdr:to>
    <xdr:cxnSp macro="">
      <xdr:nvCxnSpPr>
        <xdr:cNvPr id="2" name="Conector recto 1"/>
        <xdr:cNvCxnSpPr/>
      </xdr:nvCxnSpPr>
      <xdr:spPr>
        <a:xfrm>
          <a:off x="323850" y="17058545"/>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89</xdr:row>
      <xdr:rowOff>152400</xdr:rowOff>
    </xdr:from>
    <xdr:to>
      <xdr:col>6</xdr:col>
      <xdr:colOff>609600</xdr:colOff>
      <xdr:row>90</xdr:row>
      <xdr:rowOff>1564</xdr:rowOff>
    </xdr:to>
    <xdr:cxnSp macro="">
      <xdr:nvCxnSpPr>
        <xdr:cNvPr id="3" name="Conector recto 2"/>
        <xdr:cNvCxnSpPr/>
      </xdr:nvCxnSpPr>
      <xdr:spPr>
        <a:xfrm>
          <a:off x="3676650" y="17059275"/>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C000"/>
  </sheetPr>
  <dimension ref="B2:L27"/>
  <sheetViews>
    <sheetView zoomScale="70" zoomScaleNormal="70" workbookViewId="0">
      <selection activeCell="D16" sqref="D16:L16"/>
    </sheetView>
  </sheetViews>
  <sheetFormatPr baseColWidth="10" defaultColWidth="11.42578125" defaultRowHeight="12.75" x14ac:dyDescent="0.2"/>
  <cols>
    <col min="1" max="2" width="11.42578125" style="19"/>
    <col min="3" max="3" width="3.140625" style="19" customWidth="1"/>
    <col min="4" max="16384" width="11.42578125" style="19"/>
  </cols>
  <sheetData>
    <row r="2" spans="2:12" ht="33.75" x14ac:dyDescent="0.5">
      <c r="B2" s="224" t="s">
        <v>51</v>
      </c>
      <c r="C2" s="224"/>
      <c r="D2" s="224"/>
      <c r="E2" s="224"/>
      <c r="F2" s="224"/>
      <c r="G2" s="224"/>
      <c r="H2" s="224"/>
      <c r="I2" s="224"/>
      <c r="J2" s="224"/>
      <c r="K2" s="224"/>
      <c r="L2" s="224"/>
    </row>
    <row r="3" spans="2:12" x14ac:dyDescent="0.2">
      <c r="B3" s="20"/>
      <c r="C3" s="20"/>
      <c r="D3" s="20"/>
      <c r="E3" s="20"/>
      <c r="F3" s="20"/>
      <c r="G3" s="20"/>
      <c r="H3" s="20"/>
      <c r="I3" s="20"/>
      <c r="J3" s="20"/>
      <c r="K3" s="20"/>
      <c r="L3" s="20"/>
    </row>
    <row r="4" spans="2:12" ht="16.5" customHeight="1" x14ac:dyDescent="0.2">
      <c r="B4" s="20"/>
      <c r="C4" s="20"/>
      <c r="D4" s="20"/>
      <c r="E4" s="20"/>
      <c r="F4" s="20"/>
      <c r="G4" s="20"/>
      <c r="H4" s="20"/>
      <c r="I4" s="20"/>
      <c r="J4" s="20"/>
      <c r="K4" s="20"/>
      <c r="L4" s="20"/>
    </row>
    <row r="5" spans="2:12" ht="58.5" customHeight="1" x14ac:dyDescent="0.2">
      <c r="B5" s="225" t="s">
        <v>280</v>
      </c>
      <c r="C5" s="226"/>
      <c r="D5" s="226"/>
      <c r="E5" s="226"/>
      <c r="F5" s="226"/>
      <c r="G5" s="226"/>
      <c r="H5" s="226"/>
      <c r="I5" s="226"/>
      <c r="J5" s="226"/>
      <c r="K5" s="226"/>
      <c r="L5" s="227"/>
    </row>
    <row r="6" spans="2:12" ht="13.5" customHeight="1" x14ac:dyDescent="0.2">
      <c r="B6" s="228"/>
      <c r="C6" s="229"/>
      <c r="D6" s="229"/>
      <c r="E6" s="229"/>
      <c r="F6" s="229"/>
      <c r="G6" s="229"/>
      <c r="H6" s="229"/>
      <c r="I6" s="229"/>
      <c r="J6" s="229"/>
      <c r="K6" s="229"/>
      <c r="L6" s="230"/>
    </row>
    <row r="7" spans="2:12" ht="13.5" customHeight="1" x14ac:dyDescent="0.2">
      <c r="D7" s="21"/>
      <c r="E7" s="22"/>
      <c r="F7" s="22"/>
      <c r="G7" s="22"/>
      <c r="H7" s="22"/>
      <c r="I7" s="22"/>
      <c r="J7" s="22"/>
      <c r="K7" s="22"/>
      <c r="L7" s="22"/>
    </row>
    <row r="8" spans="2:12" ht="40.5" customHeight="1" x14ac:dyDescent="0.2">
      <c r="B8" s="23">
        <v>1</v>
      </c>
      <c r="D8" s="213" t="s">
        <v>52</v>
      </c>
      <c r="E8" s="216"/>
      <c r="F8" s="216"/>
      <c r="G8" s="216"/>
      <c r="H8" s="216"/>
      <c r="I8" s="216"/>
      <c r="J8" s="216"/>
      <c r="K8" s="216"/>
      <c r="L8" s="217"/>
    </row>
    <row r="9" spans="2:12" ht="15" x14ac:dyDescent="0.2">
      <c r="D9" s="24"/>
      <c r="E9" s="24"/>
      <c r="F9" s="24"/>
      <c r="G9" s="24"/>
      <c r="H9" s="24"/>
      <c r="I9" s="24"/>
      <c r="J9" s="25"/>
      <c r="K9" s="25"/>
      <c r="L9" s="25"/>
    </row>
    <row r="10" spans="2:12" ht="121.5" customHeight="1" x14ac:dyDescent="0.2">
      <c r="B10" s="23">
        <v>2</v>
      </c>
      <c r="D10" s="213" t="s">
        <v>256</v>
      </c>
      <c r="E10" s="216"/>
      <c r="F10" s="216"/>
      <c r="G10" s="216"/>
      <c r="H10" s="216"/>
      <c r="I10" s="216"/>
      <c r="J10" s="216"/>
      <c r="K10" s="216"/>
      <c r="L10" s="217"/>
    </row>
    <row r="11" spans="2:12" ht="15" customHeight="1" x14ac:dyDescent="0.2">
      <c r="B11" s="26"/>
      <c r="D11" s="65"/>
      <c r="E11" s="27"/>
      <c r="F11" s="27"/>
      <c r="G11" s="27"/>
      <c r="H11" s="27"/>
      <c r="I11" s="27"/>
      <c r="J11" s="27"/>
      <c r="K11" s="27"/>
      <c r="L11" s="27"/>
    </row>
    <row r="12" spans="2:12" ht="121.5" customHeight="1" x14ac:dyDescent="0.2">
      <c r="B12" s="23">
        <v>3</v>
      </c>
      <c r="D12" s="213" t="s">
        <v>267</v>
      </c>
      <c r="E12" s="216"/>
      <c r="F12" s="216"/>
      <c r="G12" s="216"/>
      <c r="H12" s="216"/>
      <c r="I12" s="216"/>
      <c r="J12" s="216"/>
      <c r="K12" s="216"/>
      <c r="L12" s="217"/>
    </row>
    <row r="13" spans="2:12" ht="15" x14ac:dyDescent="0.2">
      <c r="D13" s="24"/>
      <c r="E13" s="24"/>
      <c r="F13" s="24"/>
      <c r="G13" s="24"/>
      <c r="H13" s="24"/>
      <c r="I13" s="24"/>
      <c r="J13" s="25"/>
      <c r="K13" s="25"/>
      <c r="L13" s="25"/>
    </row>
    <row r="14" spans="2:12" ht="92.25" customHeight="1" x14ac:dyDescent="0.2">
      <c r="B14" s="23">
        <v>4</v>
      </c>
      <c r="D14" s="213" t="s">
        <v>255</v>
      </c>
      <c r="E14" s="216"/>
      <c r="F14" s="216"/>
      <c r="G14" s="216"/>
      <c r="H14" s="216"/>
      <c r="I14" s="216"/>
      <c r="J14" s="216"/>
      <c r="K14" s="216"/>
      <c r="L14" s="217"/>
    </row>
    <row r="15" spans="2:12" x14ac:dyDescent="0.2">
      <c r="D15" s="76"/>
      <c r="E15" s="76"/>
      <c r="F15" s="76"/>
      <c r="G15" s="76"/>
      <c r="H15" s="76"/>
      <c r="I15" s="76"/>
      <c r="J15" s="77"/>
      <c r="K15" s="77"/>
      <c r="L15" s="77"/>
    </row>
    <row r="16" spans="2:12" ht="388.5" customHeight="1" x14ac:dyDescent="0.2">
      <c r="B16" s="23">
        <v>5</v>
      </c>
      <c r="D16" s="221" t="s">
        <v>271</v>
      </c>
      <c r="E16" s="222"/>
      <c r="F16" s="222"/>
      <c r="G16" s="222"/>
      <c r="H16" s="222"/>
      <c r="I16" s="222"/>
      <c r="J16" s="222"/>
      <c r="K16" s="222"/>
      <c r="L16" s="223"/>
    </row>
    <row r="17" spans="2:12" ht="12.75" customHeight="1" x14ac:dyDescent="0.2">
      <c r="D17" s="64"/>
      <c r="E17" s="64"/>
      <c r="F17" s="64"/>
      <c r="G17" s="64"/>
      <c r="H17" s="64"/>
      <c r="I17" s="64"/>
      <c r="J17" s="64"/>
      <c r="K17" s="64"/>
      <c r="L17" s="64"/>
    </row>
    <row r="18" spans="2:12" ht="92.25" customHeight="1" x14ac:dyDescent="0.2">
      <c r="B18" s="23">
        <v>6</v>
      </c>
      <c r="D18" s="213" t="s">
        <v>268</v>
      </c>
      <c r="E18" s="214"/>
      <c r="F18" s="214"/>
      <c r="G18" s="214"/>
      <c r="H18" s="214"/>
      <c r="I18" s="214"/>
      <c r="J18" s="214"/>
      <c r="K18" s="214"/>
      <c r="L18" s="215"/>
    </row>
    <row r="19" spans="2:12" ht="12.75" customHeight="1" x14ac:dyDescent="0.2"/>
    <row r="20" spans="2:12" ht="171" customHeight="1" x14ac:dyDescent="0.2">
      <c r="B20" s="23">
        <v>7</v>
      </c>
      <c r="D20" s="213" t="s">
        <v>281</v>
      </c>
      <c r="E20" s="216"/>
      <c r="F20" s="216"/>
      <c r="G20" s="216"/>
      <c r="H20" s="216"/>
      <c r="I20" s="216"/>
      <c r="J20" s="216"/>
      <c r="K20" s="216"/>
      <c r="L20" s="217"/>
    </row>
    <row r="21" spans="2:12" ht="12" customHeight="1" x14ac:dyDescent="0.2">
      <c r="D21" s="24"/>
      <c r="E21" s="24"/>
      <c r="F21" s="24"/>
      <c r="G21" s="24"/>
      <c r="H21" s="24"/>
      <c r="I21" s="24"/>
      <c r="J21" s="25"/>
      <c r="K21" s="25"/>
      <c r="L21" s="25"/>
    </row>
    <row r="22" spans="2:12" ht="116.25" customHeight="1" x14ac:dyDescent="0.2">
      <c r="B22" s="23">
        <v>8</v>
      </c>
      <c r="D22" s="213" t="s">
        <v>49</v>
      </c>
      <c r="E22" s="216"/>
      <c r="F22" s="216"/>
      <c r="G22" s="216"/>
      <c r="H22" s="216"/>
      <c r="I22" s="216"/>
      <c r="J22" s="216"/>
      <c r="K22" s="216"/>
      <c r="L22" s="217"/>
    </row>
    <row r="23" spans="2:12" ht="15" x14ac:dyDescent="0.2">
      <c r="D23" s="24"/>
      <c r="E23" s="24"/>
      <c r="F23" s="24"/>
      <c r="G23" s="24"/>
      <c r="H23" s="24"/>
      <c r="I23" s="24"/>
      <c r="J23" s="25"/>
      <c r="K23" s="25"/>
      <c r="L23" s="25"/>
    </row>
    <row r="24" spans="2:12" ht="63.75" customHeight="1" x14ac:dyDescent="0.2">
      <c r="B24" s="23">
        <v>9</v>
      </c>
      <c r="D24" s="218" t="s">
        <v>50</v>
      </c>
      <c r="E24" s="219"/>
      <c r="F24" s="219"/>
      <c r="G24" s="219"/>
      <c r="H24" s="219"/>
      <c r="I24" s="219"/>
      <c r="J24" s="219"/>
      <c r="K24" s="219"/>
      <c r="L24" s="220"/>
    </row>
    <row r="25" spans="2:12" x14ac:dyDescent="0.2">
      <c r="D25" s="28"/>
      <c r="E25" s="28"/>
      <c r="F25" s="28"/>
      <c r="G25" s="28"/>
      <c r="H25" s="28"/>
      <c r="I25" s="28"/>
    </row>
    <row r="26" spans="2:12" x14ac:dyDescent="0.2">
      <c r="D26" s="28"/>
      <c r="E26" s="28"/>
      <c r="F26" s="28"/>
      <c r="G26" s="28"/>
      <c r="H26" s="28"/>
      <c r="I26" s="28"/>
    </row>
    <row r="27" spans="2:12" x14ac:dyDescent="0.2">
      <c r="K27" s="35" t="s">
        <v>269</v>
      </c>
    </row>
  </sheetData>
  <mergeCells count="11">
    <mergeCell ref="B2:L2"/>
    <mergeCell ref="B5:L6"/>
    <mergeCell ref="D8:L8"/>
    <mergeCell ref="D14:L14"/>
    <mergeCell ref="D10:L10"/>
    <mergeCell ref="D18:L18"/>
    <mergeCell ref="D12:L12"/>
    <mergeCell ref="D20:L20"/>
    <mergeCell ref="D22:L22"/>
    <mergeCell ref="D24:L24"/>
    <mergeCell ref="D16:L16"/>
  </mergeCells>
  <phoneticPr fontId="30"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97"/>
  <sheetViews>
    <sheetView zoomScale="90" zoomScaleNormal="90" workbookViewId="0">
      <selection activeCell="J82" sqref="J82:S88"/>
    </sheetView>
  </sheetViews>
  <sheetFormatPr baseColWidth="10" defaultColWidth="11.42578125" defaultRowHeight="12.75" x14ac:dyDescent="0.2"/>
  <cols>
    <col min="1" max="1" width="3.7109375" style="91" bestFit="1" customWidth="1"/>
    <col min="2" max="2" width="10" style="91" customWidth="1"/>
    <col min="3" max="3" width="9.5703125" style="91" customWidth="1"/>
    <col min="4" max="4" width="10.5703125" style="166" customWidth="1"/>
    <col min="5" max="5" width="54" style="91" customWidth="1"/>
    <col min="6" max="6" width="3.7109375" style="91" customWidth="1"/>
    <col min="7" max="7" width="26.28515625" style="91" customWidth="1"/>
    <col min="8" max="9" width="3.7109375" style="91" customWidth="1"/>
    <col min="10" max="10" width="5.5703125" style="91" bestFit="1" customWidth="1"/>
    <col min="11" max="11" width="6" style="91" bestFit="1" customWidth="1"/>
    <col min="12" max="13" width="6" style="91" customWidth="1"/>
    <col min="14" max="18" width="9.28515625" style="91" customWidth="1"/>
    <col min="19" max="19" width="10" style="91" customWidth="1"/>
    <col min="20" max="16384" width="11.42578125" style="91"/>
  </cols>
  <sheetData>
    <row r="1" spans="1:19" x14ac:dyDescent="0.2">
      <c r="A1" s="408" t="s">
        <v>24</v>
      </c>
      <c r="B1" s="409"/>
      <c r="C1" s="409"/>
      <c r="D1" s="409"/>
      <c r="E1" s="409"/>
      <c r="F1" s="409"/>
      <c r="G1" s="409"/>
      <c r="H1" s="409"/>
      <c r="I1" s="409"/>
      <c r="J1" s="409"/>
      <c r="K1" s="409"/>
      <c r="L1" s="409"/>
      <c r="M1" s="409"/>
      <c r="N1" s="409"/>
      <c r="O1" s="409"/>
      <c r="P1" s="409"/>
      <c r="Q1" s="409"/>
      <c r="R1" s="409"/>
      <c r="S1" s="410"/>
    </row>
    <row r="2" spans="1:19" ht="13.5" thickBot="1" x14ac:dyDescent="0.25">
      <c r="A2" s="377" t="s">
        <v>278</v>
      </c>
      <c r="B2" s="378"/>
      <c r="C2" s="378"/>
      <c r="D2" s="378"/>
      <c r="E2" s="378"/>
      <c r="F2" s="378"/>
      <c r="G2" s="378"/>
      <c r="H2" s="378"/>
      <c r="I2" s="378"/>
      <c r="J2" s="378"/>
      <c r="K2" s="378"/>
      <c r="L2" s="378"/>
      <c r="M2" s="378"/>
      <c r="N2" s="378"/>
      <c r="O2" s="378"/>
      <c r="P2" s="378"/>
      <c r="Q2" s="378"/>
      <c r="R2" s="378"/>
      <c r="S2" s="411"/>
    </row>
    <row r="3" spans="1:19" ht="13.5" thickBot="1" x14ac:dyDescent="0.25">
      <c r="A3" s="377" t="s">
        <v>153</v>
      </c>
      <c r="B3" s="378"/>
      <c r="C3" s="378"/>
      <c r="D3" s="378"/>
      <c r="E3" s="378"/>
      <c r="F3" s="378"/>
      <c r="G3" s="378"/>
      <c r="H3" s="378"/>
      <c r="I3" s="378"/>
      <c r="J3" s="378"/>
      <c r="K3" s="378"/>
      <c r="L3" s="378"/>
      <c r="M3" s="378"/>
      <c r="N3" s="378"/>
      <c r="O3" s="378" t="s">
        <v>0</v>
      </c>
      <c r="P3" s="411"/>
      <c r="Q3" s="434">
        <f>'RESUMEN-DPTO'!AK8</f>
        <v>0</v>
      </c>
      <c r="R3" s="435"/>
      <c r="S3" s="80"/>
    </row>
    <row r="4" spans="1:19" ht="13.5" thickBot="1" x14ac:dyDescent="0.25">
      <c r="A4" s="115"/>
      <c r="B4" s="103"/>
      <c r="C4" s="103"/>
      <c r="D4" s="116"/>
      <c r="E4" s="103"/>
      <c r="F4" s="103"/>
      <c r="G4" s="103"/>
      <c r="H4" s="103"/>
      <c r="I4" s="103"/>
      <c r="J4" s="103"/>
      <c r="K4" s="103"/>
      <c r="L4" s="103"/>
      <c r="M4" s="103"/>
      <c r="N4" s="103"/>
      <c r="O4" s="103"/>
      <c r="P4" s="103"/>
      <c r="Q4" s="103"/>
      <c r="R4" s="103"/>
      <c r="S4" s="80"/>
    </row>
    <row r="5" spans="1:19" ht="13.5" thickBot="1" x14ac:dyDescent="0.25">
      <c r="A5" s="377" t="s">
        <v>56</v>
      </c>
      <c r="B5" s="378"/>
      <c r="C5" s="378"/>
      <c r="D5" s="379">
        <f>'RESUMEN-DPTO'!D8:O8</f>
        <v>0</v>
      </c>
      <c r="E5" s="380"/>
      <c r="F5" s="380"/>
      <c r="G5" s="381"/>
      <c r="H5" s="103"/>
      <c r="I5" s="103"/>
      <c r="J5" s="386" t="s">
        <v>28</v>
      </c>
      <c r="K5" s="386"/>
      <c r="L5" s="386"/>
      <c r="M5" s="386"/>
      <c r="N5" s="379">
        <f>'RESUMEN-DPTO'!T8</f>
        <v>0</v>
      </c>
      <c r="O5" s="387"/>
      <c r="P5" s="387"/>
      <c r="Q5" s="387"/>
      <c r="R5" s="388"/>
      <c r="S5" s="80"/>
    </row>
    <row r="6" spans="1:19" ht="3" customHeight="1" thickBot="1" x14ac:dyDescent="0.25">
      <c r="A6" s="117"/>
      <c r="B6" s="118"/>
      <c r="C6" s="118"/>
      <c r="D6" s="116"/>
      <c r="E6" s="103"/>
      <c r="F6" s="103"/>
      <c r="G6" s="103"/>
      <c r="H6" s="103"/>
      <c r="I6" s="103"/>
      <c r="J6" s="203"/>
      <c r="K6" s="203"/>
      <c r="L6" s="203"/>
      <c r="M6" s="203"/>
      <c r="N6" s="103"/>
      <c r="O6" s="103"/>
      <c r="P6" s="103"/>
      <c r="Q6" s="103"/>
      <c r="R6" s="103"/>
      <c r="S6" s="80"/>
    </row>
    <row r="7" spans="1:19" ht="13.5" thickBot="1" x14ac:dyDescent="0.25">
      <c r="A7" s="377" t="s">
        <v>138</v>
      </c>
      <c r="B7" s="378"/>
      <c r="C7" s="378"/>
      <c r="D7" s="382"/>
      <c r="E7" s="383"/>
      <c r="F7" s="383"/>
      <c r="G7" s="384"/>
      <c r="H7" s="103"/>
      <c r="I7" s="103"/>
      <c r="J7" s="386" t="s">
        <v>55</v>
      </c>
      <c r="K7" s="386"/>
      <c r="L7" s="386"/>
      <c r="M7" s="386"/>
      <c r="N7" s="389"/>
      <c r="O7" s="390"/>
      <c r="P7" s="390"/>
      <c r="Q7" s="390"/>
      <c r="R7" s="391"/>
      <c r="S7" s="80"/>
    </row>
    <row r="8" spans="1:19" ht="2.25" customHeight="1" thickBot="1" x14ac:dyDescent="0.25">
      <c r="A8" s="117"/>
      <c r="B8" s="118"/>
      <c r="C8" s="118"/>
      <c r="D8" s="116"/>
      <c r="E8" s="103"/>
      <c r="F8" s="103"/>
      <c r="G8" s="103"/>
      <c r="H8" s="103"/>
      <c r="I8" s="103"/>
      <c r="J8" s="203"/>
      <c r="K8" s="203"/>
      <c r="L8" s="203"/>
      <c r="M8" s="203"/>
      <c r="N8" s="103"/>
      <c r="O8" s="103"/>
      <c r="P8" s="103"/>
      <c r="Q8" s="103"/>
      <c r="R8" s="103"/>
      <c r="S8" s="80"/>
    </row>
    <row r="9" spans="1:19" ht="13.5" thickBot="1" x14ac:dyDescent="0.25">
      <c r="A9" s="377" t="s">
        <v>42</v>
      </c>
      <c r="B9" s="378"/>
      <c r="C9" s="378"/>
      <c r="D9" s="385"/>
      <c r="E9" s="383"/>
      <c r="F9" s="383"/>
      <c r="G9" s="384"/>
      <c r="H9" s="103"/>
      <c r="I9" s="103"/>
      <c r="J9" s="386" t="s">
        <v>106</v>
      </c>
      <c r="K9" s="386"/>
      <c r="L9" s="386"/>
      <c r="M9" s="386"/>
      <c r="N9" s="392"/>
      <c r="O9" s="390"/>
      <c r="P9" s="390"/>
      <c r="Q9" s="390"/>
      <c r="R9" s="391"/>
      <c r="S9" s="80"/>
    </row>
    <row r="10" spans="1:19" ht="2.25" customHeight="1" thickBot="1" x14ac:dyDescent="0.25">
      <c r="A10" s="117"/>
      <c r="B10" s="118"/>
      <c r="C10" s="118"/>
      <c r="D10" s="116"/>
      <c r="E10" s="103"/>
      <c r="F10" s="103"/>
      <c r="G10" s="103"/>
      <c r="H10" s="103"/>
      <c r="I10" s="103"/>
      <c r="J10" s="118"/>
      <c r="K10" s="118"/>
      <c r="L10" s="118"/>
      <c r="M10" s="118"/>
      <c r="N10" s="103"/>
      <c r="O10" s="103"/>
      <c r="P10" s="103"/>
      <c r="Q10" s="103"/>
      <c r="R10" s="103"/>
      <c r="S10" s="80"/>
    </row>
    <row r="11" spans="1:19" ht="13.5" thickBot="1" x14ac:dyDescent="0.25">
      <c r="A11" s="377" t="s">
        <v>139</v>
      </c>
      <c r="B11" s="378"/>
      <c r="C11" s="378"/>
      <c r="D11" s="385"/>
      <c r="E11" s="383"/>
      <c r="F11" s="383"/>
      <c r="G11" s="384"/>
      <c r="H11" s="103"/>
      <c r="I11" s="103"/>
      <c r="J11" s="386" t="s">
        <v>109</v>
      </c>
      <c r="K11" s="386"/>
      <c r="L11" s="386"/>
      <c r="M11" s="386"/>
      <c r="N11" s="393"/>
      <c r="O11" s="394"/>
      <c r="P11" s="394"/>
      <c r="Q11" s="394"/>
      <c r="R11" s="395"/>
      <c r="S11" s="80"/>
    </row>
    <row r="12" spans="1:19" ht="6.75" customHeight="1" thickBot="1" x14ac:dyDescent="0.25">
      <c r="A12" s="120"/>
      <c r="B12" s="104"/>
      <c r="C12" s="104"/>
      <c r="D12" s="121"/>
      <c r="E12" s="104"/>
      <c r="F12" s="104"/>
      <c r="G12" s="104"/>
      <c r="H12" s="104"/>
      <c r="I12" s="104"/>
      <c r="J12" s="104"/>
      <c r="K12" s="104"/>
      <c r="L12" s="104"/>
      <c r="M12" s="104"/>
      <c r="N12" s="104"/>
      <c r="O12" s="104"/>
      <c r="P12" s="104"/>
      <c r="Q12" s="104"/>
      <c r="R12" s="104"/>
      <c r="S12" s="81"/>
    </row>
    <row r="13" spans="1:19" ht="13.5" thickBot="1" x14ac:dyDescent="0.25">
      <c r="A13" s="405" t="s">
        <v>26</v>
      </c>
      <c r="B13" s="406"/>
      <c r="C13" s="406"/>
      <c r="D13" s="406"/>
      <c r="E13" s="406"/>
      <c r="F13" s="406"/>
      <c r="G13" s="406"/>
      <c r="H13" s="406"/>
      <c r="I13" s="406"/>
      <c r="J13" s="406"/>
      <c r="K13" s="406"/>
      <c r="L13" s="406"/>
      <c r="M13" s="406"/>
      <c r="N13" s="406"/>
      <c r="O13" s="406"/>
      <c r="P13" s="406"/>
      <c r="Q13" s="406"/>
      <c r="R13" s="406"/>
      <c r="S13" s="407"/>
    </row>
    <row r="14" spans="1:19" ht="4.5" customHeight="1" thickBot="1" x14ac:dyDescent="0.25">
      <c r="A14" s="122"/>
      <c r="B14" s="105"/>
      <c r="C14" s="105"/>
      <c r="D14" s="105"/>
      <c r="E14" s="105"/>
      <c r="F14" s="105"/>
      <c r="G14" s="105"/>
      <c r="H14" s="105"/>
      <c r="I14" s="105"/>
      <c r="J14" s="105"/>
      <c r="K14" s="105"/>
      <c r="L14" s="105"/>
      <c r="M14" s="105"/>
      <c r="N14" s="105"/>
      <c r="O14" s="105"/>
      <c r="P14" s="105"/>
      <c r="Q14" s="105"/>
      <c r="R14" s="105"/>
      <c r="S14" s="82"/>
    </row>
    <row r="15" spans="1:19" s="124" customFormat="1" ht="3" customHeight="1" thickBot="1" x14ac:dyDescent="0.25">
      <c r="A15" s="208"/>
      <c r="B15" s="209"/>
      <c r="C15" s="209"/>
      <c r="D15" s="209"/>
      <c r="E15" s="209"/>
      <c r="F15" s="209"/>
      <c r="G15" s="209"/>
      <c r="H15" s="209"/>
      <c r="I15" s="209"/>
      <c r="J15" s="209"/>
      <c r="K15" s="209"/>
      <c r="L15" s="209"/>
      <c r="M15" s="209"/>
      <c r="N15" s="209"/>
      <c r="O15" s="209"/>
      <c r="P15" s="209"/>
      <c r="Q15" s="209"/>
      <c r="R15" s="209"/>
      <c r="S15" s="83"/>
    </row>
    <row r="16" spans="1:19" s="124" customFormat="1" ht="13.5" thickBot="1" x14ac:dyDescent="0.25">
      <c r="A16" s="429" t="s">
        <v>273</v>
      </c>
      <c r="B16" s="430"/>
      <c r="C16" s="430"/>
      <c r="D16" s="430"/>
      <c r="E16" s="430"/>
      <c r="F16" s="100"/>
      <c r="G16" s="431" t="s">
        <v>145</v>
      </c>
      <c r="H16" s="432"/>
      <c r="I16" s="432"/>
      <c r="J16" s="432"/>
      <c r="K16" s="433"/>
      <c r="L16" s="209"/>
      <c r="M16" s="209"/>
      <c r="N16" s="209"/>
      <c r="O16" s="209"/>
      <c r="P16" s="209"/>
      <c r="Q16" s="209"/>
      <c r="R16" s="209"/>
      <c r="S16" s="83"/>
    </row>
    <row r="17" spans="1:19" s="124" customFormat="1" ht="3" customHeight="1" thickBot="1" x14ac:dyDescent="0.25">
      <c r="A17" s="208"/>
      <c r="B17" s="209"/>
      <c r="C17" s="209"/>
      <c r="D17" s="209"/>
      <c r="E17" s="209"/>
      <c r="F17" s="209"/>
      <c r="G17" s="209"/>
      <c r="H17" s="209"/>
      <c r="I17" s="209"/>
      <c r="J17" s="209"/>
      <c r="K17" s="209"/>
      <c r="L17" s="209"/>
      <c r="M17" s="209"/>
      <c r="N17" s="209"/>
      <c r="O17" s="209"/>
      <c r="P17" s="209"/>
      <c r="Q17" s="209"/>
      <c r="R17" s="209"/>
      <c r="S17" s="83"/>
    </row>
    <row r="18" spans="1:19" x14ac:dyDescent="0.2">
      <c r="A18" s="376" t="s">
        <v>25</v>
      </c>
      <c r="B18" s="413" t="s">
        <v>264</v>
      </c>
      <c r="C18" s="415" t="s">
        <v>265</v>
      </c>
      <c r="D18" s="423" t="s">
        <v>143</v>
      </c>
      <c r="E18" s="424"/>
      <c r="F18" s="424"/>
      <c r="G18" s="425"/>
      <c r="H18" s="417" t="s">
        <v>260</v>
      </c>
      <c r="I18" s="419" t="s">
        <v>261</v>
      </c>
      <c r="J18" s="421" t="s">
        <v>262</v>
      </c>
      <c r="K18" s="376" t="s">
        <v>263</v>
      </c>
      <c r="L18" s="374"/>
      <c r="M18" s="375"/>
      <c r="N18" s="373" t="s">
        <v>123</v>
      </c>
      <c r="O18" s="374"/>
      <c r="P18" s="374"/>
      <c r="Q18" s="374"/>
      <c r="R18" s="374"/>
      <c r="S18" s="375"/>
    </row>
    <row r="19" spans="1:19" ht="63.75" customHeight="1" thickBot="1" x14ac:dyDescent="0.25">
      <c r="A19" s="412"/>
      <c r="B19" s="414"/>
      <c r="C19" s="416"/>
      <c r="D19" s="44" t="s">
        <v>266</v>
      </c>
      <c r="E19" s="42" t="s">
        <v>257</v>
      </c>
      <c r="F19" s="207" t="s">
        <v>258</v>
      </c>
      <c r="G19" s="78" t="s">
        <v>259</v>
      </c>
      <c r="H19" s="418"/>
      <c r="I19" s="420"/>
      <c r="J19" s="422"/>
      <c r="K19" s="206" t="s">
        <v>142</v>
      </c>
      <c r="L19" s="207" t="s">
        <v>140</v>
      </c>
      <c r="M19" s="84" t="s">
        <v>141</v>
      </c>
      <c r="N19" s="126" t="s">
        <v>134</v>
      </c>
      <c r="O19" s="205" t="s">
        <v>135</v>
      </c>
      <c r="P19" s="207" t="s">
        <v>125</v>
      </c>
      <c r="Q19" s="207" t="s">
        <v>136</v>
      </c>
      <c r="R19" s="207" t="s">
        <v>124</v>
      </c>
      <c r="S19" s="84" t="s">
        <v>137</v>
      </c>
    </row>
    <row r="20" spans="1:19" x14ac:dyDescent="0.2">
      <c r="A20" s="128">
        <v>1</v>
      </c>
      <c r="B20" s="129"/>
      <c r="C20" s="129"/>
      <c r="D20" s="130"/>
      <c r="E20" s="131"/>
      <c r="F20" s="131"/>
      <c r="G20" s="107"/>
      <c r="H20" s="132"/>
      <c r="I20" s="129"/>
      <c r="J20" s="133"/>
      <c r="K20" s="132"/>
      <c r="L20" s="129"/>
      <c r="M20" s="133"/>
      <c r="N20" s="134">
        <f>IFERROR((K20+L20+M20),0)</f>
        <v>0</v>
      </c>
      <c r="O20" s="135">
        <f>IFERROR((N20*I20)*(J20/100),0)</f>
        <v>0</v>
      </c>
      <c r="P20" s="135">
        <f>IFERROR(((IF(I20&gt;=16,15,((I20*15)/16))*J20)/100)/H20,0)</f>
        <v>0</v>
      </c>
      <c r="Q20" s="135">
        <f>IFERROR(((IF(I20&gt;=16,30,((I20*30)/16))*J20)/100)/H20,0)</f>
        <v>0</v>
      </c>
      <c r="R20" s="136">
        <f>IFERROR(IF(B20="Pregrado",((IF(I20&gt;=16,VLOOKUP('P6'!G20,INFORMACION!$D:$E,2,FALSE)*N20,((VLOOKUP('P6'!G20,INFORMACION!$D:$E,2,FALSE)*N20)*I20)/16)))*(J20/100),((IF(I20&gt;=16,(VLOOKUP('P6'!G20,INFORMACION!$D:$E,2,FALSE)+10)*N20,(((VLOOKUP('P6'!G20,INFORMACION!$D:$E,2,FALSE)+10)*N20)*I20)/16)))*(J20/100)),0)</f>
        <v>0</v>
      </c>
      <c r="S20" s="85">
        <f>IFERROR(O20+P20+Q20+R20,0)</f>
        <v>0</v>
      </c>
    </row>
    <row r="21" spans="1:19" x14ac:dyDescent="0.2">
      <c r="A21" s="137">
        <v>2</v>
      </c>
      <c r="B21" s="138"/>
      <c r="C21" s="138"/>
      <c r="D21" s="139"/>
      <c r="E21" s="140"/>
      <c r="F21" s="138"/>
      <c r="G21" s="108"/>
      <c r="H21" s="141"/>
      <c r="I21" s="138"/>
      <c r="J21" s="142"/>
      <c r="K21" s="141"/>
      <c r="L21" s="138"/>
      <c r="M21" s="142"/>
      <c r="N21" s="143">
        <f t="shared" ref="N21:N26" si="0">IFERROR((K21+L21+M21),0)</f>
        <v>0</v>
      </c>
      <c r="O21" s="144">
        <f t="shared" ref="O21:O26" si="1">IFERROR((N21*I21)*(J21/100),0)</f>
        <v>0</v>
      </c>
      <c r="P21" s="144">
        <f t="shared" ref="P21:P26" si="2">IFERROR(((IF(I21&gt;=16,15,((I21*15)/16))*J21)/100)/H21,0)</f>
        <v>0</v>
      </c>
      <c r="Q21" s="144">
        <f t="shared" ref="Q21:Q26" si="3">IFERROR(((IF(I21&gt;=16,30,((I21*30)/16))*J21)/100)/H21,0)</f>
        <v>0</v>
      </c>
      <c r="R21" s="145">
        <f>IFERROR(IF(B21="Pregrado",((IF(I21&gt;=16,VLOOKUP('P6'!G21,INFORMACION!$D:$E,2,FALSE)*N21,((VLOOKUP('P6'!G21,INFORMACION!$D:$E,2,FALSE)*N21)*I21)/16)))*(J21/100),((IF(I21&gt;=16,(VLOOKUP('P6'!G21,INFORMACION!$D:$E,2,FALSE)+10)*N21,(((VLOOKUP('P6'!G21,INFORMACION!$D:$E,2,FALSE)+10)*N21)*I21)/16)))*(J21/100)),0)</f>
        <v>0</v>
      </c>
      <c r="S21" s="86">
        <f t="shared" ref="S21:S26" si="4">IFERROR(O21+P21+Q21+R21,0)</f>
        <v>0</v>
      </c>
    </row>
    <row r="22" spans="1:19" x14ac:dyDescent="0.2">
      <c r="A22" s="137">
        <v>3</v>
      </c>
      <c r="B22" s="138"/>
      <c r="C22" s="138"/>
      <c r="D22" s="139"/>
      <c r="E22" s="140"/>
      <c r="F22" s="138"/>
      <c r="G22" s="108"/>
      <c r="H22" s="141"/>
      <c r="I22" s="138"/>
      <c r="J22" s="142"/>
      <c r="K22" s="141"/>
      <c r="L22" s="138"/>
      <c r="M22" s="142"/>
      <c r="N22" s="143">
        <f t="shared" si="0"/>
        <v>0</v>
      </c>
      <c r="O22" s="144">
        <f t="shared" si="1"/>
        <v>0</v>
      </c>
      <c r="P22" s="144">
        <f t="shared" si="2"/>
        <v>0</v>
      </c>
      <c r="Q22" s="144">
        <f t="shared" si="3"/>
        <v>0</v>
      </c>
      <c r="R22" s="145">
        <f>IFERROR(IF(B22="Pregrado",((IF(I22&gt;=16,VLOOKUP('P6'!G22,INFORMACION!$D:$E,2,FALSE)*N22,((VLOOKUP('P6'!G22,INFORMACION!$D:$E,2,FALSE)*N22)*I22)/16)))*(J22/100),((IF(I22&gt;=16,(VLOOKUP('P6'!G22,INFORMACION!$D:$E,2,FALSE)+10)*N22,(((VLOOKUP('P6'!G22,INFORMACION!$D:$E,2,FALSE)+10)*N22)*I22)/16)))*(J22/100)),0)</f>
        <v>0</v>
      </c>
      <c r="S22" s="86">
        <f t="shared" si="4"/>
        <v>0</v>
      </c>
    </row>
    <row r="23" spans="1:19" x14ac:dyDescent="0.2">
      <c r="A23" s="137">
        <v>4</v>
      </c>
      <c r="B23" s="138"/>
      <c r="C23" s="138"/>
      <c r="D23" s="139"/>
      <c r="E23" s="140"/>
      <c r="F23" s="138"/>
      <c r="G23" s="108"/>
      <c r="H23" s="141"/>
      <c r="I23" s="138"/>
      <c r="J23" s="142"/>
      <c r="K23" s="141"/>
      <c r="L23" s="138"/>
      <c r="M23" s="142"/>
      <c r="N23" s="143">
        <f t="shared" si="0"/>
        <v>0</v>
      </c>
      <c r="O23" s="144">
        <f t="shared" si="1"/>
        <v>0</v>
      </c>
      <c r="P23" s="144">
        <f t="shared" si="2"/>
        <v>0</v>
      </c>
      <c r="Q23" s="144">
        <f t="shared" si="3"/>
        <v>0</v>
      </c>
      <c r="R23" s="145">
        <f>IFERROR(IF(B23="Pregrado",((IF(I23&gt;=16,VLOOKUP('P6'!G23,INFORMACION!$D:$E,2,FALSE)*N23,((VLOOKUP('P6'!G23,INFORMACION!$D:$E,2,FALSE)*N23)*I23)/16)))*(J23/100),((IF(I23&gt;=16,(VLOOKUP('P6'!G23,INFORMACION!$D:$E,2,FALSE)+10)*N23,(((VLOOKUP('P6'!G23,INFORMACION!$D:$E,2,FALSE)+10)*N23)*I23)/16)))*(J23/100)),0)</f>
        <v>0</v>
      </c>
      <c r="S23" s="86">
        <f t="shared" si="4"/>
        <v>0</v>
      </c>
    </row>
    <row r="24" spans="1:19" x14ac:dyDescent="0.2">
      <c r="A24" s="137">
        <v>5</v>
      </c>
      <c r="B24" s="138"/>
      <c r="C24" s="138"/>
      <c r="D24" s="139"/>
      <c r="E24" s="140"/>
      <c r="F24" s="138"/>
      <c r="G24" s="108"/>
      <c r="H24" s="141"/>
      <c r="I24" s="138"/>
      <c r="J24" s="142"/>
      <c r="K24" s="141"/>
      <c r="L24" s="138"/>
      <c r="M24" s="142"/>
      <c r="N24" s="143">
        <f t="shared" si="0"/>
        <v>0</v>
      </c>
      <c r="O24" s="144">
        <f t="shared" si="1"/>
        <v>0</v>
      </c>
      <c r="P24" s="144">
        <f t="shared" si="2"/>
        <v>0</v>
      </c>
      <c r="Q24" s="144">
        <f t="shared" si="3"/>
        <v>0</v>
      </c>
      <c r="R24" s="145">
        <f>IFERROR(IF(B24="Pregrado",((IF(I24&gt;=16,VLOOKUP('P6'!G24,INFORMACION!$D:$E,2,FALSE)*N24,((VLOOKUP('P6'!G24,INFORMACION!$D:$E,2,FALSE)*N24)*I24)/16)))*(J24/100),((IF(I24&gt;=16,(VLOOKUP('P6'!G24,INFORMACION!$D:$E,2,FALSE)+10)*N24,(((VLOOKUP('P6'!G24,INFORMACION!$D:$E,2,FALSE)+10)*N24)*I24)/16)))*(J24/100)),0)</f>
        <v>0</v>
      </c>
      <c r="S24" s="86">
        <f t="shared" si="4"/>
        <v>0</v>
      </c>
    </row>
    <row r="25" spans="1:19" x14ac:dyDescent="0.2">
      <c r="A25" s="137">
        <v>6</v>
      </c>
      <c r="B25" s="138"/>
      <c r="C25" s="138"/>
      <c r="D25" s="139"/>
      <c r="E25" s="138"/>
      <c r="F25" s="138"/>
      <c r="G25" s="108"/>
      <c r="H25" s="141"/>
      <c r="I25" s="138"/>
      <c r="J25" s="142"/>
      <c r="K25" s="141"/>
      <c r="L25" s="138"/>
      <c r="M25" s="142"/>
      <c r="N25" s="143">
        <f t="shared" si="0"/>
        <v>0</v>
      </c>
      <c r="O25" s="144">
        <f t="shared" si="1"/>
        <v>0</v>
      </c>
      <c r="P25" s="144">
        <f t="shared" si="2"/>
        <v>0</v>
      </c>
      <c r="Q25" s="144">
        <f t="shared" si="3"/>
        <v>0</v>
      </c>
      <c r="R25" s="145">
        <f>IFERROR(IF(B25="Pregrado",((IF(I25&gt;=16,VLOOKUP('P6'!G25,INFORMACION!$D:$E,2,FALSE)*N25,((VLOOKUP('P6'!G25,INFORMACION!$D:$E,2,FALSE)*N25)*I25)/16)))*(J25/100),((IF(I25&gt;=16,(VLOOKUP('P6'!G25,INFORMACION!$D:$E,2,FALSE)+10)*N25,(((VLOOKUP('P6'!G25,INFORMACION!$D:$E,2,FALSE)+10)*N25)*I25)/16)))*(J25/100)),0)</f>
        <v>0</v>
      </c>
      <c r="S25" s="86">
        <f t="shared" si="4"/>
        <v>0</v>
      </c>
    </row>
    <row r="26" spans="1:19" ht="13.5" thickBot="1" x14ac:dyDescent="0.25">
      <c r="A26" s="146">
        <v>7</v>
      </c>
      <c r="B26" s="147"/>
      <c r="C26" s="147"/>
      <c r="D26" s="148"/>
      <c r="E26" s="147"/>
      <c r="F26" s="147"/>
      <c r="G26" s="109"/>
      <c r="H26" s="149"/>
      <c r="I26" s="147"/>
      <c r="J26" s="150"/>
      <c r="K26" s="149"/>
      <c r="L26" s="147"/>
      <c r="M26" s="150"/>
      <c r="N26" s="151">
        <f t="shared" si="0"/>
        <v>0</v>
      </c>
      <c r="O26" s="152">
        <f t="shared" si="1"/>
        <v>0</v>
      </c>
      <c r="P26" s="152">
        <f t="shared" si="2"/>
        <v>0</v>
      </c>
      <c r="Q26" s="152">
        <f t="shared" si="3"/>
        <v>0</v>
      </c>
      <c r="R26" s="153">
        <f>IFERROR(IF(B26="Pregrado",((IF(I26&gt;=16,VLOOKUP('P6'!G26,INFORMACION!$D:$E,2,FALSE)*N26,((VLOOKUP('P6'!G26,INFORMACION!$D:$E,2,FALSE)*N26)*I26)/16)))*(J26/100),((IF(I26&gt;=16,(VLOOKUP('P6'!G26,INFORMACION!$D:$E,2,FALSE)+10)*N26,(((VLOOKUP('P6'!G26,INFORMACION!$D:$E,2,FALSE)+10)*N26)*I26)/16)))*(J26/100)),0)</f>
        <v>0</v>
      </c>
      <c r="S26" s="87">
        <f t="shared" si="4"/>
        <v>0</v>
      </c>
    </row>
    <row r="27" spans="1:19" ht="1.5" customHeight="1" thickBot="1" x14ac:dyDescent="0.25">
      <c r="A27" s="154"/>
      <c r="B27" s="155"/>
      <c r="C27" s="110"/>
      <c r="D27" s="156" t="s">
        <v>270</v>
      </c>
      <c r="E27" s="155"/>
      <c r="F27" s="155"/>
      <c r="G27" s="110"/>
      <c r="H27" s="157">
        <v>1</v>
      </c>
      <c r="I27" s="158">
        <v>16</v>
      </c>
      <c r="J27" s="159">
        <v>100</v>
      </c>
      <c r="K27" s="154"/>
      <c r="L27" s="155"/>
      <c r="M27" s="88"/>
      <c r="N27" s="160"/>
      <c r="O27" s="155"/>
      <c r="P27" s="155"/>
      <c r="Q27" s="155"/>
      <c r="R27" s="155"/>
      <c r="S27" s="88"/>
    </row>
    <row r="28" spans="1:19" ht="15.75" thickBot="1" x14ac:dyDescent="0.25">
      <c r="A28" s="426" t="s">
        <v>144</v>
      </c>
      <c r="B28" s="427"/>
      <c r="C28" s="427"/>
      <c r="D28" s="427"/>
      <c r="E28" s="427"/>
      <c r="F28" s="427"/>
      <c r="G28" s="427"/>
      <c r="H28" s="427"/>
      <c r="I28" s="427"/>
      <c r="J28" s="428"/>
      <c r="K28" s="161">
        <f>SUM(K20:K26)</f>
        <v>0</v>
      </c>
      <c r="L28" s="162">
        <f t="shared" ref="L28:S28" si="5">SUM(L20:L26)</f>
        <v>0</v>
      </c>
      <c r="M28" s="89">
        <f t="shared" si="5"/>
        <v>0</v>
      </c>
      <c r="N28" s="163">
        <f t="shared" si="5"/>
        <v>0</v>
      </c>
      <c r="O28" s="162">
        <f t="shared" si="5"/>
        <v>0</v>
      </c>
      <c r="P28" s="162">
        <f t="shared" si="5"/>
        <v>0</v>
      </c>
      <c r="Q28" s="162">
        <f t="shared" si="5"/>
        <v>0</v>
      </c>
      <c r="R28" s="162">
        <f t="shared" si="5"/>
        <v>0</v>
      </c>
      <c r="S28" s="89">
        <f t="shared" si="5"/>
        <v>0</v>
      </c>
    </row>
    <row r="29" spans="1:19" ht="15.75" thickBot="1" x14ac:dyDescent="0.25">
      <c r="A29" s="426" t="s">
        <v>150</v>
      </c>
      <c r="B29" s="427"/>
      <c r="C29" s="427"/>
      <c r="D29" s="427"/>
      <c r="E29" s="427"/>
      <c r="F29" s="427"/>
      <c r="G29" s="427"/>
      <c r="H29" s="427"/>
      <c r="I29" s="427"/>
      <c r="J29" s="428"/>
      <c r="K29" s="161">
        <v>0</v>
      </c>
      <c r="L29" s="162">
        <v>0</v>
      </c>
      <c r="M29" s="89">
        <v>0</v>
      </c>
      <c r="N29" s="163">
        <v>0</v>
      </c>
      <c r="O29" s="162">
        <v>0</v>
      </c>
      <c r="P29" s="162">
        <f>VLOOKUP(G16,INFORMACION!T:V,2,FALSE)</f>
        <v>0</v>
      </c>
      <c r="Q29" s="162">
        <f>VLOOKUP(G16,INFORMACION!T:V,3,FALSE)</f>
        <v>0</v>
      </c>
      <c r="R29" s="162">
        <v>0</v>
      </c>
      <c r="S29" s="89">
        <f>SUM(P29:Q29)</f>
        <v>0</v>
      </c>
    </row>
    <row r="30" spans="1:19" ht="15.75" thickBot="1" x14ac:dyDescent="0.25">
      <c r="A30" s="426" t="s">
        <v>274</v>
      </c>
      <c r="B30" s="427"/>
      <c r="C30" s="427"/>
      <c r="D30" s="427"/>
      <c r="E30" s="427"/>
      <c r="F30" s="427"/>
      <c r="G30" s="427"/>
      <c r="H30" s="427"/>
      <c r="I30" s="427"/>
      <c r="J30" s="428"/>
      <c r="K30" s="161">
        <f>SUM(K28:K29)</f>
        <v>0</v>
      </c>
      <c r="L30" s="162">
        <f t="shared" ref="L30:S30" si="6">SUM(L28:L29)</f>
        <v>0</v>
      </c>
      <c r="M30" s="89">
        <f t="shared" si="6"/>
        <v>0</v>
      </c>
      <c r="N30" s="163">
        <f t="shared" si="6"/>
        <v>0</v>
      </c>
      <c r="O30" s="162">
        <f t="shared" si="6"/>
        <v>0</v>
      </c>
      <c r="P30" s="162">
        <f t="shared" si="6"/>
        <v>0</v>
      </c>
      <c r="Q30" s="162">
        <f t="shared" si="6"/>
        <v>0</v>
      </c>
      <c r="R30" s="162">
        <f t="shared" si="6"/>
        <v>0</v>
      </c>
      <c r="S30" s="89">
        <f t="shared" si="6"/>
        <v>0</v>
      </c>
    </row>
    <row r="31" spans="1:19" ht="10.5" customHeight="1" x14ac:dyDescent="0.2">
      <c r="A31" s="164"/>
      <c r="B31" s="111"/>
      <c r="C31" s="111"/>
      <c r="D31" s="165"/>
      <c r="E31" s="111"/>
      <c r="F31" s="111"/>
      <c r="G31" s="111"/>
      <c r="H31" s="111"/>
      <c r="I31" s="111"/>
      <c r="J31" s="111"/>
      <c r="K31" s="111"/>
      <c r="L31" s="111"/>
      <c r="M31" s="111"/>
      <c r="N31" s="111"/>
      <c r="O31" s="111"/>
      <c r="P31" s="111"/>
      <c r="Q31" s="111"/>
      <c r="R31" s="111"/>
      <c r="S31" s="90"/>
    </row>
    <row r="32" spans="1:19" ht="13.5" thickBot="1" x14ac:dyDescent="0.25"/>
    <row r="33" spans="1:19" ht="13.5" thickBot="1" x14ac:dyDescent="0.25">
      <c r="G33" s="402" t="s">
        <v>152</v>
      </c>
      <c r="H33" s="403"/>
      <c r="I33" s="403"/>
      <c r="J33" s="403"/>
      <c r="K33" s="403"/>
      <c r="L33" s="403"/>
      <c r="M33" s="403"/>
      <c r="N33" s="404"/>
      <c r="Q33" s="124"/>
    </row>
    <row r="34" spans="1:19" ht="13.5" thickBot="1" x14ac:dyDescent="0.25">
      <c r="G34" s="400" t="s">
        <v>151</v>
      </c>
      <c r="H34" s="396"/>
      <c r="I34" s="396"/>
      <c r="J34" s="396"/>
      <c r="K34" s="396"/>
      <c r="L34" s="401"/>
      <c r="M34" s="400" t="s">
        <v>126</v>
      </c>
      <c r="N34" s="444"/>
      <c r="Q34" s="100"/>
    </row>
    <row r="35" spans="1:19" ht="16.5" thickBot="1" x14ac:dyDescent="0.25">
      <c r="G35" s="397" t="s">
        <v>275</v>
      </c>
      <c r="H35" s="398"/>
      <c r="I35" s="398"/>
      <c r="J35" s="398"/>
      <c r="K35" s="398"/>
      <c r="L35" s="399"/>
      <c r="M35" s="445">
        <f>S30</f>
        <v>0</v>
      </c>
      <c r="N35" s="446"/>
      <c r="Q35" s="124"/>
    </row>
    <row r="36" spans="1:19" x14ac:dyDescent="0.2">
      <c r="G36" s="112"/>
      <c r="H36" s="112"/>
      <c r="I36" s="112"/>
      <c r="J36" s="112"/>
      <c r="K36" s="112"/>
      <c r="L36" s="112"/>
      <c r="M36" s="167"/>
      <c r="N36" s="167"/>
      <c r="Q36" s="124"/>
    </row>
    <row r="37" spans="1:19" ht="13.5" thickBot="1" x14ac:dyDescent="0.25">
      <c r="G37" s="112"/>
      <c r="H37" s="112"/>
      <c r="I37" s="112"/>
      <c r="J37" s="112"/>
      <c r="K37" s="112"/>
      <c r="L37" s="112"/>
      <c r="M37" s="167"/>
      <c r="N37" s="167"/>
      <c r="Q37" s="124"/>
    </row>
    <row r="38" spans="1:19" ht="13.5" thickBot="1" x14ac:dyDescent="0.25">
      <c r="A38" s="405" t="s">
        <v>38</v>
      </c>
      <c r="B38" s="406"/>
      <c r="C38" s="406"/>
      <c r="D38" s="406"/>
      <c r="E38" s="406"/>
      <c r="F38" s="406"/>
      <c r="G38" s="407"/>
      <c r="H38" s="97"/>
      <c r="I38" s="402" t="s">
        <v>157</v>
      </c>
      <c r="J38" s="403"/>
      <c r="K38" s="403"/>
      <c r="L38" s="403"/>
      <c r="M38" s="403"/>
      <c r="N38" s="403"/>
      <c r="O38" s="403"/>
      <c r="P38" s="403"/>
      <c r="Q38" s="403"/>
      <c r="R38" s="403"/>
      <c r="S38" s="404"/>
    </row>
    <row r="39" spans="1:19" ht="13.5" thickBot="1" x14ac:dyDescent="0.25">
      <c r="A39" s="204" t="s">
        <v>25</v>
      </c>
      <c r="B39" s="396" t="s">
        <v>121</v>
      </c>
      <c r="C39" s="396"/>
      <c r="D39" s="396"/>
      <c r="E39" s="396" t="s">
        <v>154</v>
      </c>
      <c r="F39" s="396"/>
      <c r="G39" s="210" t="s">
        <v>155</v>
      </c>
      <c r="I39" s="92" t="s">
        <v>25</v>
      </c>
      <c r="J39" s="400" t="s">
        <v>121</v>
      </c>
      <c r="K39" s="396"/>
      <c r="L39" s="396"/>
      <c r="M39" s="396"/>
      <c r="N39" s="444"/>
      <c r="O39" s="451" t="s">
        <v>154</v>
      </c>
      <c r="P39" s="452"/>
      <c r="Q39" s="452"/>
      <c r="R39" s="453"/>
      <c r="S39" s="92" t="s">
        <v>159</v>
      </c>
    </row>
    <row r="40" spans="1:19" ht="20.100000000000001" customHeight="1" x14ac:dyDescent="0.2">
      <c r="A40" s="169">
        <v>1</v>
      </c>
      <c r="B40" s="450"/>
      <c r="C40" s="450"/>
      <c r="D40" s="450"/>
      <c r="E40" s="454"/>
      <c r="F40" s="454"/>
      <c r="G40" s="93"/>
      <c r="I40" s="169">
        <v>1</v>
      </c>
      <c r="J40" s="450"/>
      <c r="K40" s="450"/>
      <c r="L40" s="450"/>
      <c r="M40" s="450"/>
      <c r="N40" s="450"/>
      <c r="O40" s="458"/>
      <c r="P40" s="459"/>
      <c r="Q40" s="459"/>
      <c r="R40" s="460"/>
      <c r="S40" s="93"/>
    </row>
    <row r="41" spans="1:19" ht="20.100000000000001" customHeight="1" x14ac:dyDescent="0.2">
      <c r="A41" s="137">
        <v>2</v>
      </c>
      <c r="B41" s="450"/>
      <c r="C41" s="450"/>
      <c r="D41" s="450"/>
      <c r="E41" s="436"/>
      <c r="F41" s="436"/>
      <c r="G41" s="99"/>
      <c r="I41" s="137">
        <v>2</v>
      </c>
      <c r="J41" s="450"/>
      <c r="K41" s="450"/>
      <c r="L41" s="450"/>
      <c r="M41" s="450"/>
      <c r="N41" s="450"/>
      <c r="O41" s="438"/>
      <c r="P41" s="439"/>
      <c r="Q41" s="439"/>
      <c r="R41" s="440"/>
      <c r="S41" s="94"/>
    </row>
    <row r="42" spans="1:19" ht="20.100000000000001" customHeight="1" x14ac:dyDescent="0.2">
      <c r="A42" s="137">
        <v>3</v>
      </c>
      <c r="B42" s="450"/>
      <c r="C42" s="450"/>
      <c r="D42" s="450"/>
      <c r="E42" s="436"/>
      <c r="F42" s="436"/>
      <c r="G42" s="94"/>
      <c r="I42" s="137">
        <v>3</v>
      </c>
      <c r="J42" s="450"/>
      <c r="K42" s="450"/>
      <c r="L42" s="450"/>
      <c r="M42" s="450"/>
      <c r="N42" s="450"/>
      <c r="O42" s="438"/>
      <c r="P42" s="439"/>
      <c r="Q42" s="439"/>
      <c r="R42" s="440"/>
      <c r="S42" s="94"/>
    </row>
    <row r="43" spans="1:19" ht="20.100000000000001" customHeight="1" x14ac:dyDescent="0.2">
      <c r="A43" s="137">
        <v>4</v>
      </c>
      <c r="B43" s="450"/>
      <c r="C43" s="450"/>
      <c r="D43" s="450"/>
      <c r="E43" s="436"/>
      <c r="F43" s="436"/>
      <c r="G43" s="94"/>
      <c r="I43" s="137">
        <v>4</v>
      </c>
      <c r="J43" s="450"/>
      <c r="K43" s="450"/>
      <c r="L43" s="450"/>
      <c r="M43" s="450"/>
      <c r="N43" s="450"/>
      <c r="O43" s="438"/>
      <c r="P43" s="439"/>
      <c r="Q43" s="439"/>
      <c r="R43" s="440"/>
      <c r="S43" s="94"/>
    </row>
    <row r="44" spans="1:19" ht="20.100000000000001" customHeight="1" thickBot="1" x14ac:dyDescent="0.25">
      <c r="A44" s="170">
        <v>5</v>
      </c>
      <c r="B44" s="450"/>
      <c r="C44" s="450"/>
      <c r="D44" s="450"/>
      <c r="E44" s="437"/>
      <c r="F44" s="437"/>
      <c r="G44" s="95"/>
      <c r="H44" s="97"/>
      <c r="I44" s="170">
        <v>5</v>
      </c>
      <c r="J44" s="450"/>
      <c r="K44" s="450"/>
      <c r="L44" s="450"/>
      <c r="M44" s="450"/>
      <c r="N44" s="450"/>
      <c r="O44" s="441"/>
      <c r="P44" s="442"/>
      <c r="Q44" s="442"/>
      <c r="R44" s="443"/>
      <c r="S44" s="95"/>
    </row>
    <row r="45" spans="1:19" ht="13.5" thickBot="1" x14ac:dyDescent="0.25">
      <c r="A45" s="455" t="s">
        <v>156</v>
      </c>
      <c r="B45" s="456"/>
      <c r="C45" s="456"/>
      <c r="D45" s="456"/>
      <c r="E45" s="456"/>
      <c r="F45" s="456"/>
      <c r="G45" s="211">
        <f>SUM(G40:G44)</f>
        <v>0</v>
      </c>
      <c r="H45" s="97"/>
      <c r="I45" s="455" t="s">
        <v>160</v>
      </c>
      <c r="J45" s="456"/>
      <c r="K45" s="456"/>
      <c r="L45" s="456"/>
      <c r="M45" s="456"/>
      <c r="N45" s="456"/>
      <c r="O45" s="456"/>
      <c r="P45" s="456"/>
      <c r="Q45" s="456"/>
      <c r="R45" s="457"/>
      <c r="S45" s="96">
        <f>SUM(S40:S44)</f>
        <v>0</v>
      </c>
    </row>
    <row r="46" spans="1:19" ht="13.5" thickBot="1" x14ac:dyDescent="0.25">
      <c r="A46" s="97"/>
      <c r="B46" s="97"/>
      <c r="C46" s="97"/>
      <c r="D46" s="171"/>
      <c r="E46" s="97"/>
      <c r="F46" s="97"/>
      <c r="G46" s="97"/>
      <c r="H46" s="97"/>
      <c r="I46" s="97"/>
      <c r="J46" s="97"/>
      <c r="K46" s="97"/>
      <c r="L46" s="97"/>
      <c r="M46" s="97"/>
      <c r="N46" s="97"/>
      <c r="O46" s="97"/>
      <c r="P46" s="97"/>
      <c r="Q46" s="97"/>
      <c r="R46" s="97"/>
      <c r="S46" s="97"/>
    </row>
    <row r="47" spans="1:19" ht="13.5" thickBot="1" x14ac:dyDescent="0.25">
      <c r="A47" s="447" t="s">
        <v>245</v>
      </c>
      <c r="B47" s="448"/>
      <c r="C47" s="448"/>
      <c r="D47" s="448"/>
      <c r="E47" s="448"/>
      <c r="F47" s="448"/>
      <c r="G47" s="449"/>
      <c r="H47" s="97"/>
      <c r="I47" s="402" t="s">
        <v>246</v>
      </c>
      <c r="J47" s="403"/>
      <c r="K47" s="403"/>
      <c r="L47" s="403"/>
      <c r="M47" s="403"/>
      <c r="N47" s="403"/>
      <c r="O47" s="403"/>
      <c r="P47" s="403"/>
      <c r="Q47" s="403"/>
      <c r="R47" s="403"/>
      <c r="S47" s="404"/>
    </row>
    <row r="48" spans="1:19" ht="13.5" thickBot="1" x14ac:dyDescent="0.25">
      <c r="A48" s="204" t="s">
        <v>25</v>
      </c>
      <c r="B48" s="396" t="s">
        <v>121</v>
      </c>
      <c r="C48" s="396"/>
      <c r="D48" s="396"/>
      <c r="E48" s="396" t="s">
        <v>174</v>
      </c>
      <c r="F48" s="396"/>
      <c r="G48" s="210" t="s">
        <v>155</v>
      </c>
      <c r="H48" s="97"/>
      <c r="I48" s="92" t="s">
        <v>25</v>
      </c>
      <c r="J48" s="400" t="s">
        <v>121</v>
      </c>
      <c r="K48" s="396"/>
      <c r="L48" s="396"/>
      <c r="M48" s="396"/>
      <c r="N48" s="444"/>
      <c r="O48" s="451" t="s">
        <v>154</v>
      </c>
      <c r="P48" s="452"/>
      <c r="Q48" s="452"/>
      <c r="R48" s="453"/>
      <c r="S48" s="92" t="s">
        <v>159</v>
      </c>
    </row>
    <row r="49" spans="1:19" x14ac:dyDescent="0.2">
      <c r="A49" s="172">
        <v>1</v>
      </c>
      <c r="B49" s="450"/>
      <c r="C49" s="450"/>
      <c r="D49" s="450"/>
      <c r="E49" s="464"/>
      <c r="F49" s="464"/>
      <c r="G49" s="98"/>
      <c r="H49" s="97"/>
      <c r="I49" s="172">
        <v>1</v>
      </c>
      <c r="J49" s="450"/>
      <c r="K49" s="450"/>
      <c r="L49" s="450"/>
      <c r="M49" s="450"/>
      <c r="N49" s="450"/>
      <c r="O49" s="461"/>
      <c r="P49" s="462"/>
      <c r="Q49" s="462"/>
      <c r="R49" s="463"/>
      <c r="S49" s="98"/>
    </row>
    <row r="50" spans="1:19" x14ac:dyDescent="0.2">
      <c r="A50" s="173">
        <v>2</v>
      </c>
      <c r="B50" s="450"/>
      <c r="C50" s="450"/>
      <c r="D50" s="450"/>
      <c r="E50" s="465"/>
      <c r="F50" s="465"/>
      <c r="G50" s="99"/>
      <c r="H50" s="97"/>
      <c r="I50" s="173">
        <v>2</v>
      </c>
      <c r="J50" s="450"/>
      <c r="K50" s="450"/>
      <c r="L50" s="450"/>
      <c r="M50" s="450"/>
      <c r="N50" s="450"/>
      <c r="O50" s="469"/>
      <c r="P50" s="470"/>
      <c r="Q50" s="470"/>
      <c r="R50" s="471"/>
      <c r="S50" s="99"/>
    </row>
    <row r="51" spans="1:19" x14ac:dyDescent="0.2">
      <c r="A51" s="173">
        <v>3</v>
      </c>
      <c r="B51" s="450"/>
      <c r="C51" s="450"/>
      <c r="D51" s="450"/>
      <c r="E51" s="465"/>
      <c r="F51" s="465"/>
      <c r="G51" s="99"/>
      <c r="H51" s="97"/>
      <c r="I51" s="173">
        <v>3</v>
      </c>
      <c r="J51" s="450"/>
      <c r="K51" s="450"/>
      <c r="L51" s="450"/>
      <c r="M51" s="450"/>
      <c r="N51" s="450"/>
      <c r="O51" s="469"/>
      <c r="P51" s="470"/>
      <c r="Q51" s="470"/>
      <c r="R51" s="471"/>
      <c r="S51" s="99"/>
    </row>
    <row r="52" spans="1:19" x14ac:dyDescent="0.2">
      <c r="A52" s="173">
        <v>4</v>
      </c>
      <c r="B52" s="450"/>
      <c r="C52" s="450"/>
      <c r="D52" s="450"/>
      <c r="E52" s="465"/>
      <c r="F52" s="465"/>
      <c r="G52" s="99"/>
      <c r="H52" s="97"/>
      <c r="I52" s="173">
        <v>4</v>
      </c>
      <c r="J52" s="450"/>
      <c r="K52" s="450"/>
      <c r="L52" s="450"/>
      <c r="M52" s="450"/>
      <c r="N52" s="450"/>
      <c r="O52" s="469"/>
      <c r="P52" s="470"/>
      <c r="Q52" s="470"/>
      <c r="R52" s="471"/>
      <c r="S52" s="99"/>
    </row>
    <row r="53" spans="1:19" ht="13.5" thickBot="1" x14ac:dyDescent="0.25">
      <c r="A53" s="170">
        <v>5</v>
      </c>
      <c r="B53" s="450"/>
      <c r="C53" s="450"/>
      <c r="D53" s="450"/>
      <c r="E53" s="472"/>
      <c r="F53" s="472"/>
      <c r="G53" s="95"/>
      <c r="H53" s="97"/>
      <c r="I53" s="170">
        <v>5</v>
      </c>
      <c r="J53" s="450"/>
      <c r="K53" s="450"/>
      <c r="L53" s="450"/>
      <c r="M53" s="450"/>
      <c r="N53" s="450"/>
      <c r="O53" s="466"/>
      <c r="P53" s="467"/>
      <c r="Q53" s="467"/>
      <c r="R53" s="468"/>
      <c r="S53" s="95"/>
    </row>
    <row r="54" spans="1:19" ht="13.5" thickBot="1" x14ac:dyDescent="0.25">
      <c r="A54" s="455" t="s">
        <v>182</v>
      </c>
      <c r="B54" s="456"/>
      <c r="C54" s="456"/>
      <c r="D54" s="456"/>
      <c r="E54" s="456"/>
      <c r="F54" s="456"/>
      <c r="G54" s="211">
        <f>IF(SUM(G49:G53)&gt;40,40,SUM(G49:G53))</f>
        <v>0</v>
      </c>
      <c r="H54" s="97"/>
      <c r="I54" s="455" t="s">
        <v>181</v>
      </c>
      <c r="J54" s="456"/>
      <c r="K54" s="456"/>
      <c r="L54" s="456"/>
      <c r="M54" s="456"/>
      <c r="N54" s="456"/>
      <c r="O54" s="456"/>
      <c r="P54" s="456"/>
      <c r="Q54" s="456"/>
      <c r="R54" s="457"/>
      <c r="S54" s="96">
        <f>IF(SUM(S49:S53)&gt;30,30,SUM(S49:S53))</f>
        <v>0</v>
      </c>
    </row>
    <row r="55" spans="1:19" ht="13.5" thickBot="1" x14ac:dyDescent="0.25">
      <c r="A55" s="209"/>
      <c r="B55" s="209"/>
      <c r="C55" s="209"/>
      <c r="D55" s="209"/>
      <c r="E55" s="209"/>
      <c r="F55" s="209"/>
      <c r="G55" s="100"/>
      <c r="H55" s="97"/>
      <c r="I55" s="209"/>
      <c r="J55" s="209"/>
      <c r="K55" s="209"/>
      <c r="L55" s="209"/>
      <c r="M55" s="209"/>
      <c r="N55" s="209"/>
      <c r="O55" s="209"/>
      <c r="P55" s="209"/>
      <c r="Q55" s="209"/>
      <c r="R55" s="209"/>
      <c r="S55" s="100"/>
    </row>
    <row r="56" spans="1:19" ht="13.5" thickBot="1" x14ac:dyDescent="0.25">
      <c r="A56" s="447" t="s">
        <v>190</v>
      </c>
      <c r="B56" s="448"/>
      <c r="C56" s="448"/>
      <c r="D56" s="448"/>
      <c r="E56" s="448"/>
      <c r="F56" s="448"/>
      <c r="G56" s="449"/>
      <c r="H56" s="97"/>
      <c r="I56" s="402" t="s">
        <v>254</v>
      </c>
      <c r="J56" s="403"/>
      <c r="K56" s="403"/>
      <c r="L56" s="403"/>
      <c r="M56" s="403"/>
      <c r="N56" s="403"/>
      <c r="O56" s="403"/>
      <c r="P56" s="403"/>
      <c r="Q56" s="403"/>
      <c r="R56" s="403"/>
      <c r="S56" s="404"/>
    </row>
    <row r="57" spans="1:19" ht="13.5" thickBot="1" x14ac:dyDescent="0.25">
      <c r="A57" s="204" t="s">
        <v>25</v>
      </c>
      <c r="B57" s="396" t="s">
        <v>121</v>
      </c>
      <c r="C57" s="396"/>
      <c r="D57" s="396"/>
      <c r="E57" s="396" t="s">
        <v>196</v>
      </c>
      <c r="F57" s="396"/>
      <c r="G57" s="210" t="s">
        <v>155</v>
      </c>
      <c r="H57" s="97"/>
      <c r="I57" s="92" t="s">
        <v>25</v>
      </c>
      <c r="J57" s="400" t="s">
        <v>210</v>
      </c>
      <c r="K57" s="396"/>
      <c r="L57" s="396"/>
      <c r="M57" s="396"/>
      <c r="N57" s="444"/>
      <c r="O57" s="451" t="s">
        <v>215</v>
      </c>
      <c r="P57" s="452"/>
      <c r="Q57" s="452"/>
      <c r="R57" s="453"/>
      <c r="S57" s="92" t="s">
        <v>159</v>
      </c>
    </row>
    <row r="58" spans="1:19" ht="21.95" customHeight="1" x14ac:dyDescent="0.2">
      <c r="A58" s="172">
        <v>1</v>
      </c>
      <c r="B58" s="450"/>
      <c r="C58" s="450"/>
      <c r="D58" s="450"/>
      <c r="E58" s="454"/>
      <c r="F58" s="454"/>
      <c r="G58" s="98"/>
      <c r="H58" s="97"/>
      <c r="I58" s="172">
        <v>1</v>
      </c>
      <c r="J58" s="450"/>
      <c r="K58" s="450"/>
      <c r="L58" s="450"/>
      <c r="M58" s="450"/>
      <c r="N58" s="450"/>
      <c r="O58" s="473"/>
      <c r="P58" s="474"/>
      <c r="Q58" s="474"/>
      <c r="R58" s="475"/>
      <c r="S58" s="98"/>
    </row>
    <row r="59" spans="1:19" ht="21.95" customHeight="1" thickBot="1" x14ac:dyDescent="0.25">
      <c r="A59" s="173">
        <v>2</v>
      </c>
      <c r="B59" s="450"/>
      <c r="C59" s="450"/>
      <c r="D59" s="450"/>
      <c r="E59" s="476"/>
      <c r="F59" s="477"/>
      <c r="G59" s="98"/>
      <c r="H59" s="97"/>
      <c r="I59" s="173">
        <v>2</v>
      </c>
      <c r="J59" s="450"/>
      <c r="K59" s="450"/>
      <c r="L59" s="450"/>
      <c r="M59" s="450"/>
      <c r="N59" s="450"/>
      <c r="O59" s="438"/>
      <c r="P59" s="439"/>
      <c r="Q59" s="439"/>
      <c r="R59" s="440"/>
      <c r="S59" s="99"/>
    </row>
    <row r="60" spans="1:19" ht="13.5" thickBot="1" x14ac:dyDescent="0.25">
      <c r="A60" s="455" t="s">
        <v>201</v>
      </c>
      <c r="B60" s="456"/>
      <c r="C60" s="456"/>
      <c r="D60" s="456"/>
      <c r="E60" s="456"/>
      <c r="F60" s="456"/>
      <c r="G60" s="211">
        <f>SUM(G58:G59)</f>
        <v>0</v>
      </c>
      <c r="H60" s="97"/>
      <c r="I60" s="455" t="s">
        <v>216</v>
      </c>
      <c r="J60" s="456"/>
      <c r="K60" s="456"/>
      <c r="L60" s="456"/>
      <c r="M60" s="456"/>
      <c r="N60" s="456"/>
      <c r="O60" s="456"/>
      <c r="P60" s="456"/>
      <c r="Q60" s="456"/>
      <c r="R60" s="457"/>
      <c r="S60" s="96">
        <f>SUM(S58:S59)</f>
        <v>0</v>
      </c>
    </row>
    <row r="61" spans="1:19" ht="13.5" thickBot="1" x14ac:dyDescent="0.25">
      <c r="A61" s="209"/>
      <c r="B61" s="209"/>
      <c r="C61" s="209"/>
      <c r="D61" s="209"/>
      <c r="E61" s="209"/>
      <c r="F61" s="209"/>
      <c r="G61" s="100"/>
      <c r="H61" s="97"/>
      <c r="I61" s="97"/>
      <c r="J61" s="97"/>
      <c r="K61" s="97"/>
      <c r="L61" s="97"/>
      <c r="M61" s="97"/>
      <c r="N61" s="97"/>
      <c r="O61" s="97"/>
      <c r="P61" s="97"/>
      <c r="Q61" s="97"/>
      <c r="R61" s="97"/>
      <c r="S61" s="97"/>
    </row>
    <row r="62" spans="1:19" ht="13.5" thickBot="1" x14ac:dyDescent="0.25">
      <c r="A62" s="447" t="s">
        <v>247</v>
      </c>
      <c r="B62" s="448"/>
      <c r="C62" s="448"/>
      <c r="D62" s="448"/>
      <c r="E62" s="448"/>
      <c r="F62" s="448"/>
      <c r="G62" s="449"/>
      <c r="H62" s="97"/>
      <c r="I62" s="402" t="s">
        <v>248</v>
      </c>
      <c r="J62" s="403"/>
      <c r="K62" s="403"/>
      <c r="L62" s="403"/>
      <c r="M62" s="403"/>
      <c r="N62" s="403"/>
      <c r="O62" s="403"/>
      <c r="P62" s="403"/>
      <c r="Q62" s="403"/>
      <c r="R62" s="403"/>
      <c r="S62" s="404"/>
    </row>
    <row r="63" spans="1:19" ht="13.5" thickBot="1" x14ac:dyDescent="0.25">
      <c r="A63" s="204" t="s">
        <v>25</v>
      </c>
      <c r="B63" s="396" t="s">
        <v>113</v>
      </c>
      <c r="C63" s="396"/>
      <c r="D63" s="396"/>
      <c r="E63" s="396" t="s">
        <v>183</v>
      </c>
      <c r="F63" s="396"/>
      <c r="G63" s="210" t="s">
        <v>155</v>
      </c>
      <c r="H63" s="97"/>
      <c r="I63" s="92" t="s">
        <v>25</v>
      </c>
      <c r="J63" s="400" t="s">
        <v>188</v>
      </c>
      <c r="K63" s="396"/>
      <c r="L63" s="396"/>
      <c r="M63" s="396"/>
      <c r="N63" s="444"/>
      <c r="O63" s="451" t="s">
        <v>154</v>
      </c>
      <c r="P63" s="452"/>
      <c r="Q63" s="452"/>
      <c r="R63" s="453"/>
      <c r="S63" s="92" t="s">
        <v>159</v>
      </c>
    </row>
    <row r="64" spans="1:19" ht="20.100000000000001" customHeight="1" x14ac:dyDescent="0.2">
      <c r="A64" s="172">
        <v>1</v>
      </c>
      <c r="B64" s="450"/>
      <c r="C64" s="450"/>
      <c r="D64" s="450"/>
      <c r="E64" s="454"/>
      <c r="F64" s="454"/>
      <c r="G64" s="98"/>
      <c r="H64" s="97"/>
      <c r="I64" s="172">
        <v>1</v>
      </c>
      <c r="J64" s="450"/>
      <c r="K64" s="450"/>
      <c r="L64" s="450"/>
      <c r="M64" s="450"/>
      <c r="N64" s="450"/>
      <c r="O64" s="473"/>
      <c r="P64" s="474"/>
      <c r="Q64" s="474"/>
      <c r="R64" s="475"/>
      <c r="S64" s="98"/>
    </row>
    <row r="65" spans="1:19" ht="20.100000000000001" customHeight="1" x14ac:dyDescent="0.2">
      <c r="A65" s="173">
        <v>2</v>
      </c>
      <c r="B65" s="450"/>
      <c r="C65" s="450"/>
      <c r="D65" s="450"/>
      <c r="E65" s="436"/>
      <c r="F65" s="436"/>
      <c r="G65" s="99"/>
      <c r="H65" s="97"/>
      <c r="I65" s="173">
        <v>2</v>
      </c>
      <c r="J65" s="450"/>
      <c r="K65" s="450"/>
      <c r="L65" s="450"/>
      <c r="M65" s="450"/>
      <c r="N65" s="450"/>
      <c r="O65" s="438"/>
      <c r="P65" s="439"/>
      <c r="Q65" s="439"/>
      <c r="R65" s="440"/>
      <c r="S65" s="99"/>
    </row>
    <row r="66" spans="1:19" ht="20.100000000000001" customHeight="1" x14ac:dyDescent="0.2">
      <c r="A66" s="173">
        <v>3</v>
      </c>
      <c r="B66" s="450"/>
      <c r="C66" s="450"/>
      <c r="D66" s="450"/>
      <c r="E66" s="436"/>
      <c r="F66" s="436"/>
      <c r="G66" s="99"/>
      <c r="H66" s="97"/>
      <c r="I66" s="173">
        <v>3</v>
      </c>
      <c r="J66" s="450"/>
      <c r="K66" s="450"/>
      <c r="L66" s="450"/>
      <c r="M66" s="450"/>
      <c r="N66" s="450"/>
      <c r="O66" s="438"/>
      <c r="P66" s="439"/>
      <c r="Q66" s="439"/>
      <c r="R66" s="440"/>
      <c r="S66" s="99"/>
    </row>
    <row r="67" spans="1:19" ht="20.100000000000001" customHeight="1" x14ac:dyDescent="0.2">
      <c r="A67" s="173">
        <v>4</v>
      </c>
      <c r="B67" s="450"/>
      <c r="C67" s="450"/>
      <c r="D67" s="450"/>
      <c r="E67" s="436"/>
      <c r="F67" s="436"/>
      <c r="G67" s="99"/>
      <c r="H67" s="97"/>
      <c r="I67" s="173">
        <v>4</v>
      </c>
      <c r="J67" s="450"/>
      <c r="K67" s="450"/>
      <c r="L67" s="450"/>
      <c r="M67" s="450"/>
      <c r="N67" s="450"/>
      <c r="O67" s="438"/>
      <c r="P67" s="439"/>
      <c r="Q67" s="439"/>
      <c r="R67" s="440"/>
      <c r="S67" s="99"/>
    </row>
    <row r="68" spans="1:19" ht="20.100000000000001" customHeight="1" thickBot="1" x14ac:dyDescent="0.25">
      <c r="A68" s="170">
        <v>5</v>
      </c>
      <c r="B68" s="450"/>
      <c r="C68" s="450"/>
      <c r="D68" s="450"/>
      <c r="E68" s="437"/>
      <c r="F68" s="437"/>
      <c r="G68" s="95"/>
      <c r="H68" s="97"/>
      <c r="I68" s="170">
        <v>5</v>
      </c>
      <c r="J68" s="450"/>
      <c r="K68" s="450"/>
      <c r="L68" s="450"/>
      <c r="M68" s="450"/>
      <c r="N68" s="450"/>
      <c r="O68" s="441"/>
      <c r="P68" s="442"/>
      <c r="Q68" s="442"/>
      <c r="R68" s="443"/>
      <c r="S68" s="95"/>
    </row>
    <row r="69" spans="1:19" ht="13.5" thickBot="1" x14ac:dyDescent="0.25">
      <c r="A69" s="455" t="s">
        <v>184</v>
      </c>
      <c r="B69" s="456"/>
      <c r="C69" s="456"/>
      <c r="D69" s="456"/>
      <c r="E69" s="456"/>
      <c r="F69" s="456"/>
      <c r="G69" s="211">
        <f>IF(SUM(G64:G68)&gt;90,90,SUM(G64:G68))</f>
        <v>0</v>
      </c>
      <c r="H69" s="97"/>
      <c r="I69" s="455" t="s">
        <v>189</v>
      </c>
      <c r="J69" s="456"/>
      <c r="K69" s="456"/>
      <c r="L69" s="456"/>
      <c r="M69" s="456"/>
      <c r="N69" s="456"/>
      <c r="O69" s="456"/>
      <c r="P69" s="456"/>
      <c r="Q69" s="456"/>
      <c r="R69" s="457"/>
      <c r="S69" s="96">
        <f>IF(SUM(S64:S68)&gt;15,15,SUM(S64:S68))</f>
        <v>0</v>
      </c>
    </row>
    <row r="70" spans="1:19" ht="13.5" thickBot="1" x14ac:dyDescent="0.25">
      <c r="A70" s="97"/>
      <c r="B70" s="97"/>
      <c r="C70" s="97"/>
      <c r="D70" s="171"/>
      <c r="E70" s="97"/>
      <c r="F70" s="97"/>
      <c r="G70" s="97"/>
      <c r="H70" s="97"/>
      <c r="I70" s="97"/>
      <c r="J70" s="97"/>
      <c r="K70" s="97"/>
      <c r="L70" s="97"/>
      <c r="M70" s="97"/>
      <c r="N70" s="97"/>
      <c r="O70" s="97"/>
      <c r="P70" s="97"/>
      <c r="Q70" s="97"/>
      <c r="R70" s="97"/>
      <c r="S70" s="97"/>
    </row>
    <row r="71" spans="1:19" ht="13.5" thickBot="1" x14ac:dyDescent="0.25">
      <c r="A71" s="447" t="s">
        <v>217</v>
      </c>
      <c r="B71" s="448"/>
      <c r="C71" s="448"/>
      <c r="D71" s="448"/>
      <c r="E71" s="448"/>
      <c r="F71" s="448"/>
      <c r="G71" s="449"/>
      <c r="H71" s="97"/>
      <c r="I71" s="402" t="s">
        <v>249</v>
      </c>
      <c r="J71" s="403"/>
      <c r="K71" s="403"/>
      <c r="L71" s="403"/>
      <c r="M71" s="403"/>
      <c r="N71" s="403"/>
      <c r="O71" s="403"/>
      <c r="P71" s="403"/>
      <c r="Q71" s="403"/>
      <c r="R71" s="403"/>
      <c r="S71" s="404"/>
    </row>
    <row r="72" spans="1:19" ht="13.5" thickBot="1" x14ac:dyDescent="0.25">
      <c r="A72" s="204" t="s">
        <v>25</v>
      </c>
      <c r="B72" s="396" t="s">
        <v>121</v>
      </c>
      <c r="C72" s="396"/>
      <c r="D72" s="396"/>
      <c r="E72" s="396" t="s">
        <v>225</v>
      </c>
      <c r="F72" s="396"/>
      <c r="G72" s="210" t="s">
        <v>155</v>
      </c>
      <c r="H72" s="97"/>
      <c r="I72" s="92" t="s">
        <v>25</v>
      </c>
      <c r="J72" s="400" t="s">
        <v>121</v>
      </c>
      <c r="K72" s="396"/>
      <c r="L72" s="396"/>
      <c r="M72" s="396"/>
      <c r="N72" s="444"/>
      <c r="O72" s="451" t="s">
        <v>151</v>
      </c>
      <c r="P72" s="452"/>
      <c r="Q72" s="452"/>
      <c r="R72" s="453"/>
      <c r="S72" s="92" t="s">
        <v>159</v>
      </c>
    </row>
    <row r="73" spans="1:19" ht="20.100000000000001" customHeight="1" x14ac:dyDescent="0.2">
      <c r="A73" s="172">
        <v>1</v>
      </c>
      <c r="B73" s="450"/>
      <c r="C73" s="450"/>
      <c r="D73" s="450"/>
      <c r="E73" s="454"/>
      <c r="F73" s="454"/>
      <c r="G73" s="98"/>
      <c r="H73" s="97"/>
      <c r="I73" s="172">
        <v>1</v>
      </c>
      <c r="J73" s="450"/>
      <c r="K73" s="450"/>
      <c r="L73" s="450"/>
      <c r="M73" s="450"/>
      <c r="N73" s="450"/>
      <c r="O73" s="473"/>
      <c r="P73" s="474"/>
      <c r="Q73" s="474"/>
      <c r="R73" s="475"/>
      <c r="S73" s="98"/>
    </row>
    <row r="74" spans="1:19" ht="20.100000000000001" customHeight="1" x14ac:dyDescent="0.2">
      <c r="A74" s="173">
        <v>2</v>
      </c>
      <c r="B74" s="450"/>
      <c r="C74" s="450"/>
      <c r="D74" s="450"/>
      <c r="E74" s="436"/>
      <c r="F74" s="436"/>
      <c r="G74" s="99"/>
      <c r="H74" s="97"/>
      <c r="I74" s="173">
        <v>2</v>
      </c>
      <c r="J74" s="450"/>
      <c r="K74" s="450"/>
      <c r="L74" s="450"/>
      <c r="M74" s="450"/>
      <c r="N74" s="450"/>
      <c r="O74" s="438"/>
      <c r="P74" s="439"/>
      <c r="Q74" s="439"/>
      <c r="R74" s="440"/>
      <c r="S74" s="99"/>
    </row>
    <row r="75" spans="1:19" ht="20.100000000000001" customHeight="1" x14ac:dyDescent="0.2">
      <c r="A75" s="173">
        <v>3</v>
      </c>
      <c r="B75" s="450"/>
      <c r="C75" s="450"/>
      <c r="D75" s="450"/>
      <c r="E75" s="436"/>
      <c r="F75" s="436"/>
      <c r="G75" s="99"/>
      <c r="H75" s="97"/>
      <c r="I75" s="173">
        <v>3</v>
      </c>
      <c r="J75" s="450"/>
      <c r="K75" s="450"/>
      <c r="L75" s="450"/>
      <c r="M75" s="450"/>
      <c r="N75" s="450"/>
      <c r="O75" s="438"/>
      <c r="P75" s="439"/>
      <c r="Q75" s="439"/>
      <c r="R75" s="440"/>
      <c r="S75" s="99"/>
    </row>
    <row r="76" spans="1:19" ht="20.100000000000001" customHeight="1" x14ac:dyDescent="0.2">
      <c r="A76" s="173">
        <v>4</v>
      </c>
      <c r="B76" s="450"/>
      <c r="C76" s="450"/>
      <c r="D76" s="450"/>
      <c r="E76" s="436"/>
      <c r="F76" s="436"/>
      <c r="G76" s="99"/>
      <c r="H76" s="97"/>
      <c r="I76" s="173">
        <v>4</v>
      </c>
      <c r="J76" s="450"/>
      <c r="K76" s="450"/>
      <c r="L76" s="450"/>
      <c r="M76" s="450"/>
      <c r="N76" s="450"/>
      <c r="O76" s="438"/>
      <c r="P76" s="439"/>
      <c r="Q76" s="439"/>
      <c r="R76" s="440"/>
      <c r="S76" s="99"/>
    </row>
    <row r="77" spans="1:19" ht="20.100000000000001" customHeight="1" thickBot="1" x14ac:dyDescent="0.25">
      <c r="A77" s="170">
        <v>5</v>
      </c>
      <c r="B77" s="450"/>
      <c r="C77" s="450"/>
      <c r="D77" s="450"/>
      <c r="E77" s="437"/>
      <c r="F77" s="437"/>
      <c r="G77" s="95"/>
      <c r="H77" s="97"/>
      <c r="I77" s="170">
        <v>5</v>
      </c>
      <c r="J77" s="450"/>
      <c r="K77" s="450"/>
      <c r="L77" s="450"/>
      <c r="M77" s="450"/>
      <c r="N77" s="450"/>
      <c r="O77" s="441"/>
      <c r="P77" s="442"/>
      <c r="Q77" s="442"/>
      <c r="R77" s="443"/>
      <c r="S77" s="95"/>
    </row>
    <row r="78" spans="1:19" ht="13.5" thickBot="1" x14ac:dyDescent="0.25">
      <c r="A78" s="455" t="s">
        <v>226</v>
      </c>
      <c r="B78" s="456"/>
      <c r="C78" s="456"/>
      <c r="D78" s="456"/>
      <c r="E78" s="456"/>
      <c r="F78" s="456"/>
      <c r="G78" s="211">
        <f>+SUM(G73:G77)</f>
        <v>0</v>
      </c>
      <c r="H78" s="97"/>
      <c r="I78" s="455" t="s">
        <v>189</v>
      </c>
      <c r="J78" s="456"/>
      <c r="K78" s="456"/>
      <c r="L78" s="456"/>
      <c r="M78" s="456"/>
      <c r="N78" s="456"/>
      <c r="O78" s="456"/>
      <c r="P78" s="456"/>
      <c r="Q78" s="456"/>
      <c r="R78" s="457"/>
      <c r="S78" s="96">
        <f>IF(SUM(S73:S77)&gt;45,45,SUM(S73:S77))</f>
        <v>0</v>
      </c>
    </row>
    <row r="79" spans="1:19" ht="13.5" thickBot="1" x14ac:dyDescent="0.25">
      <c r="A79" s="97"/>
      <c r="B79" s="97"/>
      <c r="C79" s="97"/>
      <c r="D79" s="171"/>
      <c r="E79" s="97"/>
      <c r="F79" s="97"/>
      <c r="G79" s="97"/>
      <c r="H79" s="97"/>
      <c r="I79" s="97"/>
      <c r="J79" s="97"/>
      <c r="K79" s="97"/>
      <c r="L79" s="97"/>
      <c r="M79" s="97"/>
      <c r="N79" s="97"/>
      <c r="O79" s="97"/>
      <c r="P79" s="97"/>
      <c r="Q79" s="97"/>
      <c r="R79" s="97"/>
      <c r="S79" s="97"/>
    </row>
    <row r="80" spans="1:19" ht="13.5" thickBot="1" x14ac:dyDescent="0.25">
      <c r="A80" s="447" t="s">
        <v>14</v>
      </c>
      <c r="B80" s="448"/>
      <c r="C80" s="448"/>
      <c r="D80" s="448"/>
      <c r="E80" s="448"/>
      <c r="F80" s="448"/>
      <c r="G80" s="449"/>
      <c r="H80" s="97"/>
      <c r="I80" s="402" t="s">
        <v>30</v>
      </c>
      <c r="J80" s="403"/>
      <c r="K80" s="403"/>
      <c r="L80" s="403"/>
      <c r="M80" s="403"/>
      <c r="N80" s="403"/>
      <c r="O80" s="403"/>
      <c r="P80" s="403"/>
      <c r="Q80" s="403"/>
      <c r="R80" s="403"/>
      <c r="S80" s="404"/>
    </row>
    <row r="81" spans="1:19" ht="13.5" thickBot="1" x14ac:dyDescent="0.25">
      <c r="A81" s="204" t="s">
        <v>25</v>
      </c>
      <c r="B81" s="401" t="s">
        <v>151</v>
      </c>
      <c r="C81" s="479"/>
      <c r="D81" s="479"/>
      <c r="E81" s="479"/>
      <c r="F81" s="480"/>
      <c r="G81" s="210" t="s">
        <v>155</v>
      </c>
      <c r="H81" s="97"/>
      <c r="I81" s="92" t="s">
        <v>25</v>
      </c>
      <c r="J81" s="400" t="s">
        <v>233</v>
      </c>
      <c r="K81" s="396"/>
      <c r="L81" s="396"/>
      <c r="M81" s="396"/>
      <c r="N81" s="444"/>
      <c r="O81" s="451" t="s">
        <v>234</v>
      </c>
      <c r="P81" s="452"/>
      <c r="Q81" s="452"/>
      <c r="R81" s="453"/>
      <c r="S81" s="92" t="s">
        <v>159</v>
      </c>
    </row>
    <row r="82" spans="1:19" ht="21.95" customHeight="1" x14ac:dyDescent="0.2">
      <c r="A82" s="172">
        <v>1</v>
      </c>
      <c r="B82" s="481"/>
      <c r="C82" s="482"/>
      <c r="D82" s="482"/>
      <c r="E82" s="482"/>
      <c r="F82" s="483"/>
      <c r="G82" s="98"/>
      <c r="H82" s="97"/>
      <c r="I82" s="172">
        <v>1</v>
      </c>
      <c r="J82" s="450"/>
      <c r="K82" s="450"/>
      <c r="L82" s="450"/>
      <c r="M82" s="450"/>
      <c r="N82" s="450"/>
      <c r="O82" s="473"/>
      <c r="P82" s="474"/>
      <c r="Q82" s="474"/>
      <c r="R82" s="475"/>
      <c r="S82" s="98"/>
    </row>
    <row r="83" spans="1:19" ht="21.95" customHeight="1" thickBot="1" x14ac:dyDescent="0.25">
      <c r="A83" s="173">
        <v>2</v>
      </c>
      <c r="B83" s="484"/>
      <c r="C83" s="485"/>
      <c r="D83" s="485"/>
      <c r="E83" s="485"/>
      <c r="F83" s="486"/>
      <c r="G83" s="99"/>
      <c r="H83" s="97"/>
      <c r="I83" s="173">
        <v>2</v>
      </c>
      <c r="J83" s="478"/>
      <c r="K83" s="478"/>
      <c r="L83" s="478"/>
      <c r="M83" s="478"/>
      <c r="N83" s="478"/>
      <c r="O83" s="438"/>
      <c r="P83" s="439"/>
      <c r="Q83" s="439"/>
      <c r="R83" s="440"/>
      <c r="S83" s="99"/>
    </row>
    <row r="84" spans="1:19" ht="21.95" customHeight="1" thickBot="1" x14ac:dyDescent="0.25">
      <c r="A84" s="455" t="s">
        <v>232</v>
      </c>
      <c r="B84" s="456"/>
      <c r="C84" s="456"/>
      <c r="D84" s="456"/>
      <c r="E84" s="456"/>
      <c r="F84" s="456"/>
      <c r="G84" s="211">
        <f>SUM(G82:G83)</f>
        <v>0</v>
      </c>
      <c r="I84" s="137">
        <v>3</v>
      </c>
      <c r="J84" s="478"/>
      <c r="K84" s="478"/>
      <c r="L84" s="478"/>
      <c r="M84" s="478"/>
      <c r="N84" s="478"/>
      <c r="O84" s="438"/>
      <c r="P84" s="439"/>
      <c r="Q84" s="439"/>
      <c r="R84" s="440"/>
      <c r="S84" s="94"/>
    </row>
    <row r="85" spans="1:19" ht="21.95" customHeight="1" x14ac:dyDescent="0.2">
      <c r="A85" s="487"/>
      <c r="B85" s="487"/>
      <c r="C85" s="487"/>
      <c r="D85" s="487"/>
      <c r="E85" s="487"/>
      <c r="F85" s="487"/>
      <c r="G85" s="487"/>
      <c r="I85" s="137">
        <v>4</v>
      </c>
      <c r="J85" s="478"/>
      <c r="K85" s="478"/>
      <c r="L85" s="478"/>
      <c r="M85" s="478"/>
      <c r="N85" s="478"/>
      <c r="O85" s="438"/>
      <c r="P85" s="439"/>
      <c r="Q85" s="439"/>
      <c r="R85" s="440"/>
      <c r="S85" s="94"/>
    </row>
    <row r="86" spans="1:19" ht="21.95" customHeight="1" x14ac:dyDescent="0.2">
      <c r="A86" s="488"/>
      <c r="B86" s="488"/>
      <c r="C86" s="488"/>
      <c r="D86" s="488"/>
      <c r="E86" s="488"/>
      <c r="F86" s="488"/>
      <c r="G86" s="488"/>
      <c r="I86" s="174">
        <v>5</v>
      </c>
      <c r="J86" s="498"/>
      <c r="K86" s="498"/>
      <c r="L86" s="498"/>
      <c r="M86" s="498"/>
      <c r="N86" s="498"/>
      <c r="O86" s="441"/>
      <c r="P86" s="442"/>
      <c r="Q86" s="442"/>
      <c r="R86" s="443"/>
      <c r="S86" s="101"/>
    </row>
    <row r="87" spans="1:19" ht="21.95" customHeight="1" x14ac:dyDescent="0.2">
      <c r="A87" s="488"/>
      <c r="B87" s="488"/>
      <c r="C87" s="488"/>
      <c r="D87" s="488"/>
      <c r="E87" s="488"/>
      <c r="F87" s="488"/>
      <c r="G87" s="488"/>
      <c r="I87" s="174">
        <v>6</v>
      </c>
      <c r="J87" s="498"/>
      <c r="K87" s="498"/>
      <c r="L87" s="498"/>
      <c r="M87" s="498"/>
      <c r="N87" s="498"/>
      <c r="O87" s="441"/>
      <c r="P87" s="442"/>
      <c r="Q87" s="442"/>
      <c r="R87" s="443"/>
      <c r="S87" s="101"/>
    </row>
    <row r="88" spans="1:19" ht="21.95" customHeight="1" thickBot="1" x14ac:dyDescent="0.25">
      <c r="A88" s="488"/>
      <c r="B88" s="488"/>
      <c r="C88" s="488"/>
      <c r="D88" s="488"/>
      <c r="E88" s="488"/>
      <c r="F88" s="488"/>
      <c r="G88" s="488"/>
      <c r="I88" s="174">
        <v>7</v>
      </c>
      <c r="J88" s="498"/>
      <c r="K88" s="498"/>
      <c r="L88" s="498"/>
      <c r="M88" s="498"/>
      <c r="N88" s="498"/>
      <c r="O88" s="441"/>
      <c r="P88" s="442"/>
      <c r="Q88" s="442"/>
      <c r="R88" s="443"/>
      <c r="S88" s="101"/>
    </row>
    <row r="89" spans="1:19" ht="13.5" thickBot="1" x14ac:dyDescent="0.25">
      <c r="A89" s="488"/>
      <c r="B89" s="488"/>
      <c r="C89" s="488"/>
      <c r="D89" s="488"/>
      <c r="E89" s="488"/>
      <c r="F89" s="488"/>
      <c r="G89" s="488"/>
      <c r="I89" s="499" t="s">
        <v>235</v>
      </c>
      <c r="J89" s="500"/>
      <c r="K89" s="500"/>
      <c r="L89" s="500"/>
      <c r="M89" s="500"/>
      <c r="N89" s="500"/>
      <c r="O89" s="500"/>
      <c r="P89" s="500"/>
      <c r="Q89" s="500"/>
      <c r="R89" s="501"/>
      <c r="S89" s="96">
        <f>SUM(S82:S88)</f>
        <v>0</v>
      </c>
    </row>
    <row r="90" spans="1:19" ht="13.5" thickBot="1" x14ac:dyDescent="0.25">
      <c r="A90" s="488"/>
      <c r="B90" s="488"/>
      <c r="C90" s="488"/>
      <c r="D90" s="488"/>
      <c r="E90" s="488"/>
      <c r="F90" s="488"/>
      <c r="G90" s="488"/>
      <c r="H90" s="102"/>
      <c r="I90" s="102"/>
      <c r="J90" s="102"/>
      <c r="K90" s="102"/>
      <c r="L90" s="102"/>
      <c r="M90" s="102"/>
    </row>
    <row r="91" spans="1:19" x14ac:dyDescent="0.2">
      <c r="A91" s="102"/>
      <c r="B91" s="497" t="s">
        <v>236</v>
      </c>
      <c r="C91" s="497"/>
      <c r="D91" s="497"/>
      <c r="E91" s="502" t="s">
        <v>237</v>
      </c>
      <c r="F91" s="502"/>
      <c r="G91" s="502"/>
      <c r="H91" s="102"/>
      <c r="I91" s="102"/>
      <c r="J91" s="102"/>
      <c r="K91" s="102"/>
      <c r="L91" s="102"/>
      <c r="M91" s="102"/>
      <c r="N91" s="489" t="s">
        <v>21</v>
      </c>
      <c r="O91" s="490"/>
      <c r="P91" s="490"/>
      <c r="Q91" s="490"/>
      <c r="R91" s="493">
        <f>+M35+G45+S45+G54+S54+G60+S60+G69+S69+G78+S78+G84+S89</f>
        <v>0</v>
      </c>
      <c r="S91" s="494"/>
    </row>
    <row r="92" spans="1:19" ht="13.5" thickBot="1" x14ac:dyDescent="0.25">
      <c r="A92" s="102"/>
      <c r="B92" s="102"/>
      <c r="C92" s="102"/>
      <c r="D92" s="175"/>
      <c r="E92" s="102"/>
      <c r="F92" s="102"/>
      <c r="G92" s="102"/>
      <c r="H92" s="102"/>
      <c r="I92" s="102"/>
      <c r="J92" s="102"/>
      <c r="K92" s="102"/>
      <c r="L92" s="102"/>
      <c r="M92" s="102"/>
      <c r="N92" s="491"/>
      <c r="O92" s="492"/>
      <c r="P92" s="492"/>
      <c r="Q92" s="492"/>
      <c r="R92" s="495"/>
      <c r="S92" s="496"/>
    </row>
    <row r="93" spans="1:19" x14ac:dyDescent="0.2">
      <c r="A93" s="102"/>
      <c r="B93" s="212" t="s">
        <v>279</v>
      </c>
      <c r="C93" s="102"/>
      <c r="D93" s="175"/>
      <c r="E93" s="102"/>
      <c r="F93" s="102"/>
      <c r="G93" s="102"/>
      <c r="H93" s="102"/>
      <c r="I93" s="102"/>
      <c r="J93" s="102"/>
      <c r="K93" s="102"/>
      <c r="L93" s="102"/>
      <c r="M93" s="102"/>
      <c r="N93" s="102"/>
      <c r="O93" s="102"/>
      <c r="P93" s="102"/>
      <c r="Q93" s="102"/>
      <c r="R93" s="102"/>
      <c r="S93" s="102"/>
    </row>
    <row r="97" spans="5:5" x14ac:dyDescent="0.2">
      <c r="E97" s="176"/>
    </row>
  </sheetData>
  <sheetProtection algorithmName="SHA-512" hashValue="sWz3/ctMFBA3rpw+cHZRyob8Eh+qxiU56mhg4GxGFIMyd4jIiA7jOmheDuAVWrAulE6WgubHKzTe/xt7kV7vhA==" saltValue="1WpnHCm/V/qZRzMaAr6WlA==" spinCount="100000" sheet="1" objects="1" scenarios="1"/>
  <mergeCells count="197">
    <mergeCell ref="A1:S1"/>
    <mergeCell ref="A2:S2"/>
    <mergeCell ref="A3:N3"/>
    <mergeCell ref="O3:P3"/>
    <mergeCell ref="Q3:R3"/>
    <mergeCell ref="A5:C5"/>
    <mergeCell ref="D5:G5"/>
    <mergeCell ref="J5:M5"/>
    <mergeCell ref="N5:R5"/>
    <mergeCell ref="A11:C11"/>
    <mergeCell ref="D11:G11"/>
    <mergeCell ref="J11:M11"/>
    <mergeCell ref="N11:R11"/>
    <mergeCell ref="A13:S13"/>
    <mergeCell ref="A16:E16"/>
    <mergeCell ref="G16:K16"/>
    <mergeCell ref="A7:C7"/>
    <mergeCell ref="D7:G7"/>
    <mergeCell ref="J7:M7"/>
    <mergeCell ref="N7:R7"/>
    <mergeCell ref="A9:C9"/>
    <mergeCell ref="D9:G9"/>
    <mergeCell ref="J9:M9"/>
    <mergeCell ref="N9:R9"/>
    <mergeCell ref="J18:J19"/>
    <mergeCell ref="K18:M18"/>
    <mergeCell ref="N18:S18"/>
    <mergeCell ref="A28:J28"/>
    <mergeCell ref="A29:J29"/>
    <mergeCell ref="A30:J30"/>
    <mergeCell ref="A18:A19"/>
    <mergeCell ref="B18:B19"/>
    <mergeCell ref="C18:C19"/>
    <mergeCell ref="D18:G18"/>
    <mergeCell ref="H18:H19"/>
    <mergeCell ref="I18:I19"/>
    <mergeCell ref="B39:D39"/>
    <mergeCell ref="E39:F39"/>
    <mergeCell ref="J39:N39"/>
    <mergeCell ref="O39:R39"/>
    <mergeCell ref="B40:D40"/>
    <mergeCell ref="E40:F40"/>
    <mergeCell ref="J40:N40"/>
    <mergeCell ref="O40:R40"/>
    <mergeCell ref="G33:N33"/>
    <mergeCell ref="G34:L34"/>
    <mergeCell ref="M34:N34"/>
    <mergeCell ref="G35:L35"/>
    <mergeCell ref="M35:N35"/>
    <mergeCell ref="A38:G38"/>
    <mergeCell ref="I38:S38"/>
    <mergeCell ref="B43:D43"/>
    <mergeCell ref="E43:F43"/>
    <mergeCell ref="J43:N43"/>
    <mergeCell ref="O43:R43"/>
    <mergeCell ref="B44:D44"/>
    <mergeCell ref="E44:F44"/>
    <mergeCell ref="J44:N44"/>
    <mergeCell ref="O44:R44"/>
    <mergeCell ref="B41:D41"/>
    <mergeCell ref="E41:F41"/>
    <mergeCell ref="J41:N41"/>
    <mergeCell ref="O41:R41"/>
    <mergeCell ref="B42:D42"/>
    <mergeCell ref="E42:F42"/>
    <mergeCell ref="J42:N42"/>
    <mergeCell ref="O42:R42"/>
    <mergeCell ref="B49:D49"/>
    <mergeCell ref="E49:F49"/>
    <mergeCell ref="J49:N49"/>
    <mergeCell ref="O49:R49"/>
    <mergeCell ref="B50:D50"/>
    <mergeCell ref="E50:F50"/>
    <mergeCell ref="J50:N50"/>
    <mergeCell ref="O50:R50"/>
    <mergeCell ref="A45:F45"/>
    <mergeCell ref="I45:R45"/>
    <mergeCell ref="A47:G47"/>
    <mergeCell ref="I47:S47"/>
    <mergeCell ref="B48:D48"/>
    <mergeCell ref="E48:F48"/>
    <mergeCell ref="J48:N48"/>
    <mergeCell ref="O48:R48"/>
    <mergeCell ref="B53:D53"/>
    <mergeCell ref="E53:F53"/>
    <mergeCell ref="J53:N53"/>
    <mergeCell ref="O53:R53"/>
    <mergeCell ref="A54:F54"/>
    <mergeCell ref="I54:R54"/>
    <mergeCell ref="B51:D51"/>
    <mergeCell ref="E51:F51"/>
    <mergeCell ref="J51:N51"/>
    <mergeCell ref="O51:R51"/>
    <mergeCell ref="B52:D52"/>
    <mergeCell ref="E52:F52"/>
    <mergeCell ref="J52:N52"/>
    <mergeCell ref="O52:R52"/>
    <mergeCell ref="B58:D58"/>
    <mergeCell ref="E58:F58"/>
    <mergeCell ref="J58:N58"/>
    <mergeCell ref="O58:R58"/>
    <mergeCell ref="B59:D59"/>
    <mergeCell ref="E59:F59"/>
    <mergeCell ref="J59:N59"/>
    <mergeCell ref="O59:R59"/>
    <mergeCell ref="A56:G56"/>
    <mergeCell ref="I56:S56"/>
    <mergeCell ref="B57:D57"/>
    <mergeCell ref="E57:F57"/>
    <mergeCell ref="J57:N57"/>
    <mergeCell ref="O57:R57"/>
    <mergeCell ref="B64:D64"/>
    <mergeCell ref="E64:F64"/>
    <mergeCell ref="J64:N64"/>
    <mergeCell ref="O64:R64"/>
    <mergeCell ref="B65:D65"/>
    <mergeCell ref="E65:F65"/>
    <mergeCell ref="J65:N65"/>
    <mergeCell ref="O65:R65"/>
    <mergeCell ref="A60:F60"/>
    <mergeCell ref="I60:R60"/>
    <mergeCell ref="A62:G62"/>
    <mergeCell ref="I62:S62"/>
    <mergeCell ref="B63:D63"/>
    <mergeCell ref="E63:F63"/>
    <mergeCell ref="J63:N63"/>
    <mergeCell ref="O63:R63"/>
    <mergeCell ref="B68:D68"/>
    <mergeCell ref="E68:F68"/>
    <mergeCell ref="J68:N68"/>
    <mergeCell ref="O68:R68"/>
    <mergeCell ref="A69:F69"/>
    <mergeCell ref="I69:R69"/>
    <mergeCell ref="B66:D66"/>
    <mergeCell ref="E66:F66"/>
    <mergeCell ref="J66:N66"/>
    <mergeCell ref="O66:R66"/>
    <mergeCell ref="B67:D67"/>
    <mergeCell ref="E67:F67"/>
    <mergeCell ref="J67:N67"/>
    <mergeCell ref="O67:R67"/>
    <mergeCell ref="B73:D73"/>
    <mergeCell ref="E73:F73"/>
    <mergeCell ref="J73:N73"/>
    <mergeCell ref="O73:R73"/>
    <mergeCell ref="B74:D74"/>
    <mergeCell ref="E74:F74"/>
    <mergeCell ref="J74:N74"/>
    <mergeCell ref="O74:R74"/>
    <mergeCell ref="A71:G71"/>
    <mergeCell ref="I71:S71"/>
    <mergeCell ref="B72:D72"/>
    <mergeCell ref="E72:F72"/>
    <mergeCell ref="J72:N72"/>
    <mergeCell ref="O72:R72"/>
    <mergeCell ref="B77:D77"/>
    <mergeCell ref="E77:F77"/>
    <mergeCell ref="J77:N77"/>
    <mergeCell ref="O77:R77"/>
    <mergeCell ref="A78:F78"/>
    <mergeCell ref="I78:R78"/>
    <mergeCell ref="B75:D75"/>
    <mergeCell ref="E75:F75"/>
    <mergeCell ref="J75:N75"/>
    <mergeCell ref="O75:R75"/>
    <mergeCell ref="B76:D76"/>
    <mergeCell ref="E76:F76"/>
    <mergeCell ref="J76:N76"/>
    <mergeCell ref="O76:R76"/>
    <mergeCell ref="B83:F83"/>
    <mergeCell ref="J83:N83"/>
    <mergeCell ref="O83:R83"/>
    <mergeCell ref="A84:F84"/>
    <mergeCell ref="J84:N84"/>
    <mergeCell ref="O84:R84"/>
    <mergeCell ref="A80:G80"/>
    <mergeCell ref="I80:S80"/>
    <mergeCell ref="B81:F81"/>
    <mergeCell ref="J81:N81"/>
    <mergeCell ref="O81:R81"/>
    <mergeCell ref="B82:F82"/>
    <mergeCell ref="J82:N82"/>
    <mergeCell ref="O82:R82"/>
    <mergeCell ref="B91:D91"/>
    <mergeCell ref="E91:G91"/>
    <mergeCell ref="N91:Q92"/>
    <mergeCell ref="R91:S92"/>
    <mergeCell ref="A85:G90"/>
    <mergeCell ref="J85:N85"/>
    <mergeCell ref="O85:R85"/>
    <mergeCell ref="J86:N86"/>
    <mergeCell ref="O86:R86"/>
    <mergeCell ref="J87:N87"/>
    <mergeCell ref="O87:R87"/>
    <mergeCell ref="J88:N88"/>
    <mergeCell ref="O88:R88"/>
    <mergeCell ref="I89:R89"/>
  </mergeCells>
  <dataValidations count="6">
    <dataValidation type="decimal" allowBlank="1" showInputMessage="1" showErrorMessage="1" errorTitle="Error" error="Solo se permiten datos númericos" sqref="J20:J27">
      <formula1>0</formula1>
      <formula2>100</formula2>
    </dataValidation>
    <dataValidation type="decimal" allowBlank="1" showInputMessage="1" showErrorMessage="1" errorTitle="Error" error="Solo se permiten datos numericos" sqref="K20:L20">
      <formula1>0</formula1>
      <formula2>100</formula2>
    </dataValidation>
    <dataValidation type="decimal" allowBlank="1" showInputMessage="1" showErrorMessage="1" errorTitle="Error" error="Solo se permiten datos numericos." sqref="M20">
      <formula1>0</formula1>
      <formula2>100</formula2>
    </dataValidation>
    <dataValidation allowBlank="1" showInputMessage="1" showErrorMessage="1" errorTitle="Error" error="Seleccione un Item de la lista" sqref="B82"/>
    <dataValidation allowBlank="1" showInputMessage="1" showErrorMessage="1" errorTitle="Error" error="Seleccione una opción del listado" sqref="J82:N82"/>
    <dataValidation allowBlank="1" showInputMessage="1" showErrorMessage="1" errorTitle="Error" error="Seleccione el nivel educativo._x000a_Límite:_x000a_Pregrado[20 Horas]_x000a_Posgrado[30 Horas]" sqref="G64"/>
  </dataValidations>
  <pageMargins left="0.3" right="0.25" top="0.75" bottom="0.25" header="0.3" footer="0.3"/>
  <pageSetup paperSize="14" scale="66" orientation="landscape" r:id="rId1"/>
  <rowBreaks count="1" manualBreakCount="1">
    <brk id="55" max="16383" man="1"/>
  </rowBreaks>
  <drawing r:id="rId2"/>
  <extLst>
    <ext xmlns:x14="http://schemas.microsoft.com/office/spreadsheetml/2009/9/main" uri="{CCE6A557-97BC-4b89-ADB6-D9C93CAAB3DF}">
      <x14:dataValidations xmlns:xm="http://schemas.microsoft.com/office/excel/2006/main" count="18">
        <x14:dataValidation type="list" showInputMessage="1" showErrorMessage="1" errorTitle="Error" error="Seleccione un valor de la lista desplegable">
          <x14:formula1>
            <xm:f>INFORMACION!$A$2:$A$3</xm:f>
          </x14:formula1>
          <xm:sqref>B20:B26</xm:sqref>
        </x14:dataValidation>
        <x14:dataValidation type="list" showInputMessage="1" showErrorMessage="1">
          <x14:formula1>
            <xm:f>INFORMACION!$B$2:$B$3</xm:f>
          </x14:formula1>
          <xm:sqref>C20:C26</xm:sqref>
        </x14:dataValidation>
        <x14:dataValidation type="list" showInputMessage="1" showErrorMessage="1">
          <x14:formula1>
            <xm:f>INFORMACION!$C$2:$C$23</xm:f>
          </x14:formula1>
          <xm:sqref>I20:I27</xm:sqref>
        </x14:dataValidation>
        <x14:dataValidation type="list" showInputMessage="1" showErrorMessage="1" errorTitle="Error" error="Seleccione una opción de la lista desplegable">
          <x14:formula1>
            <xm:f>INFORMACION!$D$2:$D$7</xm:f>
          </x14:formula1>
          <xm:sqref>G20:G26</xm:sqref>
        </x14:dataValidation>
        <x14:dataValidation type="list" allowBlank="1" showInputMessage="1" showErrorMessage="1" errorTitle="Error" error="Seleccione el tipo de vinculación del listado">
          <x14:formula1>
            <xm:f>INFORMACION!$F$3:$F$4</xm:f>
          </x14:formula1>
          <xm:sqref>D9:G9</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una opción del listado">
          <x14:formula1>
            <xm:f>INFORMACION!$T$2:$T$4</xm:f>
          </x14:formula1>
          <xm:sqref>E17 G16</xm:sqref>
        </x14:dataValidation>
        <x14:dataValidation type="list" allowBlank="1" showInputMessage="1" showErrorMessage="1" errorTitle="Error" error="Seleccione un Item de la lista">
          <x14:formula1>
            <xm:f>INFORMACION!$W$2:$W$14</xm:f>
          </x14:formula1>
          <xm:sqref>B49:D53</xm:sqref>
        </x14:dataValidation>
        <x14:dataValidation type="list" allowBlank="1" showInputMessage="1" showErrorMessage="1" errorTitle="Error" error="Seleccione una opción del listado">
          <x14:formula1>
            <xm:f>INFORMACION!$X$2:$X$5</xm:f>
          </x14:formula1>
          <xm:sqref>J49:N53</xm:sqref>
        </x14:dataValidation>
        <x14:dataValidation type="list" allowBlank="1" showInputMessage="1" showErrorMessage="1" errorTitle="Error" error="Seleccione un Item de la lista">
          <x14:formula1>
            <xm:f>INFORMACION!$A$2:$A$3</xm:f>
          </x14:formula1>
          <xm:sqref>B64:D68</xm:sqref>
        </x14:dataValidation>
        <x14:dataValidation type="list" allowBlank="1" showInputMessage="1" showErrorMessage="1" errorTitle="Error" error="Seleccione una opción del listado">
          <x14:formula1>
            <xm:f>INFORMACION!$Y$2:$Y$4</xm:f>
          </x14:formula1>
          <xm:sqref>J64:N68</xm:sqref>
        </x14:dataValidation>
        <x14:dataValidation type="list" allowBlank="1" showInputMessage="1" showErrorMessage="1" errorTitle="Error" error="Seleccione un Item de la lista">
          <x14:formula1>
            <xm:f>INFORMACION!$Z$2:$Z$9</xm:f>
          </x14:formula1>
          <xm:sqref>B58:D59</xm:sqref>
        </x14:dataValidation>
        <x14:dataValidation type="list" allowBlank="1" showInputMessage="1" showErrorMessage="1" errorTitle="Error" error="Seleccione una opción del listado">
          <x14:formula1>
            <xm:f>INFORMACION!$AB$2:$AB$12</xm:f>
          </x14:formula1>
          <xm:sqref>J58:N59</xm:sqref>
        </x14:dataValidation>
        <x14:dataValidation type="list" allowBlank="1" showInputMessage="1" showErrorMessage="1" errorTitle="Error" error="Seleccione un Item de la lista">
          <x14:formula1>
            <xm:f>INFORMACION!$AC$2:$AC$8</xm:f>
          </x14:formula1>
          <xm:sqref>B73:D77</xm:sqref>
        </x14:dataValidation>
        <x14:dataValidation type="list" allowBlank="1" showInputMessage="1" showErrorMessage="1" errorTitle="Error" error="Seleccione una opción del listado">
          <x14:formula1>
            <xm:f>INFORMACION!$AD$2:$AD$5</xm:f>
          </x14:formula1>
          <xm:sqref>J73:N77</xm:sqref>
        </x14:dataValidation>
        <x14:dataValidation type="list" allowBlank="1" showInputMessage="1" showErrorMessage="1" errorTitle="Error" error="Seleccione una opción de la lista">
          <x14:formula1>
            <xm:f>INFORMACION!$AE$2:$AE$5</xm:f>
          </x14:formula1>
          <xm:sqref>B40:D44</xm:sqref>
        </x14:dataValidation>
        <x14:dataValidation type="list" allowBlank="1" showInputMessage="1" showErrorMessage="1" errorTitle="Error" error="Seleccione una opción de la lista">
          <x14:formula1>
            <xm:f>INFORMACION!$AF$2:$AF$3</xm:f>
          </x14:formula1>
          <xm:sqref>J40:N44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97"/>
  <sheetViews>
    <sheetView zoomScale="90" zoomScaleNormal="90" workbookViewId="0">
      <selection activeCell="D5" sqref="D5:G5"/>
    </sheetView>
  </sheetViews>
  <sheetFormatPr baseColWidth="10" defaultColWidth="11.42578125" defaultRowHeight="12.75" x14ac:dyDescent="0.2"/>
  <cols>
    <col min="1" max="1" width="3.7109375" style="91" bestFit="1" customWidth="1"/>
    <col min="2" max="2" width="10" style="91" customWidth="1"/>
    <col min="3" max="3" width="9.5703125" style="91" customWidth="1"/>
    <col min="4" max="4" width="10.5703125" style="166" customWidth="1"/>
    <col min="5" max="5" width="54" style="91" customWidth="1"/>
    <col min="6" max="6" width="3.7109375" style="91" customWidth="1"/>
    <col min="7" max="7" width="26.28515625" style="91" customWidth="1"/>
    <col min="8" max="9" width="3.7109375" style="91" customWidth="1"/>
    <col min="10" max="10" width="5.5703125" style="91" bestFit="1" customWidth="1"/>
    <col min="11" max="11" width="6" style="91" bestFit="1" customWidth="1"/>
    <col min="12" max="13" width="6" style="91" customWidth="1"/>
    <col min="14" max="18" width="9.28515625" style="91" customWidth="1"/>
    <col min="19" max="19" width="10" style="91" customWidth="1"/>
    <col min="20" max="16384" width="11.42578125" style="91"/>
  </cols>
  <sheetData>
    <row r="1" spans="1:19" x14ac:dyDescent="0.2">
      <c r="A1" s="408" t="s">
        <v>24</v>
      </c>
      <c r="B1" s="409"/>
      <c r="C1" s="409"/>
      <c r="D1" s="409"/>
      <c r="E1" s="409"/>
      <c r="F1" s="409"/>
      <c r="G1" s="409"/>
      <c r="H1" s="409"/>
      <c r="I1" s="409"/>
      <c r="J1" s="409"/>
      <c r="K1" s="409"/>
      <c r="L1" s="409"/>
      <c r="M1" s="409"/>
      <c r="N1" s="409"/>
      <c r="O1" s="409"/>
      <c r="P1" s="409"/>
      <c r="Q1" s="409"/>
      <c r="R1" s="409"/>
      <c r="S1" s="410"/>
    </row>
    <row r="2" spans="1:19" ht="13.5" thickBot="1" x14ac:dyDescent="0.25">
      <c r="A2" s="377" t="s">
        <v>278</v>
      </c>
      <c r="B2" s="378"/>
      <c r="C2" s="378"/>
      <c r="D2" s="378"/>
      <c r="E2" s="378"/>
      <c r="F2" s="378"/>
      <c r="G2" s="378"/>
      <c r="H2" s="378"/>
      <c r="I2" s="378"/>
      <c r="J2" s="378"/>
      <c r="K2" s="378"/>
      <c r="L2" s="378"/>
      <c r="M2" s="378"/>
      <c r="N2" s="378"/>
      <c r="O2" s="378"/>
      <c r="P2" s="378"/>
      <c r="Q2" s="378"/>
      <c r="R2" s="378"/>
      <c r="S2" s="411"/>
    </row>
    <row r="3" spans="1:19" ht="13.5" thickBot="1" x14ac:dyDescent="0.25">
      <c r="A3" s="377" t="s">
        <v>153</v>
      </c>
      <c r="B3" s="378"/>
      <c r="C3" s="378"/>
      <c r="D3" s="378"/>
      <c r="E3" s="378"/>
      <c r="F3" s="378"/>
      <c r="G3" s="378"/>
      <c r="H3" s="378"/>
      <c r="I3" s="378"/>
      <c r="J3" s="378"/>
      <c r="K3" s="378"/>
      <c r="L3" s="378"/>
      <c r="M3" s="378"/>
      <c r="N3" s="378"/>
      <c r="O3" s="378" t="s">
        <v>0</v>
      </c>
      <c r="P3" s="411"/>
      <c r="Q3" s="434">
        <f>'RESUMEN-DPTO'!AK8</f>
        <v>0</v>
      </c>
      <c r="R3" s="435"/>
      <c r="S3" s="80"/>
    </row>
    <row r="4" spans="1:19" ht="13.5" thickBot="1" x14ac:dyDescent="0.25">
      <c r="A4" s="115"/>
      <c r="B4" s="103"/>
      <c r="C4" s="103"/>
      <c r="D4" s="116"/>
      <c r="E4" s="103"/>
      <c r="F4" s="103"/>
      <c r="G4" s="103"/>
      <c r="H4" s="103"/>
      <c r="I4" s="103"/>
      <c r="J4" s="103"/>
      <c r="K4" s="103"/>
      <c r="L4" s="103"/>
      <c r="M4" s="103"/>
      <c r="N4" s="103"/>
      <c r="O4" s="103"/>
      <c r="P4" s="103"/>
      <c r="Q4" s="103"/>
      <c r="R4" s="103"/>
      <c r="S4" s="80"/>
    </row>
    <row r="5" spans="1:19" ht="13.5" thickBot="1" x14ac:dyDescent="0.25">
      <c r="A5" s="377" t="s">
        <v>56</v>
      </c>
      <c r="B5" s="378"/>
      <c r="C5" s="378"/>
      <c r="D5" s="379">
        <f>'RESUMEN-DPTO'!D8:O8</f>
        <v>0</v>
      </c>
      <c r="E5" s="380"/>
      <c r="F5" s="380"/>
      <c r="G5" s="381"/>
      <c r="H5" s="103"/>
      <c r="I5" s="103"/>
      <c r="J5" s="386" t="s">
        <v>28</v>
      </c>
      <c r="K5" s="386"/>
      <c r="L5" s="386"/>
      <c r="M5" s="386"/>
      <c r="N5" s="379">
        <f>'RESUMEN-DPTO'!T8</f>
        <v>0</v>
      </c>
      <c r="O5" s="387"/>
      <c r="P5" s="387"/>
      <c r="Q5" s="387"/>
      <c r="R5" s="388"/>
      <c r="S5" s="80"/>
    </row>
    <row r="6" spans="1:19" ht="3" customHeight="1" thickBot="1" x14ac:dyDescent="0.25">
      <c r="A6" s="117"/>
      <c r="B6" s="118"/>
      <c r="C6" s="118"/>
      <c r="D6" s="116"/>
      <c r="E6" s="103"/>
      <c r="F6" s="103"/>
      <c r="G6" s="103"/>
      <c r="H6" s="103"/>
      <c r="I6" s="103"/>
      <c r="J6" s="203"/>
      <c r="K6" s="203"/>
      <c r="L6" s="203"/>
      <c r="M6" s="203"/>
      <c r="N6" s="103"/>
      <c r="O6" s="103"/>
      <c r="P6" s="103"/>
      <c r="Q6" s="103"/>
      <c r="R6" s="103"/>
      <c r="S6" s="80"/>
    </row>
    <row r="7" spans="1:19" ht="13.5" thickBot="1" x14ac:dyDescent="0.25">
      <c r="A7" s="377" t="s">
        <v>138</v>
      </c>
      <c r="B7" s="378"/>
      <c r="C7" s="378"/>
      <c r="D7" s="382"/>
      <c r="E7" s="383"/>
      <c r="F7" s="383"/>
      <c r="G7" s="384"/>
      <c r="H7" s="103"/>
      <c r="I7" s="103"/>
      <c r="J7" s="386" t="s">
        <v>55</v>
      </c>
      <c r="K7" s="386"/>
      <c r="L7" s="386"/>
      <c r="M7" s="386"/>
      <c r="N7" s="389"/>
      <c r="O7" s="390"/>
      <c r="P7" s="390"/>
      <c r="Q7" s="390"/>
      <c r="R7" s="391"/>
      <c r="S7" s="80"/>
    </row>
    <row r="8" spans="1:19" ht="2.25" customHeight="1" thickBot="1" x14ac:dyDescent="0.25">
      <c r="A8" s="117"/>
      <c r="B8" s="118"/>
      <c r="C8" s="118"/>
      <c r="D8" s="116"/>
      <c r="E8" s="103"/>
      <c r="F8" s="103"/>
      <c r="G8" s="103"/>
      <c r="H8" s="103"/>
      <c r="I8" s="103"/>
      <c r="J8" s="203"/>
      <c r="K8" s="203"/>
      <c r="L8" s="203"/>
      <c r="M8" s="203"/>
      <c r="N8" s="103"/>
      <c r="O8" s="103"/>
      <c r="P8" s="103"/>
      <c r="Q8" s="103"/>
      <c r="R8" s="103"/>
      <c r="S8" s="80"/>
    </row>
    <row r="9" spans="1:19" ht="13.5" thickBot="1" x14ac:dyDescent="0.25">
      <c r="A9" s="377" t="s">
        <v>42</v>
      </c>
      <c r="B9" s="378"/>
      <c r="C9" s="378"/>
      <c r="D9" s="385"/>
      <c r="E9" s="383"/>
      <c r="F9" s="383"/>
      <c r="G9" s="384"/>
      <c r="H9" s="103"/>
      <c r="I9" s="103"/>
      <c r="J9" s="386" t="s">
        <v>106</v>
      </c>
      <c r="K9" s="386"/>
      <c r="L9" s="386"/>
      <c r="M9" s="386"/>
      <c r="N9" s="392"/>
      <c r="O9" s="390"/>
      <c r="P9" s="390"/>
      <c r="Q9" s="390"/>
      <c r="R9" s="391"/>
      <c r="S9" s="80"/>
    </row>
    <row r="10" spans="1:19" ht="2.25" customHeight="1" thickBot="1" x14ac:dyDescent="0.25">
      <c r="A10" s="117"/>
      <c r="B10" s="118"/>
      <c r="C10" s="118"/>
      <c r="D10" s="116"/>
      <c r="E10" s="103"/>
      <c r="F10" s="103"/>
      <c r="G10" s="103"/>
      <c r="H10" s="103"/>
      <c r="I10" s="103"/>
      <c r="J10" s="118"/>
      <c r="K10" s="118"/>
      <c r="L10" s="118"/>
      <c r="M10" s="118"/>
      <c r="N10" s="103"/>
      <c r="O10" s="103"/>
      <c r="P10" s="103"/>
      <c r="Q10" s="103"/>
      <c r="R10" s="103"/>
      <c r="S10" s="80"/>
    </row>
    <row r="11" spans="1:19" ht="13.5" thickBot="1" x14ac:dyDescent="0.25">
      <c r="A11" s="377" t="s">
        <v>139</v>
      </c>
      <c r="B11" s="378"/>
      <c r="C11" s="378"/>
      <c r="D11" s="385"/>
      <c r="E11" s="383"/>
      <c r="F11" s="383"/>
      <c r="G11" s="384"/>
      <c r="H11" s="103"/>
      <c r="I11" s="103"/>
      <c r="J11" s="386" t="s">
        <v>109</v>
      </c>
      <c r="K11" s="386"/>
      <c r="L11" s="386"/>
      <c r="M11" s="386"/>
      <c r="N11" s="393"/>
      <c r="O11" s="394"/>
      <c r="P11" s="394"/>
      <c r="Q11" s="394"/>
      <c r="R11" s="395"/>
      <c r="S11" s="80"/>
    </row>
    <row r="12" spans="1:19" ht="6.75" customHeight="1" thickBot="1" x14ac:dyDescent="0.25">
      <c r="A12" s="120"/>
      <c r="B12" s="104"/>
      <c r="C12" s="104"/>
      <c r="D12" s="121"/>
      <c r="E12" s="104"/>
      <c r="F12" s="104"/>
      <c r="G12" s="104"/>
      <c r="H12" s="104"/>
      <c r="I12" s="104"/>
      <c r="J12" s="104"/>
      <c r="K12" s="104"/>
      <c r="L12" s="104"/>
      <c r="M12" s="104"/>
      <c r="N12" s="104"/>
      <c r="O12" s="104"/>
      <c r="P12" s="104"/>
      <c r="Q12" s="104"/>
      <c r="R12" s="104"/>
      <c r="S12" s="81"/>
    </row>
    <row r="13" spans="1:19" ht="13.5" thickBot="1" x14ac:dyDescent="0.25">
      <c r="A13" s="405" t="s">
        <v>26</v>
      </c>
      <c r="B13" s="406"/>
      <c r="C13" s="406"/>
      <c r="D13" s="406"/>
      <c r="E13" s="406"/>
      <c r="F13" s="406"/>
      <c r="G13" s="406"/>
      <c r="H13" s="406"/>
      <c r="I13" s="406"/>
      <c r="J13" s="406"/>
      <c r="K13" s="406"/>
      <c r="L13" s="406"/>
      <c r="M13" s="406"/>
      <c r="N13" s="406"/>
      <c r="O13" s="406"/>
      <c r="P13" s="406"/>
      <c r="Q13" s="406"/>
      <c r="R13" s="406"/>
      <c r="S13" s="407"/>
    </row>
    <row r="14" spans="1:19" ht="4.5" customHeight="1" thickBot="1" x14ac:dyDescent="0.25">
      <c r="A14" s="122"/>
      <c r="B14" s="105"/>
      <c r="C14" s="105"/>
      <c r="D14" s="105"/>
      <c r="E14" s="105"/>
      <c r="F14" s="105"/>
      <c r="G14" s="105"/>
      <c r="H14" s="105"/>
      <c r="I14" s="105"/>
      <c r="J14" s="105"/>
      <c r="K14" s="105"/>
      <c r="L14" s="105"/>
      <c r="M14" s="105"/>
      <c r="N14" s="105"/>
      <c r="O14" s="105"/>
      <c r="P14" s="105"/>
      <c r="Q14" s="105"/>
      <c r="R14" s="105"/>
      <c r="S14" s="82"/>
    </row>
    <row r="15" spans="1:19" s="124" customFormat="1" ht="3" customHeight="1" thickBot="1" x14ac:dyDescent="0.25">
      <c r="A15" s="208"/>
      <c r="B15" s="209"/>
      <c r="C15" s="209"/>
      <c r="D15" s="209"/>
      <c r="E15" s="209"/>
      <c r="F15" s="209"/>
      <c r="G15" s="209"/>
      <c r="H15" s="209"/>
      <c r="I15" s="209"/>
      <c r="J15" s="209"/>
      <c r="K15" s="209"/>
      <c r="L15" s="209"/>
      <c r="M15" s="209"/>
      <c r="N15" s="209"/>
      <c r="O15" s="209"/>
      <c r="P15" s="209"/>
      <c r="Q15" s="209"/>
      <c r="R15" s="209"/>
      <c r="S15" s="83"/>
    </row>
    <row r="16" spans="1:19" s="124" customFormat="1" ht="13.5" thickBot="1" x14ac:dyDescent="0.25">
      <c r="A16" s="429" t="s">
        <v>273</v>
      </c>
      <c r="B16" s="430"/>
      <c r="C16" s="430"/>
      <c r="D16" s="430"/>
      <c r="E16" s="430"/>
      <c r="F16" s="100"/>
      <c r="G16" s="431" t="s">
        <v>145</v>
      </c>
      <c r="H16" s="432"/>
      <c r="I16" s="432"/>
      <c r="J16" s="432"/>
      <c r="K16" s="433"/>
      <c r="L16" s="209"/>
      <c r="M16" s="209"/>
      <c r="N16" s="209"/>
      <c r="O16" s="209"/>
      <c r="P16" s="209"/>
      <c r="Q16" s="209"/>
      <c r="R16" s="209"/>
      <c r="S16" s="83"/>
    </row>
    <row r="17" spans="1:19" s="124" customFormat="1" ht="3" customHeight="1" thickBot="1" x14ac:dyDescent="0.25">
      <c r="A17" s="208"/>
      <c r="B17" s="209"/>
      <c r="C17" s="209"/>
      <c r="D17" s="209"/>
      <c r="E17" s="209"/>
      <c r="F17" s="209"/>
      <c r="G17" s="209"/>
      <c r="H17" s="209"/>
      <c r="I17" s="209"/>
      <c r="J17" s="209"/>
      <c r="K17" s="209"/>
      <c r="L17" s="209"/>
      <c r="M17" s="209"/>
      <c r="N17" s="209"/>
      <c r="O17" s="209"/>
      <c r="P17" s="209"/>
      <c r="Q17" s="209"/>
      <c r="R17" s="209"/>
      <c r="S17" s="83"/>
    </row>
    <row r="18" spans="1:19" x14ac:dyDescent="0.2">
      <c r="A18" s="376" t="s">
        <v>25</v>
      </c>
      <c r="B18" s="413" t="s">
        <v>264</v>
      </c>
      <c r="C18" s="415" t="s">
        <v>265</v>
      </c>
      <c r="D18" s="423" t="s">
        <v>143</v>
      </c>
      <c r="E18" s="424"/>
      <c r="F18" s="424"/>
      <c r="G18" s="425"/>
      <c r="H18" s="417" t="s">
        <v>260</v>
      </c>
      <c r="I18" s="419" t="s">
        <v>261</v>
      </c>
      <c r="J18" s="421" t="s">
        <v>262</v>
      </c>
      <c r="K18" s="376" t="s">
        <v>263</v>
      </c>
      <c r="L18" s="374"/>
      <c r="M18" s="375"/>
      <c r="N18" s="373" t="s">
        <v>123</v>
      </c>
      <c r="O18" s="374"/>
      <c r="P18" s="374"/>
      <c r="Q18" s="374"/>
      <c r="R18" s="374"/>
      <c r="S18" s="375"/>
    </row>
    <row r="19" spans="1:19" ht="63.75" customHeight="1" thickBot="1" x14ac:dyDescent="0.25">
      <c r="A19" s="412"/>
      <c r="B19" s="414"/>
      <c r="C19" s="416"/>
      <c r="D19" s="44" t="s">
        <v>266</v>
      </c>
      <c r="E19" s="42" t="s">
        <v>257</v>
      </c>
      <c r="F19" s="207" t="s">
        <v>258</v>
      </c>
      <c r="G19" s="78" t="s">
        <v>259</v>
      </c>
      <c r="H19" s="418"/>
      <c r="I19" s="420"/>
      <c r="J19" s="422"/>
      <c r="K19" s="206" t="s">
        <v>142</v>
      </c>
      <c r="L19" s="207" t="s">
        <v>140</v>
      </c>
      <c r="M19" s="84" t="s">
        <v>141</v>
      </c>
      <c r="N19" s="126" t="s">
        <v>134</v>
      </c>
      <c r="O19" s="205" t="s">
        <v>135</v>
      </c>
      <c r="P19" s="207" t="s">
        <v>125</v>
      </c>
      <c r="Q19" s="207" t="s">
        <v>136</v>
      </c>
      <c r="R19" s="207" t="s">
        <v>124</v>
      </c>
      <c r="S19" s="84" t="s">
        <v>137</v>
      </c>
    </row>
    <row r="20" spans="1:19" x14ac:dyDescent="0.2">
      <c r="A20" s="128">
        <v>1</v>
      </c>
      <c r="B20" s="129"/>
      <c r="C20" s="129"/>
      <c r="D20" s="130"/>
      <c r="E20" s="131"/>
      <c r="F20" s="131"/>
      <c r="G20" s="107"/>
      <c r="H20" s="132"/>
      <c r="I20" s="129"/>
      <c r="J20" s="133"/>
      <c r="K20" s="132"/>
      <c r="L20" s="129"/>
      <c r="M20" s="133"/>
      <c r="N20" s="134">
        <f>IFERROR((K20+L20+M20),0)</f>
        <v>0</v>
      </c>
      <c r="O20" s="135">
        <f>IFERROR((N20*I20)*(J20/100),0)</f>
        <v>0</v>
      </c>
      <c r="P20" s="135">
        <f>IFERROR(((IF(I20&gt;=16,15,((I20*15)/16))*J20)/100)/H20,0)</f>
        <v>0</v>
      </c>
      <c r="Q20" s="135">
        <f>IFERROR(((IF(I20&gt;=16,30,((I20*30)/16))*J20)/100)/H20,0)</f>
        <v>0</v>
      </c>
      <c r="R20" s="136">
        <f>IFERROR(IF(B20="Pregrado",((IF(I20&gt;=16,VLOOKUP('P7'!G20,INFORMACION!$D:$E,2,FALSE)*N20,((VLOOKUP('P7'!G20,INFORMACION!$D:$E,2,FALSE)*N20)*I20)/16)))*(J20/100),((IF(I20&gt;=16,(VLOOKUP('P7'!G20,INFORMACION!$D:$E,2,FALSE)+10)*N20,(((VLOOKUP('P7'!G20,INFORMACION!$D:$E,2,FALSE)+10)*N20)*I20)/16)))*(J20/100)),0)</f>
        <v>0</v>
      </c>
      <c r="S20" s="85">
        <f>IFERROR(O20+P20+Q20+R20,0)</f>
        <v>0</v>
      </c>
    </row>
    <row r="21" spans="1:19" x14ac:dyDescent="0.2">
      <c r="A21" s="137">
        <v>2</v>
      </c>
      <c r="B21" s="138"/>
      <c r="C21" s="138"/>
      <c r="D21" s="139"/>
      <c r="E21" s="140"/>
      <c r="F21" s="138"/>
      <c r="G21" s="108"/>
      <c r="H21" s="141"/>
      <c r="I21" s="138"/>
      <c r="J21" s="142"/>
      <c r="K21" s="141"/>
      <c r="L21" s="138"/>
      <c r="M21" s="142"/>
      <c r="N21" s="143">
        <f t="shared" ref="N21:N26" si="0">IFERROR((K21+L21+M21),0)</f>
        <v>0</v>
      </c>
      <c r="O21" s="144">
        <f t="shared" ref="O21:O26" si="1">IFERROR((N21*I21)*(J21/100),0)</f>
        <v>0</v>
      </c>
      <c r="P21" s="144">
        <f t="shared" ref="P21:P26" si="2">IFERROR(((IF(I21&gt;=16,15,((I21*15)/16))*J21)/100)/H21,0)</f>
        <v>0</v>
      </c>
      <c r="Q21" s="144">
        <f t="shared" ref="Q21:Q26" si="3">IFERROR(((IF(I21&gt;=16,30,((I21*30)/16))*J21)/100)/H21,0)</f>
        <v>0</v>
      </c>
      <c r="R21" s="145">
        <f>IFERROR(IF(B21="Pregrado",((IF(I21&gt;=16,VLOOKUP('P7'!G21,INFORMACION!$D:$E,2,FALSE)*N21,((VLOOKUP('P7'!G21,INFORMACION!$D:$E,2,FALSE)*N21)*I21)/16)))*(J21/100),((IF(I21&gt;=16,(VLOOKUP('P7'!G21,INFORMACION!$D:$E,2,FALSE)+10)*N21,(((VLOOKUP('P7'!G21,INFORMACION!$D:$E,2,FALSE)+10)*N21)*I21)/16)))*(J21/100)),0)</f>
        <v>0</v>
      </c>
      <c r="S21" s="86">
        <f t="shared" ref="S21:S26" si="4">IFERROR(O21+P21+Q21+R21,0)</f>
        <v>0</v>
      </c>
    </row>
    <row r="22" spans="1:19" x14ac:dyDescent="0.2">
      <c r="A22" s="137">
        <v>3</v>
      </c>
      <c r="B22" s="138"/>
      <c r="C22" s="138"/>
      <c r="D22" s="139"/>
      <c r="E22" s="140"/>
      <c r="F22" s="138"/>
      <c r="G22" s="108"/>
      <c r="H22" s="141"/>
      <c r="I22" s="138"/>
      <c r="J22" s="142"/>
      <c r="K22" s="141"/>
      <c r="L22" s="138"/>
      <c r="M22" s="142"/>
      <c r="N22" s="143">
        <f t="shared" si="0"/>
        <v>0</v>
      </c>
      <c r="O22" s="144">
        <f t="shared" si="1"/>
        <v>0</v>
      </c>
      <c r="P22" s="144">
        <f t="shared" si="2"/>
        <v>0</v>
      </c>
      <c r="Q22" s="144">
        <f t="shared" si="3"/>
        <v>0</v>
      </c>
      <c r="R22" s="145">
        <f>IFERROR(IF(B22="Pregrado",((IF(I22&gt;=16,VLOOKUP('P7'!G22,INFORMACION!$D:$E,2,FALSE)*N22,((VLOOKUP('P7'!G22,INFORMACION!$D:$E,2,FALSE)*N22)*I22)/16)))*(J22/100),((IF(I22&gt;=16,(VLOOKUP('P7'!G22,INFORMACION!$D:$E,2,FALSE)+10)*N22,(((VLOOKUP('P7'!G22,INFORMACION!$D:$E,2,FALSE)+10)*N22)*I22)/16)))*(J22/100)),0)</f>
        <v>0</v>
      </c>
      <c r="S22" s="86">
        <f t="shared" si="4"/>
        <v>0</v>
      </c>
    </row>
    <row r="23" spans="1:19" x14ac:dyDescent="0.2">
      <c r="A23" s="137">
        <v>4</v>
      </c>
      <c r="B23" s="138"/>
      <c r="C23" s="138"/>
      <c r="D23" s="139"/>
      <c r="E23" s="140"/>
      <c r="F23" s="138"/>
      <c r="G23" s="108"/>
      <c r="H23" s="141"/>
      <c r="I23" s="138"/>
      <c r="J23" s="142"/>
      <c r="K23" s="141"/>
      <c r="L23" s="138"/>
      <c r="M23" s="142"/>
      <c r="N23" s="143">
        <f t="shared" si="0"/>
        <v>0</v>
      </c>
      <c r="O23" s="144">
        <f t="shared" si="1"/>
        <v>0</v>
      </c>
      <c r="P23" s="144">
        <f t="shared" si="2"/>
        <v>0</v>
      </c>
      <c r="Q23" s="144">
        <f t="shared" si="3"/>
        <v>0</v>
      </c>
      <c r="R23" s="145">
        <f>IFERROR(IF(B23="Pregrado",((IF(I23&gt;=16,VLOOKUP('P7'!G23,INFORMACION!$D:$E,2,FALSE)*N23,((VLOOKUP('P7'!G23,INFORMACION!$D:$E,2,FALSE)*N23)*I23)/16)))*(J23/100),((IF(I23&gt;=16,(VLOOKUP('P7'!G23,INFORMACION!$D:$E,2,FALSE)+10)*N23,(((VLOOKUP('P7'!G23,INFORMACION!$D:$E,2,FALSE)+10)*N23)*I23)/16)))*(J23/100)),0)</f>
        <v>0</v>
      </c>
      <c r="S23" s="86">
        <f t="shared" si="4"/>
        <v>0</v>
      </c>
    </row>
    <row r="24" spans="1:19" x14ac:dyDescent="0.2">
      <c r="A24" s="137">
        <v>5</v>
      </c>
      <c r="B24" s="138"/>
      <c r="C24" s="138"/>
      <c r="D24" s="139"/>
      <c r="E24" s="140"/>
      <c r="F24" s="138"/>
      <c r="G24" s="108"/>
      <c r="H24" s="141"/>
      <c r="I24" s="138"/>
      <c r="J24" s="142"/>
      <c r="K24" s="141"/>
      <c r="L24" s="138"/>
      <c r="M24" s="142"/>
      <c r="N24" s="143">
        <f t="shared" si="0"/>
        <v>0</v>
      </c>
      <c r="O24" s="144">
        <f t="shared" si="1"/>
        <v>0</v>
      </c>
      <c r="P24" s="144">
        <f t="shared" si="2"/>
        <v>0</v>
      </c>
      <c r="Q24" s="144">
        <f t="shared" si="3"/>
        <v>0</v>
      </c>
      <c r="R24" s="145">
        <f>IFERROR(IF(B24="Pregrado",((IF(I24&gt;=16,VLOOKUP('P7'!G24,INFORMACION!$D:$E,2,FALSE)*N24,((VLOOKUP('P7'!G24,INFORMACION!$D:$E,2,FALSE)*N24)*I24)/16)))*(J24/100),((IF(I24&gt;=16,(VLOOKUP('P7'!G24,INFORMACION!$D:$E,2,FALSE)+10)*N24,(((VLOOKUP('P7'!G24,INFORMACION!$D:$E,2,FALSE)+10)*N24)*I24)/16)))*(J24/100)),0)</f>
        <v>0</v>
      </c>
      <c r="S24" s="86">
        <f t="shared" si="4"/>
        <v>0</v>
      </c>
    </row>
    <row r="25" spans="1:19" x14ac:dyDescent="0.2">
      <c r="A25" s="137">
        <v>6</v>
      </c>
      <c r="B25" s="138"/>
      <c r="C25" s="138"/>
      <c r="D25" s="139"/>
      <c r="E25" s="138"/>
      <c r="F25" s="138"/>
      <c r="G25" s="108"/>
      <c r="H25" s="141"/>
      <c r="I25" s="138"/>
      <c r="J25" s="142"/>
      <c r="K25" s="141"/>
      <c r="L25" s="138"/>
      <c r="M25" s="142"/>
      <c r="N25" s="143">
        <f t="shared" si="0"/>
        <v>0</v>
      </c>
      <c r="O25" s="144">
        <f t="shared" si="1"/>
        <v>0</v>
      </c>
      <c r="P25" s="144">
        <f t="shared" si="2"/>
        <v>0</v>
      </c>
      <c r="Q25" s="144">
        <f t="shared" si="3"/>
        <v>0</v>
      </c>
      <c r="R25" s="145">
        <f>IFERROR(IF(B25="Pregrado",((IF(I25&gt;=16,VLOOKUP('P7'!G25,INFORMACION!$D:$E,2,FALSE)*N25,((VLOOKUP('P7'!G25,INFORMACION!$D:$E,2,FALSE)*N25)*I25)/16)))*(J25/100),((IF(I25&gt;=16,(VLOOKUP('P7'!G25,INFORMACION!$D:$E,2,FALSE)+10)*N25,(((VLOOKUP('P7'!G25,INFORMACION!$D:$E,2,FALSE)+10)*N25)*I25)/16)))*(J25/100)),0)</f>
        <v>0</v>
      </c>
      <c r="S25" s="86">
        <f t="shared" si="4"/>
        <v>0</v>
      </c>
    </row>
    <row r="26" spans="1:19" ht="13.5" thickBot="1" x14ac:dyDescent="0.25">
      <c r="A26" s="146">
        <v>7</v>
      </c>
      <c r="B26" s="147"/>
      <c r="C26" s="147"/>
      <c r="D26" s="148"/>
      <c r="E26" s="147"/>
      <c r="F26" s="147"/>
      <c r="G26" s="109"/>
      <c r="H26" s="149"/>
      <c r="I26" s="147"/>
      <c r="J26" s="150"/>
      <c r="K26" s="149"/>
      <c r="L26" s="147"/>
      <c r="M26" s="150"/>
      <c r="N26" s="151">
        <f t="shared" si="0"/>
        <v>0</v>
      </c>
      <c r="O26" s="152">
        <f t="shared" si="1"/>
        <v>0</v>
      </c>
      <c r="P26" s="152">
        <f t="shared" si="2"/>
        <v>0</v>
      </c>
      <c r="Q26" s="152">
        <f t="shared" si="3"/>
        <v>0</v>
      </c>
      <c r="R26" s="153">
        <f>IFERROR(IF(B26="Pregrado",((IF(I26&gt;=16,VLOOKUP('P7'!G26,INFORMACION!$D:$E,2,FALSE)*N26,((VLOOKUP('P7'!G26,INFORMACION!$D:$E,2,FALSE)*N26)*I26)/16)))*(J26/100),((IF(I26&gt;=16,(VLOOKUP('P7'!G26,INFORMACION!$D:$E,2,FALSE)+10)*N26,(((VLOOKUP('P7'!G26,INFORMACION!$D:$E,2,FALSE)+10)*N26)*I26)/16)))*(J26/100)),0)</f>
        <v>0</v>
      </c>
      <c r="S26" s="87">
        <f t="shared" si="4"/>
        <v>0</v>
      </c>
    </row>
    <row r="27" spans="1:19" ht="1.5" customHeight="1" thickBot="1" x14ac:dyDescent="0.25">
      <c r="A27" s="154"/>
      <c r="B27" s="155"/>
      <c r="C27" s="110"/>
      <c r="D27" s="156" t="s">
        <v>270</v>
      </c>
      <c r="E27" s="155"/>
      <c r="F27" s="155"/>
      <c r="G27" s="110"/>
      <c r="H27" s="157">
        <v>1</v>
      </c>
      <c r="I27" s="158">
        <v>16</v>
      </c>
      <c r="J27" s="159">
        <v>100</v>
      </c>
      <c r="K27" s="154"/>
      <c r="L27" s="155"/>
      <c r="M27" s="88"/>
      <c r="N27" s="160"/>
      <c r="O27" s="155"/>
      <c r="P27" s="155"/>
      <c r="Q27" s="155"/>
      <c r="R27" s="155"/>
      <c r="S27" s="88"/>
    </row>
    <row r="28" spans="1:19" ht="15.75" thickBot="1" x14ac:dyDescent="0.25">
      <c r="A28" s="426" t="s">
        <v>144</v>
      </c>
      <c r="B28" s="427"/>
      <c r="C28" s="427"/>
      <c r="D28" s="427"/>
      <c r="E28" s="427"/>
      <c r="F28" s="427"/>
      <c r="G28" s="427"/>
      <c r="H28" s="427"/>
      <c r="I28" s="427"/>
      <c r="J28" s="428"/>
      <c r="K28" s="161">
        <f>SUM(K20:K26)</f>
        <v>0</v>
      </c>
      <c r="L28" s="162">
        <f t="shared" ref="L28:S28" si="5">SUM(L20:L26)</f>
        <v>0</v>
      </c>
      <c r="M28" s="89">
        <f t="shared" si="5"/>
        <v>0</v>
      </c>
      <c r="N28" s="163">
        <f t="shared" si="5"/>
        <v>0</v>
      </c>
      <c r="O28" s="162">
        <f t="shared" si="5"/>
        <v>0</v>
      </c>
      <c r="P28" s="162">
        <f t="shared" si="5"/>
        <v>0</v>
      </c>
      <c r="Q28" s="162">
        <f t="shared" si="5"/>
        <v>0</v>
      </c>
      <c r="R28" s="162">
        <f t="shared" si="5"/>
        <v>0</v>
      </c>
      <c r="S28" s="89">
        <f t="shared" si="5"/>
        <v>0</v>
      </c>
    </row>
    <row r="29" spans="1:19" ht="15.75" thickBot="1" x14ac:dyDescent="0.25">
      <c r="A29" s="426" t="s">
        <v>150</v>
      </c>
      <c r="B29" s="427"/>
      <c r="C29" s="427"/>
      <c r="D29" s="427"/>
      <c r="E29" s="427"/>
      <c r="F29" s="427"/>
      <c r="G29" s="427"/>
      <c r="H29" s="427"/>
      <c r="I29" s="427"/>
      <c r="J29" s="428"/>
      <c r="K29" s="161">
        <v>0</v>
      </c>
      <c r="L29" s="162">
        <v>0</v>
      </c>
      <c r="M29" s="89">
        <v>0</v>
      </c>
      <c r="N29" s="163">
        <v>0</v>
      </c>
      <c r="O29" s="162">
        <v>0</v>
      </c>
      <c r="P29" s="162">
        <f>VLOOKUP(G16,INFORMACION!T:V,2,FALSE)</f>
        <v>0</v>
      </c>
      <c r="Q29" s="162">
        <f>VLOOKUP(G16,INFORMACION!T:V,3,FALSE)</f>
        <v>0</v>
      </c>
      <c r="R29" s="162">
        <v>0</v>
      </c>
      <c r="S29" s="89">
        <f>SUM(P29:Q29)</f>
        <v>0</v>
      </c>
    </row>
    <row r="30" spans="1:19" ht="15.75" thickBot="1" x14ac:dyDescent="0.25">
      <c r="A30" s="426" t="s">
        <v>274</v>
      </c>
      <c r="B30" s="427"/>
      <c r="C30" s="427"/>
      <c r="D30" s="427"/>
      <c r="E30" s="427"/>
      <c r="F30" s="427"/>
      <c r="G30" s="427"/>
      <c r="H30" s="427"/>
      <c r="I30" s="427"/>
      <c r="J30" s="428"/>
      <c r="K30" s="161">
        <f>SUM(K28:K29)</f>
        <v>0</v>
      </c>
      <c r="L30" s="162">
        <f t="shared" ref="L30:S30" si="6">SUM(L28:L29)</f>
        <v>0</v>
      </c>
      <c r="M30" s="89">
        <f t="shared" si="6"/>
        <v>0</v>
      </c>
      <c r="N30" s="163">
        <f t="shared" si="6"/>
        <v>0</v>
      </c>
      <c r="O30" s="162">
        <f t="shared" si="6"/>
        <v>0</v>
      </c>
      <c r="P30" s="162">
        <f t="shared" si="6"/>
        <v>0</v>
      </c>
      <c r="Q30" s="162">
        <f t="shared" si="6"/>
        <v>0</v>
      </c>
      <c r="R30" s="162">
        <f t="shared" si="6"/>
        <v>0</v>
      </c>
      <c r="S30" s="89">
        <f t="shared" si="6"/>
        <v>0</v>
      </c>
    </row>
    <row r="31" spans="1:19" ht="10.5" customHeight="1" x14ac:dyDescent="0.2">
      <c r="A31" s="164"/>
      <c r="B31" s="111"/>
      <c r="C31" s="111"/>
      <c r="D31" s="165"/>
      <c r="E31" s="111"/>
      <c r="F31" s="111"/>
      <c r="G31" s="111"/>
      <c r="H31" s="111"/>
      <c r="I31" s="111"/>
      <c r="J31" s="111"/>
      <c r="K31" s="111"/>
      <c r="L31" s="111"/>
      <c r="M31" s="111"/>
      <c r="N31" s="111"/>
      <c r="O31" s="111"/>
      <c r="P31" s="111"/>
      <c r="Q31" s="111"/>
      <c r="R31" s="111"/>
      <c r="S31" s="90"/>
    </row>
    <row r="32" spans="1:19" ht="13.5" thickBot="1" x14ac:dyDescent="0.25"/>
    <row r="33" spans="1:19" ht="13.5" thickBot="1" x14ac:dyDescent="0.25">
      <c r="G33" s="402" t="s">
        <v>152</v>
      </c>
      <c r="H33" s="403"/>
      <c r="I33" s="403"/>
      <c r="J33" s="403"/>
      <c r="K33" s="403"/>
      <c r="L33" s="403"/>
      <c r="M33" s="403"/>
      <c r="N33" s="404"/>
      <c r="Q33" s="124"/>
    </row>
    <row r="34" spans="1:19" ht="13.5" thickBot="1" x14ac:dyDescent="0.25">
      <c r="G34" s="400" t="s">
        <v>151</v>
      </c>
      <c r="H34" s="396"/>
      <c r="I34" s="396"/>
      <c r="J34" s="396"/>
      <c r="K34" s="396"/>
      <c r="L34" s="401"/>
      <c r="M34" s="400" t="s">
        <v>126</v>
      </c>
      <c r="N34" s="444"/>
      <c r="Q34" s="100"/>
    </row>
    <row r="35" spans="1:19" ht="16.5" thickBot="1" x14ac:dyDescent="0.25">
      <c r="G35" s="397" t="s">
        <v>275</v>
      </c>
      <c r="H35" s="398"/>
      <c r="I35" s="398"/>
      <c r="J35" s="398"/>
      <c r="K35" s="398"/>
      <c r="L35" s="399"/>
      <c r="M35" s="445">
        <f>S30</f>
        <v>0</v>
      </c>
      <c r="N35" s="446"/>
      <c r="Q35" s="124"/>
    </row>
    <row r="36" spans="1:19" x14ac:dyDescent="0.2">
      <c r="G36" s="112"/>
      <c r="H36" s="112"/>
      <c r="I36" s="112"/>
      <c r="J36" s="112"/>
      <c r="K36" s="112"/>
      <c r="L36" s="112"/>
      <c r="M36" s="167"/>
      <c r="N36" s="167"/>
      <c r="Q36" s="124"/>
    </row>
    <row r="37" spans="1:19" ht="13.5" thickBot="1" x14ac:dyDescent="0.25">
      <c r="G37" s="112"/>
      <c r="H37" s="112"/>
      <c r="I37" s="112"/>
      <c r="J37" s="112"/>
      <c r="K37" s="112"/>
      <c r="L37" s="112"/>
      <c r="M37" s="167"/>
      <c r="N37" s="167"/>
      <c r="Q37" s="124"/>
    </row>
    <row r="38" spans="1:19" ht="13.5" thickBot="1" x14ac:dyDescent="0.25">
      <c r="A38" s="405" t="s">
        <v>38</v>
      </c>
      <c r="B38" s="406"/>
      <c r="C38" s="406"/>
      <c r="D38" s="406"/>
      <c r="E38" s="406"/>
      <c r="F38" s="406"/>
      <c r="G38" s="407"/>
      <c r="H38" s="97"/>
      <c r="I38" s="402" t="s">
        <v>157</v>
      </c>
      <c r="J38" s="403"/>
      <c r="K38" s="403"/>
      <c r="L38" s="403"/>
      <c r="M38" s="403"/>
      <c r="N38" s="403"/>
      <c r="O38" s="403"/>
      <c r="P38" s="403"/>
      <c r="Q38" s="403"/>
      <c r="R38" s="403"/>
      <c r="S38" s="404"/>
    </row>
    <row r="39" spans="1:19" ht="13.5" thickBot="1" x14ac:dyDescent="0.25">
      <c r="A39" s="204" t="s">
        <v>25</v>
      </c>
      <c r="B39" s="396" t="s">
        <v>121</v>
      </c>
      <c r="C39" s="396"/>
      <c r="D39" s="396"/>
      <c r="E39" s="396" t="s">
        <v>154</v>
      </c>
      <c r="F39" s="396"/>
      <c r="G39" s="210" t="s">
        <v>155</v>
      </c>
      <c r="I39" s="92" t="s">
        <v>25</v>
      </c>
      <c r="J39" s="400" t="s">
        <v>121</v>
      </c>
      <c r="K39" s="396"/>
      <c r="L39" s="396"/>
      <c r="M39" s="396"/>
      <c r="N39" s="444"/>
      <c r="O39" s="451" t="s">
        <v>154</v>
      </c>
      <c r="P39" s="452"/>
      <c r="Q39" s="452"/>
      <c r="R39" s="453"/>
      <c r="S39" s="92" t="s">
        <v>159</v>
      </c>
    </row>
    <row r="40" spans="1:19" ht="20.100000000000001" customHeight="1" x14ac:dyDescent="0.2">
      <c r="A40" s="169">
        <v>1</v>
      </c>
      <c r="B40" s="450"/>
      <c r="C40" s="450"/>
      <c r="D40" s="450"/>
      <c r="E40" s="454"/>
      <c r="F40" s="454"/>
      <c r="G40" s="93"/>
      <c r="I40" s="169">
        <v>1</v>
      </c>
      <c r="J40" s="450"/>
      <c r="K40" s="450"/>
      <c r="L40" s="450"/>
      <c r="M40" s="450"/>
      <c r="N40" s="450"/>
      <c r="O40" s="458"/>
      <c r="P40" s="459"/>
      <c r="Q40" s="459"/>
      <c r="R40" s="460"/>
      <c r="S40" s="93"/>
    </row>
    <row r="41" spans="1:19" ht="20.100000000000001" customHeight="1" x14ac:dyDescent="0.2">
      <c r="A41" s="137">
        <v>2</v>
      </c>
      <c r="B41" s="450"/>
      <c r="C41" s="450"/>
      <c r="D41" s="450"/>
      <c r="E41" s="436"/>
      <c r="F41" s="436"/>
      <c r="G41" s="99"/>
      <c r="I41" s="137">
        <v>2</v>
      </c>
      <c r="J41" s="450"/>
      <c r="K41" s="450"/>
      <c r="L41" s="450"/>
      <c r="M41" s="450"/>
      <c r="N41" s="450"/>
      <c r="O41" s="438"/>
      <c r="P41" s="439"/>
      <c r="Q41" s="439"/>
      <c r="R41" s="440"/>
      <c r="S41" s="94"/>
    </row>
    <row r="42" spans="1:19" ht="20.100000000000001" customHeight="1" x14ac:dyDescent="0.2">
      <c r="A42" s="137">
        <v>3</v>
      </c>
      <c r="B42" s="450"/>
      <c r="C42" s="450"/>
      <c r="D42" s="450"/>
      <c r="E42" s="436"/>
      <c r="F42" s="436"/>
      <c r="G42" s="94"/>
      <c r="I42" s="137">
        <v>3</v>
      </c>
      <c r="J42" s="450"/>
      <c r="K42" s="450"/>
      <c r="L42" s="450"/>
      <c r="M42" s="450"/>
      <c r="N42" s="450"/>
      <c r="O42" s="438"/>
      <c r="P42" s="439"/>
      <c r="Q42" s="439"/>
      <c r="R42" s="440"/>
      <c r="S42" s="94"/>
    </row>
    <row r="43" spans="1:19" ht="20.100000000000001" customHeight="1" x14ac:dyDescent="0.2">
      <c r="A43" s="137">
        <v>4</v>
      </c>
      <c r="B43" s="450"/>
      <c r="C43" s="450"/>
      <c r="D43" s="450"/>
      <c r="E43" s="436"/>
      <c r="F43" s="436"/>
      <c r="G43" s="94"/>
      <c r="I43" s="137">
        <v>4</v>
      </c>
      <c r="J43" s="450"/>
      <c r="K43" s="450"/>
      <c r="L43" s="450"/>
      <c r="M43" s="450"/>
      <c r="N43" s="450"/>
      <c r="O43" s="438"/>
      <c r="P43" s="439"/>
      <c r="Q43" s="439"/>
      <c r="R43" s="440"/>
      <c r="S43" s="94"/>
    </row>
    <row r="44" spans="1:19" ht="20.100000000000001" customHeight="1" thickBot="1" x14ac:dyDescent="0.25">
      <c r="A44" s="170">
        <v>5</v>
      </c>
      <c r="B44" s="450"/>
      <c r="C44" s="450"/>
      <c r="D44" s="450"/>
      <c r="E44" s="437"/>
      <c r="F44" s="437"/>
      <c r="G44" s="95"/>
      <c r="H44" s="97"/>
      <c r="I44" s="170">
        <v>5</v>
      </c>
      <c r="J44" s="450"/>
      <c r="K44" s="450"/>
      <c r="L44" s="450"/>
      <c r="M44" s="450"/>
      <c r="N44" s="450"/>
      <c r="O44" s="441"/>
      <c r="P44" s="442"/>
      <c r="Q44" s="442"/>
      <c r="R44" s="443"/>
      <c r="S44" s="95"/>
    </row>
    <row r="45" spans="1:19" ht="13.5" thickBot="1" x14ac:dyDescent="0.25">
      <c r="A45" s="455" t="s">
        <v>156</v>
      </c>
      <c r="B45" s="456"/>
      <c r="C45" s="456"/>
      <c r="D45" s="456"/>
      <c r="E45" s="456"/>
      <c r="F45" s="456"/>
      <c r="G45" s="211">
        <f>SUM(G40:G44)</f>
        <v>0</v>
      </c>
      <c r="H45" s="97"/>
      <c r="I45" s="455" t="s">
        <v>160</v>
      </c>
      <c r="J45" s="456"/>
      <c r="K45" s="456"/>
      <c r="L45" s="456"/>
      <c r="M45" s="456"/>
      <c r="N45" s="456"/>
      <c r="O45" s="456"/>
      <c r="P45" s="456"/>
      <c r="Q45" s="456"/>
      <c r="R45" s="457"/>
      <c r="S45" s="96">
        <f>SUM(S40:S44)</f>
        <v>0</v>
      </c>
    </row>
    <row r="46" spans="1:19" ht="13.5" thickBot="1" x14ac:dyDescent="0.25">
      <c r="A46" s="97"/>
      <c r="B46" s="97"/>
      <c r="C46" s="97"/>
      <c r="D46" s="171"/>
      <c r="E46" s="97"/>
      <c r="F46" s="97"/>
      <c r="G46" s="97"/>
      <c r="H46" s="97"/>
      <c r="I46" s="97"/>
      <c r="J46" s="97"/>
      <c r="K46" s="97"/>
      <c r="L46" s="97"/>
      <c r="M46" s="97"/>
      <c r="N46" s="97"/>
      <c r="O46" s="97"/>
      <c r="P46" s="97"/>
      <c r="Q46" s="97"/>
      <c r="R46" s="97"/>
      <c r="S46" s="97"/>
    </row>
    <row r="47" spans="1:19" ht="13.5" thickBot="1" x14ac:dyDescent="0.25">
      <c r="A47" s="447" t="s">
        <v>245</v>
      </c>
      <c r="B47" s="448"/>
      <c r="C47" s="448"/>
      <c r="D47" s="448"/>
      <c r="E47" s="448"/>
      <c r="F47" s="448"/>
      <c r="G47" s="449"/>
      <c r="H47" s="97"/>
      <c r="I47" s="402" t="s">
        <v>246</v>
      </c>
      <c r="J47" s="403"/>
      <c r="K47" s="403"/>
      <c r="L47" s="403"/>
      <c r="M47" s="403"/>
      <c r="N47" s="403"/>
      <c r="O47" s="403"/>
      <c r="P47" s="403"/>
      <c r="Q47" s="403"/>
      <c r="R47" s="403"/>
      <c r="S47" s="404"/>
    </row>
    <row r="48" spans="1:19" ht="13.5" thickBot="1" x14ac:dyDescent="0.25">
      <c r="A48" s="204" t="s">
        <v>25</v>
      </c>
      <c r="B48" s="396" t="s">
        <v>121</v>
      </c>
      <c r="C48" s="396"/>
      <c r="D48" s="396"/>
      <c r="E48" s="396" t="s">
        <v>174</v>
      </c>
      <c r="F48" s="396"/>
      <c r="G48" s="210" t="s">
        <v>155</v>
      </c>
      <c r="H48" s="97"/>
      <c r="I48" s="92" t="s">
        <v>25</v>
      </c>
      <c r="J48" s="400" t="s">
        <v>121</v>
      </c>
      <c r="K48" s="396"/>
      <c r="L48" s="396"/>
      <c r="M48" s="396"/>
      <c r="N48" s="444"/>
      <c r="O48" s="451" t="s">
        <v>154</v>
      </c>
      <c r="P48" s="452"/>
      <c r="Q48" s="452"/>
      <c r="R48" s="453"/>
      <c r="S48" s="92" t="s">
        <v>159</v>
      </c>
    </row>
    <row r="49" spans="1:19" x14ac:dyDescent="0.2">
      <c r="A49" s="172">
        <v>1</v>
      </c>
      <c r="B49" s="450"/>
      <c r="C49" s="450"/>
      <c r="D49" s="450"/>
      <c r="E49" s="464"/>
      <c r="F49" s="464"/>
      <c r="G49" s="98"/>
      <c r="H49" s="97"/>
      <c r="I49" s="172">
        <v>1</v>
      </c>
      <c r="J49" s="450"/>
      <c r="K49" s="450"/>
      <c r="L49" s="450"/>
      <c r="M49" s="450"/>
      <c r="N49" s="450"/>
      <c r="O49" s="461"/>
      <c r="P49" s="462"/>
      <c r="Q49" s="462"/>
      <c r="R49" s="463"/>
      <c r="S49" s="98"/>
    </row>
    <row r="50" spans="1:19" x14ac:dyDescent="0.2">
      <c r="A50" s="173">
        <v>2</v>
      </c>
      <c r="B50" s="450"/>
      <c r="C50" s="450"/>
      <c r="D50" s="450"/>
      <c r="E50" s="465"/>
      <c r="F50" s="465"/>
      <c r="G50" s="99"/>
      <c r="H50" s="97"/>
      <c r="I50" s="173">
        <v>2</v>
      </c>
      <c r="J50" s="450"/>
      <c r="K50" s="450"/>
      <c r="L50" s="450"/>
      <c r="M50" s="450"/>
      <c r="N50" s="450"/>
      <c r="O50" s="469"/>
      <c r="P50" s="470"/>
      <c r="Q50" s="470"/>
      <c r="R50" s="471"/>
      <c r="S50" s="99"/>
    </row>
    <row r="51" spans="1:19" x14ac:dyDescent="0.2">
      <c r="A51" s="173">
        <v>3</v>
      </c>
      <c r="B51" s="450"/>
      <c r="C51" s="450"/>
      <c r="D51" s="450"/>
      <c r="E51" s="465"/>
      <c r="F51" s="465"/>
      <c r="G51" s="99"/>
      <c r="H51" s="97"/>
      <c r="I51" s="173">
        <v>3</v>
      </c>
      <c r="J51" s="450"/>
      <c r="K51" s="450"/>
      <c r="L51" s="450"/>
      <c r="M51" s="450"/>
      <c r="N51" s="450"/>
      <c r="O51" s="469"/>
      <c r="P51" s="470"/>
      <c r="Q51" s="470"/>
      <c r="R51" s="471"/>
      <c r="S51" s="99"/>
    </row>
    <row r="52" spans="1:19" x14ac:dyDescent="0.2">
      <c r="A52" s="173">
        <v>4</v>
      </c>
      <c r="B52" s="450"/>
      <c r="C52" s="450"/>
      <c r="D52" s="450"/>
      <c r="E52" s="465"/>
      <c r="F52" s="465"/>
      <c r="G52" s="99"/>
      <c r="H52" s="97"/>
      <c r="I52" s="173">
        <v>4</v>
      </c>
      <c r="J52" s="450"/>
      <c r="K52" s="450"/>
      <c r="L52" s="450"/>
      <c r="M52" s="450"/>
      <c r="N52" s="450"/>
      <c r="O52" s="469"/>
      <c r="P52" s="470"/>
      <c r="Q52" s="470"/>
      <c r="R52" s="471"/>
      <c r="S52" s="99"/>
    </row>
    <row r="53" spans="1:19" ht="13.5" thickBot="1" x14ac:dyDescent="0.25">
      <c r="A53" s="170">
        <v>5</v>
      </c>
      <c r="B53" s="450"/>
      <c r="C53" s="450"/>
      <c r="D53" s="450"/>
      <c r="E53" s="472"/>
      <c r="F53" s="472"/>
      <c r="G53" s="95"/>
      <c r="H53" s="97"/>
      <c r="I53" s="170">
        <v>5</v>
      </c>
      <c r="J53" s="450"/>
      <c r="K53" s="450"/>
      <c r="L53" s="450"/>
      <c r="M53" s="450"/>
      <c r="N53" s="450"/>
      <c r="O53" s="466"/>
      <c r="P53" s="467"/>
      <c r="Q53" s="467"/>
      <c r="R53" s="468"/>
      <c r="S53" s="95"/>
    </row>
    <row r="54" spans="1:19" ht="13.5" thickBot="1" x14ac:dyDescent="0.25">
      <c r="A54" s="455" t="s">
        <v>182</v>
      </c>
      <c r="B54" s="456"/>
      <c r="C54" s="456"/>
      <c r="D54" s="456"/>
      <c r="E54" s="456"/>
      <c r="F54" s="456"/>
      <c r="G54" s="211">
        <f>IF(SUM(G49:G53)&gt;40,40,SUM(G49:G53))</f>
        <v>0</v>
      </c>
      <c r="H54" s="97"/>
      <c r="I54" s="455" t="s">
        <v>181</v>
      </c>
      <c r="J54" s="456"/>
      <c r="K54" s="456"/>
      <c r="L54" s="456"/>
      <c r="M54" s="456"/>
      <c r="N54" s="456"/>
      <c r="O54" s="456"/>
      <c r="P54" s="456"/>
      <c r="Q54" s="456"/>
      <c r="R54" s="457"/>
      <c r="S54" s="96">
        <f>IF(SUM(S49:S53)&gt;30,30,SUM(S49:S53))</f>
        <v>0</v>
      </c>
    </row>
    <row r="55" spans="1:19" ht="13.5" thickBot="1" x14ac:dyDescent="0.25">
      <c r="A55" s="209"/>
      <c r="B55" s="209"/>
      <c r="C55" s="209"/>
      <c r="D55" s="209"/>
      <c r="E55" s="209"/>
      <c r="F55" s="209"/>
      <c r="G55" s="100"/>
      <c r="H55" s="97"/>
      <c r="I55" s="209"/>
      <c r="J55" s="209"/>
      <c r="K55" s="209"/>
      <c r="L55" s="209"/>
      <c r="M55" s="209"/>
      <c r="N55" s="209"/>
      <c r="O55" s="209"/>
      <c r="P55" s="209"/>
      <c r="Q55" s="209"/>
      <c r="R55" s="209"/>
      <c r="S55" s="100"/>
    </row>
    <row r="56" spans="1:19" ht="13.5" thickBot="1" x14ac:dyDescent="0.25">
      <c r="A56" s="447" t="s">
        <v>190</v>
      </c>
      <c r="B56" s="448"/>
      <c r="C56" s="448"/>
      <c r="D56" s="448"/>
      <c r="E56" s="448"/>
      <c r="F56" s="448"/>
      <c r="G56" s="449"/>
      <c r="H56" s="97"/>
      <c r="I56" s="402" t="s">
        <v>254</v>
      </c>
      <c r="J56" s="403"/>
      <c r="K56" s="403"/>
      <c r="L56" s="403"/>
      <c r="M56" s="403"/>
      <c r="N56" s="403"/>
      <c r="O56" s="403"/>
      <c r="P56" s="403"/>
      <c r="Q56" s="403"/>
      <c r="R56" s="403"/>
      <c r="S56" s="404"/>
    </row>
    <row r="57" spans="1:19" ht="13.5" thickBot="1" x14ac:dyDescent="0.25">
      <c r="A57" s="204" t="s">
        <v>25</v>
      </c>
      <c r="B57" s="396" t="s">
        <v>121</v>
      </c>
      <c r="C57" s="396"/>
      <c r="D57" s="396"/>
      <c r="E57" s="396" t="s">
        <v>196</v>
      </c>
      <c r="F57" s="396"/>
      <c r="G57" s="210" t="s">
        <v>155</v>
      </c>
      <c r="H57" s="97"/>
      <c r="I57" s="92" t="s">
        <v>25</v>
      </c>
      <c r="J57" s="400" t="s">
        <v>210</v>
      </c>
      <c r="K57" s="396"/>
      <c r="L57" s="396"/>
      <c r="M57" s="396"/>
      <c r="N57" s="444"/>
      <c r="O57" s="451" t="s">
        <v>215</v>
      </c>
      <c r="P57" s="452"/>
      <c r="Q57" s="452"/>
      <c r="R57" s="453"/>
      <c r="S57" s="92" t="s">
        <v>159</v>
      </c>
    </row>
    <row r="58" spans="1:19" ht="21.95" customHeight="1" x14ac:dyDescent="0.2">
      <c r="A58" s="172">
        <v>1</v>
      </c>
      <c r="B58" s="450"/>
      <c r="C58" s="450"/>
      <c r="D58" s="450"/>
      <c r="E58" s="454"/>
      <c r="F58" s="454"/>
      <c r="G58" s="98"/>
      <c r="H58" s="97"/>
      <c r="I58" s="172">
        <v>1</v>
      </c>
      <c r="J58" s="450"/>
      <c r="K58" s="450"/>
      <c r="L58" s="450"/>
      <c r="M58" s="450"/>
      <c r="N58" s="450"/>
      <c r="O58" s="473"/>
      <c r="P58" s="474"/>
      <c r="Q58" s="474"/>
      <c r="R58" s="475"/>
      <c r="S58" s="98"/>
    </row>
    <row r="59" spans="1:19" ht="21.95" customHeight="1" thickBot="1" x14ac:dyDescent="0.25">
      <c r="A59" s="173">
        <v>2</v>
      </c>
      <c r="B59" s="450"/>
      <c r="C59" s="450"/>
      <c r="D59" s="450"/>
      <c r="E59" s="476"/>
      <c r="F59" s="477"/>
      <c r="G59" s="98"/>
      <c r="H59" s="97"/>
      <c r="I59" s="173">
        <v>2</v>
      </c>
      <c r="J59" s="450"/>
      <c r="K59" s="450"/>
      <c r="L59" s="450"/>
      <c r="M59" s="450"/>
      <c r="N59" s="450"/>
      <c r="O59" s="438"/>
      <c r="P59" s="439"/>
      <c r="Q59" s="439"/>
      <c r="R59" s="440"/>
      <c r="S59" s="99"/>
    </row>
    <row r="60" spans="1:19" ht="13.5" thickBot="1" x14ac:dyDescent="0.25">
      <c r="A60" s="455" t="s">
        <v>201</v>
      </c>
      <c r="B60" s="456"/>
      <c r="C60" s="456"/>
      <c r="D60" s="456"/>
      <c r="E60" s="456"/>
      <c r="F60" s="456"/>
      <c r="G60" s="211">
        <f>SUM(G58:G59)</f>
        <v>0</v>
      </c>
      <c r="H60" s="97"/>
      <c r="I60" s="455" t="s">
        <v>216</v>
      </c>
      <c r="J60" s="456"/>
      <c r="K60" s="456"/>
      <c r="L60" s="456"/>
      <c r="M60" s="456"/>
      <c r="N60" s="456"/>
      <c r="O60" s="456"/>
      <c r="P60" s="456"/>
      <c r="Q60" s="456"/>
      <c r="R60" s="457"/>
      <c r="S60" s="96">
        <f>SUM(S58:S59)</f>
        <v>0</v>
      </c>
    </row>
    <row r="61" spans="1:19" ht="13.5" thickBot="1" x14ac:dyDescent="0.25">
      <c r="A61" s="209"/>
      <c r="B61" s="209"/>
      <c r="C61" s="209"/>
      <c r="D61" s="209"/>
      <c r="E61" s="209"/>
      <c r="F61" s="209"/>
      <c r="G61" s="100"/>
      <c r="H61" s="97"/>
      <c r="I61" s="97"/>
      <c r="J61" s="97"/>
      <c r="K61" s="97"/>
      <c r="L61" s="97"/>
      <c r="M61" s="97"/>
      <c r="N61" s="97"/>
      <c r="O61" s="97"/>
      <c r="P61" s="97"/>
      <c r="Q61" s="97"/>
      <c r="R61" s="97"/>
      <c r="S61" s="97"/>
    </row>
    <row r="62" spans="1:19" ht="13.5" thickBot="1" x14ac:dyDescent="0.25">
      <c r="A62" s="447" t="s">
        <v>247</v>
      </c>
      <c r="B62" s="448"/>
      <c r="C62" s="448"/>
      <c r="D62" s="448"/>
      <c r="E62" s="448"/>
      <c r="F62" s="448"/>
      <c r="G62" s="449"/>
      <c r="H62" s="97"/>
      <c r="I62" s="402" t="s">
        <v>248</v>
      </c>
      <c r="J62" s="403"/>
      <c r="K62" s="403"/>
      <c r="L62" s="403"/>
      <c r="M62" s="403"/>
      <c r="N62" s="403"/>
      <c r="O62" s="403"/>
      <c r="P62" s="403"/>
      <c r="Q62" s="403"/>
      <c r="R62" s="403"/>
      <c r="S62" s="404"/>
    </row>
    <row r="63" spans="1:19" ht="13.5" thickBot="1" x14ac:dyDescent="0.25">
      <c r="A63" s="204" t="s">
        <v>25</v>
      </c>
      <c r="B63" s="396" t="s">
        <v>113</v>
      </c>
      <c r="C63" s="396"/>
      <c r="D63" s="396"/>
      <c r="E63" s="396" t="s">
        <v>183</v>
      </c>
      <c r="F63" s="396"/>
      <c r="G63" s="210" t="s">
        <v>155</v>
      </c>
      <c r="H63" s="97"/>
      <c r="I63" s="92" t="s">
        <v>25</v>
      </c>
      <c r="J63" s="400" t="s">
        <v>188</v>
      </c>
      <c r="K63" s="396"/>
      <c r="L63" s="396"/>
      <c r="M63" s="396"/>
      <c r="N63" s="444"/>
      <c r="O63" s="451" t="s">
        <v>154</v>
      </c>
      <c r="P63" s="452"/>
      <c r="Q63" s="452"/>
      <c r="R63" s="453"/>
      <c r="S63" s="92" t="s">
        <v>159</v>
      </c>
    </row>
    <row r="64" spans="1:19" ht="20.100000000000001" customHeight="1" x14ac:dyDescent="0.2">
      <c r="A64" s="172">
        <v>1</v>
      </c>
      <c r="B64" s="450"/>
      <c r="C64" s="450"/>
      <c r="D64" s="450"/>
      <c r="E64" s="454"/>
      <c r="F64" s="454"/>
      <c r="G64" s="98"/>
      <c r="H64" s="97"/>
      <c r="I64" s="172">
        <v>1</v>
      </c>
      <c r="J64" s="450"/>
      <c r="K64" s="450"/>
      <c r="L64" s="450"/>
      <c r="M64" s="450"/>
      <c r="N64" s="450"/>
      <c r="O64" s="473"/>
      <c r="P64" s="474"/>
      <c r="Q64" s="474"/>
      <c r="R64" s="475"/>
      <c r="S64" s="98"/>
    </row>
    <row r="65" spans="1:19" ht="20.100000000000001" customHeight="1" x14ac:dyDescent="0.2">
      <c r="A65" s="173">
        <v>2</v>
      </c>
      <c r="B65" s="450"/>
      <c r="C65" s="450"/>
      <c r="D65" s="450"/>
      <c r="E65" s="436"/>
      <c r="F65" s="436"/>
      <c r="G65" s="99"/>
      <c r="H65" s="97"/>
      <c r="I65" s="173">
        <v>2</v>
      </c>
      <c r="J65" s="450"/>
      <c r="K65" s="450"/>
      <c r="L65" s="450"/>
      <c r="M65" s="450"/>
      <c r="N65" s="450"/>
      <c r="O65" s="438"/>
      <c r="P65" s="439"/>
      <c r="Q65" s="439"/>
      <c r="R65" s="440"/>
      <c r="S65" s="99"/>
    </row>
    <row r="66" spans="1:19" ht="20.100000000000001" customHeight="1" x14ac:dyDescent="0.2">
      <c r="A66" s="173">
        <v>3</v>
      </c>
      <c r="B66" s="450"/>
      <c r="C66" s="450"/>
      <c r="D66" s="450"/>
      <c r="E66" s="436"/>
      <c r="F66" s="436"/>
      <c r="G66" s="99"/>
      <c r="H66" s="97"/>
      <c r="I66" s="173">
        <v>3</v>
      </c>
      <c r="J66" s="450"/>
      <c r="K66" s="450"/>
      <c r="L66" s="450"/>
      <c r="M66" s="450"/>
      <c r="N66" s="450"/>
      <c r="O66" s="438"/>
      <c r="P66" s="439"/>
      <c r="Q66" s="439"/>
      <c r="R66" s="440"/>
      <c r="S66" s="99"/>
    </row>
    <row r="67" spans="1:19" ht="20.100000000000001" customHeight="1" x14ac:dyDescent="0.2">
      <c r="A67" s="173">
        <v>4</v>
      </c>
      <c r="B67" s="450"/>
      <c r="C67" s="450"/>
      <c r="D67" s="450"/>
      <c r="E67" s="436"/>
      <c r="F67" s="436"/>
      <c r="G67" s="99"/>
      <c r="H67" s="97"/>
      <c r="I67" s="173">
        <v>4</v>
      </c>
      <c r="J67" s="450"/>
      <c r="K67" s="450"/>
      <c r="L67" s="450"/>
      <c r="M67" s="450"/>
      <c r="N67" s="450"/>
      <c r="O67" s="438"/>
      <c r="P67" s="439"/>
      <c r="Q67" s="439"/>
      <c r="R67" s="440"/>
      <c r="S67" s="99"/>
    </row>
    <row r="68" spans="1:19" ht="20.100000000000001" customHeight="1" thickBot="1" x14ac:dyDescent="0.25">
      <c r="A68" s="170">
        <v>5</v>
      </c>
      <c r="B68" s="450"/>
      <c r="C68" s="450"/>
      <c r="D68" s="450"/>
      <c r="E68" s="437"/>
      <c r="F68" s="437"/>
      <c r="G68" s="95"/>
      <c r="H68" s="97"/>
      <c r="I68" s="170">
        <v>5</v>
      </c>
      <c r="J68" s="450"/>
      <c r="K68" s="450"/>
      <c r="L68" s="450"/>
      <c r="M68" s="450"/>
      <c r="N68" s="450"/>
      <c r="O68" s="441"/>
      <c r="P68" s="442"/>
      <c r="Q68" s="442"/>
      <c r="R68" s="443"/>
      <c r="S68" s="95"/>
    </row>
    <row r="69" spans="1:19" ht="13.5" thickBot="1" x14ac:dyDescent="0.25">
      <c r="A69" s="455" t="s">
        <v>184</v>
      </c>
      <c r="B69" s="456"/>
      <c r="C69" s="456"/>
      <c r="D69" s="456"/>
      <c r="E69" s="456"/>
      <c r="F69" s="456"/>
      <c r="G69" s="211">
        <f>IF(SUM(G64:G68)&gt;90,90,SUM(G64:G68))</f>
        <v>0</v>
      </c>
      <c r="H69" s="97"/>
      <c r="I69" s="455" t="s">
        <v>189</v>
      </c>
      <c r="J69" s="456"/>
      <c r="K69" s="456"/>
      <c r="L69" s="456"/>
      <c r="M69" s="456"/>
      <c r="N69" s="456"/>
      <c r="O69" s="456"/>
      <c r="P69" s="456"/>
      <c r="Q69" s="456"/>
      <c r="R69" s="457"/>
      <c r="S69" s="96">
        <f>IF(SUM(S64:S68)&gt;15,15,SUM(S64:S68))</f>
        <v>0</v>
      </c>
    </row>
    <row r="70" spans="1:19" ht="13.5" thickBot="1" x14ac:dyDescent="0.25">
      <c r="A70" s="97"/>
      <c r="B70" s="97"/>
      <c r="C70" s="97"/>
      <c r="D70" s="171"/>
      <c r="E70" s="97"/>
      <c r="F70" s="97"/>
      <c r="G70" s="97"/>
      <c r="H70" s="97"/>
      <c r="I70" s="97"/>
      <c r="J70" s="97"/>
      <c r="K70" s="97"/>
      <c r="L70" s="97"/>
      <c r="M70" s="97"/>
      <c r="N70" s="97"/>
      <c r="O70" s="97"/>
      <c r="P70" s="97"/>
      <c r="Q70" s="97"/>
      <c r="R70" s="97"/>
      <c r="S70" s="97"/>
    </row>
    <row r="71" spans="1:19" ht="13.5" thickBot="1" x14ac:dyDescent="0.25">
      <c r="A71" s="447" t="s">
        <v>217</v>
      </c>
      <c r="B71" s="448"/>
      <c r="C71" s="448"/>
      <c r="D71" s="448"/>
      <c r="E71" s="448"/>
      <c r="F71" s="448"/>
      <c r="G71" s="449"/>
      <c r="H71" s="97"/>
      <c r="I71" s="402" t="s">
        <v>249</v>
      </c>
      <c r="J71" s="403"/>
      <c r="K71" s="403"/>
      <c r="L71" s="403"/>
      <c r="M71" s="403"/>
      <c r="N71" s="403"/>
      <c r="O71" s="403"/>
      <c r="P71" s="403"/>
      <c r="Q71" s="403"/>
      <c r="R71" s="403"/>
      <c r="S71" s="404"/>
    </row>
    <row r="72" spans="1:19" ht="13.5" thickBot="1" x14ac:dyDescent="0.25">
      <c r="A72" s="204" t="s">
        <v>25</v>
      </c>
      <c r="B72" s="396" t="s">
        <v>121</v>
      </c>
      <c r="C72" s="396"/>
      <c r="D72" s="396"/>
      <c r="E72" s="396" t="s">
        <v>225</v>
      </c>
      <c r="F72" s="396"/>
      <c r="G72" s="210" t="s">
        <v>155</v>
      </c>
      <c r="H72" s="97"/>
      <c r="I72" s="92" t="s">
        <v>25</v>
      </c>
      <c r="J72" s="400" t="s">
        <v>121</v>
      </c>
      <c r="K72" s="396"/>
      <c r="L72" s="396"/>
      <c r="M72" s="396"/>
      <c r="N72" s="444"/>
      <c r="O72" s="451" t="s">
        <v>151</v>
      </c>
      <c r="P72" s="452"/>
      <c r="Q72" s="452"/>
      <c r="R72" s="453"/>
      <c r="S72" s="92" t="s">
        <v>159</v>
      </c>
    </row>
    <row r="73" spans="1:19" ht="20.100000000000001" customHeight="1" x14ac:dyDescent="0.2">
      <c r="A73" s="172">
        <v>1</v>
      </c>
      <c r="B73" s="450"/>
      <c r="C73" s="450"/>
      <c r="D73" s="450"/>
      <c r="E73" s="454"/>
      <c r="F73" s="454"/>
      <c r="G73" s="98"/>
      <c r="H73" s="97"/>
      <c r="I73" s="172">
        <v>1</v>
      </c>
      <c r="J73" s="450"/>
      <c r="K73" s="450"/>
      <c r="L73" s="450"/>
      <c r="M73" s="450"/>
      <c r="N73" s="450"/>
      <c r="O73" s="473"/>
      <c r="P73" s="474"/>
      <c r="Q73" s="474"/>
      <c r="R73" s="475"/>
      <c r="S73" s="98"/>
    </row>
    <row r="74" spans="1:19" ht="20.100000000000001" customHeight="1" x14ac:dyDescent="0.2">
      <c r="A74" s="173">
        <v>2</v>
      </c>
      <c r="B74" s="450"/>
      <c r="C74" s="450"/>
      <c r="D74" s="450"/>
      <c r="E74" s="436"/>
      <c r="F74" s="436"/>
      <c r="G74" s="99"/>
      <c r="H74" s="97"/>
      <c r="I74" s="173">
        <v>2</v>
      </c>
      <c r="J74" s="450"/>
      <c r="K74" s="450"/>
      <c r="L74" s="450"/>
      <c r="M74" s="450"/>
      <c r="N74" s="450"/>
      <c r="O74" s="438"/>
      <c r="P74" s="439"/>
      <c r="Q74" s="439"/>
      <c r="R74" s="440"/>
      <c r="S74" s="99"/>
    </row>
    <row r="75" spans="1:19" ht="20.100000000000001" customHeight="1" x14ac:dyDescent="0.2">
      <c r="A75" s="173">
        <v>3</v>
      </c>
      <c r="B75" s="450"/>
      <c r="C75" s="450"/>
      <c r="D75" s="450"/>
      <c r="E75" s="436"/>
      <c r="F75" s="436"/>
      <c r="G75" s="99"/>
      <c r="H75" s="97"/>
      <c r="I75" s="173">
        <v>3</v>
      </c>
      <c r="J75" s="450"/>
      <c r="K75" s="450"/>
      <c r="L75" s="450"/>
      <c r="M75" s="450"/>
      <c r="N75" s="450"/>
      <c r="O75" s="438"/>
      <c r="P75" s="439"/>
      <c r="Q75" s="439"/>
      <c r="R75" s="440"/>
      <c r="S75" s="99"/>
    </row>
    <row r="76" spans="1:19" ht="20.100000000000001" customHeight="1" x14ac:dyDescent="0.2">
      <c r="A76" s="173">
        <v>4</v>
      </c>
      <c r="B76" s="450"/>
      <c r="C76" s="450"/>
      <c r="D76" s="450"/>
      <c r="E76" s="436"/>
      <c r="F76" s="436"/>
      <c r="G76" s="99"/>
      <c r="H76" s="97"/>
      <c r="I76" s="173">
        <v>4</v>
      </c>
      <c r="J76" s="450"/>
      <c r="K76" s="450"/>
      <c r="L76" s="450"/>
      <c r="M76" s="450"/>
      <c r="N76" s="450"/>
      <c r="O76" s="438"/>
      <c r="P76" s="439"/>
      <c r="Q76" s="439"/>
      <c r="R76" s="440"/>
      <c r="S76" s="99"/>
    </row>
    <row r="77" spans="1:19" ht="20.100000000000001" customHeight="1" thickBot="1" x14ac:dyDescent="0.25">
      <c r="A77" s="170">
        <v>5</v>
      </c>
      <c r="B77" s="450"/>
      <c r="C77" s="450"/>
      <c r="D77" s="450"/>
      <c r="E77" s="437"/>
      <c r="F77" s="437"/>
      <c r="G77" s="95"/>
      <c r="H77" s="97"/>
      <c r="I77" s="170">
        <v>5</v>
      </c>
      <c r="J77" s="450"/>
      <c r="K77" s="450"/>
      <c r="L77" s="450"/>
      <c r="M77" s="450"/>
      <c r="N77" s="450"/>
      <c r="O77" s="441"/>
      <c r="P77" s="442"/>
      <c r="Q77" s="442"/>
      <c r="R77" s="443"/>
      <c r="S77" s="95"/>
    </row>
    <row r="78" spans="1:19" ht="13.5" thickBot="1" x14ac:dyDescent="0.25">
      <c r="A78" s="455" t="s">
        <v>226</v>
      </c>
      <c r="B78" s="456"/>
      <c r="C78" s="456"/>
      <c r="D78" s="456"/>
      <c r="E78" s="456"/>
      <c r="F78" s="456"/>
      <c r="G78" s="211">
        <f>+SUM(G73:G77)</f>
        <v>0</v>
      </c>
      <c r="H78" s="97"/>
      <c r="I78" s="455" t="s">
        <v>189</v>
      </c>
      <c r="J78" s="456"/>
      <c r="K78" s="456"/>
      <c r="L78" s="456"/>
      <c r="M78" s="456"/>
      <c r="N78" s="456"/>
      <c r="O78" s="456"/>
      <c r="P78" s="456"/>
      <c r="Q78" s="456"/>
      <c r="R78" s="457"/>
      <c r="S78" s="96">
        <f>IF(SUM(S73:S77)&gt;45,45,SUM(S73:S77))</f>
        <v>0</v>
      </c>
    </row>
    <row r="79" spans="1:19" ht="13.5" thickBot="1" x14ac:dyDescent="0.25">
      <c r="A79" s="97"/>
      <c r="B79" s="97"/>
      <c r="C79" s="97"/>
      <c r="D79" s="171"/>
      <c r="E79" s="97"/>
      <c r="F79" s="97"/>
      <c r="G79" s="97"/>
      <c r="H79" s="97"/>
      <c r="I79" s="97"/>
      <c r="J79" s="97"/>
      <c r="K79" s="97"/>
      <c r="L79" s="97"/>
      <c r="M79" s="97"/>
      <c r="N79" s="97"/>
      <c r="O79" s="97"/>
      <c r="P79" s="97"/>
      <c r="Q79" s="97"/>
      <c r="R79" s="97"/>
      <c r="S79" s="97"/>
    </row>
    <row r="80" spans="1:19" ht="13.5" thickBot="1" x14ac:dyDescent="0.25">
      <c r="A80" s="447" t="s">
        <v>14</v>
      </c>
      <c r="B80" s="448"/>
      <c r="C80" s="448"/>
      <c r="D80" s="448"/>
      <c r="E80" s="448"/>
      <c r="F80" s="448"/>
      <c r="G80" s="449"/>
      <c r="H80" s="97"/>
      <c r="I80" s="402" t="s">
        <v>30</v>
      </c>
      <c r="J80" s="403"/>
      <c r="K80" s="403"/>
      <c r="L80" s="403"/>
      <c r="M80" s="403"/>
      <c r="N80" s="403"/>
      <c r="O80" s="403"/>
      <c r="P80" s="403"/>
      <c r="Q80" s="403"/>
      <c r="R80" s="403"/>
      <c r="S80" s="404"/>
    </row>
    <row r="81" spans="1:19" ht="13.5" thickBot="1" x14ac:dyDescent="0.25">
      <c r="A81" s="204" t="s">
        <v>25</v>
      </c>
      <c r="B81" s="401" t="s">
        <v>151</v>
      </c>
      <c r="C81" s="479"/>
      <c r="D81" s="479"/>
      <c r="E81" s="479"/>
      <c r="F81" s="480"/>
      <c r="G81" s="210" t="s">
        <v>155</v>
      </c>
      <c r="H81" s="97"/>
      <c r="I81" s="92" t="s">
        <v>25</v>
      </c>
      <c r="J81" s="400" t="s">
        <v>233</v>
      </c>
      <c r="K81" s="396"/>
      <c r="L81" s="396"/>
      <c r="M81" s="396"/>
      <c r="N81" s="444"/>
      <c r="O81" s="451" t="s">
        <v>234</v>
      </c>
      <c r="P81" s="452"/>
      <c r="Q81" s="452"/>
      <c r="R81" s="453"/>
      <c r="S81" s="92" t="s">
        <v>159</v>
      </c>
    </row>
    <row r="82" spans="1:19" ht="21.95" customHeight="1" x14ac:dyDescent="0.2">
      <c r="A82" s="172">
        <v>1</v>
      </c>
      <c r="B82" s="481"/>
      <c r="C82" s="482"/>
      <c r="D82" s="482"/>
      <c r="E82" s="482"/>
      <c r="F82" s="483"/>
      <c r="G82" s="98"/>
      <c r="H82" s="97"/>
      <c r="I82" s="172">
        <v>1</v>
      </c>
      <c r="J82" s="450"/>
      <c r="K82" s="450"/>
      <c r="L82" s="450"/>
      <c r="M82" s="450"/>
      <c r="N82" s="450"/>
      <c r="O82" s="473"/>
      <c r="P82" s="474"/>
      <c r="Q82" s="474"/>
      <c r="R82" s="475"/>
      <c r="S82" s="98"/>
    </row>
    <row r="83" spans="1:19" ht="21.95" customHeight="1" thickBot="1" x14ac:dyDescent="0.25">
      <c r="A83" s="173">
        <v>2</v>
      </c>
      <c r="B83" s="484"/>
      <c r="C83" s="485"/>
      <c r="D83" s="485"/>
      <c r="E83" s="485"/>
      <c r="F83" s="486"/>
      <c r="G83" s="99"/>
      <c r="H83" s="97"/>
      <c r="I83" s="173">
        <v>2</v>
      </c>
      <c r="J83" s="478"/>
      <c r="K83" s="478"/>
      <c r="L83" s="478"/>
      <c r="M83" s="478"/>
      <c r="N83" s="478"/>
      <c r="O83" s="438"/>
      <c r="P83" s="439"/>
      <c r="Q83" s="439"/>
      <c r="R83" s="440"/>
      <c r="S83" s="99"/>
    </row>
    <row r="84" spans="1:19" ht="21.95" customHeight="1" thickBot="1" x14ac:dyDescent="0.25">
      <c r="A84" s="455" t="s">
        <v>232</v>
      </c>
      <c r="B84" s="456"/>
      <c r="C84" s="456"/>
      <c r="D84" s="456"/>
      <c r="E84" s="456"/>
      <c r="F84" s="456"/>
      <c r="G84" s="211">
        <f>SUM(G82:G83)</f>
        <v>0</v>
      </c>
      <c r="I84" s="137">
        <v>3</v>
      </c>
      <c r="J84" s="478"/>
      <c r="K84" s="478"/>
      <c r="L84" s="478"/>
      <c r="M84" s="478"/>
      <c r="N84" s="478"/>
      <c r="O84" s="438"/>
      <c r="P84" s="439"/>
      <c r="Q84" s="439"/>
      <c r="R84" s="440"/>
      <c r="S84" s="94"/>
    </row>
    <row r="85" spans="1:19" ht="21.95" customHeight="1" x14ac:dyDescent="0.2">
      <c r="A85" s="487"/>
      <c r="B85" s="487"/>
      <c r="C85" s="487"/>
      <c r="D85" s="487"/>
      <c r="E85" s="487"/>
      <c r="F85" s="487"/>
      <c r="G85" s="487"/>
      <c r="I85" s="137">
        <v>4</v>
      </c>
      <c r="J85" s="478"/>
      <c r="K85" s="478"/>
      <c r="L85" s="478"/>
      <c r="M85" s="478"/>
      <c r="N85" s="478"/>
      <c r="O85" s="438"/>
      <c r="P85" s="439"/>
      <c r="Q85" s="439"/>
      <c r="R85" s="440"/>
      <c r="S85" s="94"/>
    </row>
    <row r="86" spans="1:19" ht="21.95" customHeight="1" x14ac:dyDescent="0.2">
      <c r="A86" s="488"/>
      <c r="B86" s="488"/>
      <c r="C86" s="488"/>
      <c r="D86" s="488"/>
      <c r="E86" s="488"/>
      <c r="F86" s="488"/>
      <c r="G86" s="488"/>
      <c r="I86" s="174">
        <v>5</v>
      </c>
      <c r="J86" s="498"/>
      <c r="K86" s="498"/>
      <c r="L86" s="498"/>
      <c r="M86" s="498"/>
      <c r="N86" s="498"/>
      <c r="O86" s="441"/>
      <c r="P86" s="442"/>
      <c r="Q86" s="442"/>
      <c r="R86" s="443"/>
      <c r="S86" s="101"/>
    </row>
    <row r="87" spans="1:19" ht="21.95" customHeight="1" x14ac:dyDescent="0.2">
      <c r="A87" s="488"/>
      <c r="B87" s="488"/>
      <c r="C87" s="488"/>
      <c r="D87" s="488"/>
      <c r="E87" s="488"/>
      <c r="F87" s="488"/>
      <c r="G87" s="488"/>
      <c r="I87" s="174">
        <v>6</v>
      </c>
      <c r="J87" s="498"/>
      <c r="K87" s="498"/>
      <c r="L87" s="498"/>
      <c r="M87" s="498"/>
      <c r="N87" s="498"/>
      <c r="O87" s="441"/>
      <c r="P87" s="442"/>
      <c r="Q87" s="442"/>
      <c r="R87" s="443"/>
      <c r="S87" s="101"/>
    </row>
    <row r="88" spans="1:19" ht="21.95" customHeight="1" thickBot="1" x14ac:dyDescent="0.25">
      <c r="A88" s="488"/>
      <c r="B88" s="488"/>
      <c r="C88" s="488"/>
      <c r="D88" s="488"/>
      <c r="E88" s="488"/>
      <c r="F88" s="488"/>
      <c r="G88" s="488"/>
      <c r="I88" s="174">
        <v>7</v>
      </c>
      <c r="J88" s="498"/>
      <c r="K88" s="498"/>
      <c r="L88" s="498"/>
      <c r="M88" s="498"/>
      <c r="N88" s="498"/>
      <c r="O88" s="441"/>
      <c r="P88" s="442"/>
      <c r="Q88" s="442"/>
      <c r="R88" s="443"/>
      <c r="S88" s="101"/>
    </row>
    <row r="89" spans="1:19" ht="13.5" thickBot="1" x14ac:dyDescent="0.25">
      <c r="A89" s="488"/>
      <c r="B89" s="488"/>
      <c r="C89" s="488"/>
      <c r="D89" s="488"/>
      <c r="E89" s="488"/>
      <c r="F89" s="488"/>
      <c r="G89" s="488"/>
      <c r="I89" s="499" t="s">
        <v>235</v>
      </c>
      <c r="J89" s="500"/>
      <c r="K89" s="500"/>
      <c r="L89" s="500"/>
      <c r="M89" s="500"/>
      <c r="N89" s="500"/>
      <c r="O89" s="500"/>
      <c r="P89" s="500"/>
      <c r="Q89" s="500"/>
      <c r="R89" s="501"/>
      <c r="S89" s="96">
        <f>SUM(S82:S88)</f>
        <v>0</v>
      </c>
    </row>
    <row r="90" spans="1:19" ht="13.5" thickBot="1" x14ac:dyDescent="0.25">
      <c r="A90" s="488"/>
      <c r="B90" s="488"/>
      <c r="C90" s="488"/>
      <c r="D90" s="488"/>
      <c r="E90" s="488"/>
      <c r="F90" s="488"/>
      <c r="G90" s="488"/>
      <c r="H90" s="102"/>
      <c r="I90" s="102"/>
      <c r="J90" s="102"/>
      <c r="K90" s="102"/>
      <c r="L90" s="102"/>
      <c r="M90" s="102"/>
    </row>
    <row r="91" spans="1:19" x14ac:dyDescent="0.2">
      <c r="A91" s="102"/>
      <c r="B91" s="497" t="s">
        <v>236</v>
      </c>
      <c r="C91" s="497"/>
      <c r="D91" s="497"/>
      <c r="E91" s="502" t="s">
        <v>237</v>
      </c>
      <c r="F91" s="502"/>
      <c r="G91" s="502"/>
      <c r="H91" s="102"/>
      <c r="I91" s="102"/>
      <c r="J91" s="102"/>
      <c r="K91" s="102"/>
      <c r="L91" s="102"/>
      <c r="M91" s="102"/>
      <c r="N91" s="489" t="s">
        <v>21</v>
      </c>
      <c r="O91" s="490"/>
      <c r="P91" s="490"/>
      <c r="Q91" s="490"/>
      <c r="R91" s="493">
        <f>+M35+G45+S45+G54+S54+G60+S60+G69+S69+G78+S78+G84+S89</f>
        <v>0</v>
      </c>
      <c r="S91" s="494"/>
    </row>
    <row r="92" spans="1:19" ht="13.5" thickBot="1" x14ac:dyDescent="0.25">
      <c r="A92" s="102"/>
      <c r="B92" s="102"/>
      <c r="C92" s="102"/>
      <c r="D92" s="175"/>
      <c r="E92" s="102"/>
      <c r="F92" s="102"/>
      <c r="G92" s="102"/>
      <c r="H92" s="102"/>
      <c r="I92" s="102"/>
      <c r="J92" s="102"/>
      <c r="K92" s="102"/>
      <c r="L92" s="102"/>
      <c r="M92" s="102"/>
      <c r="N92" s="491"/>
      <c r="O92" s="492"/>
      <c r="P92" s="492"/>
      <c r="Q92" s="492"/>
      <c r="R92" s="495"/>
      <c r="S92" s="496"/>
    </row>
    <row r="93" spans="1:19" x14ac:dyDescent="0.2">
      <c r="A93" s="102"/>
      <c r="B93" s="212" t="s">
        <v>279</v>
      </c>
      <c r="C93" s="102"/>
      <c r="D93" s="175"/>
      <c r="E93" s="102"/>
      <c r="F93" s="102"/>
      <c r="G93" s="102"/>
      <c r="H93" s="102"/>
      <c r="I93" s="102"/>
      <c r="J93" s="102"/>
      <c r="K93" s="102"/>
      <c r="L93" s="102"/>
      <c r="M93" s="102"/>
      <c r="N93" s="102"/>
      <c r="O93" s="102"/>
      <c r="P93" s="102"/>
      <c r="Q93" s="102"/>
      <c r="R93" s="102"/>
      <c r="S93" s="102"/>
    </row>
    <row r="97" spans="5:5" x14ac:dyDescent="0.2">
      <c r="E97" s="176"/>
    </row>
  </sheetData>
  <sheetProtection algorithmName="SHA-512" hashValue="sWz3/ctMFBA3rpw+cHZRyob8Eh+qxiU56mhg4GxGFIMyd4jIiA7jOmheDuAVWrAulE6WgubHKzTe/xt7kV7vhA==" saltValue="1WpnHCm/V/qZRzMaAr6WlA==" spinCount="100000" sheet="1" objects="1" scenarios="1"/>
  <mergeCells count="197">
    <mergeCell ref="A1:S1"/>
    <mergeCell ref="A2:S2"/>
    <mergeCell ref="A3:N3"/>
    <mergeCell ref="O3:P3"/>
    <mergeCell ref="Q3:R3"/>
    <mergeCell ref="A5:C5"/>
    <mergeCell ref="D5:G5"/>
    <mergeCell ref="J5:M5"/>
    <mergeCell ref="N5:R5"/>
    <mergeCell ref="A11:C11"/>
    <mergeCell ref="D11:G11"/>
    <mergeCell ref="J11:M11"/>
    <mergeCell ref="N11:R11"/>
    <mergeCell ref="A13:S13"/>
    <mergeCell ref="A16:E16"/>
    <mergeCell ref="G16:K16"/>
    <mergeCell ref="A7:C7"/>
    <mergeCell ref="D7:G7"/>
    <mergeCell ref="J7:M7"/>
    <mergeCell ref="N7:R7"/>
    <mergeCell ref="A9:C9"/>
    <mergeCell ref="D9:G9"/>
    <mergeCell ref="J9:M9"/>
    <mergeCell ref="N9:R9"/>
    <mergeCell ref="J18:J19"/>
    <mergeCell ref="K18:M18"/>
    <mergeCell ref="N18:S18"/>
    <mergeCell ref="A28:J28"/>
    <mergeCell ref="A29:J29"/>
    <mergeCell ref="A30:J30"/>
    <mergeCell ref="A18:A19"/>
    <mergeCell ref="B18:B19"/>
    <mergeCell ref="C18:C19"/>
    <mergeCell ref="D18:G18"/>
    <mergeCell ref="H18:H19"/>
    <mergeCell ref="I18:I19"/>
    <mergeCell ref="B39:D39"/>
    <mergeCell ref="E39:F39"/>
    <mergeCell ref="J39:N39"/>
    <mergeCell ref="O39:R39"/>
    <mergeCell ref="B40:D40"/>
    <mergeCell ref="E40:F40"/>
    <mergeCell ref="J40:N40"/>
    <mergeCell ref="O40:R40"/>
    <mergeCell ref="G33:N33"/>
    <mergeCell ref="G34:L34"/>
    <mergeCell ref="M34:N34"/>
    <mergeCell ref="G35:L35"/>
    <mergeCell ref="M35:N35"/>
    <mergeCell ref="A38:G38"/>
    <mergeCell ref="I38:S38"/>
    <mergeCell ref="B43:D43"/>
    <mergeCell ref="E43:F43"/>
    <mergeCell ref="J43:N43"/>
    <mergeCell ref="O43:R43"/>
    <mergeCell ref="B44:D44"/>
    <mergeCell ref="E44:F44"/>
    <mergeCell ref="J44:N44"/>
    <mergeCell ref="O44:R44"/>
    <mergeCell ref="B41:D41"/>
    <mergeCell ref="E41:F41"/>
    <mergeCell ref="J41:N41"/>
    <mergeCell ref="O41:R41"/>
    <mergeCell ref="B42:D42"/>
    <mergeCell ref="E42:F42"/>
    <mergeCell ref="J42:N42"/>
    <mergeCell ref="O42:R42"/>
    <mergeCell ref="B49:D49"/>
    <mergeCell ref="E49:F49"/>
    <mergeCell ref="J49:N49"/>
    <mergeCell ref="O49:R49"/>
    <mergeCell ref="B50:D50"/>
    <mergeCell ref="E50:F50"/>
    <mergeCell ref="J50:N50"/>
    <mergeCell ref="O50:R50"/>
    <mergeCell ref="A45:F45"/>
    <mergeCell ref="I45:R45"/>
    <mergeCell ref="A47:G47"/>
    <mergeCell ref="I47:S47"/>
    <mergeCell ref="B48:D48"/>
    <mergeCell ref="E48:F48"/>
    <mergeCell ref="J48:N48"/>
    <mergeCell ref="O48:R48"/>
    <mergeCell ref="B53:D53"/>
    <mergeCell ref="E53:F53"/>
    <mergeCell ref="J53:N53"/>
    <mergeCell ref="O53:R53"/>
    <mergeCell ref="A54:F54"/>
    <mergeCell ref="I54:R54"/>
    <mergeCell ref="B51:D51"/>
    <mergeCell ref="E51:F51"/>
    <mergeCell ref="J51:N51"/>
    <mergeCell ref="O51:R51"/>
    <mergeCell ref="B52:D52"/>
    <mergeCell ref="E52:F52"/>
    <mergeCell ref="J52:N52"/>
    <mergeCell ref="O52:R52"/>
    <mergeCell ref="B58:D58"/>
    <mergeCell ref="E58:F58"/>
    <mergeCell ref="J58:N58"/>
    <mergeCell ref="O58:R58"/>
    <mergeCell ref="B59:D59"/>
    <mergeCell ref="E59:F59"/>
    <mergeCell ref="J59:N59"/>
    <mergeCell ref="O59:R59"/>
    <mergeCell ref="A56:G56"/>
    <mergeCell ref="I56:S56"/>
    <mergeCell ref="B57:D57"/>
    <mergeCell ref="E57:F57"/>
    <mergeCell ref="J57:N57"/>
    <mergeCell ref="O57:R57"/>
    <mergeCell ref="B64:D64"/>
    <mergeCell ref="E64:F64"/>
    <mergeCell ref="J64:N64"/>
    <mergeCell ref="O64:R64"/>
    <mergeCell ref="B65:D65"/>
    <mergeCell ref="E65:F65"/>
    <mergeCell ref="J65:N65"/>
    <mergeCell ref="O65:R65"/>
    <mergeCell ref="A60:F60"/>
    <mergeCell ref="I60:R60"/>
    <mergeCell ref="A62:G62"/>
    <mergeCell ref="I62:S62"/>
    <mergeCell ref="B63:D63"/>
    <mergeCell ref="E63:F63"/>
    <mergeCell ref="J63:N63"/>
    <mergeCell ref="O63:R63"/>
    <mergeCell ref="B68:D68"/>
    <mergeCell ref="E68:F68"/>
    <mergeCell ref="J68:N68"/>
    <mergeCell ref="O68:R68"/>
    <mergeCell ref="A69:F69"/>
    <mergeCell ref="I69:R69"/>
    <mergeCell ref="B66:D66"/>
    <mergeCell ref="E66:F66"/>
    <mergeCell ref="J66:N66"/>
    <mergeCell ref="O66:R66"/>
    <mergeCell ref="B67:D67"/>
    <mergeCell ref="E67:F67"/>
    <mergeCell ref="J67:N67"/>
    <mergeCell ref="O67:R67"/>
    <mergeCell ref="B73:D73"/>
    <mergeCell ref="E73:F73"/>
    <mergeCell ref="J73:N73"/>
    <mergeCell ref="O73:R73"/>
    <mergeCell ref="B74:D74"/>
    <mergeCell ref="E74:F74"/>
    <mergeCell ref="J74:N74"/>
    <mergeCell ref="O74:R74"/>
    <mergeCell ref="A71:G71"/>
    <mergeCell ref="I71:S71"/>
    <mergeCell ref="B72:D72"/>
    <mergeCell ref="E72:F72"/>
    <mergeCell ref="J72:N72"/>
    <mergeCell ref="O72:R72"/>
    <mergeCell ref="B77:D77"/>
    <mergeCell ref="E77:F77"/>
    <mergeCell ref="J77:N77"/>
    <mergeCell ref="O77:R77"/>
    <mergeCell ref="A78:F78"/>
    <mergeCell ref="I78:R78"/>
    <mergeCell ref="B75:D75"/>
    <mergeCell ref="E75:F75"/>
    <mergeCell ref="J75:N75"/>
    <mergeCell ref="O75:R75"/>
    <mergeCell ref="B76:D76"/>
    <mergeCell ref="E76:F76"/>
    <mergeCell ref="J76:N76"/>
    <mergeCell ref="O76:R76"/>
    <mergeCell ref="B83:F83"/>
    <mergeCell ref="J83:N83"/>
    <mergeCell ref="O83:R83"/>
    <mergeCell ref="A84:F84"/>
    <mergeCell ref="J84:N84"/>
    <mergeCell ref="O84:R84"/>
    <mergeCell ref="A80:G80"/>
    <mergeCell ref="I80:S80"/>
    <mergeCell ref="B81:F81"/>
    <mergeCell ref="J81:N81"/>
    <mergeCell ref="O81:R81"/>
    <mergeCell ref="B82:F82"/>
    <mergeCell ref="J82:N82"/>
    <mergeCell ref="O82:R82"/>
    <mergeCell ref="B91:D91"/>
    <mergeCell ref="E91:G91"/>
    <mergeCell ref="N91:Q92"/>
    <mergeCell ref="R91:S92"/>
    <mergeCell ref="A85:G90"/>
    <mergeCell ref="J85:N85"/>
    <mergeCell ref="O85:R85"/>
    <mergeCell ref="J86:N86"/>
    <mergeCell ref="O86:R86"/>
    <mergeCell ref="J87:N87"/>
    <mergeCell ref="O87:R87"/>
    <mergeCell ref="J88:N88"/>
    <mergeCell ref="O88:R88"/>
    <mergeCell ref="I89:R89"/>
  </mergeCells>
  <dataValidations count="6">
    <dataValidation type="decimal" allowBlank="1" showInputMessage="1" showErrorMessage="1" errorTitle="Error" error="Solo se permiten datos númericos" sqref="J20:J27">
      <formula1>0</formula1>
      <formula2>100</formula2>
    </dataValidation>
    <dataValidation type="decimal" allowBlank="1" showInputMessage="1" showErrorMessage="1" errorTitle="Error" error="Solo se permiten datos numericos" sqref="K20:L20">
      <formula1>0</formula1>
      <formula2>100</formula2>
    </dataValidation>
    <dataValidation type="decimal" allowBlank="1" showInputMessage="1" showErrorMessage="1" errorTitle="Error" error="Solo se permiten datos numericos." sqref="M20">
      <formula1>0</formula1>
      <formula2>100</formula2>
    </dataValidation>
    <dataValidation allowBlank="1" showInputMessage="1" showErrorMessage="1" errorTitle="Error" error="Seleccione un Item de la lista" sqref="B82"/>
    <dataValidation allowBlank="1" showInputMessage="1" showErrorMessage="1" errorTitle="Error" error="Seleccione una opción del listado" sqref="J82:N82"/>
    <dataValidation allowBlank="1" showInputMessage="1" showErrorMessage="1" errorTitle="Error" error="Seleccione el nivel educativo._x000a_Límite:_x000a_Pregrado[20 Horas]_x000a_Posgrado[30 Horas]" sqref="G64"/>
  </dataValidations>
  <pageMargins left="0.3" right="0.25" top="0.75" bottom="0.25" header="0.3" footer="0.3"/>
  <pageSetup paperSize="14" scale="66" orientation="landscape" r:id="rId1"/>
  <rowBreaks count="1" manualBreakCount="1">
    <brk id="55" max="16383" man="1"/>
  </rowBreaks>
  <drawing r:id="rId2"/>
  <extLst>
    <ext xmlns:x14="http://schemas.microsoft.com/office/spreadsheetml/2009/9/main" uri="{CCE6A557-97BC-4b89-ADB6-D9C93CAAB3DF}">
      <x14:dataValidations xmlns:xm="http://schemas.microsoft.com/office/excel/2006/main" count="18">
        <x14:dataValidation type="list" showInputMessage="1" showErrorMessage="1" errorTitle="Error" error="Seleccione un valor de la lista desplegable">
          <x14:formula1>
            <xm:f>INFORMACION!$A$2:$A$3</xm:f>
          </x14:formula1>
          <xm:sqref>B20:B26</xm:sqref>
        </x14:dataValidation>
        <x14:dataValidation type="list" showInputMessage="1" showErrorMessage="1">
          <x14:formula1>
            <xm:f>INFORMACION!$B$2:$B$3</xm:f>
          </x14:formula1>
          <xm:sqref>C20:C26</xm:sqref>
        </x14:dataValidation>
        <x14:dataValidation type="list" showInputMessage="1" showErrorMessage="1">
          <x14:formula1>
            <xm:f>INFORMACION!$C$2:$C$23</xm:f>
          </x14:formula1>
          <xm:sqref>I20:I27</xm:sqref>
        </x14:dataValidation>
        <x14:dataValidation type="list" showInputMessage="1" showErrorMessage="1" errorTitle="Error" error="Seleccione una opción de la lista desplegable">
          <x14:formula1>
            <xm:f>INFORMACION!$D$2:$D$7</xm:f>
          </x14:formula1>
          <xm:sqref>G20:G26</xm:sqref>
        </x14:dataValidation>
        <x14:dataValidation type="list" allowBlank="1" showInputMessage="1" showErrorMessage="1" errorTitle="Error" error="Seleccione el tipo de vinculación del listado">
          <x14:formula1>
            <xm:f>INFORMACION!$F$3:$F$4</xm:f>
          </x14:formula1>
          <xm:sqref>D9:G9</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una opción del listado">
          <x14:formula1>
            <xm:f>INFORMACION!$T$2:$T$4</xm:f>
          </x14:formula1>
          <xm:sqref>E17 G16</xm:sqref>
        </x14:dataValidation>
        <x14:dataValidation type="list" allowBlank="1" showInputMessage="1" showErrorMessage="1" errorTitle="Error" error="Seleccione un Item de la lista">
          <x14:formula1>
            <xm:f>INFORMACION!$W$2:$W$14</xm:f>
          </x14:formula1>
          <xm:sqref>B49:D53</xm:sqref>
        </x14:dataValidation>
        <x14:dataValidation type="list" allowBlank="1" showInputMessage="1" showErrorMessage="1" errorTitle="Error" error="Seleccione una opción del listado">
          <x14:formula1>
            <xm:f>INFORMACION!$X$2:$X$5</xm:f>
          </x14:formula1>
          <xm:sqref>J49:N53</xm:sqref>
        </x14:dataValidation>
        <x14:dataValidation type="list" allowBlank="1" showInputMessage="1" showErrorMessage="1" errorTitle="Error" error="Seleccione un Item de la lista">
          <x14:formula1>
            <xm:f>INFORMACION!$A$2:$A$3</xm:f>
          </x14:formula1>
          <xm:sqref>B64:D68</xm:sqref>
        </x14:dataValidation>
        <x14:dataValidation type="list" allowBlank="1" showInputMessage="1" showErrorMessage="1" errorTitle="Error" error="Seleccione una opción del listado">
          <x14:formula1>
            <xm:f>INFORMACION!$Y$2:$Y$4</xm:f>
          </x14:formula1>
          <xm:sqref>J64:N68</xm:sqref>
        </x14:dataValidation>
        <x14:dataValidation type="list" allowBlank="1" showInputMessage="1" showErrorMessage="1" errorTitle="Error" error="Seleccione un Item de la lista">
          <x14:formula1>
            <xm:f>INFORMACION!$Z$2:$Z$9</xm:f>
          </x14:formula1>
          <xm:sqref>B58:D59</xm:sqref>
        </x14:dataValidation>
        <x14:dataValidation type="list" allowBlank="1" showInputMessage="1" showErrorMessage="1" errorTitle="Error" error="Seleccione una opción del listado">
          <x14:formula1>
            <xm:f>INFORMACION!$AB$2:$AB$12</xm:f>
          </x14:formula1>
          <xm:sqref>J58:N59</xm:sqref>
        </x14:dataValidation>
        <x14:dataValidation type="list" allowBlank="1" showInputMessage="1" showErrorMessage="1" errorTitle="Error" error="Seleccione un Item de la lista">
          <x14:formula1>
            <xm:f>INFORMACION!$AC$2:$AC$8</xm:f>
          </x14:formula1>
          <xm:sqref>B73:D77</xm:sqref>
        </x14:dataValidation>
        <x14:dataValidation type="list" allowBlank="1" showInputMessage="1" showErrorMessage="1" errorTitle="Error" error="Seleccione una opción del listado">
          <x14:formula1>
            <xm:f>INFORMACION!$AD$2:$AD$5</xm:f>
          </x14:formula1>
          <xm:sqref>J73:N77</xm:sqref>
        </x14:dataValidation>
        <x14:dataValidation type="list" allowBlank="1" showInputMessage="1" showErrorMessage="1" errorTitle="Error" error="Seleccione una opción de la lista">
          <x14:formula1>
            <xm:f>INFORMACION!$AE$2:$AE$5</xm:f>
          </x14:formula1>
          <xm:sqref>B40:D44</xm:sqref>
        </x14:dataValidation>
        <x14:dataValidation type="list" allowBlank="1" showInputMessage="1" showErrorMessage="1" errorTitle="Error" error="Seleccione una opción de la lista">
          <x14:formula1>
            <xm:f>INFORMACION!$AF$2:$AF$3</xm:f>
          </x14:formula1>
          <xm:sqref>J40:N44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97"/>
  <sheetViews>
    <sheetView zoomScale="90" zoomScaleNormal="90" workbookViewId="0">
      <selection activeCell="J82" sqref="J82:S88"/>
    </sheetView>
  </sheetViews>
  <sheetFormatPr baseColWidth="10" defaultColWidth="11.42578125" defaultRowHeight="12.75" x14ac:dyDescent="0.2"/>
  <cols>
    <col min="1" max="1" width="3.7109375" style="91" bestFit="1" customWidth="1"/>
    <col min="2" max="2" width="10" style="91" customWidth="1"/>
    <col min="3" max="3" width="9.5703125" style="91" customWidth="1"/>
    <col min="4" max="4" width="10.5703125" style="166" customWidth="1"/>
    <col min="5" max="5" width="54" style="91" customWidth="1"/>
    <col min="6" max="6" width="3.7109375" style="91" customWidth="1"/>
    <col min="7" max="7" width="26.28515625" style="91" customWidth="1"/>
    <col min="8" max="9" width="3.7109375" style="91" customWidth="1"/>
    <col min="10" max="10" width="5.5703125" style="91" bestFit="1" customWidth="1"/>
    <col min="11" max="11" width="6" style="91" bestFit="1" customWidth="1"/>
    <col min="12" max="13" width="6" style="91" customWidth="1"/>
    <col min="14" max="18" width="9.28515625" style="91" customWidth="1"/>
    <col min="19" max="19" width="10" style="91" customWidth="1"/>
    <col min="20" max="16384" width="11.42578125" style="91"/>
  </cols>
  <sheetData>
    <row r="1" spans="1:19" x14ac:dyDescent="0.2">
      <c r="A1" s="408" t="s">
        <v>24</v>
      </c>
      <c r="B1" s="409"/>
      <c r="C1" s="409"/>
      <c r="D1" s="409"/>
      <c r="E1" s="409"/>
      <c r="F1" s="409"/>
      <c r="G1" s="409"/>
      <c r="H1" s="409"/>
      <c r="I1" s="409"/>
      <c r="J1" s="409"/>
      <c r="K1" s="409"/>
      <c r="L1" s="409"/>
      <c r="M1" s="409"/>
      <c r="N1" s="409"/>
      <c r="O1" s="409"/>
      <c r="P1" s="409"/>
      <c r="Q1" s="409"/>
      <c r="R1" s="409"/>
      <c r="S1" s="410"/>
    </row>
    <row r="2" spans="1:19" ht="13.5" thickBot="1" x14ac:dyDescent="0.25">
      <c r="A2" s="377" t="s">
        <v>278</v>
      </c>
      <c r="B2" s="378"/>
      <c r="C2" s="378"/>
      <c r="D2" s="378"/>
      <c r="E2" s="378"/>
      <c r="F2" s="378"/>
      <c r="G2" s="378"/>
      <c r="H2" s="378"/>
      <c r="I2" s="378"/>
      <c r="J2" s="378"/>
      <c r="K2" s="378"/>
      <c r="L2" s="378"/>
      <c r="M2" s="378"/>
      <c r="N2" s="378"/>
      <c r="O2" s="378"/>
      <c r="P2" s="378"/>
      <c r="Q2" s="378"/>
      <c r="R2" s="378"/>
      <c r="S2" s="411"/>
    </row>
    <row r="3" spans="1:19" ht="13.5" thickBot="1" x14ac:dyDescent="0.25">
      <c r="A3" s="377" t="s">
        <v>153</v>
      </c>
      <c r="B3" s="378"/>
      <c r="C3" s="378"/>
      <c r="D3" s="378"/>
      <c r="E3" s="378"/>
      <c r="F3" s="378"/>
      <c r="G3" s="378"/>
      <c r="H3" s="378"/>
      <c r="I3" s="378"/>
      <c r="J3" s="378"/>
      <c r="K3" s="378"/>
      <c r="L3" s="378"/>
      <c r="M3" s="378"/>
      <c r="N3" s="378"/>
      <c r="O3" s="378" t="s">
        <v>0</v>
      </c>
      <c r="P3" s="411"/>
      <c r="Q3" s="434">
        <f>'RESUMEN-DPTO'!AK8</f>
        <v>0</v>
      </c>
      <c r="R3" s="435"/>
      <c r="S3" s="80"/>
    </row>
    <row r="4" spans="1:19" ht="13.5" thickBot="1" x14ac:dyDescent="0.25">
      <c r="A4" s="115"/>
      <c r="B4" s="103"/>
      <c r="C4" s="103"/>
      <c r="D4" s="116"/>
      <c r="E4" s="103"/>
      <c r="F4" s="103"/>
      <c r="G4" s="103"/>
      <c r="H4" s="103"/>
      <c r="I4" s="103"/>
      <c r="J4" s="103"/>
      <c r="K4" s="103"/>
      <c r="L4" s="103"/>
      <c r="M4" s="103"/>
      <c r="N4" s="103"/>
      <c r="O4" s="103"/>
      <c r="P4" s="103"/>
      <c r="Q4" s="103"/>
      <c r="R4" s="103"/>
      <c r="S4" s="80"/>
    </row>
    <row r="5" spans="1:19" ht="13.5" thickBot="1" x14ac:dyDescent="0.25">
      <c r="A5" s="377" t="s">
        <v>56</v>
      </c>
      <c r="B5" s="378"/>
      <c r="C5" s="378"/>
      <c r="D5" s="379">
        <f>'RESUMEN-DPTO'!D8:O8</f>
        <v>0</v>
      </c>
      <c r="E5" s="380"/>
      <c r="F5" s="380"/>
      <c r="G5" s="381"/>
      <c r="H5" s="103"/>
      <c r="I5" s="103"/>
      <c r="J5" s="386" t="s">
        <v>28</v>
      </c>
      <c r="K5" s="386"/>
      <c r="L5" s="386"/>
      <c r="M5" s="386"/>
      <c r="N5" s="379">
        <f>'RESUMEN-DPTO'!T8</f>
        <v>0</v>
      </c>
      <c r="O5" s="387"/>
      <c r="P5" s="387"/>
      <c r="Q5" s="387"/>
      <c r="R5" s="388"/>
      <c r="S5" s="80"/>
    </row>
    <row r="6" spans="1:19" ht="3" customHeight="1" thickBot="1" x14ac:dyDescent="0.25">
      <c r="A6" s="117"/>
      <c r="B6" s="118"/>
      <c r="C6" s="118"/>
      <c r="D6" s="116"/>
      <c r="E6" s="103"/>
      <c r="F6" s="103"/>
      <c r="G6" s="103"/>
      <c r="H6" s="103"/>
      <c r="I6" s="103"/>
      <c r="J6" s="203"/>
      <c r="K6" s="203"/>
      <c r="L6" s="203"/>
      <c r="M6" s="203"/>
      <c r="N6" s="103"/>
      <c r="O6" s="103"/>
      <c r="P6" s="103"/>
      <c r="Q6" s="103"/>
      <c r="R6" s="103"/>
      <c r="S6" s="80"/>
    </row>
    <row r="7" spans="1:19" ht="13.5" thickBot="1" x14ac:dyDescent="0.25">
      <c r="A7" s="377" t="s">
        <v>138</v>
      </c>
      <c r="B7" s="378"/>
      <c r="C7" s="378"/>
      <c r="D7" s="382"/>
      <c r="E7" s="383"/>
      <c r="F7" s="383"/>
      <c r="G7" s="384"/>
      <c r="H7" s="103"/>
      <c r="I7" s="103"/>
      <c r="J7" s="386" t="s">
        <v>55</v>
      </c>
      <c r="K7" s="386"/>
      <c r="L7" s="386"/>
      <c r="M7" s="386"/>
      <c r="N7" s="389"/>
      <c r="O7" s="390"/>
      <c r="P7" s="390"/>
      <c r="Q7" s="390"/>
      <c r="R7" s="391"/>
      <c r="S7" s="80"/>
    </row>
    <row r="8" spans="1:19" ht="2.25" customHeight="1" thickBot="1" x14ac:dyDescent="0.25">
      <c r="A8" s="117"/>
      <c r="B8" s="118"/>
      <c r="C8" s="118"/>
      <c r="D8" s="116"/>
      <c r="E8" s="103"/>
      <c r="F8" s="103"/>
      <c r="G8" s="103"/>
      <c r="H8" s="103"/>
      <c r="I8" s="103"/>
      <c r="J8" s="203"/>
      <c r="K8" s="203"/>
      <c r="L8" s="203"/>
      <c r="M8" s="203"/>
      <c r="N8" s="103"/>
      <c r="O8" s="103"/>
      <c r="P8" s="103"/>
      <c r="Q8" s="103"/>
      <c r="R8" s="103"/>
      <c r="S8" s="80"/>
    </row>
    <row r="9" spans="1:19" ht="13.5" thickBot="1" x14ac:dyDescent="0.25">
      <c r="A9" s="377" t="s">
        <v>42</v>
      </c>
      <c r="B9" s="378"/>
      <c r="C9" s="378"/>
      <c r="D9" s="385"/>
      <c r="E9" s="383"/>
      <c r="F9" s="383"/>
      <c r="G9" s="384"/>
      <c r="H9" s="103"/>
      <c r="I9" s="103"/>
      <c r="J9" s="386" t="s">
        <v>106</v>
      </c>
      <c r="K9" s="386"/>
      <c r="L9" s="386"/>
      <c r="M9" s="386"/>
      <c r="N9" s="392"/>
      <c r="O9" s="390"/>
      <c r="P9" s="390"/>
      <c r="Q9" s="390"/>
      <c r="R9" s="391"/>
      <c r="S9" s="80"/>
    </row>
    <row r="10" spans="1:19" ht="2.25" customHeight="1" thickBot="1" x14ac:dyDescent="0.25">
      <c r="A10" s="117"/>
      <c r="B10" s="118"/>
      <c r="C10" s="118"/>
      <c r="D10" s="116"/>
      <c r="E10" s="103"/>
      <c r="F10" s="103"/>
      <c r="G10" s="103"/>
      <c r="H10" s="103"/>
      <c r="I10" s="103"/>
      <c r="J10" s="118"/>
      <c r="K10" s="118"/>
      <c r="L10" s="118"/>
      <c r="M10" s="118"/>
      <c r="N10" s="103"/>
      <c r="O10" s="103"/>
      <c r="P10" s="103"/>
      <c r="Q10" s="103"/>
      <c r="R10" s="103"/>
      <c r="S10" s="80"/>
    </row>
    <row r="11" spans="1:19" ht="13.5" thickBot="1" x14ac:dyDescent="0.25">
      <c r="A11" s="377" t="s">
        <v>139</v>
      </c>
      <c r="B11" s="378"/>
      <c r="C11" s="378"/>
      <c r="D11" s="385"/>
      <c r="E11" s="383"/>
      <c r="F11" s="383"/>
      <c r="G11" s="384"/>
      <c r="H11" s="103"/>
      <c r="I11" s="103"/>
      <c r="J11" s="386" t="s">
        <v>109</v>
      </c>
      <c r="K11" s="386"/>
      <c r="L11" s="386"/>
      <c r="M11" s="386"/>
      <c r="N11" s="393"/>
      <c r="O11" s="394"/>
      <c r="P11" s="394"/>
      <c r="Q11" s="394"/>
      <c r="R11" s="395"/>
      <c r="S11" s="80"/>
    </row>
    <row r="12" spans="1:19" ht="6.75" customHeight="1" thickBot="1" x14ac:dyDescent="0.25">
      <c r="A12" s="120"/>
      <c r="B12" s="104"/>
      <c r="C12" s="104"/>
      <c r="D12" s="121"/>
      <c r="E12" s="104"/>
      <c r="F12" s="104"/>
      <c r="G12" s="104"/>
      <c r="H12" s="104"/>
      <c r="I12" s="104"/>
      <c r="J12" s="104"/>
      <c r="K12" s="104"/>
      <c r="L12" s="104"/>
      <c r="M12" s="104"/>
      <c r="N12" s="104"/>
      <c r="O12" s="104"/>
      <c r="P12" s="104"/>
      <c r="Q12" s="104"/>
      <c r="R12" s="104"/>
      <c r="S12" s="81"/>
    </row>
    <row r="13" spans="1:19" ht="13.5" thickBot="1" x14ac:dyDescent="0.25">
      <c r="A13" s="405" t="s">
        <v>26</v>
      </c>
      <c r="B13" s="406"/>
      <c r="C13" s="406"/>
      <c r="D13" s="406"/>
      <c r="E13" s="406"/>
      <c r="F13" s="406"/>
      <c r="G13" s="406"/>
      <c r="H13" s="406"/>
      <c r="I13" s="406"/>
      <c r="J13" s="406"/>
      <c r="K13" s="406"/>
      <c r="L13" s="406"/>
      <c r="M13" s="406"/>
      <c r="N13" s="406"/>
      <c r="O13" s="406"/>
      <c r="P13" s="406"/>
      <c r="Q13" s="406"/>
      <c r="R13" s="406"/>
      <c r="S13" s="407"/>
    </row>
    <row r="14" spans="1:19" ht="4.5" customHeight="1" thickBot="1" x14ac:dyDescent="0.25">
      <c r="A14" s="122"/>
      <c r="B14" s="105"/>
      <c r="C14" s="105"/>
      <c r="D14" s="105"/>
      <c r="E14" s="105"/>
      <c r="F14" s="105"/>
      <c r="G14" s="105"/>
      <c r="H14" s="105"/>
      <c r="I14" s="105"/>
      <c r="J14" s="105"/>
      <c r="K14" s="105"/>
      <c r="L14" s="105"/>
      <c r="M14" s="105"/>
      <c r="N14" s="105"/>
      <c r="O14" s="105"/>
      <c r="P14" s="105"/>
      <c r="Q14" s="105"/>
      <c r="R14" s="105"/>
      <c r="S14" s="82"/>
    </row>
    <row r="15" spans="1:19" s="124" customFormat="1" ht="3" customHeight="1" thickBot="1" x14ac:dyDescent="0.25">
      <c r="A15" s="208"/>
      <c r="B15" s="209"/>
      <c r="C15" s="209"/>
      <c r="D15" s="209"/>
      <c r="E15" s="209"/>
      <c r="F15" s="209"/>
      <c r="G15" s="209"/>
      <c r="H15" s="209"/>
      <c r="I15" s="209"/>
      <c r="J15" s="209"/>
      <c r="K15" s="209"/>
      <c r="L15" s="209"/>
      <c r="M15" s="209"/>
      <c r="N15" s="209"/>
      <c r="O15" s="209"/>
      <c r="P15" s="209"/>
      <c r="Q15" s="209"/>
      <c r="R15" s="209"/>
      <c r="S15" s="83"/>
    </row>
    <row r="16" spans="1:19" s="124" customFormat="1" ht="13.5" thickBot="1" x14ac:dyDescent="0.25">
      <c r="A16" s="429" t="s">
        <v>273</v>
      </c>
      <c r="B16" s="430"/>
      <c r="C16" s="430"/>
      <c r="D16" s="430"/>
      <c r="E16" s="430"/>
      <c r="F16" s="100"/>
      <c r="G16" s="431" t="s">
        <v>145</v>
      </c>
      <c r="H16" s="432"/>
      <c r="I16" s="432"/>
      <c r="J16" s="432"/>
      <c r="K16" s="433"/>
      <c r="L16" s="209"/>
      <c r="M16" s="209"/>
      <c r="N16" s="209"/>
      <c r="O16" s="209"/>
      <c r="P16" s="209"/>
      <c r="Q16" s="209"/>
      <c r="R16" s="209"/>
      <c r="S16" s="83"/>
    </row>
    <row r="17" spans="1:19" s="124" customFormat="1" ht="3" customHeight="1" thickBot="1" x14ac:dyDescent="0.25">
      <c r="A17" s="208"/>
      <c r="B17" s="209"/>
      <c r="C17" s="209"/>
      <c r="D17" s="209"/>
      <c r="E17" s="209"/>
      <c r="F17" s="209"/>
      <c r="G17" s="209"/>
      <c r="H17" s="209"/>
      <c r="I17" s="209"/>
      <c r="J17" s="209"/>
      <c r="K17" s="209"/>
      <c r="L17" s="209"/>
      <c r="M17" s="209"/>
      <c r="N17" s="209"/>
      <c r="O17" s="209"/>
      <c r="P17" s="209"/>
      <c r="Q17" s="209"/>
      <c r="R17" s="209"/>
      <c r="S17" s="83"/>
    </row>
    <row r="18" spans="1:19" x14ac:dyDescent="0.2">
      <c r="A18" s="376" t="s">
        <v>25</v>
      </c>
      <c r="B18" s="413" t="s">
        <v>264</v>
      </c>
      <c r="C18" s="415" t="s">
        <v>265</v>
      </c>
      <c r="D18" s="423" t="s">
        <v>143</v>
      </c>
      <c r="E18" s="424"/>
      <c r="F18" s="424"/>
      <c r="G18" s="425"/>
      <c r="H18" s="417" t="s">
        <v>260</v>
      </c>
      <c r="I18" s="419" t="s">
        <v>261</v>
      </c>
      <c r="J18" s="421" t="s">
        <v>262</v>
      </c>
      <c r="K18" s="376" t="s">
        <v>263</v>
      </c>
      <c r="L18" s="374"/>
      <c r="M18" s="375"/>
      <c r="N18" s="373" t="s">
        <v>123</v>
      </c>
      <c r="O18" s="374"/>
      <c r="P18" s="374"/>
      <c r="Q18" s="374"/>
      <c r="R18" s="374"/>
      <c r="S18" s="375"/>
    </row>
    <row r="19" spans="1:19" ht="63.75" customHeight="1" thickBot="1" x14ac:dyDescent="0.25">
      <c r="A19" s="412"/>
      <c r="B19" s="414"/>
      <c r="C19" s="416"/>
      <c r="D19" s="44" t="s">
        <v>266</v>
      </c>
      <c r="E19" s="42" t="s">
        <v>257</v>
      </c>
      <c r="F19" s="207" t="s">
        <v>258</v>
      </c>
      <c r="G19" s="78" t="s">
        <v>259</v>
      </c>
      <c r="H19" s="418"/>
      <c r="I19" s="420"/>
      <c r="J19" s="422"/>
      <c r="K19" s="206" t="s">
        <v>142</v>
      </c>
      <c r="L19" s="207" t="s">
        <v>140</v>
      </c>
      <c r="M19" s="84" t="s">
        <v>141</v>
      </c>
      <c r="N19" s="126" t="s">
        <v>134</v>
      </c>
      <c r="O19" s="205" t="s">
        <v>135</v>
      </c>
      <c r="P19" s="207" t="s">
        <v>125</v>
      </c>
      <c r="Q19" s="207" t="s">
        <v>136</v>
      </c>
      <c r="R19" s="207" t="s">
        <v>124</v>
      </c>
      <c r="S19" s="84" t="s">
        <v>137</v>
      </c>
    </row>
    <row r="20" spans="1:19" x14ac:dyDescent="0.2">
      <c r="A20" s="128">
        <v>1</v>
      </c>
      <c r="B20" s="129"/>
      <c r="C20" s="129"/>
      <c r="D20" s="130"/>
      <c r="E20" s="131"/>
      <c r="F20" s="131"/>
      <c r="G20" s="107"/>
      <c r="H20" s="132"/>
      <c r="I20" s="129"/>
      <c r="J20" s="133"/>
      <c r="K20" s="132"/>
      <c r="L20" s="129"/>
      <c r="M20" s="133"/>
      <c r="N20" s="134">
        <f>IFERROR((K20+L20+M20),0)</f>
        <v>0</v>
      </c>
      <c r="O20" s="135">
        <f>IFERROR((N20*I20)*(J20/100),0)</f>
        <v>0</v>
      </c>
      <c r="P20" s="135">
        <f>IFERROR(((IF(I20&gt;=16,15,((I20*15)/16))*J20)/100)/H20,0)</f>
        <v>0</v>
      </c>
      <c r="Q20" s="135">
        <f>IFERROR(((IF(I20&gt;=16,30,((I20*30)/16))*J20)/100)/H20,0)</f>
        <v>0</v>
      </c>
      <c r="R20" s="136">
        <f>IFERROR(IF(B20="Pregrado",((IF(I20&gt;=16,VLOOKUP('P8'!G20,INFORMACION!$D:$E,2,FALSE)*N20,((VLOOKUP('P8'!G20,INFORMACION!$D:$E,2,FALSE)*N20)*I20)/16)))*(J20/100),((IF(I20&gt;=16,(VLOOKUP('P8'!G20,INFORMACION!$D:$E,2,FALSE)+10)*N20,(((VLOOKUP('P8'!G20,INFORMACION!$D:$E,2,FALSE)+10)*N20)*I20)/16)))*(J20/100)),0)</f>
        <v>0</v>
      </c>
      <c r="S20" s="85">
        <f>IFERROR(O20+P20+Q20+R20,0)</f>
        <v>0</v>
      </c>
    </row>
    <row r="21" spans="1:19" x14ac:dyDescent="0.2">
      <c r="A21" s="137">
        <v>2</v>
      </c>
      <c r="B21" s="138"/>
      <c r="C21" s="138"/>
      <c r="D21" s="139"/>
      <c r="E21" s="140"/>
      <c r="F21" s="138"/>
      <c r="G21" s="108"/>
      <c r="H21" s="141"/>
      <c r="I21" s="138"/>
      <c r="J21" s="142"/>
      <c r="K21" s="141"/>
      <c r="L21" s="138"/>
      <c r="M21" s="142"/>
      <c r="N21" s="143">
        <f t="shared" ref="N21:N26" si="0">IFERROR((K21+L21+M21),0)</f>
        <v>0</v>
      </c>
      <c r="O21" s="144">
        <f t="shared" ref="O21:O26" si="1">IFERROR((N21*I21)*(J21/100),0)</f>
        <v>0</v>
      </c>
      <c r="P21" s="144">
        <f t="shared" ref="P21:P26" si="2">IFERROR(((IF(I21&gt;=16,15,((I21*15)/16))*J21)/100)/H21,0)</f>
        <v>0</v>
      </c>
      <c r="Q21" s="144">
        <f t="shared" ref="Q21:Q26" si="3">IFERROR(((IF(I21&gt;=16,30,((I21*30)/16))*J21)/100)/H21,0)</f>
        <v>0</v>
      </c>
      <c r="R21" s="145">
        <f>IFERROR(IF(B21="Pregrado",((IF(I21&gt;=16,VLOOKUP('P8'!G21,INFORMACION!$D:$E,2,FALSE)*N21,((VLOOKUP('P8'!G21,INFORMACION!$D:$E,2,FALSE)*N21)*I21)/16)))*(J21/100),((IF(I21&gt;=16,(VLOOKUP('P8'!G21,INFORMACION!$D:$E,2,FALSE)+10)*N21,(((VLOOKUP('P8'!G21,INFORMACION!$D:$E,2,FALSE)+10)*N21)*I21)/16)))*(J21/100)),0)</f>
        <v>0</v>
      </c>
      <c r="S21" s="86">
        <f t="shared" ref="S21:S26" si="4">IFERROR(O21+P21+Q21+R21,0)</f>
        <v>0</v>
      </c>
    </row>
    <row r="22" spans="1:19" x14ac:dyDescent="0.2">
      <c r="A22" s="137">
        <v>3</v>
      </c>
      <c r="B22" s="138"/>
      <c r="C22" s="138"/>
      <c r="D22" s="139"/>
      <c r="E22" s="140"/>
      <c r="F22" s="138"/>
      <c r="G22" s="108"/>
      <c r="H22" s="141"/>
      <c r="I22" s="138"/>
      <c r="J22" s="142"/>
      <c r="K22" s="141"/>
      <c r="L22" s="138"/>
      <c r="M22" s="142"/>
      <c r="N22" s="143">
        <f t="shared" si="0"/>
        <v>0</v>
      </c>
      <c r="O22" s="144">
        <f t="shared" si="1"/>
        <v>0</v>
      </c>
      <c r="P22" s="144">
        <f t="shared" si="2"/>
        <v>0</v>
      </c>
      <c r="Q22" s="144">
        <f t="shared" si="3"/>
        <v>0</v>
      </c>
      <c r="R22" s="145">
        <f>IFERROR(IF(B22="Pregrado",((IF(I22&gt;=16,VLOOKUP('P8'!G22,INFORMACION!$D:$E,2,FALSE)*N22,((VLOOKUP('P8'!G22,INFORMACION!$D:$E,2,FALSE)*N22)*I22)/16)))*(J22/100),((IF(I22&gt;=16,(VLOOKUP('P8'!G22,INFORMACION!$D:$E,2,FALSE)+10)*N22,(((VLOOKUP('P8'!G22,INFORMACION!$D:$E,2,FALSE)+10)*N22)*I22)/16)))*(J22/100)),0)</f>
        <v>0</v>
      </c>
      <c r="S22" s="86">
        <f t="shared" si="4"/>
        <v>0</v>
      </c>
    </row>
    <row r="23" spans="1:19" x14ac:dyDescent="0.2">
      <c r="A23" s="137">
        <v>4</v>
      </c>
      <c r="B23" s="138"/>
      <c r="C23" s="138"/>
      <c r="D23" s="139"/>
      <c r="E23" s="140"/>
      <c r="F23" s="138"/>
      <c r="G23" s="108"/>
      <c r="H23" s="141"/>
      <c r="I23" s="138"/>
      <c r="J23" s="142"/>
      <c r="K23" s="141"/>
      <c r="L23" s="138"/>
      <c r="M23" s="142"/>
      <c r="N23" s="143">
        <f t="shared" si="0"/>
        <v>0</v>
      </c>
      <c r="O23" s="144">
        <f t="shared" si="1"/>
        <v>0</v>
      </c>
      <c r="P23" s="144">
        <f t="shared" si="2"/>
        <v>0</v>
      </c>
      <c r="Q23" s="144">
        <f t="shared" si="3"/>
        <v>0</v>
      </c>
      <c r="R23" s="145">
        <f>IFERROR(IF(B23="Pregrado",((IF(I23&gt;=16,VLOOKUP('P8'!G23,INFORMACION!$D:$E,2,FALSE)*N23,((VLOOKUP('P8'!G23,INFORMACION!$D:$E,2,FALSE)*N23)*I23)/16)))*(J23/100),((IF(I23&gt;=16,(VLOOKUP('P8'!G23,INFORMACION!$D:$E,2,FALSE)+10)*N23,(((VLOOKUP('P8'!G23,INFORMACION!$D:$E,2,FALSE)+10)*N23)*I23)/16)))*(J23/100)),0)</f>
        <v>0</v>
      </c>
      <c r="S23" s="86">
        <f t="shared" si="4"/>
        <v>0</v>
      </c>
    </row>
    <row r="24" spans="1:19" x14ac:dyDescent="0.2">
      <c r="A24" s="137">
        <v>5</v>
      </c>
      <c r="B24" s="138"/>
      <c r="C24" s="138"/>
      <c r="D24" s="139"/>
      <c r="E24" s="140"/>
      <c r="F24" s="138"/>
      <c r="G24" s="108"/>
      <c r="H24" s="141"/>
      <c r="I24" s="138"/>
      <c r="J24" s="142"/>
      <c r="K24" s="141"/>
      <c r="L24" s="138"/>
      <c r="M24" s="142"/>
      <c r="N24" s="143">
        <f t="shared" si="0"/>
        <v>0</v>
      </c>
      <c r="O24" s="144">
        <f t="shared" si="1"/>
        <v>0</v>
      </c>
      <c r="P24" s="144">
        <f t="shared" si="2"/>
        <v>0</v>
      </c>
      <c r="Q24" s="144">
        <f t="shared" si="3"/>
        <v>0</v>
      </c>
      <c r="R24" s="145">
        <f>IFERROR(IF(B24="Pregrado",((IF(I24&gt;=16,VLOOKUP('P8'!G24,INFORMACION!$D:$E,2,FALSE)*N24,((VLOOKUP('P8'!G24,INFORMACION!$D:$E,2,FALSE)*N24)*I24)/16)))*(J24/100),((IF(I24&gt;=16,(VLOOKUP('P8'!G24,INFORMACION!$D:$E,2,FALSE)+10)*N24,(((VLOOKUP('P8'!G24,INFORMACION!$D:$E,2,FALSE)+10)*N24)*I24)/16)))*(J24/100)),0)</f>
        <v>0</v>
      </c>
      <c r="S24" s="86">
        <f t="shared" si="4"/>
        <v>0</v>
      </c>
    </row>
    <row r="25" spans="1:19" x14ac:dyDescent="0.2">
      <c r="A25" s="137">
        <v>6</v>
      </c>
      <c r="B25" s="138"/>
      <c r="C25" s="138"/>
      <c r="D25" s="139"/>
      <c r="E25" s="138"/>
      <c r="F25" s="138"/>
      <c r="G25" s="108"/>
      <c r="H25" s="141"/>
      <c r="I25" s="138"/>
      <c r="J25" s="142"/>
      <c r="K25" s="141"/>
      <c r="L25" s="138"/>
      <c r="M25" s="142"/>
      <c r="N25" s="143">
        <f t="shared" si="0"/>
        <v>0</v>
      </c>
      <c r="O25" s="144">
        <f t="shared" si="1"/>
        <v>0</v>
      </c>
      <c r="P25" s="144">
        <f t="shared" si="2"/>
        <v>0</v>
      </c>
      <c r="Q25" s="144">
        <f t="shared" si="3"/>
        <v>0</v>
      </c>
      <c r="R25" s="145">
        <f>IFERROR(IF(B25="Pregrado",((IF(I25&gt;=16,VLOOKUP('P8'!G25,INFORMACION!$D:$E,2,FALSE)*N25,((VLOOKUP('P8'!G25,INFORMACION!$D:$E,2,FALSE)*N25)*I25)/16)))*(J25/100),((IF(I25&gt;=16,(VLOOKUP('P8'!G25,INFORMACION!$D:$E,2,FALSE)+10)*N25,(((VLOOKUP('P8'!G25,INFORMACION!$D:$E,2,FALSE)+10)*N25)*I25)/16)))*(J25/100)),0)</f>
        <v>0</v>
      </c>
      <c r="S25" s="86">
        <f t="shared" si="4"/>
        <v>0</v>
      </c>
    </row>
    <row r="26" spans="1:19" ht="13.5" thickBot="1" x14ac:dyDescent="0.25">
      <c r="A26" s="146">
        <v>7</v>
      </c>
      <c r="B26" s="147"/>
      <c r="C26" s="147"/>
      <c r="D26" s="148"/>
      <c r="E26" s="147"/>
      <c r="F26" s="147"/>
      <c r="G26" s="109"/>
      <c r="H26" s="149"/>
      <c r="I26" s="147"/>
      <c r="J26" s="150"/>
      <c r="K26" s="149"/>
      <c r="L26" s="147"/>
      <c r="M26" s="150"/>
      <c r="N26" s="151">
        <f t="shared" si="0"/>
        <v>0</v>
      </c>
      <c r="O26" s="152">
        <f t="shared" si="1"/>
        <v>0</v>
      </c>
      <c r="P26" s="152">
        <f t="shared" si="2"/>
        <v>0</v>
      </c>
      <c r="Q26" s="152">
        <f t="shared" si="3"/>
        <v>0</v>
      </c>
      <c r="R26" s="153">
        <f>IFERROR(IF(B26="Pregrado",((IF(I26&gt;=16,VLOOKUP('P8'!G26,INFORMACION!$D:$E,2,FALSE)*N26,((VLOOKUP('P8'!G26,INFORMACION!$D:$E,2,FALSE)*N26)*I26)/16)))*(J26/100),((IF(I26&gt;=16,(VLOOKUP('P8'!G26,INFORMACION!$D:$E,2,FALSE)+10)*N26,(((VLOOKUP('P8'!G26,INFORMACION!$D:$E,2,FALSE)+10)*N26)*I26)/16)))*(J26/100)),0)</f>
        <v>0</v>
      </c>
      <c r="S26" s="87">
        <f t="shared" si="4"/>
        <v>0</v>
      </c>
    </row>
    <row r="27" spans="1:19" ht="1.5" customHeight="1" thickBot="1" x14ac:dyDescent="0.25">
      <c r="A27" s="154"/>
      <c r="B27" s="155"/>
      <c r="C27" s="110"/>
      <c r="D27" s="156" t="s">
        <v>270</v>
      </c>
      <c r="E27" s="155"/>
      <c r="F27" s="155"/>
      <c r="G27" s="110"/>
      <c r="H27" s="157">
        <v>1</v>
      </c>
      <c r="I27" s="158">
        <v>16</v>
      </c>
      <c r="J27" s="159">
        <v>100</v>
      </c>
      <c r="K27" s="154"/>
      <c r="L27" s="155"/>
      <c r="M27" s="88"/>
      <c r="N27" s="160"/>
      <c r="O27" s="155"/>
      <c r="P27" s="155"/>
      <c r="Q27" s="155"/>
      <c r="R27" s="155"/>
      <c r="S27" s="88"/>
    </row>
    <row r="28" spans="1:19" ht="15.75" thickBot="1" x14ac:dyDescent="0.25">
      <c r="A28" s="426" t="s">
        <v>144</v>
      </c>
      <c r="B28" s="427"/>
      <c r="C28" s="427"/>
      <c r="D28" s="427"/>
      <c r="E28" s="427"/>
      <c r="F28" s="427"/>
      <c r="G28" s="427"/>
      <c r="H28" s="427"/>
      <c r="I28" s="427"/>
      <c r="J28" s="428"/>
      <c r="K28" s="161">
        <f>SUM(K20:K26)</f>
        <v>0</v>
      </c>
      <c r="L28" s="162">
        <f t="shared" ref="L28:S28" si="5">SUM(L20:L26)</f>
        <v>0</v>
      </c>
      <c r="M28" s="89">
        <f t="shared" si="5"/>
        <v>0</v>
      </c>
      <c r="N28" s="163">
        <f t="shared" si="5"/>
        <v>0</v>
      </c>
      <c r="O28" s="162">
        <f t="shared" si="5"/>
        <v>0</v>
      </c>
      <c r="P28" s="162">
        <f t="shared" si="5"/>
        <v>0</v>
      </c>
      <c r="Q28" s="162">
        <f t="shared" si="5"/>
        <v>0</v>
      </c>
      <c r="R28" s="162">
        <f t="shared" si="5"/>
        <v>0</v>
      </c>
      <c r="S28" s="89">
        <f t="shared" si="5"/>
        <v>0</v>
      </c>
    </row>
    <row r="29" spans="1:19" ht="15.75" thickBot="1" x14ac:dyDescent="0.25">
      <c r="A29" s="426" t="s">
        <v>150</v>
      </c>
      <c r="B29" s="427"/>
      <c r="C29" s="427"/>
      <c r="D29" s="427"/>
      <c r="E29" s="427"/>
      <c r="F29" s="427"/>
      <c r="G29" s="427"/>
      <c r="H29" s="427"/>
      <c r="I29" s="427"/>
      <c r="J29" s="428"/>
      <c r="K29" s="161">
        <v>0</v>
      </c>
      <c r="L29" s="162">
        <v>0</v>
      </c>
      <c r="M29" s="89">
        <v>0</v>
      </c>
      <c r="N29" s="163">
        <v>0</v>
      </c>
      <c r="O29" s="162">
        <v>0</v>
      </c>
      <c r="P29" s="162">
        <f>VLOOKUP(G16,INFORMACION!T:V,2,FALSE)</f>
        <v>0</v>
      </c>
      <c r="Q29" s="162">
        <f>VLOOKUP(G16,INFORMACION!T:V,3,FALSE)</f>
        <v>0</v>
      </c>
      <c r="R29" s="162">
        <v>0</v>
      </c>
      <c r="S29" s="89">
        <f>SUM(P29:Q29)</f>
        <v>0</v>
      </c>
    </row>
    <row r="30" spans="1:19" ht="15.75" thickBot="1" x14ac:dyDescent="0.25">
      <c r="A30" s="426" t="s">
        <v>274</v>
      </c>
      <c r="B30" s="427"/>
      <c r="C30" s="427"/>
      <c r="D30" s="427"/>
      <c r="E30" s="427"/>
      <c r="F30" s="427"/>
      <c r="G30" s="427"/>
      <c r="H30" s="427"/>
      <c r="I30" s="427"/>
      <c r="J30" s="428"/>
      <c r="K30" s="161">
        <f>SUM(K28:K29)</f>
        <v>0</v>
      </c>
      <c r="L30" s="162">
        <f t="shared" ref="L30:S30" si="6">SUM(L28:L29)</f>
        <v>0</v>
      </c>
      <c r="M30" s="89">
        <f t="shared" si="6"/>
        <v>0</v>
      </c>
      <c r="N30" s="163">
        <f t="shared" si="6"/>
        <v>0</v>
      </c>
      <c r="O30" s="162">
        <f t="shared" si="6"/>
        <v>0</v>
      </c>
      <c r="P30" s="162">
        <f t="shared" si="6"/>
        <v>0</v>
      </c>
      <c r="Q30" s="162">
        <f t="shared" si="6"/>
        <v>0</v>
      </c>
      <c r="R30" s="162">
        <f t="shared" si="6"/>
        <v>0</v>
      </c>
      <c r="S30" s="89">
        <f t="shared" si="6"/>
        <v>0</v>
      </c>
    </row>
    <row r="31" spans="1:19" ht="10.5" customHeight="1" x14ac:dyDescent="0.2">
      <c r="A31" s="164"/>
      <c r="B31" s="111"/>
      <c r="C31" s="111"/>
      <c r="D31" s="165"/>
      <c r="E31" s="111"/>
      <c r="F31" s="111"/>
      <c r="G31" s="111"/>
      <c r="H31" s="111"/>
      <c r="I31" s="111"/>
      <c r="J31" s="111"/>
      <c r="K31" s="111"/>
      <c r="L31" s="111"/>
      <c r="M31" s="111"/>
      <c r="N31" s="111"/>
      <c r="O31" s="111"/>
      <c r="P31" s="111"/>
      <c r="Q31" s="111"/>
      <c r="R31" s="111"/>
      <c r="S31" s="90"/>
    </row>
    <row r="32" spans="1:19" ht="13.5" thickBot="1" x14ac:dyDescent="0.25"/>
    <row r="33" spans="1:19" ht="13.5" thickBot="1" x14ac:dyDescent="0.25">
      <c r="G33" s="402" t="s">
        <v>152</v>
      </c>
      <c r="H33" s="403"/>
      <c r="I33" s="403"/>
      <c r="J33" s="403"/>
      <c r="K33" s="403"/>
      <c r="L33" s="403"/>
      <c r="M33" s="403"/>
      <c r="N33" s="404"/>
      <c r="Q33" s="124"/>
    </row>
    <row r="34" spans="1:19" ht="13.5" thickBot="1" x14ac:dyDescent="0.25">
      <c r="G34" s="400" t="s">
        <v>151</v>
      </c>
      <c r="H34" s="396"/>
      <c r="I34" s="396"/>
      <c r="J34" s="396"/>
      <c r="K34" s="396"/>
      <c r="L34" s="401"/>
      <c r="M34" s="400" t="s">
        <v>126</v>
      </c>
      <c r="N34" s="444"/>
      <c r="Q34" s="100"/>
    </row>
    <row r="35" spans="1:19" ht="16.5" thickBot="1" x14ac:dyDescent="0.25">
      <c r="G35" s="397" t="s">
        <v>275</v>
      </c>
      <c r="H35" s="398"/>
      <c r="I35" s="398"/>
      <c r="J35" s="398"/>
      <c r="K35" s="398"/>
      <c r="L35" s="399"/>
      <c r="M35" s="445">
        <f>S30</f>
        <v>0</v>
      </c>
      <c r="N35" s="446"/>
      <c r="Q35" s="124"/>
    </row>
    <row r="36" spans="1:19" x14ac:dyDescent="0.2">
      <c r="G36" s="112"/>
      <c r="H36" s="112"/>
      <c r="I36" s="112"/>
      <c r="J36" s="112"/>
      <c r="K36" s="112"/>
      <c r="L36" s="112"/>
      <c r="M36" s="167"/>
      <c r="N36" s="167"/>
      <c r="Q36" s="124"/>
    </row>
    <row r="37" spans="1:19" ht="13.5" thickBot="1" x14ac:dyDescent="0.25">
      <c r="G37" s="112"/>
      <c r="H37" s="112"/>
      <c r="I37" s="112"/>
      <c r="J37" s="112"/>
      <c r="K37" s="112"/>
      <c r="L37" s="112"/>
      <c r="M37" s="167"/>
      <c r="N37" s="167"/>
      <c r="Q37" s="124"/>
    </row>
    <row r="38" spans="1:19" ht="13.5" thickBot="1" x14ac:dyDescent="0.25">
      <c r="A38" s="405" t="s">
        <v>38</v>
      </c>
      <c r="B38" s="406"/>
      <c r="C38" s="406"/>
      <c r="D38" s="406"/>
      <c r="E38" s="406"/>
      <c r="F38" s="406"/>
      <c r="G38" s="407"/>
      <c r="H38" s="97"/>
      <c r="I38" s="402" t="s">
        <v>157</v>
      </c>
      <c r="J38" s="403"/>
      <c r="K38" s="403"/>
      <c r="L38" s="403"/>
      <c r="M38" s="403"/>
      <c r="N38" s="403"/>
      <c r="O38" s="403"/>
      <c r="P38" s="403"/>
      <c r="Q38" s="403"/>
      <c r="R38" s="403"/>
      <c r="S38" s="404"/>
    </row>
    <row r="39" spans="1:19" ht="13.5" thickBot="1" x14ac:dyDescent="0.25">
      <c r="A39" s="204" t="s">
        <v>25</v>
      </c>
      <c r="B39" s="396" t="s">
        <v>121</v>
      </c>
      <c r="C39" s="396"/>
      <c r="D39" s="396"/>
      <c r="E39" s="396" t="s">
        <v>154</v>
      </c>
      <c r="F39" s="396"/>
      <c r="G39" s="210" t="s">
        <v>155</v>
      </c>
      <c r="I39" s="92" t="s">
        <v>25</v>
      </c>
      <c r="J39" s="400" t="s">
        <v>121</v>
      </c>
      <c r="K39" s="396"/>
      <c r="L39" s="396"/>
      <c r="M39" s="396"/>
      <c r="N39" s="444"/>
      <c r="O39" s="451" t="s">
        <v>154</v>
      </c>
      <c r="P39" s="452"/>
      <c r="Q39" s="452"/>
      <c r="R39" s="453"/>
      <c r="S39" s="92" t="s">
        <v>159</v>
      </c>
    </row>
    <row r="40" spans="1:19" ht="20.100000000000001" customHeight="1" x14ac:dyDescent="0.2">
      <c r="A40" s="169">
        <v>1</v>
      </c>
      <c r="B40" s="450"/>
      <c r="C40" s="450"/>
      <c r="D40" s="450"/>
      <c r="E40" s="454"/>
      <c r="F40" s="454"/>
      <c r="G40" s="93"/>
      <c r="I40" s="169">
        <v>1</v>
      </c>
      <c r="J40" s="450"/>
      <c r="K40" s="450"/>
      <c r="L40" s="450"/>
      <c r="M40" s="450"/>
      <c r="N40" s="450"/>
      <c r="O40" s="458"/>
      <c r="P40" s="459"/>
      <c r="Q40" s="459"/>
      <c r="R40" s="460"/>
      <c r="S40" s="93"/>
    </row>
    <row r="41" spans="1:19" ht="20.100000000000001" customHeight="1" x14ac:dyDescent="0.2">
      <c r="A41" s="137">
        <v>2</v>
      </c>
      <c r="B41" s="450"/>
      <c r="C41" s="450"/>
      <c r="D41" s="450"/>
      <c r="E41" s="436"/>
      <c r="F41" s="436"/>
      <c r="G41" s="99"/>
      <c r="I41" s="137">
        <v>2</v>
      </c>
      <c r="J41" s="450"/>
      <c r="K41" s="450"/>
      <c r="L41" s="450"/>
      <c r="M41" s="450"/>
      <c r="N41" s="450"/>
      <c r="O41" s="438"/>
      <c r="P41" s="439"/>
      <c r="Q41" s="439"/>
      <c r="R41" s="440"/>
      <c r="S41" s="94"/>
    </row>
    <row r="42" spans="1:19" ht="20.100000000000001" customHeight="1" x14ac:dyDescent="0.2">
      <c r="A42" s="137">
        <v>3</v>
      </c>
      <c r="B42" s="450"/>
      <c r="C42" s="450"/>
      <c r="D42" s="450"/>
      <c r="E42" s="436"/>
      <c r="F42" s="436"/>
      <c r="G42" s="94"/>
      <c r="I42" s="137">
        <v>3</v>
      </c>
      <c r="J42" s="450"/>
      <c r="K42" s="450"/>
      <c r="L42" s="450"/>
      <c r="M42" s="450"/>
      <c r="N42" s="450"/>
      <c r="O42" s="438"/>
      <c r="P42" s="439"/>
      <c r="Q42" s="439"/>
      <c r="R42" s="440"/>
      <c r="S42" s="94"/>
    </row>
    <row r="43" spans="1:19" ht="20.100000000000001" customHeight="1" x14ac:dyDescent="0.2">
      <c r="A43" s="137">
        <v>4</v>
      </c>
      <c r="B43" s="450"/>
      <c r="C43" s="450"/>
      <c r="D43" s="450"/>
      <c r="E43" s="436"/>
      <c r="F43" s="436"/>
      <c r="G43" s="94"/>
      <c r="I43" s="137">
        <v>4</v>
      </c>
      <c r="J43" s="450"/>
      <c r="K43" s="450"/>
      <c r="L43" s="450"/>
      <c r="M43" s="450"/>
      <c r="N43" s="450"/>
      <c r="O43" s="438"/>
      <c r="P43" s="439"/>
      <c r="Q43" s="439"/>
      <c r="R43" s="440"/>
      <c r="S43" s="94"/>
    </row>
    <row r="44" spans="1:19" ht="20.100000000000001" customHeight="1" thickBot="1" x14ac:dyDescent="0.25">
      <c r="A44" s="170">
        <v>5</v>
      </c>
      <c r="B44" s="450"/>
      <c r="C44" s="450"/>
      <c r="D44" s="450"/>
      <c r="E44" s="437"/>
      <c r="F44" s="437"/>
      <c r="G44" s="95"/>
      <c r="H44" s="97"/>
      <c r="I44" s="170">
        <v>5</v>
      </c>
      <c r="J44" s="450"/>
      <c r="K44" s="450"/>
      <c r="L44" s="450"/>
      <c r="M44" s="450"/>
      <c r="N44" s="450"/>
      <c r="O44" s="441"/>
      <c r="P44" s="442"/>
      <c r="Q44" s="442"/>
      <c r="R44" s="443"/>
      <c r="S44" s="95"/>
    </row>
    <row r="45" spans="1:19" ht="13.5" thickBot="1" x14ac:dyDescent="0.25">
      <c r="A45" s="455" t="s">
        <v>156</v>
      </c>
      <c r="B45" s="456"/>
      <c r="C45" s="456"/>
      <c r="D45" s="456"/>
      <c r="E45" s="456"/>
      <c r="F45" s="456"/>
      <c r="G45" s="211">
        <f>SUM(G40:G44)</f>
        <v>0</v>
      </c>
      <c r="H45" s="97"/>
      <c r="I45" s="455" t="s">
        <v>160</v>
      </c>
      <c r="J45" s="456"/>
      <c r="K45" s="456"/>
      <c r="L45" s="456"/>
      <c r="M45" s="456"/>
      <c r="N45" s="456"/>
      <c r="O45" s="456"/>
      <c r="P45" s="456"/>
      <c r="Q45" s="456"/>
      <c r="R45" s="457"/>
      <c r="S45" s="96">
        <f>SUM(S40:S44)</f>
        <v>0</v>
      </c>
    </row>
    <row r="46" spans="1:19" ht="13.5" thickBot="1" x14ac:dyDescent="0.25">
      <c r="A46" s="97"/>
      <c r="B46" s="97"/>
      <c r="C46" s="97"/>
      <c r="D46" s="171"/>
      <c r="E46" s="97"/>
      <c r="F46" s="97"/>
      <c r="G46" s="97"/>
      <c r="H46" s="97"/>
      <c r="I46" s="97"/>
      <c r="J46" s="97"/>
      <c r="K46" s="97"/>
      <c r="L46" s="97"/>
      <c r="M46" s="97"/>
      <c r="N46" s="97"/>
      <c r="O46" s="97"/>
      <c r="P46" s="97"/>
      <c r="Q46" s="97"/>
      <c r="R46" s="97"/>
      <c r="S46" s="97"/>
    </row>
    <row r="47" spans="1:19" ht="13.5" thickBot="1" x14ac:dyDescent="0.25">
      <c r="A47" s="447" t="s">
        <v>245</v>
      </c>
      <c r="B47" s="448"/>
      <c r="C47" s="448"/>
      <c r="D47" s="448"/>
      <c r="E47" s="448"/>
      <c r="F47" s="448"/>
      <c r="G47" s="449"/>
      <c r="H47" s="97"/>
      <c r="I47" s="402" t="s">
        <v>246</v>
      </c>
      <c r="J47" s="403"/>
      <c r="K47" s="403"/>
      <c r="L47" s="403"/>
      <c r="M47" s="403"/>
      <c r="N47" s="403"/>
      <c r="O47" s="403"/>
      <c r="P47" s="403"/>
      <c r="Q47" s="403"/>
      <c r="R47" s="403"/>
      <c r="S47" s="404"/>
    </row>
    <row r="48" spans="1:19" ht="13.5" thickBot="1" x14ac:dyDescent="0.25">
      <c r="A48" s="204" t="s">
        <v>25</v>
      </c>
      <c r="B48" s="396" t="s">
        <v>121</v>
      </c>
      <c r="C48" s="396"/>
      <c r="D48" s="396"/>
      <c r="E48" s="396" t="s">
        <v>174</v>
      </c>
      <c r="F48" s="396"/>
      <c r="G48" s="210" t="s">
        <v>155</v>
      </c>
      <c r="H48" s="97"/>
      <c r="I48" s="92" t="s">
        <v>25</v>
      </c>
      <c r="J48" s="400" t="s">
        <v>121</v>
      </c>
      <c r="K48" s="396"/>
      <c r="L48" s="396"/>
      <c r="M48" s="396"/>
      <c r="N48" s="444"/>
      <c r="O48" s="451" t="s">
        <v>154</v>
      </c>
      <c r="P48" s="452"/>
      <c r="Q48" s="452"/>
      <c r="R48" s="453"/>
      <c r="S48" s="92" t="s">
        <v>159</v>
      </c>
    </row>
    <row r="49" spans="1:19" x14ac:dyDescent="0.2">
      <c r="A49" s="172">
        <v>1</v>
      </c>
      <c r="B49" s="450"/>
      <c r="C49" s="450"/>
      <c r="D49" s="450"/>
      <c r="E49" s="464"/>
      <c r="F49" s="464"/>
      <c r="G49" s="98"/>
      <c r="H49" s="97"/>
      <c r="I49" s="172">
        <v>1</v>
      </c>
      <c r="J49" s="450"/>
      <c r="K49" s="450"/>
      <c r="L49" s="450"/>
      <c r="M49" s="450"/>
      <c r="N49" s="450"/>
      <c r="O49" s="461"/>
      <c r="P49" s="462"/>
      <c r="Q49" s="462"/>
      <c r="R49" s="463"/>
      <c r="S49" s="98"/>
    </row>
    <row r="50" spans="1:19" x14ac:dyDescent="0.2">
      <c r="A50" s="173">
        <v>2</v>
      </c>
      <c r="B50" s="450"/>
      <c r="C50" s="450"/>
      <c r="D50" s="450"/>
      <c r="E50" s="465"/>
      <c r="F50" s="465"/>
      <c r="G50" s="99"/>
      <c r="H50" s="97"/>
      <c r="I50" s="173">
        <v>2</v>
      </c>
      <c r="J50" s="450"/>
      <c r="K50" s="450"/>
      <c r="L50" s="450"/>
      <c r="M50" s="450"/>
      <c r="N50" s="450"/>
      <c r="O50" s="469"/>
      <c r="P50" s="470"/>
      <c r="Q50" s="470"/>
      <c r="R50" s="471"/>
      <c r="S50" s="99"/>
    </row>
    <row r="51" spans="1:19" x14ac:dyDescent="0.2">
      <c r="A51" s="173">
        <v>3</v>
      </c>
      <c r="B51" s="450"/>
      <c r="C51" s="450"/>
      <c r="D51" s="450"/>
      <c r="E51" s="465"/>
      <c r="F51" s="465"/>
      <c r="G51" s="99"/>
      <c r="H51" s="97"/>
      <c r="I51" s="173">
        <v>3</v>
      </c>
      <c r="J51" s="450"/>
      <c r="K51" s="450"/>
      <c r="L51" s="450"/>
      <c r="M51" s="450"/>
      <c r="N51" s="450"/>
      <c r="O51" s="469"/>
      <c r="P51" s="470"/>
      <c r="Q51" s="470"/>
      <c r="R51" s="471"/>
      <c r="S51" s="99"/>
    </row>
    <row r="52" spans="1:19" x14ac:dyDescent="0.2">
      <c r="A52" s="173">
        <v>4</v>
      </c>
      <c r="B52" s="450"/>
      <c r="C52" s="450"/>
      <c r="D52" s="450"/>
      <c r="E52" s="465"/>
      <c r="F52" s="465"/>
      <c r="G52" s="99"/>
      <c r="H52" s="97"/>
      <c r="I52" s="173">
        <v>4</v>
      </c>
      <c r="J52" s="450"/>
      <c r="K52" s="450"/>
      <c r="L52" s="450"/>
      <c r="M52" s="450"/>
      <c r="N52" s="450"/>
      <c r="O52" s="469"/>
      <c r="P52" s="470"/>
      <c r="Q52" s="470"/>
      <c r="R52" s="471"/>
      <c r="S52" s="99"/>
    </row>
    <row r="53" spans="1:19" ht="13.5" thickBot="1" x14ac:dyDescent="0.25">
      <c r="A53" s="170">
        <v>5</v>
      </c>
      <c r="B53" s="450"/>
      <c r="C53" s="450"/>
      <c r="D53" s="450"/>
      <c r="E53" s="472"/>
      <c r="F53" s="472"/>
      <c r="G53" s="95"/>
      <c r="H53" s="97"/>
      <c r="I53" s="170">
        <v>5</v>
      </c>
      <c r="J53" s="450"/>
      <c r="K53" s="450"/>
      <c r="L53" s="450"/>
      <c r="M53" s="450"/>
      <c r="N53" s="450"/>
      <c r="O53" s="466"/>
      <c r="P53" s="467"/>
      <c r="Q53" s="467"/>
      <c r="R53" s="468"/>
      <c r="S53" s="95"/>
    </row>
    <row r="54" spans="1:19" ht="13.5" thickBot="1" x14ac:dyDescent="0.25">
      <c r="A54" s="455" t="s">
        <v>182</v>
      </c>
      <c r="B54" s="456"/>
      <c r="C54" s="456"/>
      <c r="D54" s="456"/>
      <c r="E54" s="456"/>
      <c r="F54" s="456"/>
      <c r="G54" s="211">
        <f>IF(SUM(G49:G53)&gt;40,40,SUM(G49:G53))</f>
        <v>0</v>
      </c>
      <c r="H54" s="97"/>
      <c r="I54" s="455" t="s">
        <v>181</v>
      </c>
      <c r="J54" s="456"/>
      <c r="K54" s="456"/>
      <c r="L54" s="456"/>
      <c r="M54" s="456"/>
      <c r="N54" s="456"/>
      <c r="O54" s="456"/>
      <c r="P54" s="456"/>
      <c r="Q54" s="456"/>
      <c r="R54" s="457"/>
      <c r="S54" s="96">
        <f>IF(SUM(S49:S53)&gt;30,30,SUM(S49:S53))</f>
        <v>0</v>
      </c>
    </row>
    <row r="55" spans="1:19" ht="13.5" thickBot="1" x14ac:dyDescent="0.25">
      <c r="A55" s="209"/>
      <c r="B55" s="209"/>
      <c r="C55" s="209"/>
      <c r="D55" s="209"/>
      <c r="E55" s="209"/>
      <c r="F55" s="209"/>
      <c r="G55" s="100"/>
      <c r="H55" s="97"/>
      <c r="I55" s="209"/>
      <c r="J55" s="209"/>
      <c r="K55" s="209"/>
      <c r="L55" s="209"/>
      <c r="M55" s="209"/>
      <c r="N55" s="209"/>
      <c r="O55" s="209"/>
      <c r="P55" s="209"/>
      <c r="Q55" s="209"/>
      <c r="R55" s="209"/>
      <c r="S55" s="100"/>
    </row>
    <row r="56" spans="1:19" ht="13.5" thickBot="1" x14ac:dyDescent="0.25">
      <c r="A56" s="447" t="s">
        <v>190</v>
      </c>
      <c r="B56" s="448"/>
      <c r="C56" s="448"/>
      <c r="D56" s="448"/>
      <c r="E56" s="448"/>
      <c r="F56" s="448"/>
      <c r="G56" s="449"/>
      <c r="H56" s="97"/>
      <c r="I56" s="402" t="s">
        <v>254</v>
      </c>
      <c r="J56" s="403"/>
      <c r="K56" s="403"/>
      <c r="L56" s="403"/>
      <c r="M56" s="403"/>
      <c r="N56" s="403"/>
      <c r="O56" s="403"/>
      <c r="P56" s="403"/>
      <c r="Q56" s="403"/>
      <c r="R56" s="403"/>
      <c r="S56" s="404"/>
    </row>
    <row r="57" spans="1:19" ht="13.5" thickBot="1" x14ac:dyDescent="0.25">
      <c r="A57" s="204" t="s">
        <v>25</v>
      </c>
      <c r="B57" s="396" t="s">
        <v>121</v>
      </c>
      <c r="C57" s="396"/>
      <c r="D57" s="396"/>
      <c r="E57" s="396" t="s">
        <v>196</v>
      </c>
      <c r="F57" s="396"/>
      <c r="G57" s="210" t="s">
        <v>155</v>
      </c>
      <c r="H57" s="97"/>
      <c r="I57" s="92" t="s">
        <v>25</v>
      </c>
      <c r="J57" s="400" t="s">
        <v>210</v>
      </c>
      <c r="K57" s="396"/>
      <c r="L57" s="396"/>
      <c r="M57" s="396"/>
      <c r="N57" s="444"/>
      <c r="O57" s="451" t="s">
        <v>215</v>
      </c>
      <c r="P57" s="452"/>
      <c r="Q57" s="452"/>
      <c r="R57" s="453"/>
      <c r="S57" s="92" t="s">
        <v>159</v>
      </c>
    </row>
    <row r="58" spans="1:19" ht="21.95" customHeight="1" x14ac:dyDescent="0.2">
      <c r="A58" s="172">
        <v>1</v>
      </c>
      <c r="B58" s="450"/>
      <c r="C58" s="450"/>
      <c r="D58" s="450"/>
      <c r="E58" s="454"/>
      <c r="F58" s="454"/>
      <c r="G58" s="98"/>
      <c r="H58" s="97"/>
      <c r="I58" s="172">
        <v>1</v>
      </c>
      <c r="J58" s="450"/>
      <c r="K58" s="450"/>
      <c r="L58" s="450"/>
      <c r="M58" s="450"/>
      <c r="N58" s="450"/>
      <c r="O58" s="473"/>
      <c r="P58" s="474"/>
      <c r="Q58" s="474"/>
      <c r="R58" s="475"/>
      <c r="S58" s="98"/>
    </row>
    <row r="59" spans="1:19" ht="21.95" customHeight="1" thickBot="1" x14ac:dyDescent="0.25">
      <c r="A59" s="173">
        <v>2</v>
      </c>
      <c r="B59" s="450"/>
      <c r="C59" s="450"/>
      <c r="D59" s="450"/>
      <c r="E59" s="476"/>
      <c r="F59" s="477"/>
      <c r="G59" s="98"/>
      <c r="H59" s="97"/>
      <c r="I59" s="173">
        <v>2</v>
      </c>
      <c r="J59" s="450"/>
      <c r="K59" s="450"/>
      <c r="L59" s="450"/>
      <c r="M59" s="450"/>
      <c r="N59" s="450"/>
      <c r="O59" s="438"/>
      <c r="P59" s="439"/>
      <c r="Q59" s="439"/>
      <c r="R59" s="440"/>
      <c r="S59" s="99"/>
    </row>
    <row r="60" spans="1:19" ht="13.5" thickBot="1" x14ac:dyDescent="0.25">
      <c r="A60" s="455" t="s">
        <v>201</v>
      </c>
      <c r="B60" s="456"/>
      <c r="C60" s="456"/>
      <c r="D60" s="456"/>
      <c r="E60" s="456"/>
      <c r="F60" s="456"/>
      <c r="G60" s="211">
        <f>SUM(G58:G59)</f>
        <v>0</v>
      </c>
      <c r="H60" s="97"/>
      <c r="I60" s="455" t="s">
        <v>216</v>
      </c>
      <c r="J60" s="456"/>
      <c r="K60" s="456"/>
      <c r="L60" s="456"/>
      <c r="M60" s="456"/>
      <c r="N60" s="456"/>
      <c r="O60" s="456"/>
      <c r="P60" s="456"/>
      <c r="Q60" s="456"/>
      <c r="R60" s="457"/>
      <c r="S60" s="96">
        <f>SUM(S58:S59)</f>
        <v>0</v>
      </c>
    </row>
    <row r="61" spans="1:19" ht="13.5" thickBot="1" x14ac:dyDescent="0.25">
      <c r="A61" s="209"/>
      <c r="B61" s="209"/>
      <c r="C61" s="209"/>
      <c r="D61" s="209"/>
      <c r="E61" s="209"/>
      <c r="F61" s="209"/>
      <c r="G61" s="100"/>
      <c r="H61" s="97"/>
      <c r="I61" s="97"/>
      <c r="J61" s="97"/>
      <c r="K61" s="97"/>
      <c r="L61" s="97"/>
      <c r="M61" s="97"/>
      <c r="N61" s="97"/>
      <c r="O61" s="97"/>
      <c r="P61" s="97"/>
      <c r="Q61" s="97"/>
      <c r="R61" s="97"/>
      <c r="S61" s="97"/>
    </row>
    <row r="62" spans="1:19" ht="13.5" thickBot="1" x14ac:dyDescent="0.25">
      <c r="A62" s="447" t="s">
        <v>247</v>
      </c>
      <c r="B62" s="448"/>
      <c r="C62" s="448"/>
      <c r="D62" s="448"/>
      <c r="E62" s="448"/>
      <c r="F62" s="448"/>
      <c r="G62" s="449"/>
      <c r="H62" s="97"/>
      <c r="I62" s="402" t="s">
        <v>248</v>
      </c>
      <c r="J62" s="403"/>
      <c r="K62" s="403"/>
      <c r="L62" s="403"/>
      <c r="M62" s="403"/>
      <c r="N62" s="403"/>
      <c r="O62" s="403"/>
      <c r="P62" s="403"/>
      <c r="Q62" s="403"/>
      <c r="R62" s="403"/>
      <c r="S62" s="404"/>
    </row>
    <row r="63" spans="1:19" ht="13.5" thickBot="1" x14ac:dyDescent="0.25">
      <c r="A63" s="204" t="s">
        <v>25</v>
      </c>
      <c r="B63" s="396" t="s">
        <v>113</v>
      </c>
      <c r="C63" s="396"/>
      <c r="D63" s="396"/>
      <c r="E63" s="396" t="s">
        <v>183</v>
      </c>
      <c r="F63" s="396"/>
      <c r="G63" s="210" t="s">
        <v>155</v>
      </c>
      <c r="H63" s="97"/>
      <c r="I63" s="92" t="s">
        <v>25</v>
      </c>
      <c r="J63" s="400" t="s">
        <v>188</v>
      </c>
      <c r="K63" s="396"/>
      <c r="L63" s="396"/>
      <c r="M63" s="396"/>
      <c r="N63" s="444"/>
      <c r="O63" s="451" t="s">
        <v>154</v>
      </c>
      <c r="P63" s="452"/>
      <c r="Q63" s="452"/>
      <c r="R63" s="453"/>
      <c r="S63" s="92" t="s">
        <v>159</v>
      </c>
    </row>
    <row r="64" spans="1:19" ht="20.100000000000001" customHeight="1" x14ac:dyDescent="0.2">
      <c r="A64" s="172">
        <v>1</v>
      </c>
      <c r="B64" s="450"/>
      <c r="C64" s="450"/>
      <c r="D64" s="450"/>
      <c r="E64" s="454"/>
      <c r="F64" s="454"/>
      <c r="G64" s="98"/>
      <c r="H64" s="97"/>
      <c r="I64" s="172">
        <v>1</v>
      </c>
      <c r="J64" s="450"/>
      <c r="K64" s="450"/>
      <c r="L64" s="450"/>
      <c r="M64" s="450"/>
      <c r="N64" s="450"/>
      <c r="O64" s="473"/>
      <c r="P64" s="474"/>
      <c r="Q64" s="474"/>
      <c r="R64" s="475"/>
      <c r="S64" s="98"/>
    </row>
    <row r="65" spans="1:19" ht="20.100000000000001" customHeight="1" x14ac:dyDescent="0.2">
      <c r="A65" s="173">
        <v>2</v>
      </c>
      <c r="B65" s="450"/>
      <c r="C65" s="450"/>
      <c r="D65" s="450"/>
      <c r="E65" s="436"/>
      <c r="F65" s="436"/>
      <c r="G65" s="99"/>
      <c r="H65" s="97"/>
      <c r="I65" s="173">
        <v>2</v>
      </c>
      <c r="J65" s="450"/>
      <c r="K65" s="450"/>
      <c r="L65" s="450"/>
      <c r="M65" s="450"/>
      <c r="N65" s="450"/>
      <c r="O65" s="438"/>
      <c r="P65" s="439"/>
      <c r="Q65" s="439"/>
      <c r="R65" s="440"/>
      <c r="S65" s="99"/>
    </row>
    <row r="66" spans="1:19" ht="20.100000000000001" customHeight="1" x14ac:dyDescent="0.2">
      <c r="A66" s="173">
        <v>3</v>
      </c>
      <c r="B66" s="450"/>
      <c r="C66" s="450"/>
      <c r="D66" s="450"/>
      <c r="E66" s="436"/>
      <c r="F66" s="436"/>
      <c r="G66" s="99"/>
      <c r="H66" s="97"/>
      <c r="I66" s="173">
        <v>3</v>
      </c>
      <c r="J66" s="450"/>
      <c r="K66" s="450"/>
      <c r="L66" s="450"/>
      <c r="M66" s="450"/>
      <c r="N66" s="450"/>
      <c r="O66" s="438"/>
      <c r="P66" s="439"/>
      <c r="Q66" s="439"/>
      <c r="R66" s="440"/>
      <c r="S66" s="99"/>
    </row>
    <row r="67" spans="1:19" ht="20.100000000000001" customHeight="1" x14ac:dyDescent="0.2">
      <c r="A67" s="173">
        <v>4</v>
      </c>
      <c r="B67" s="450"/>
      <c r="C67" s="450"/>
      <c r="D67" s="450"/>
      <c r="E67" s="436"/>
      <c r="F67" s="436"/>
      <c r="G67" s="99"/>
      <c r="H67" s="97"/>
      <c r="I67" s="173">
        <v>4</v>
      </c>
      <c r="J67" s="450"/>
      <c r="K67" s="450"/>
      <c r="L67" s="450"/>
      <c r="M67" s="450"/>
      <c r="N67" s="450"/>
      <c r="O67" s="438"/>
      <c r="P67" s="439"/>
      <c r="Q67" s="439"/>
      <c r="R67" s="440"/>
      <c r="S67" s="99"/>
    </row>
    <row r="68" spans="1:19" ht="20.100000000000001" customHeight="1" thickBot="1" x14ac:dyDescent="0.25">
      <c r="A68" s="170">
        <v>5</v>
      </c>
      <c r="B68" s="450"/>
      <c r="C68" s="450"/>
      <c r="D68" s="450"/>
      <c r="E68" s="437"/>
      <c r="F68" s="437"/>
      <c r="G68" s="95"/>
      <c r="H68" s="97"/>
      <c r="I68" s="170">
        <v>5</v>
      </c>
      <c r="J68" s="450"/>
      <c r="K68" s="450"/>
      <c r="L68" s="450"/>
      <c r="M68" s="450"/>
      <c r="N68" s="450"/>
      <c r="O68" s="441"/>
      <c r="P68" s="442"/>
      <c r="Q68" s="442"/>
      <c r="R68" s="443"/>
      <c r="S68" s="95"/>
    </row>
    <row r="69" spans="1:19" ht="13.5" thickBot="1" x14ac:dyDescent="0.25">
      <c r="A69" s="455" t="s">
        <v>184</v>
      </c>
      <c r="B69" s="456"/>
      <c r="C69" s="456"/>
      <c r="D69" s="456"/>
      <c r="E69" s="456"/>
      <c r="F69" s="456"/>
      <c r="G69" s="211">
        <f>IF(SUM(G64:G68)&gt;90,90,SUM(G64:G68))</f>
        <v>0</v>
      </c>
      <c r="H69" s="97"/>
      <c r="I69" s="455" t="s">
        <v>189</v>
      </c>
      <c r="J69" s="456"/>
      <c r="K69" s="456"/>
      <c r="L69" s="456"/>
      <c r="M69" s="456"/>
      <c r="N69" s="456"/>
      <c r="O69" s="456"/>
      <c r="P69" s="456"/>
      <c r="Q69" s="456"/>
      <c r="R69" s="457"/>
      <c r="S69" s="96">
        <f>IF(SUM(S64:S68)&gt;15,15,SUM(S64:S68))</f>
        <v>0</v>
      </c>
    </row>
    <row r="70" spans="1:19" ht="13.5" thickBot="1" x14ac:dyDescent="0.25">
      <c r="A70" s="97"/>
      <c r="B70" s="97"/>
      <c r="C70" s="97"/>
      <c r="D70" s="171"/>
      <c r="E70" s="97"/>
      <c r="F70" s="97"/>
      <c r="G70" s="97"/>
      <c r="H70" s="97"/>
      <c r="I70" s="97"/>
      <c r="J70" s="97"/>
      <c r="K70" s="97"/>
      <c r="L70" s="97"/>
      <c r="M70" s="97"/>
      <c r="N70" s="97"/>
      <c r="O70" s="97"/>
      <c r="P70" s="97"/>
      <c r="Q70" s="97"/>
      <c r="R70" s="97"/>
      <c r="S70" s="97"/>
    </row>
    <row r="71" spans="1:19" ht="13.5" thickBot="1" x14ac:dyDescent="0.25">
      <c r="A71" s="447" t="s">
        <v>217</v>
      </c>
      <c r="B71" s="448"/>
      <c r="C71" s="448"/>
      <c r="D71" s="448"/>
      <c r="E71" s="448"/>
      <c r="F71" s="448"/>
      <c r="G71" s="449"/>
      <c r="H71" s="97"/>
      <c r="I71" s="402" t="s">
        <v>249</v>
      </c>
      <c r="J71" s="403"/>
      <c r="K71" s="403"/>
      <c r="L71" s="403"/>
      <c r="M71" s="403"/>
      <c r="N71" s="403"/>
      <c r="O71" s="403"/>
      <c r="P71" s="403"/>
      <c r="Q71" s="403"/>
      <c r="R71" s="403"/>
      <c r="S71" s="404"/>
    </row>
    <row r="72" spans="1:19" ht="13.5" thickBot="1" x14ac:dyDescent="0.25">
      <c r="A72" s="204" t="s">
        <v>25</v>
      </c>
      <c r="B72" s="396" t="s">
        <v>121</v>
      </c>
      <c r="C72" s="396"/>
      <c r="D72" s="396"/>
      <c r="E72" s="396" t="s">
        <v>225</v>
      </c>
      <c r="F72" s="396"/>
      <c r="G72" s="210" t="s">
        <v>155</v>
      </c>
      <c r="H72" s="97"/>
      <c r="I72" s="92" t="s">
        <v>25</v>
      </c>
      <c r="J72" s="400" t="s">
        <v>121</v>
      </c>
      <c r="K72" s="396"/>
      <c r="L72" s="396"/>
      <c r="M72" s="396"/>
      <c r="N72" s="444"/>
      <c r="O72" s="451" t="s">
        <v>151</v>
      </c>
      <c r="P72" s="452"/>
      <c r="Q72" s="452"/>
      <c r="R72" s="453"/>
      <c r="S72" s="92" t="s">
        <v>159</v>
      </c>
    </row>
    <row r="73" spans="1:19" ht="20.100000000000001" customHeight="1" x14ac:dyDescent="0.2">
      <c r="A73" s="172">
        <v>1</v>
      </c>
      <c r="B73" s="450"/>
      <c r="C73" s="450"/>
      <c r="D73" s="450"/>
      <c r="E73" s="454"/>
      <c r="F73" s="454"/>
      <c r="G73" s="98"/>
      <c r="H73" s="97"/>
      <c r="I73" s="172">
        <v>1</v>
      </c>
      <c r="J73" s="450"/>
      <c r="K73" s="450"/>
      <c r="L73" s="450"/>
      <c r="M73" s="450"/>
      <c r="N73" s="450"/>
      <c r="O73" s="473"/>
      <c r="P73" s="474"/>
      <c r="Q73" s="474"/>
      <c r="R73" s="475"/>
      <c r="S73" s="98"/>
    </row>
    <row r="74" spans="1:19" ht="20.100000000000001" customHeight="1" x14ac:dyDescent="0.2">
      <c r="A74" s="173">
        <v>2</v>
      </c>
      <c r="B74" s="450"/>
      <c r="C74" s="450"/>
      <c r="D74" s="450"/>
      <c r="E74" s="436"/>
      <c r="F74" s="436"/>
      <c r="G74" s="99"/>
      <c r="H74" s="97"/>
      <c r="I74" s="173">
        <v>2</v>
      </c>
      <c r="J74" s="450"/>
      <c r="K74" s="450"/>
      <c r="L74" s="450"/>
      <c r="M74" s="450"/>
      <c r="N74" s="450"/>
      <c r="O74" s="438"/>
      <c r="P74" s="439"/>
      <c r="Q74" s="439"/>
      <c r="R74" s="440"/>
      <c r="S74" s="99"/>
    </row>
    <row r="75" spans="1:19" ht="20.100000000000001" customHeight="1" x14ac:dyDescent="0.2">
      <c r="A75" s="173">
        <v>3</v>
      </c>
      <c r="B75" s="450"/>
      <c r="C75" s="450"/>
      <c r="D75" s="450"/>
      <c r="E75" s="436"/>
      <c r="F75" s="436"/>
      <c r="G75" s="99"/>
      <c r="H75" s="97"/>
      <c r="I75" s="173">
        <v>3</v>
      </c>
      <c r="J75" s="450"/>
      <c r="K75" s="450"/>
      <c r="L75" s="450"/>
      <c r="M75" s="450"/>
      <c r="N75" s="450"/>
      <c r="O75" s="438"/>
      <c r="P75" s="439"/>
      <c r="Q75" s="439"/>
      <c r="R75" s="440"/>
      <c r="S75" s="99"/>
    </row>
    <row r="76" spans="1:19" ht="20.100000000000001" customHeight="1" x14ac:dyDescent="0.2">
      <c r="A76" s="173">
        <v>4</v>
      </c>
      <c r="B76" s="450"/>
      <c r="C76" s="450"/>
      <c r="D76" s="450"/>
      <c r="E76" s="436"/>
      <c r="F76" s="436"/>
      <c r="G76" s="99"/>
      <c r="H76" s="97"/>
      <c r="I76" s="173">
        <v>4</v>
      </c>
      <c r="J76" s="450"/>
      <c r="K76" s="450"/>
      <c r="L76" s="450"/>
      <c r="M76" s="450"/>
      <c r="N76" s="450"/>
      <c r="O76" s="438"/>
      <c r="P76" s="439"/>
      <c r="Q76" s="439"/>
      <c r="R76" s="440"/>
      <c r="S76" s="99"/>
    </row>
    <row r="77" spans="1:19" ht="20.100000000000001" customHeight="1" thickBot="1" x14ac:dyDescent="0.25">
      <c r="A77" s="170">
        <v>5</v>
      </c>
      <c r="B77" s="450"/>
      <c r="C77" s="450"/>
      <c r="D77" s="450"/>
      <c r="E77" s="437"/>
      <c r="F77" s="437"/>
      <c r="G77" s="95"/>
      <c r="H77" s="97"/>
      <c r="I77" s="170">
        <v>5</v>
      </c>
      <c r="J77" s="450"/>
      <c r="K77" s="450"/>
      <c r="L77" s="450"/>
      <c r="M77" s="450"/>
      <c r="N77" s="450"/>
      <c r="O77" s="441"/>
      <c r="P77" s="442"/>
      <c r="Q77" s="442"/>
      <c r="R77" s="443"/>
      <c r="S77" s="95"/>
    </row>
    <row r="78" spans="1:19" ht="13.5" thickBot="1" x14ac:dyDescent="0.25">
      <c r="A78" s="455" t="s">
        <v>226</v>
      </c>
      <c r="B78" s="456"/>
      <c r="C78" s="456"/>
      <c r="D78" s="456"/>
      <c r="E78" s="456"/>
      <c r="F78" s="456"/>
      <c r="G78" s="211">
        <f>+SUM(G73:G77)</f>
        <v>0</v>
      </c>
      <c r="H78" s="97"/>
      <c r="I78" s="455" t="s">
        <v>189</v>
      </c>
      <c r="J78" s="456"/>
      <c r="K78" s="456"/>
      <c r="L78" s="456"/>
      <c r="M78" s="456"/>
      <c r="N78" s="456"/>
      <c r="O78" s="456"/>
      <c r="P78" s="456"/>
      <c r="Q78" s="456"/>
      <c r="R78" s="457"/>
      <c r="S78" s="96">
        <f>IF(SUM(S73:S77)&gt;45,45,SUM(S73:S77))</f>
        <v>0</v>
      </c>
    </row>
    <row r="79" spans="1:19" ht="13.5" thickBot="1" x14ac:dyDescent="0.25">
      <c r="A79" s="97"/>
      <c r="B79" s="97"/>
      <c r="C79" s="97"/>
      <c r="D79" s="171"/>
      <c r="E79" s="97"/>
      <c r="F79" s="97"/>
      <c r="G79" s="97"/>
      <c r="H79" s="97"/>
      <c r="I79" s="97"/>
      <c r="J79" s="97"/>
      <c r="K79" s="97"/>
      <c r="L79" s="97"/>
      <c r="M79" s="97"/>
      <c r="N79" s="97"/>
      <c r="O79" s="97"/>
      <c r="P79" s="97"/>
      <c r="Q79" s="97"/>
      <c r="R79" s="97"/>
      <c r="S79" s="97"/>
    </row>
    <row r="80" spans="1:19" ht="13.5" thickBot="1" x14ac:dyDescent="0.25">
      <c r="A80" s="447" t="s">
        <v>14</v>
      </c>
      <c r="B80" s="448"/>
      <c r="C80" s="448"/>
      <c r="D80" s="448"/>
      <c r="E80" s="448"/>
      <c r="F80" s="448"/>
      <c r="G80" s="449"/>
      <c r="H80" s="97"/>
      <c r="I80" s="402" t="s">
        <v>30</v>
      </c>
      <c r="J80" s="403"/>
      <c r="K80" s="403"/>
      <c r="L80" s="403"/>
      <c r="M80" s="403"/>
      <c r="N80" s="403"/>
      <c r="O80" s="403"/>
      <c r="P80" s="403"/>
      <c r="Q80" s="403"/>
      <c r="R80" s="403"/>
      <c r="S80" s="404"/>
    </row>
    <row r="81" spans="1:19" ht="13.5" thickBot="1" x14ac:dyDescent="0.25">
      <c r="A81" s="204" t="s">
        <v>25</v>
      </c>
      <c r="B81" s="401" t="s">
        <v>151</v>
      </c>
      <c r="C81" s="479"/>
      <c r="D81" s="479"/>
      <c r="E81" s="479"/>
      <c r="F81" s="480"/>
      <c r="G81" s="210" t="s">
        <v>155</v>
      </c>
      <c r="H81" s="97"/>
      <c r="I81" s="92" t="s">
        <v>25</v>
      </c>
      <c r="J81" s="400" t="s">
        <v>233</v>
      </c>
      <c r="K81" s="396"/>
      <c r="L81" s="396"/>
      <c r="M81" s="396"/>
      <c r="N81" s="444"/>
      <c r="O81" s="451" t="s">
        <v>234</v>
      </c>
      <c r="P81" s="452"/>
      <c r="Q81" s="452"/>
      <c r="R81" s="453"/>
      <c r="S81" s="92" t="s">
        <v>159</v>
      </c>
    </row>
    <row r="82" spans="1:19" ht="21.95" customHeight="1" x14ac:dyDescent="0.2">
      <c r="A82" s="172">
        <v>1</v>
      </c>
      <c r="B82" s="481"/>
      <c r="C82" s="482"/>
      <c r="D82" s="482"/>
      <c r="E82" s="482"/>
      <c r="F82" s="483"/>
      <c r="G82" s="98"/>
      <c r="H82" s="97"/>
      <c r="I82" s="172">
        <v>1</v>
      </c>
      <c r="J82" s="450"/>
      <c r="K82" s="450"/>
      <c r="L82" s="450"/>
      <c r="M82" s="450"/>
      <c r="N82" s="450"/>
      <c r="O82" s="473"/>
      <c r="P82" s="474"/>
      <c r="Q82" s="474"/>
      <c r="R82" s="475"/>
      <c r="S82" s="98"/>
    </row>
    <row r="83" spans="1:19" ht="21.95" customHeight="1" thickBot="1" x14ac:dyDescent="0.25">
      <c r="A83" s="173">
        <v>2</v>
      </c>
      <c r="B83" s="484"/>
      <c r="C83" s="485"/>
      <c r="D83" s="485"/>
      <c r="E83" s="485"/>
      <c r="F83" s="486"/>
      <c r="G83" s="99"/>
      <c r="H83" s="97"/>
      <c r="I83" s="173">
        <v>2</v>
      </c>
      <c r="J83" s="478"/>
      <c r="K83" s="478"/>
      <c r="L83" s="478"/>
      <c r="M83" s="478"/>
      <c r="N83" s="478"/>
      <c r="O83" s="438"/>
      <c r="P83" s="439"/>
      <c r="Q83" s="439"/>
      <c r="R83" s="440"/>
      <c r="S83" s="99"/>
    </row>
    <row r="84" spans="1:19" ht="21.95" customHeight="1" thickBot="1" x14ac:dyDescent="0.25">
      <c r="A84" s="455" t="s">
        <v>232</v>
      </c>
      <c r="B84" s="456"/>
      <c r="C84" s="456"/>
      <c r="D84" s="456"/>
      <c r="E84" s="456"/>
      <c r="F84" s="456"/>
      <c r="G84" s="211">
        <f>SUM(G82:G83)</f>
        <v>0</v>
      </c>
      <c r="I84" s="137">
        <v>3</v>
      </c>
      <c r="J84" s="478"/>
      <c r="K84" s="478"/>
      <c r="L84" s="478"/>
      <c r="M84" s="478"/>
      <c r="N84" s="478"/>
      <c r="O84" s="438"/>
      <c r="P84" s="439"/>
      <c r="Q84" s="439"/>
      <c r="R84" s="440"/>
      <c r="S84" s="94"/>
    </row>
    <row r="85" spans="1:19" ht="21.95" customHeight="1" x14ac:dyDescent="0.2">
      <c r="A85" s="487"/>
      <c r="B85" s="487"/>
      <c r="C85" s="487"/>
      <c r="D85" s="487"/>
      <c r="E85" s="487"/>
      <c r="F85" s="487"/>
      <c r="G85" s="487"/>
      <c r="I85" s="137">
        <v>4</v>
      </c>
      <c r="J85" s="478"/>
      <c r="K85" s="478"/>
      <c r="L85" s="478"/>
      <c r="M85" s="478"/>
      <c r="N85" s="478"/>
      <c r="O85" s="438"/>
      <c r="P85" s="439"/>
      <c r="Q85" s="439"/>
      <c r="R85" s="440"/>
      <c r="S85" s="94"/>
    </row>
    <row r="86" spans="1:19" ht="21.95" customHeight="1" x14ac:dyDescent="0.2">
      <c r="A86" s="488"/>
      <c r="B86" s="488"/>
      <c r="C86" s="488"/>
      <c r="D86" s="488"/>
      <c r="E86" s="488"/>
      <c r="F86" s="488"/>
      <c r="G86" s="488"/>
      <c r="I86" s="174">
        <v>5</v>
      </c>
      <c r="J86" s="498"/>
      <c r="K86" s="498"/>
      <c r="L86" s="498"/>
      <c r="M86" s="498"/>
      <c r="N86" s="498"/>
      <c r="O86" s="441"/>
      <c r="P86" s="442"/>
      <c r="Q86" s="442"/>
      <c r="R86" s="443"/>
      <c r="S86" s="101"/>
    </row>
    <row r="87" spans="1:19" ht="21.95" customHeight="1" x14ac:dyDescent="0.2">
      <c r="A87" s="488"/>
      <c r="B87" s="488"/>
      <c r="C87" s="488"/>
      <c r="D87" s="488"/>
      <c r="E87" s="488"/>
      <c r="F87" s="488"/>
      <c r="G87" s="488"/>
      <c r="I87" s="174">
        <v>6</v>
      </c>
      <c r="J87" s="498"/>
      <c r="K87" s="498"/>
      <c r="L87" s="498"/>
      <c r="M87" s="498"/>
      <c r="N87" s="498"/>
      <c r="O87" s="441"/>
      <c r="P87" s="442"/>
      <c r="Q87" s="442"/>
      <c r="R87" s="443"/>
      <c r="S87" s="101"/>
    </row>
    <row r="88" spans="1:19" ht="21.95" customHeight="1" thickBot="1" x14ac:dyDescent="0.25">
      <c r="A88" s="488"/>
      <c r="B88" s="488"/>
      <c r="C88" s="488"/>
      <c r="D88" s="488"/>
      <c r="E88" s="488"/>
      <c r="F88" s="488"/>
      <c r="G88" s="488"/>
      <c r="I88" s="174">
        <v>7</v>
      </c>
      <c r="J88" s="498"/>
      <c r="K88" s="498"/>
      <c r="L88" s="498"/>
      <c r="M88" s="498"/>
      <c r="N88" s="498"/>
      <c r="O88" s="441"/>
      <c r="P88" s="442"/>
      <c r="Q88" s="442"/>
      <c r="R88" s="443"/>
      <c r="S88" s="101"/>
    </row>
    <row r="89" spans="1:19" ht="13.5" thickBot="1" x14ac:dyDescent="0.25">
      <c r="A89" s="488"/>
      <c r="B89" s="488"/>
      <c r="C89" s="488"/>
      <c r="D89" s="488"/>
      <c r="E89" s="488"/>
      <c r="F89" s="488"/>
      <c r="G89" s="488"/>
      <c r="I89" s="499" t="s">
        <v>235</v>
      </c>
      <c r="J89" s="500"/>
      <c r="K89" s="500"/>
      <c r="L89" s="500"/>
      <c r="M89" s="500"/>
      <c r="N89" s="500"/>
      <c r="O89" s="500"/>
      <c r="P89" s="500"/>
      <c r="Q89" s="500"/>
      <c r="R89" s="501"/>
      <c r="S89" s="96">
        <f>SUM(S82:S88)</f>
        <v>0</v>
      </c>
    </row>
    <row r="90" spans="1:19" ht="13.5" thickBot="1" x14ac:dyDescent="0.25">
      <c r="A90" s="488"/>
      <c r="B90" s="488"/>
      <c r="C90" s="488"/>
      <c r="D90" s="488"/>
      <c r="E90" s="488"/>
      <c r="F90" s="488"/>
      <c r="G90" s="488"/>
      <c r="H90" s="102"/>
      <c r="I90" s="102"/>
      <c r="J90" s="102"/>
      <c r="K90" s="102"/>
      <c r="L90" s="102"/>
      <c r="M90" s="102"/>
    </row>
    <row r="91" spans="1:19" x14ac:dyDescent="0.2">
      <c r="A91" s="102"/>
      <c r="B91" s="497" t="s">
        <v>236</v>
      </c>
      <c r="C91" s="497"/>
      <c r="D91" s="497"/>
      <c r="E91" s="502" t="s">
        <v>237</v>
      </c>
      <c r="F91" s="502"/>
      <c r="G91" s="502"/>
      <c r="H91" s="102"/>
      <c r="I91" s="102"/>
      <c r="J91" s="102"/>
      <c r="K91" s="102"/>
      <c r="L91" s="102"/>
      <c r="M91" s="102"/>
      <c r="N91" s="489" t="s">
        <v>21</v>
      </c>
      <c r="O91" s="490"/>
      <c r="P91" s="490"/>
      <c r="Q91" s="490"/>
      <c r="R91" s="493">
        <f>+M35+G45+S45+G54+S54+G60+S60+G69+S69+G78+S78+G84+S89</f>
        <v>0</v>
      </c>
      <c r="S91" s="494"/>
    </row>
    <row r="92" spans="1:19" ht="13.5" thickBot="1" x14ac:dyDescent="0.25">
      <c r="A92" s="102"/>
      <c r="B92" s="102"/>
      <c r="C92" s="102"/>
      <c r="D92" s="175"/>
      <c r="E92" s="102"/>
      <c r="F92" s="102"/>
      <c r="G92" s="102"/>
      <c r="H92" s="102"/>
      <c r="I92" s="102"/>
      <c r="J92" s="102"/>
      <c r="K92" s="102"/>
      <c r="L92" s="102"/>
      <c r="M92" s="102"/>
      <c r="N92" s="491"/>
      <c r="O92" s="492"/>
      <c r="P92" s="492"/>
      <c r="Q92" s="492"/>
      <c r="R92" s="495"/>
      <c r="S92" s="496"/>
    </row>
    <row r="93" spans="1:19" x14ac:dyDescent="0.2">
      <c r="A93" s="102"/>
      <c r="B93" s="212" t="s">
        <v>279</v>
      </c>
      <c r="C93" s="102"/>
      <c r="D93" s="175"/>
      <c r="E93" s="102"/>
      <c r="F93" s="102"/>
      <c r="G93" s="102"/>
      <c r="H93" s="102"/>
      <c r="I93" s="102"/>
      <c r="J93" s="102"/>
      <c r="K93" s="102"/>
      <c r="L93" s="102"/>
      <c r="M93" s="102"/>
      <c r="N93" s="102"/>
      <c r="O93" s="102"/>
      <c r="P93" s="102"/>
      <c r="Q93" s="102"/>
      <c r="R93" s="102"/>
      <c r="S93" s="102"/>
    </row>
    <row r="97" spans="5:5" x14ac:dyDescent="0.2">
      <c r="E97" s="176"/>
    </row>
  </sheetData>
  <sheetProtection algorithmName="SHA-512" hashValue="sWz3/ctMFBA3rpw+cHZRyob8Eh+qxiU56mhg4GxGFIMyd4jIiA7jOmheDuAVWrAulE6WgubHKzTe/xt7kV7vhA==" saltValue="1WpnHCm/V/qZRzMaAr6WlA==" spinCount="100000" sheet="1" objects="1" scenarios="1"/>
  <mergeCells count="197">
    <mergeCell ref="A1:S1"/>
    <mergeCell ref="A2:S2"/>
    <mergeCell ref="A3:N3"/>
    <mergeCell ref="O3:P3"/>
    <mergeCell ref="Q3:R3"/>
    <mergeCell ref="A5:C5"/>
    <mergeCell ref="D5:G5"/>
    <mergeCell ref="J5:M5"/>
    <mergeCell ref="N5:R5"/>
    <mergeCell ref="A11:C11"/>
    <mergeCell ref="D11:G11"/>
    <mergeCell ref="J11:M11"/>
    <mergeCell ref="N11:R11"/>
    <mergeCell ref="A13:S13"/>
    <mergeCell ref="A16:E16"/>
    <mergeCell ref="G16:K16"/>
    <mergeCell ref="A7:C7"/>
    <mergeCell ref="D7:G7"/>
    <mergeCell ref="J7:M7"/>
    <mergeCell ref="N7:R7"/>
    <mergeCell ref="A9:C9"/>
    <mergeCell ref="D9:G9"/>
    <mergeCell ref="J9:M9"/>
    <mergeCell ref="N9:R9"/>
    <mergeCell ref="J18:J19"/>
    <mergeCell ref="K18:M18"/>
    <mergeCell ref="N18:S18"/>
    <mergeCell ref="A28:J28"/>
    <mergeCell ref="A29:J29"/>
    <mergeCell ref="A30:J30"/>
    <mergeCell ref="A18:A19"/>
    <mergeCell ref="B18:B19"/>
    <mergeCell ref="C18:C19"/>
    <mergeCell ref="D18:G18"/>
    <mergeCell ref="H18:H19"/>
    <mergeCell ref="I18:I19"/>
    <mergeCell ref="B39:D39"/>
    <mergeCell ref="E39:F39"/>
    <mergeCell ref="J39:N39"/>
    <mergeCell ref="O39:R39"/>
    <mergeCell ref="B40:D40"/>
    <mergeCell ref="E40:F40"/>
    <mergeCell ref="J40:N40"/>
    <mergeCell ref="O40:R40"/>
    <mergeCell ref="G33:N33"/>
    <mergeCell ref="G34:L34"/>
    <mergeCell ref="M34:N34"/>
    <mergeCell ref="G35:L35"/>
    <mergeCell ref="M35:N35"/>
    <mergeCell ref="A38:G38"/>
    <mergeCell ref="I38:S38"/>
    <mergeCell ref="B43:D43"/>
    <mergeCell ref="E43:F43"/>
    <mergeCell ref="J43:N43"/>
    <mergeCell ref="O43:R43"/>
    <mergeCell ref="B44:D44"/>
    <mergeCell ref="E44:F44"/>
    <mergeCell ref="J44:N44"/>
    <mergeCell ref="O44:R44"/>
    <mergeCell ref="B41:D41"/>
    <mergeCell ref="E41:F41"/>
    <mergeCell ref="J41:N41"/>
    <mergeCell ref="O41:R41"/>
    <mergeCell ref="B42:D42"/>
    <mergeCell ref="E42:F42"/>
    <mergeCell ref="J42:N42"/>
    <mergeCell ref="O42:R42"/>
    <mergeCell ref="B49:D49"/>
    <mergeCell ref="E49:F49"/>
    <mergeCell ref="J49:N49"/>
    <mergeCell ref="O49:R49"/>
    <mergeCell ref="B50:D50"/>
    <mergeCell ref="E50:F50"/>
    <mergeCell ref="J50:N50"/>
    <mergeCell ref="O50:R50"/>
    <mergeCell ref="A45:F45"/>
    <mergeCell ref="I45:R45"/>
    <mergeCell ref="A47:G47"/>
    <mergeCell ref="I47:S47"/>
    <mergeCell ref="B48:D48"/>
    <mergeCell ref="E48:F48"/>
    <mergeCell ref="J48:N48"/>
    <mergeCell ref="O48:R48"/>
    <mergeCell ref="B53:D53"/>
    <mergeCell ref="E53:F53"/>
    <mergeCell ref="J53:N53"/>
    <mergeCell ref="O53:R53"/>
    <mergeCell ref="A54:F54"/>
    <mergeCell ref="I54:R54"/>
    <mergeCell ref="B51:D51"/>
    <mergeCell ref="E51:F51"/>
    <mergeCell ref="J51:N51"/>
    <mergeCell ref="O51:R51"/>
    <mergeCell ref="B52:D52"/>
    <mergeCell ref="E52:F52"/>
    <mergeCell ref="J52:N52"/>
    <mergeCell ref="O52:R52"/>
    <mergeCell ref="B58:D58"/>
    <mergeCell ref="E58:F58"/>
    <mergeCell ref="J58:N58"/>
    <mergeCell ref="O58:R58"/>
    <mergeCell ref="B59:D59"/>
    <mergeCell ref="E59:F59"/>
    <mergeCell ref="J59:N59"/>
    <mergeCell ref="O59:R59"/>
    <mergeCell ref="A56:G56"/>
    <mergeCell ref="I56:S56"/>
    <mergeCell ref="B57:D57"/>
    <mergeCell ref="E57:F57"/>
    <mergeCell ref="J57:N57"/>
    <mergeCell ref="O57:R57"/>
    <mergeCell ref="B64:D64"/>
    <mergeCell ref="E64:F64"/>
    <mergeCell ref="J64:N64"/>
    <mergeCell ref="O64:R64"/>
    <mergeCell ref="B65:D65"/>
    <mergeCell ref="E65:F65"/>
    <mergeCell ref="J65:N65"/>
    <mergeCell ref="O65:R65"/>
    <mergeCell ref="A60:F60"/>
    <mergeCell ref="I60:R60"/>
    <mergeCell ref="A62:G62"/>
    <mergeCell ref="I62:S62"/>
    <mergeCell ref="B63:D63"/>
    <mergeCell ref="E63:F63"/>
    <mergeCell ref="J63:N63"/>
    <mergeCell ref="O63:R63"/>
    <mergeCell ref="B68:D68"/>
    <mergeCell ref="E68:F68"/>
    <mergeCell ref="J68:N68"/>
    <mergeCell ref="O68:R68"/>
    <mergeCell ref="A69:F69"/>
    <mergeCell ref="I69:R69"/>
    <mergeCell ref="B66:D66"/>
    <mergeCell ref="E66:F66"/>
    <mergeCell ref="J66:N66"/>
    <mergeCell ref="O66:R66"/>
    <mergeCell ref="B67:D67"/>
    <mergeCell ref="E67:F67"/>
    <mergeCell ref="J67:N67"/>
    <mergeCell ref="O67:R67"/>
    <mergeCell ref="B73:D73"/>
    <mergeCell ref="E73:F73"/>
    <mergeCell ref="J73:N73"/>
    <mergeCell ref="O73:R73"/>
    <mergeCell ref="B74:D74"/>
    <mergeCell ref="E74:F74"/>
    <mergeCell ref="J74:N74"/>
    <mergeCell ref="O74:R74"/>
    <mergeCell ref="A71:G71"/>
    <mergeCell ref="I71:S71"/>
    <mergeCell ref="B72:D72"/>
    <mergeCell ref="E72:F72"/>
    <mergeCell ref="J72:N72"/>
    <mergeCell ref="O72:R72"/>
    <mergeCell ref="B77:D77"/>
    <mergeCell ref="E77:F77"/>
    <mergeCell ref="J77:N77"/>
    <mergeCell ref="O77:R77"/>
    <mergeCell ref="A78:F78"/>
    <mergeCell ref="I78:R78"/>
    <mergeCell ref="B75:D75"/>
    <mergeCell ref="E75:F75"/>
    <mergeCell ref="J75:N75"/>
    <mergeCell ref="O75:R75"/>
    <mergeCell ref="B76:D76"/>
    <mergeCell ref="E76:F76"/>
    <mergeCell ref="J76:N76"/>
    <mergeCell ref="O76:R76"/>
    <mergeCell ref="B83:F83"/>
    <mergeCell ref="J83:N83"/>
    <mergeCell ref="O83:R83"/>
    <mergeCell ref="A84:F84"/>
    <mergeCell ref="J84:N84"/>
    <mergeCell ref="O84:R84"/>
    <mergeCell ref="A80:G80"/>
    <mergeCell ref="I80:S80"/>
    <mergeCell ref="B81:F81"/>
    <mergeCell ref="J81:N81"/>
    <mergeCell ref="O81:R81"/>
    <mergeCell ref="B82:F82"/>
    <mergeCell ref="J82:N82"/>
    <mergeCell ref="O82:R82"/>
    <mergeCell ref="B91:D91"/>
    <mergeCell ref="E91:G91"/>
    <mergeCell ref="N91:Q92"/>
    <mergeCell ref="R91:S92"/>
    <mergeCell ref="A85:G90"/>
    <mergeCell ref="J85:N85"/>
    <mergeCell ref="O85:R85"/>
    <mergeCell ref="J86:N86"/>
    <mergeCell ref="O86:R86"/>
    <mergeCell ref="J87:N87"/>
    <mergeCell ref="O87:R87"/>
    <mergeCell ref="J88:N88"/>
    <mergeCell ref="O88:R88"/>
    <mergeCell ref="I89:R89"/>
  </mergeCells>
  <dataValidations count="6">
    <dataValidation allowBlank="1" showInputMessage="1" showErrorMessage="1" errorTitle="Error" error="Seleccione el nivel educativo._x000a_Límite:_x000a_Pregrado[20 Horas]_x000a_Posgrado[30 Horas]" sqref="G64"/>
    <dataValidation allowBlank="1" showInputMessage="1" showErrorMessage="1" errorTitle="Error" error="Seleccione una opción del listado" sqref="J82:N82"/>
    <dataValidation allowBlank="1" showInputMessage="1" showErrorMessage="1" errorTitle="Error" error="Seleccione un Item de la lista" sqref="B82"/>
    <dataValidation type="decimal" allowBlank="1" showInputMessage="1" showErrorMessage="1" errorTitle="Error" error="Solo se permiten datos numericos." sqref="M20">
      <formula1>0</formula1>
      <formula2>100</formula2>
    </dataValidation>
    <dataValidation type="decimal" allowBlank="1" showInputMessage="1" showErrorMessage="1" errorTitle="Error" error="Solo se permiten datos numericos" sqref="K20:L20">
      <formula1>0</formula1>
      <formula2>100</formula2>
    </dataValidation>
    <dataValidation type="decimal" allowBlank="1" showInputMessage="1" showErrorMessage="1" errorTitle="Error" error="Solo se permiten datos númericos" sqref="J20:J27">
      <formula1>0</formula1>
      <formula2>100</formula2>
    </dataValidation>
  </dataValidations>
  <pageMargins left="0.3" right="0.25" top="0.75" bottom="0.25" header="0.3" footer="0.3"/>
  <pageSetup paperSize="14" scale="66" orientation="landscape" r:id="rId1"/>
  <rowBreaks count="1" manualBreakCount="1">
    <brk id="55" max="16383" man="1"/>
  </rowBreaks>
  <drawing r:id="rId2"/>
  <extLst>
    <ext xmlns:x14="http://schemas.microsoft.com/office/spreadsheetml/2009/9/main" uri="{CCE6A557-97BC-4b89-ADB6-D9C93CAAB3DF}">
      <x14:dataValidations xmlns:xm="http://schemas.microsoft.com/office/excel/2006/main" count="18">
        <x14:dataValidation type="list" allowBlank="1" showInputMessage="1" showErrorMessage="1" errorTitle="Error" error="Seleccione una opción de la lista">
          <x14:formula1>
            <xm:f>INFORMACION!$AF$2:$AF$3</xm:f>
          </x14:formula1>
          <xm:sqref>J40:N44</xm:sqref>
        </x14:dataValidation>
        <x14:dataValidation type="list" allowBlank="1" showInputMessage="1" showErrorMessage="1" errorTitle="Error" error="Seleccione una opción de la lista">
          <x14:formula1>
            <xm:f>INFORMACION!$AE$2:$AE$5</xm:f>
          </x14:formula1>
          <xm:sqref>B40:D44</xm:sqref>
        </x14:dataValidation>
        <x14:dataValidation type="list" allowBlank="1" showInputMessage="1" showErrorMessage="1" errorTitle="Error" error="Seleccione una opción del listado">
          <x14:formula1>
            <xm:f>INFORMACION!$AD$2:$AD$5</xm:f>
          </x14:formula1>
          <xm:sqref>J73:N77</xm:sqref>
        </x14:dataValidation>
        <x14:dataValidation type="list" allowBlank="1" showInputMessage="1" showErrorMessage="1" errorTitle="Error" error="Seleccione un Item de la lista">
          <x14:formula1>
            <xm:f>INFORMACION!$AC$2:$AC$8</xm:f>
          </x14:formula1>
          <xm:sqref>B73:D77</xm:sqref>
        </x14:dataValidation>
        <x14:dataValidation type="list" allowBlank="1" showInputMessage="1" showErrorMessage="1" errorTitle="Error" error="Seleccione una opción del listado">
          <x14:formula1>
            <xm:f>INFORMACION!$AB$2:$AB$12</xm:f>
          </x14:formula1>
          <xm:sqref>J58:N59</xm:sqref>
        </x14:dataValidation>
        <x14:dataValidation type="list" allowBlank="1" showInputMessage="1" showErrorMessage="1" errorTitle="Error" error="Seleccione un Item de la lista">
          <x14:formula1>
            <xm:f>INFORMACION!$Z$2:$Z$9</xm:f>
          </x14:formula1>
          <xm:sqref>B58:D59</xm:sqref>
        </x14:dataValidation>
        <x14:dataValidation type="list" allowBlank="1" showInputMessage="1" showErrorMessage="1" errorTitle="Error" error="Seleccione una opción del listado">
          <x14:formula1>
            <xm:f>INFORMACION!$Y$2:$Y$4</xm:f>
          </x14:formula1>
          <xm:sqref>J64:N68</xm:sqref>
        </x14:dataValidation>
        <x14:dataValidation type="list" allowBlank="1" showInputMessage="1" showErrorMessage="1" errorTitle="Error" error="Seleccione un Item de la lista">
          <x14:formula1>
            <xm:f>INFORMACION!$A$2:$A$3</xm:f>
          </x14:formula1>
          <xm:sqref>B64:D68</xm:sqref>
        </x14:dataValidation>
        <x14:dataValidation type="list" allowBlank="1" showInputMessage="1" showErrorMessage="1" errorTitle="Error" error="Seleccione una opción del listado">
          <x14:formula1>
            <xm:f>INFORMACION!$X$2:$X$5</xm:f>
          </x14:formula1>
          <xm:sqref>J49:N53</xm:sqref>
        </x14:dataValidation>
        <x14:dataValidation type="list" allowBlank="1" showInputMessage="1" showErrorMessage="1" errorTitle="Error" error="Seleccione un Item de la lista">
          <x14:formula1>
            <xm:f>INFORMACION!$W$2:$W$14</xm:f>
          </x14:formula1>
          <xm:sqref>B49:D53</xm:sqref>
        </x14:dataValidation>
        <x14:dataValidation type="list" allowBlank="1" showInputMessage="1" showErrorMessage="1" errorTitle="Error" error="Seleccione una opción del listado">
          <x14:formula1>
            <xm:f>INFORMACION!$T$2:$T$4</xm:f>
          </x14:formula1>
          <xm:sqref>E17 G16</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el tipo de vinculación del listado">
          <x14:formula1>
            <xm:f>INFORMACION!$F$3:$F$4</xm:f>
          </x14:formula1>
          <xm:sqref>D9:G9</xm:sqref>
        </x14:dataValidation>
        <x14:dataValidation type="list" showInputMessage="1" showErrorMessage="1" errorTitle="Error" error="Seleccione una opción de la lista desplegable">
          <x14:formula1>
            <xm:f>INFORMACION!$D$2:$D$7</xm:f>
          </x14:formula1>
          <xm:sqref>G20:G26</xm:sqref>
        </x14:dataValidation>
        <x14:dataValidation type="list" showInputMessage="1" showErrorMessage="1">
          <x14:formula1>
            <xm:f>INFORMACION!$C$2:$C$23</xm:f>
          </x14:formula1>
          <xm:sqref>I20:I27</xm:sqref>
        </x14:dataValidation>
        <x14:dataValidation type="list" showInputMessage="1" showErrorMessage="1">
          <x14:formula1>
            <xm:f>INFORMACION!$B$2:$B$3</xm:f>
          </x14:formula1>
          <xm:sqref>C20:C26</xm:sqref>
        </x14:dataValidation>
        <x14:dataValidation type="list" showInputMessage="1" showErrorMessage="1" errorTitle="Error" error="Seleccione un valor de la lista desplegable">
          <x14:formula1>
            <xm:f>INFORMACION!$A$2:$A$3</xm:f>
          </x14:formula1>
          <xm:sqref>B20:B26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97"/>
  <sheetViews>
    <sheetView zoomScale="90" zoomScaleNormal="90" workbookViewId="0">
      <selection activeCell="J82" sqref="J82:S88"/>
    </sheetView>
  </sheetViews>
  <sheetFormatPr baseColWidth="10" defaultColWidth="11.42578125" defaultRowHeight="12.75" x14ac:dyDescent="0.2"/>
  <cols>
    <col min="1" max="1" width="3.7109375" style="91" bestFit="1" customWidth="1"/>
    <col min="2" max="2" width="10" style="91" customWidth="1"/>
    <col min="3" max="3" width="9.5703125" style="91" customWidth="1"/>
    <col min="4" max="4" width="10.5703125" style="166" customWidth="1"/>
    <col min="5" max="5" width="54" style="91" customWidth="1"/>
    <col min="6" max="6" width="3.7109375" style="91" customWidth="1"/>
    <col min="7" max="7" width="26.28515625" style="91" customWidth="1"/>
    <col min="8" max="9" width="3.7109375" style="91" customWidth="1"/>
    <col min="10" max="10" width="5.5703125" style="91" bestFit="1" customWidth="1"/>
    <col min="11" max="11" width="6" style="91" bestFit="1" customWidth="1"/>
    <col min="12" max="13" width="6" style="91" customWidth="1"/>
    <col min="14" max="18" width="9.28515625" style="91" customWidth="1"/>
    <col min="19" max="19" width="10" style="91" customWidth="1"/>
    <col min="20" max="16384" width="11.42578125" style="91"/>
  </cols>
  <sheetData>
    <row r="1" spans="1:19" x14ac:dyDescent="0.2">
      <c r="A1" s="408" t="s">
        <v>24</v>
      </c>
      <c r="B1" s="409"/>
      <c r="C1" s="409"/>
      <c r="D1" s="409"/>
      <c r="E1" s="409"/>
      <c r="F1" s="409"/>
      <c r="G1" s="409"/>
      <c r="H1" s="409"/>
      <c r="I1" s="409"/>
      <c r="J1" s="409"/>
      <c r="K1" s="409"/>
      <c r="L1" s="409"/>
      <c r="M1" s="409"/>
      <c r="N1" s="409"/>
      <c r="O1" s="409"/>
      <c r="P1" s="409"/>
      <c r="Q1" s="409"/>
      <c r="R1" s="409"/>
      <c r="S1" s="410"/>
    </row>
    <row r="2" spans="1:19" ht="13.5" thickBot="1" x14ac:dyDescent="0.25">
      <c r="A2" s="377" t="s">
        <v>278</v>
      </c>
      <c r="B2" s="378"/>
      <c r="C2" s="378"/>
      <c r="D2" s="378"/>
      <c r="E2" s="378"/>
      <c r="F2" s="378"/>
      <c r="G2" s="378"/>
      <c r="H2" s="378"/>
      <c r="I2" s="378"/>
      <c r="J2" s="378"/>
      <c r="K2" s="378"/>
      <c r="L2" s="378"/>
      <c r="M2" s="378"/>
      <c r="N2" s="378"/>
      <c r="O2" s="378"/>
      <c r="P2" s="378"/>
      <c r="Q2" s="378"/>
      <c r="R2" s="378"/>
      <c r="S2" s="411"/>
    </row>
    <row r="3" spans="1:19" ht="13.5" thickBot="1" x14ac:dyDescent="0.25">
      <c r="A3" s="377" t="s">
        <v>153</v>
      </c>
      <c r="B3" s="378"/>
      <c r="C3" s="378"/>
      <c r="D3" s="378"/>
      <c r="E3" s="378"/>
      <c r="F3" s="378"/>
      <c r="G3" s="378"/>
      <c r="H3" s="378"/>
      <c r="I3" s="378"/>
      <c r="J3" s="378"/>
      <c r="K3" s="378"/>
      <c r="L3" s="378"/>
      <c r="M3" s="378"/>
      <c r="N3" s="378"/>
      <c r="O3" s="378" t="s">
        <v>0</v>
      </c>
      <c r="P3" s="411"/>
      <c r="Q3" s="434">
        <f>'RESUMEN-DPTO'!AK8</f>
        <v>0</v>
      </c>
      <c r="R3" s="435"/>
      <c r="S3" s="80"/>
    </row>
    <row r="4" spans="1:19" ht="13.5" thickBot="1" x14ac:dyDescent="0.25">
      <c r="A4" s="115"/>
      <c r="B4" s="103"/>
      <c r="C4" s="103"/>
      <c r="D4" s="116"/>
      <c r="E4" s="103"/>
      <c r="F4" s="103"/>
      <c r="G4" s="103"/>
      <c r="H4" s="103"/>
      <c r="I4" s="103"/>
      <c r="J4" s="103"/>
      <c r="K4" s="103"/>
      <c r="L4" s="103"/>
      <c r="M4" s="103"/>
      <c r="N4" s="103"/>
      <c r="O4" s="103"/>
      <c r="P4" s="103"/>
      <c r="Q4" s="103"/>
      <c r="R4" s="103"/>
      <c r="S4" s="80"/>
    </row>
    <row r="5" spans="1:19" ht="13.5" thickBot="1" x14ac:dyDescent="0.25">
      <c r="A5" s="377" t="s">
        <v>56</v>
      </c>
      <c r="B5" s="378"/>
      <c r="C5" s="378"/>
      <c r="D5" s="379">
        <f>'RESUMEN-DPTO'!D8:O8</f>
        <v>0</v>
      </c>
      <c r="E5" s="380"/>
      <c r="F5" s="380"/>
      <c r="G5" s="381"/>
      <c r="H5" s="103"/>
      <c r="I5" s="103"/>
      <c r="J5" s="386" t="s">
        <v>28</v>
      </c>
      <c r="K5" s="386"/>
      <c r="L5" s="386"/>
      <c r="M5" s="386"/>
      <c r="N5" s="379">
        <f>'RESUMEN-DPTO'!T8</f>
        <v>0</v>
      </c>
      <c r="O5" s="387"/>
      <c r="P5" s="387"/>
      <c r="Q5" s="387"/>
      <c r="R5" s="388"/>
      <c r="S5" s="80"/>
    </row>
    <row r="6" spans="1:19" ht="3" customHeight="1" thickBot="1" x14ac:dyDescent="0.25">
      <c r="A6" s="117"/>
      <c r="B6" s="118"/>
      <c r="C6" s="118"/>
      <c r="D6" s="116"/>
      <c r="E6" s="103"/>
      <c r="F6" s="103"/>
      <c r="G6" s="103"/>
      <c r="H6" s="103"/>
      <c r="I6" s="103"/>
      <c r="J6" s="203"/>
      <c r="K6" s="203"/>
      <c r="L6" s="203"/>
      <c r="M6" s="203"/>
      <c r="N6" s="103"/>
      <c r="O6" s="103"/>
      <c r="P6" s="103"/>
      <c r="Q6" s="103"/>
      <c r="R6" s="103"/>
      <c r="S6" s="80"/>
    </row>
    <row r="7" spans="1:19" ht="13.5" thickBot="1" x14ac:dyDescent="0.25">
      <c r="A7" s="377" t="s">
        <v>138</v>
      </c>
      <c r="B7" s="378"/>
      <c r="C7" s="378"/>
      <c r="D7" s="382"/>
      <c r="E7" s="383"/>
      <c r="F7" s="383"/>
      <c r="G7" s="384"/>
      <c r="H7" s="103"/>
      <c r="I7" s="103"/>
      <c r="J7" s="386" t="s">
        <v>55</v>
      </c>
      <c r="K7" s="386"/>
      <c r="L7" s="386"/>
      <c r="M7" s="386"/>
      <c r="N7" s="389"/>
      <c r="O7" s="390"/>
      <c r="P7" s="390"/>
      <c r="Q7" s="390"/>
      <c r="R7" s="391"/>
      <c r="S7" s="80"/>
    </row>
    <row r="8" spans="1:19" ht="2.25" customHeight="1" thickBot="1" x14ac:dyDescent="0.25">
      <c r="A8" s="117"/>
      <c r="B8" s="118"/>
      <c r="C8" s="118"/>
      <c r="D8" s="116"/>
      <c r="E8" s="103"/>
      <c r="F8" s="103"/>
      <c r="G8" s="103"/>
      <c r="H8" s="103"/>
      <c r="I8" s="103"/>
      <c r="J8" s="203"/>
      <c r="K8" s="203"/>
      <c r="L8" s="203"/>
      <c r="M8" s="203"/>
      <c r="N8" s="103"/>
      <c r="O8" s="103"/>
      <c r="P8" s="103"/>
      <c r="Q8" s="103"/>
      <c r="R8" s="103"/>
      <c r="S8" s="80"/>
    </row>
    <row r="9" spans="1:19" ht="13.5" thickBot="1" x14ac:dyDescent="0.25">
      <c r="A9" s="377" t="s">
        <v>42</v>
      </c>
      <c r="B9" s="378"/>
      <c r="C9" s="378"/>
      <c r="D9" s="385"/>
      <c r="E9" s="383"/>
      <c r="F9" s="383"/>
      <c r="G9" s="384"/>
      <c r="H9" s="103"/>
      <c r="I9" s="103"/>
      <c r="J9" s="386" t="s">
        <v>106</v>
      </c>
      <c r="K9" s="386"/>
      <c r="L9" s="386"/>
      <c r="M9" s="386"/>
      <c r="N9" s="392"/>
      <c r="O9" s="390"/>
      <c r="P9" s="390"/>
      <c r="Q9" s="390"/>
      <c r="R9" s="391"/>
      <c r="S9" s="80"/>
    </row>
    <row r="10" spans="1:19" ht="2.25" customHeight="1" thickBot="1" x14ac:dyDescent="0.25">
      <c r="A10" s="117"/>
      <c r="B10" s="118"/>
      <c r="C10" s="118"/>
      <c r="D10" s="116"/>
      <c r="E10" s="103"/>
      <c r="F10" s="103"/>
      <c r="G10" s="103"/>
      <c r="H10" s="103"/>
      <c r="I10" s="103"/>
      <c r="J10" s="118"/>
      <c r="K10" s="118"/>
      <c r="L10" s="118"/>
      <c r="M10" s="118"/>
      <c r="N10" s="103"/>
      <c r="O10" s="103"/>
      <c r="P10" s="103"/>
      <c r="Q10" s="103"/>
      <c r="R10" s="103"/>
      <c r="S10" s="80"/>
    </row>
    <row r="11" spans="1:19" ht="13.5" thickBot="1" x14ac:dyDescent="0.25">
      <c r="A11" s="377" t="s">
        <v>139</v>
      </c>
      <c r="B11" s="378"/>
      <c r="C11" s="378"/>
      <c r="D11" s="385"/>
      <c r="E11" s="383"/>
      <c r="F11" s="383"/>
      <c r="G11" s="384"/>
      <c r="H11" s="103"/>
      <c r="I11" s="103"/>
      <c r="J11" s="386" t="s">
        <v>109</v>
      </c>
      <c r="K11" s="386"/>
      <c r="L11" s="386"/>
      <c r="M11" s="386"/>
      <c r="N11" s="393"/>
      <c r="O11" s="394"/>
      <c r="P11" s="394"/>
      <c r="Q11" s="394"/>
      <c r="R11" s="395"/>
      <c r="S11" s="80"/>
    </row>
    <row r="12" spans="1:19" ht="6.75" customHeight="1" thickBot="1" x14ac:dyDescent="0.25">
      <c r="A12" s="120"/>
      <c r="B12" s="104"/>
      <c r="C12" s="104"/>
      <c r="D12" s="121"/>
      <c r="E12" s="104"/>
      <c r="F12" s="104"/>
      <c r="G12" s="104"/>
      <c r="H12" s="104"/>
      <c r="I12" s="104"/>
      <c r="J12" s="104"/>
      <c r="K12" s="104"/>
      <c r="L12" s="104"/>
      <c r="M12" s="104"/>
      <c r="N12" s="104"/>
      <c r="O12" s="104"/>
      <c r="P12" s="104"/>
      <c r="Q12" s="104"/>
      <c r="R12" s="104"/>
      <c r="S12" s="81"/>
    </row>
    <row r="13" spans="1:19" ht="13.5" thickBot="1" x14ac:dyDescent="0.25">
      <c r="A13" s="405" t="s">
        <v>26</v>
      </c>
      <c r="B13" s="406"/>
      <c r="C13" s="406"/>
      <c r="D13" s="406"/>
      <c r="E13" s="406"/>
      <c r="F13" s="406"/>
      <c r="G13" s="406"/>
      <c r="H13" s="406"/>
      <c r="I13" s="406"/>
      <c r="J13" s="406"/>
      <c r="K13" s="406"/>
      <c r="L13" s="406"/>
      <c r="M13" s="406"/>
      <c r="N13" s="406"/>
      <c r="O13" s="406"/>
      <c r="P13" s="406"/>
      <c r="Q13" s="406"/>
      <c r="R13" s="406"/>
      <c r="S13" s="407"/>
    </row>
    <row r="14" spans="1:19" ht="4.5" customHeight="1" thickBot="1" x14ac:dyDescent="0.25">
      <c r="A14" s="122"/>
      <c r="B14" s="105"/>
      <c r="C14" s="105"/>
      <c r="D14" s="105"/>
      <c r="E14" s="105"/>
      <c r="F14" s="105"/>
      <c r="G14" s="105"/>
      <c r="H14" s="105"/>
      <c r="I14" s="105"/>
      <c r="J14" s="105"/>
      <c r="K14" s="105"/>
      <c r="L14" s="105"/>
      <c r="M14" s="105"/>
      <c r="N14" s="105"/>
      <c r="O14" s="105"/>
      <c r="P14" s="105"/>
      <c r="Q14" s="105"/>
      <c r="R14" s="105"/>
      <c r="S14" s="82"/>
    </row>
    <row r="15" spans="1:19" s="124" customFormat="1" ht="3" customHeight="1" thickBot="1" x14ac:dyDescent="0.25">
      <c r="A15" s="208"/>
      <c r="B15" s="209"/>
      <c r="C15" s="209"/>
      <c r="D15" s="209"/>
      <c r="E15" s="209"/>
      <c r="F15" s="209"/>
      <c r="G15" s="209"/>
      <c r="H15" s="209"/>
      <c r="I15" s="209"/>
      <c r="J15" s="209"/>
      <c r="K15" s="209"/>
      <c r="L15" s="209"/>
      <c r="M15" s="209"/>
      <c r="N15" s="209"/>
      <c r="O15" s="209"/>
      <c r="P15" s="209"/>
      <c r="Q15" s="209"/>
      <c r="R15" s="209"/>
      <c r="S15" s="83"/>
    </row>
    <row r="16" spans="1:19" s="124" customFormat="1" ht="13.5" thickBot="1" x14ac:dyDescent="0.25">
      <c r="A16" s="429" t="s">
        <v>273</v>
      </c>
      <c r="B16" s="430"/>
      <c r="C16" s="430"/>
      <c r="D16" s="430"/>
      <c r="E16" s="430"/>
      <c r="F16" s="100"/>
      <c r="G16" s="431" t="s">
        <v>145</v>
      </c>
      <c r="H16" s="432"/>
      <c r="I16" s="432"/>
      <c r="J16" s="432"/>
      <c r="K16" s="433"/>
      <c r="L16" s="209"/>
      <c r="M16" s="209"/>
      <c r="N16" s="209"/>
      <c r="O16" s="209"/>
      <c r="P16" s="209"/>
      <c r="Q16" s="209"/>
      <c r="R16" s="209"/>
      <c r="S16" s="83"/>
    </row>
    <row r="17" spans="1:19" s="124" customFormat="1" ht="3" customHeight="1" thickBot="1" x14ac:dyDescent="0.25">
      <c r="A17" s="208"/>
      <c r="B17" s="209"/>
      <c r="C17" s="209"/>
      <c r="D17" s="209"/>
      <c r="E17" s="209"/>
      <c r="F17" s="209"/>
      <c r="G17" s="209"/>
      <c r="H17" s="209"/>
      <c r="I17" s="209"/>
      <c r="J17" s="209"/>
      <c r="K17" s="209"/>
      <c r="L17" s="209"/>
      <c r="M17" s="209"/>
      <c r="N17" s="209"/>
      <c r="O17" s="209"/>
      <c r="P17" s="209"/>
      <c r="Q17" s="209"/>
      <c r="R17" s="209"/>
      <c r="S17" s="83"/>
    </row>
    <row r="18" spans="1:19" x14ac:dyDescent="0.2">
      <c r="A18" s="376" t="s">
        <v>25</v>
      </c>
      <c r="B18" s="413" t="s">
        <v>264</v>
      </c>
      <c r="C18" s="415" t="s">
        <v>265</v>
      </c>
      <c r="D18" s="423" t="s">
        <v>143</v>
      </c>
      <c r="E18" s="424"/>
      <c r="F18" s="424"/>
      <c r="G18" s="425"/>
      <c r="H18" s="417" t="s">
        <v>260</v>
      </c>
      <c r="I18" s="419" t="s">
        <v>261</v>
      </c>
      <c r="J18" s="421" t="s">
        <v>262</v>
      </c>
      <c r="K18" s="376" t="s">
        <v>263</v>
      </c>
      <c r="L18" s="374"/>
      <c r="M18" s="375"/>
      <c r="N18" s="373" t="s">
        <v>123</v>
      </c>
      <c r="O18" s="374"/>
      <c r="P18" s="374"/>
      <c r="Q18" s="374"/>
      <c r="R18" s="374"/>
      <c r="S18" s="375"/>
    </row>
    <row r="19" spans="1:19" ht="63.75" customHeight="1" thickBot="1" x14ac:dyDescent="0.25">
      <c r="A19" s="412"/>
      <c r="B19" s="414"/>
      <c r="C19" s="416"/>
      <c r="D19" s="44" t="s">
        <v>266</v>
      </c>
      <c r="E19" s="42" t="s">
        <v>257</v>
      </c>
      <c r="F19" s="207" t="s">
        <v>258</v>
      </c>
      <c r="G19" s="78" t="s">
        <v>259</v>
      </c>
      <c r="H19" s="418"/>
      <c r="I19" s="420"/>
      <c r="J19" s="422"/>
      <c r="K19" s="206" t="s">
        <v>142</v>
      </c>
      <c r="L19" s="207" t="s">
        <v>140</v>
      </c>
      <c r="M19" s="84" t="s">
        <v>141</v>
      </c>
      <c r="N19" s="126" t="s">
        <v>134</v>
      </c>
      <c r="O19" s="205" t="s">
        <v>135</v>
      </c>
      <c r="P19" s="207" t="s">
        <v>125</v>
      </c>
      <c r="Q19" s="207" t="s">
        <v>136</v>
      </c>
      <c r="R19" s="207" t="s">
        <v>124</v>
      </c>
      <c r="S19" s="84" t="s">
        <v>137</v>
      </c>
    </row>
    <row r="20" spans="1:19" x14ac:dyDescent="0.2">
      <c r="A20" s="128">
        <v>1</v>
      </c>
      <c r="B20" s="129"/>
      <c r="C20" s="129"/>
      <c r="D20" s="130"/>
      <c r="E20" s="131"/>
      <c r="F20" s="131"/>
      <c r="G20" s="107"/>
      <c r="H20" s="132"/>
      <c r="I20" s="129"/>
      <c r="J20" s="133"/>
      <c r="K20" s="132"/>
      <c r="L20" s="129"/>
      <c r="M20" s="133"/>
      <c r="N20" s="134">
        <f>IFERROR((K20+L20+M20),0)</f>
        <v>0</v>
      </c>
      <c r="O20" s="135">
        <f>IFERROR((N20*I20)*(J20/100),0)</f>
        <v>0</v>
      </c>
      <c r="P20" s="135">
        <f>IFERROR(((IF(I20&gt;=16,15,((I20*15)/16))*J20)/100)/H20,0)</f>
        <v>0</v>
      </c>
      <c r="Q20" s="135">
        <f>IFERROR(((IF(I20&gt;=16,30,((I20*30)/16))*J20)/100)/H20,0)</f>
        <v>0</v>
      </c>
      <c r="R20" s="136">
        <f>IFERROR(IF(B20="Pregrado",((IF(I20&gt;=16,VLOOKUP('P9'!G20,INFORMACION!$D:$E,2,FALSE)*N20,((VLOOKUP('P9'!G20,INFORMACION!$D:$E,2,FALSE)*N20)*I20)/16)))*(J20/100),((IF(I20&gt;=16,(VLOOKUP('P9'!G20,INFORMACION!$D:$E,2,FALSE)+10)*N20,(((VLOOKUP('P9'!G20,INFORMACION!$D:$E,2,FALSE)+10)*N20)*I20)/16)))*(J20/100)),0)</f>
        <v>0</v>
      </c>
      <c r="S20" s="85">
        <f>IFERROR(O20+P20+Q20+R20,0)</f>
        <v>0</v>
      </c>
    </row>
    <row r="21" spans="1:19" x14ac:dyDescent="0.2">
      <c r="A21" s="137">
        <v>2</v>
      </c>
      <c r="B21" s="138"/>
      <c r="C21" s="138"/>
      <c r="D21" s="139"/>
      <c r="E21" s="140"/>
      <c r="F21" s="138"/>
      <c r="G21" s="108"/>
      <c r="H21" s="141"/>
      <c r="I21" s="138"/>
      <c r="J21" s="142"/>
      <c r="K21" s="141"/>
      <c r="L21" s="138"/>
      <c r="M21" s="142"/>
      <c r="N21" s="143">
        <f t="shared" ref="N21:N26" si="0">IFERROR((K21+L21+M21),0)</f>
        <v>0</v>
      </c>
      <c r="O21" s="144">
        <f t="shared" ref="O21:O26" si="1">IFERROR((N21*I21)*(J21/100),0)</f>
        <v>0</v>
      </c>
      <c r="P21" s="144">
        <f t="shared" ref="P21:P26" si="2">IFERROR(((IF(I21&gt;=16,15,((I21*15)/16))*J21)/100)/H21,0)</f>
        <v>0</v>
      </c>
      <c r="Q21" s="144">
        <f t="shared" ref="Q21:Q26" si="3">IFERROR(((IF(I21&gt;=16,30,((I21*30)/16))*J21)/100)/H21,0)</f>
        <v>0</v>
      </c>
      <c r="R21" s="145">
        <f>IFERROR(IF(B21="Pregrado",((IF(I21&gt;=16,VLOOKUP('P9'!G21,INFORMACION!$D:$E,2,FALSE)*N21,((VLOOKUP('P9'!G21,INFORMACION!$D:$E,2,FALSE)*N21)*I21)/16)))*(J21/100),((IF(I21&gt;=16,(VLOOKUP('P9'!G21,INFORMACION!$D:$E,2,FALSE)+10)*N21,(((VLOOKUP('P9'!G21,INFORMACION!$D:$E,2,FALSE)+10)*N21)*I21)/16)))*(J21/100)),0)</f>
        <v>0</v>
      </c>
      <c r="S21" s="86">
        <f t="shared" ref="S21:S26" si="4">IFERROR(O21+P21+Q21+R21,0)</f>
        <v>0</v>
      </c>
    </row>
    <row r="22" spans="1:19" x14ac:dyDescent="0.2">
      <c r="A22" s="137">
        <v>3</v>
      </c>
      <c r="B22" s="138"/>
      <c r="C22" s="138"/>
      <c r="D22" s="139"/>
      <c r="E22" s="140"/>
      <c r="F22" s="138"/>
      <c r="G22" s="108"/>
      <c r="H22" s="141"/>
      <c r="I22" s="138"/>
      <c r="J22" s="142"/>
      <c r="K22" s="141"/>
      <c r="L22" s="138"/>
      <c r="M22" s="142"/>
      <c r="N22" s="143">
        <f t="shared" si="0"/>
        <v>0</v>
      </c>
      <c r="O22" s="144">
        <f t="shared" si="1"/>
        <v>0</v>
      </c>
      <c r="P22" s="144">
        <f t="shared" si="2"/>
        <v>0</v>
      </c>
      <c r="Q22" s="144">
        <f t="shared" si="3"/>
        <v>0</v>
      </c>
      <c r="R22" s="145">
        <f>IFERROR(IF(B22="Pregrado",((IF(I22&gt;=16,VLOOKUP('P9'!G22,INFORMACION!$D:$E,2,FALSE)*N22,((VLOOKUP('P9'!G22,INFORMACION!$D:$E,2,FALSE)*N22)*I22)/16)))*(J22/100),((IF(I22&gt;=16,(VLOOKUP('P9'!G22,INFORMACION!$D:$E,2,FALSE)+10)*N22,(((VLOOKUP('P9'!G22,INFORMACION!$D:$E,2,FALSE)+10)*N22)*I22)/16)))*(J22/100)),0)</f>
        <v>0</v>
      </c>
      <c r="S22" s="86">
        <f t="shared" si="4"/>
        <v>0</v>
      </c>
    </row>
    <row r="23" spans="1:19" x14ac:dyDescent="0.2">
      <c r="A23" s="137">
        <v>4</v>
      </c>
      <c r="B23" s="138"/>
      <c r="C23" s="138"/>
      <c r="D23" s="139"/>
      <c r="E23" s="140"/>
      <c r="F23" s="138"/>
      <c r="G23" s="108"/>
      <c r="H23" s="141"/>
      <c r="I23" s="138"/>
      <c r="J23" s="142"/>
      <c r="K23" s="141"/>
      <c r="L23" s="138"/>
      <c r="M23" s="142"/>
      <c r="N23" s="143">
        <f t="shared" si="0"/>
        <v>0</v>
      </c>
      <c r="O23" s="144">
        <f t="shared" si="1"/>
        <v>0</v>
      </c>
      <c r="P23" s="144">
        <f t="shared" si="2"/>
        <v>0</v>
      </c>
      <c r="Q23" s="144">
        <f t="shared" si="3"/>
        <v>0</v>
      </c>
      <c r="R23" s="145">
        <f>IFERROR(IF(B23="Pregrado",((IF(I23&gt;=16,VLOOKUP('P9'!G23,INFORMACION!$D:$E,2,FALSE)*N23,((VLOOKUP('P9'!G23,INFORMACION!$D:$E,2,FALSE)*N23)*I23)/16)))*(J23/100),((IF(I23&gt;=16,(VLOOKUP('P9'!G23,INFORMACION!$D:$E,2,FALSE)+10)*N23,(((VLOOKUP('P9'!G23,INFORMACION!$D:$E,2,FALSE)+10)*N23)*I23)/16)))*(J23/100)),0)</f>
        <v>0</v>
      </c>
      <c r="S23" s="86">
        <f t="shared" si="4"/>
        <v>0</v>
      </c>
    </row>
    <row r="24" spans="1:19" x14ac:dyDescent="0.2">
      <c r="A24" s="137">
        <v>5</v>
      </c>
      <c r="B24" s="138"/>
      <c r="C24" s="138"/>
      <c r="D24" s="139"/>
      <c r="E24" s="140"/>
      <c r="F24" s="138"/>
      <c r="G24" s="108"/>
      <c r="H24" s="141"/>
      <c r="I24" s="138"/>
      <c r="J24" s="142"/>
      <c r="K24" s="141"/>
      <c r="L24" s="138"/>
      <c r="M24" s="142"/>
      <c r="N24" s="143">
        <f t="shared" si="0"/>
        <v>0</v>
      </c>
      <c r="O24" s="144">
        <f t="shared" si="1"/>
        <v>0</v>
      </c>
      <c r="P24" s="144">
        <f t="shared" si="2"/>
        <v>0</v>
      </c>
      <c r="Q24" s="144">
        <f t="shared" si="3"/>
        <v>0</v>
      </c>
      <c r="R24" s="145">
        <f>IFERROR(IF(B24="Pregrado",((IF(I24&gt;=16,VLOOKUP('P9'!G24,INFORMACION!$D:$E,2,FALSE)*N24,((VLOOKUP('P9'!G24,INFORMACION!$D:$E,2,FALSE)*N24)*I24)/16)))*(J24/100),((IF(I24&gt;=16,(VLOOKUP('P9'!G24,INFORMACION!$D:$E,2,FALSE)+10)*N24,(((VLOOKUP('P9'!G24,INFORMACION!$D:$E,2,FALSE)+10)*N24)*I24)/16)))*(J24/100)),0)</f>
        <v>0</v>
      </c>
      <c r="S24" s="86">
        <f t="shared" si="4"/>
        <v>0</v>
      </c>
    </row>
    <row r="25" spans="1:19" x14ac:dyDescent="0.2">
      <c r="A25" s="137">
        <v>6</v>
      </c>
      <c r="B25" s="138"/>
      <c r="C25" s="138"/>
      <c r="D25" s="139"/>
      <c r="E25" s="138"/>
      <c r="F25" s="138"/>
      <c r="G25" s="108"/>
      <c r="H25" s="141"/>
      <c r="I25" s="138"/>
      <c r="J25" s="142"/>
      <c r="K25" s="141"/>
      <c r="L25" s="138"/>
      <c r="M25" s="142"/>
      <c r="N25" s="143">
        <f t="shared" si="0"/>
        <v>0</v>
      </c>
      <c r="O25" s="144">
        <f t="shared" si="1"/>
        <v>0</v>
      </c>
      <c r="P25" s="144">
        <f t="shared" si="2"/>
        <v>0</v>
      </c>
      <c r="Q25" s="144">
        <f t="shared" si="3"/>
        <v>0</v>
      </c>
      <c r="R25" s="145">
        <f>IFERROR(IF(B25="Pregrado",((IF(I25&gt;=16,VLOOKUP('P9'!G25,INFORMACION!$D:$E,2,FALSE)*N25,((VLOOKUP('P9'!G25,INFORMACION!$D:$E,2,FALSE)*N25)*I25)/16)))*(J25/100),((IF(I25&gt;=16,(VLOOKUP('P9'!G25,INFORMACION!$D:$E,2,FALSE)+10)*N25,(((VLOOKUP('P9'!G25,INFORMACION!$D:$E,2,FALSE)+10)*N25)*I25)/16)))*(J25/100)),0)</f>
        <v>0</v>
      </c>
      <c r="S25" s="86">
        <f t="shared" si="4"/>
        <v>0</v>
      </c>
    </row>
    <row r="26" spans="1:19" ht="13.5" thickBot="1" x14ac:dyDescent="0.25">
      <c r="A26" s="146">
        <v>7</v>
      </c>
      <c r="B26" s="147"/>
      <c r="C26" s="147"/>
      <c r="D26" s="148"/>
      <c r="E26" s="147"/>
      <c r="F26" s="147"/>
      <c r="G26" s="109"/>
      <c r="H26" s="149"/>
      <c r="I26" s="147"/>
      <c r="J26" s="150"/>
      <c r="K26" s="149"/>
      <c r="L26" s="147"/>
      <c r="M26" s="150"/>
      <c r="N26" s="151">
        <f t="shared" si="0"/>
        <v>0</v>
      </c>
      <c r="O26" s="152">
        <f t="shared" si="1"/>
        <v>0</v>
      </c>
      <c r="P26" s="152">
        <f t="shared" si="2"/>
        <v>0</v>
      </c>
      <c r="Q26" s="152">
        <f t="shared" si="3"/>
        <v>0</v>
      </c>
      <c r="R26" s="153">
        <f>IFERROR(IF(B26="Pregrado",((IF(I26&gt;=16,VLOOKUP('P9'!G26,INFORMACION!$D:$E,2,FALSE)*N26,((VLOOKUP('P9'!G26,INFORMACION!$D:$E,2,FALSE)*N26)*I26)/16)))*(J26/100),((IF(I26&gt;=16,(VLOOKUP('P9'!G26,INFORMACION!$D:$E,2,FALSE)+10)*N26,(((VLOOKUP('P9'!G26,INFORMACION!$D:$E,2,FALSE)+10)*N26)*I26)/16)))*(J26/100)),0)</f>
        <v>0</v>
      </c>
      <c r="S26" s="87">
        <f t="shared" si="4"/>
        <v>0</v>
      </c>
    </row>
    <row r="27" spans="1:19" ht="1.5" customHeight="1" thickBot="1" x14ac:dyDescent="0.25">
      <c r="A27" s="154"/>
      <c r="B27" s="155"/>
      <c r="C27" s="110"/>
      <c r="D27" s="156" t="s">
        <v>270</v>
      </c>
      <c r="E27" s="155"/>
      <c r="F27" s="155"/>
      <c r="G27" s="110"/>
      <c r="H27" s="157">
        <v>1</v>
      </c>
      <c r="I27" s="158">
        <v>16</v>
      </c>
      <c r="J27" s="159">
        <v>100</v>
      </c>
      <c r="K27" s="154"/>
      <c r="L27" s="155"/>
      <c r="M27" s="88"/>
      <c r="N27" s="160"/>
      <c r="O27" s="155"/>
      <c r="P27" s="155"/>
      <c r="Q27" s="155"/>
      <c r="R27" s="155"/>
      <c r="S27" s="88"/>
    </row>
    <row r="28" spans="1:19" ht="15.75" thickBot="1" x14ac:dyDescent="0.25">
      <c r="A28" s="426" t="s">
        <v>144</v>
      </c>
      <c r="B28" s="427"/>
      <c r="C28" s="427"/>
      <c r="D28" s="427"/>
      <c r="E28" s="427"/>
      <c r="F28" s="427"/>
      <c r="G28" s="427"/>
      <c r="H28" s="427"/>
      <c r="I28" s="427"/>
      <c r="J28" s="428"/>
      <c r="K28" s="161">
        <f>SUM(K20:K26)</f>
        <v>0</v>
      </c>
      <c r="L28" s="162">
        <f t="shared" ref="L28:S28" si="5">SUM(L20:L26)</f>
        <v>0</v>
      </c>
      <c r="M28" s="89">
        <f t="shared" si="5"/>
        <v>0</v>
      </c>
      <c r="N28" s="163">
        <f t="shared" si="5"/>
        <v>0</v>
      </c>
      <c r="O28" s="162">
        <f t="shared" si="5"/>
        <v>0</v>
      </c>
      <c r="P28" s="162">
        <f t="shared" si="5"/>
        <v>0</v>
      </c>
      <c r="Q28" s="162">
        <f t="shared" si="5"/>
        <v>0</v>
      </c>
      <c r="R28" s="162">
        <f t="shared" si="5"/>
        <v>0</v>
      </c>
      <c r="S28" s="89">
        <f t="shared" si="5"/>
        <v>0</v>
      </c>
    </row>
    <row r="29" spans="1:19" ht="15.75" thickBot="1" x14ac:dyDescent="0.25">
      <c r="A29" s="426" t="s">
        <v>150</v>
      </c>
      <c r="B29" s="427"/>
      <c r="C29" s="427"/>
      <c r="D29" s="427"/>
      <c r="E29" s="427"/>
      <c r="F29" s="427"/>
      <c r="G29" s="427"/>
      <c r="H29" s="427"/>
      <c r="I29" s="427"/>
      <c r="J29" s="428"/>
      <c r="K29" s="161">
        <v>0</v>
      </c>
      <c r="L29" s="162">
        <v>0</v>
      </c>
      <c r="M29" s="89">
        <v>0</v>
      </c>
      <c r="N29" s="163">
        <v>0</v>
      </c>
      <c r="O29" s="162">
        <v>0</v>
      </c>
      <c r="P29" s="162">
        <f>VLOOKUP(G16,INFORMACION!T:V,2,FALSE)</f>
        <v>0</v>
      </c>
      <c r="Q29" s="162">
        <f>VLOOKUP(G16,INFORMACION!T:V,3,FALSE)</f>
        <v>0</v>
      </c>
      <c r="R29" s="162">
        <v>0</v>
      </c>
      <c r="S29" s="89">
        <f>SUM(P29:Q29)</f>
        <v>0</v>
      </c>
    </row>
    <row r="30" spans="1:19" ht="15.75" thickBot="1" x14ac:dyDescent="0.25">
      <c r="A30" s="426" t="s">
        <v>274</v>
      </c>
      <c r="B30" s="427"/>
      <c r="C30" s="427"/>
      <c r="D30" s="427"/>
      <c r="E30" s="427"/>
      <c r="F30" s="427"/>
      <c r="G30" s="427"/>
      <c r="H30" s="427"/>
      <c r="I30" s="427"/>
      <c r="J30" s="428"/>
      <c r="K30" s="161">
        <f>SUM(K28:K29)</f>
        <v>0</v>
      </c>
      <c r="L30" s="162">
        <f t="shared" ref="L30:S30" si="6">SUM(L28:L29)</f>
        <v>0</v>
      </c>
      <c r="M30" s="89">
        <f t="shared" si="6"/>
        <v>0</v>
      </c>
      <c r="N30" s="163">
        <f t="shared" si="6"/>
        <v>0</v>
      </c>
      <c r="O30" s="162">
        <f t="shared" si="6"/>
        <v>0</v>
      </c>
      <c r="P30" s="162">
        <f t="shared" si="6"/>
        <v>0</v>
      </c>
      <c r="Q30" s="162">
        <f t="shared" si="6"/>
        <v>0</v>
      </c>
      <c r="R30" s="162">
        <f t="shared" si="6"/>
        <v>0</v>
      </c>
      <c r="S30" s="89">
        <f t="shared" si="6"/>
        <v>0</v>
      </c>
    </row>
    <row r="31" spans="1:19" ht="10.5" customHeight="1" x14ac:dyDescent="0.2">
      <c r="A31" s="164"/>
      <c r="B31" s="111"/>
      <c r="C31" s="111"/>
      <c r="D31" s="165"/>
      <c r="E31" s="111"/>
      <c r="F31" s="111"/>
      <c r="G31" s="111"/>
      <c r="H31" s="111"/>
      <c r="I31" s="111"/>
      <c r="J31" s="111"/>
      <c r="K31" s="111"/>
      <c r="L31" s="111"/>
      <c r="M31" s="111"/>
      <c r="N31" s="111"/>
      <c r="O31" s="111"/>
      <c r="P31" s="111"/>
      <c r="Q31" s="111"/>
      <c r="R31" s="111"/>
      <c r="S31" s="90"/>
    </row>
    <row r="32" spans="1:19" ht="13.5" thickBot="1" x14ac:dyDescent="0.25"/>
    <row r="33" spans="1:19" ht="13.5" thickBot="1" x14ac:dyDescent="0.25">
      <c r="G33" s="402" t="s">
        <v>152</v>
      </c>
      <c r="H33" s="403"/>
      <c r="I33" s="403"/>
      <c r="J33" s="403"/>
      <c r="K33" s="403"/>
      <c r="L33" s="403"/>
      <c r="M33" s="403"/>
      <c r="N33" s="404"/>
      <c r="Q33" s="124"/>
    </row>
    <row r="34" spans="1:19" ht="13.5" thickBot="1" x14ac:dyDescent="0.25">
      <c r="G34" s="400" t="s">
        <v>151</v>
      </c>
      <c r="H34" s="396"/>
      <c r="I34" s="396"/>
      <c r="J34" s="396"/>
      <c r="K34" s="396"/>
      <c r="L34" s="401"/>
      <c r="M34" s="400" t="s">
        <v>126</v>
      </c>
      <c r="N34" s="444"/>
      <c r="Q34" s="100"/>
    </row>
    <row r="35" spans="1:19" ht="16.5" thickBot="1" x14ac:dyDescent="0.25">
      <c r="G35" s="397" t="s">
        <v>275</v>
      </c>
      <c r="H35" s="398"/>
      <c r="I35" s="398"/>
      <c r="J35" s="398"/>
      <c r="K35" s="398"/>
      <c r="L35" s="399"/>
      <c r="M35" s="445">
        <f>S30</f>
        <v>0</v>
      </c>
      <c r="N35" s="446"/>
      <c r="Q35" s="124"/>
    </row>
    <row r="36" spans="1:19" x14ac:dyDescent="0.2">
      <c r="G36" s="112"/>
      <c r="H36" s="112"/>
      <c r="I36" s="112"/>
      <c r="J36" s="112"/>
      <c r="K36" s="112"/>
      <c r="L36" s="112"/>
      <c r="M36" s="167"/>
      <c r="N36" s="167"/>
      <c r="Q36" s="124"/>
    </row>
    <row r="37" spans="1:19" ht="13.5" thickBot="1" x14ac:dyDescent="0.25">
      <c r="G37" s="112"/>
      <c r="H37" s="112"/>
      <c r="I37" s="112"/>
      <c r="J37" s="112"/>
      <c r="K37" s="112"/>
      <c r="L37" s="112"/>
      <c r="M37" s="167"/>
      <c r="N37" s="167"/>
      <c r="Q37" s="124"/>
    </row>
    <row r="38" spans="1:19" ht="13.5" thickBot="1" x14ac:dyDescent="0.25">
      <c r="A38" s="405" t="s">
        <v>38</v>
      </c>
      <c r="B38" s="406"/>
      <c r="C38" s="406"/>
      <c r="D38" s="406"/>
      <c r="E38" s="406"/>
      <c r="F38" s="406"/>
      <c r="G38" s="407"/>
      <c r="H38" s="97"/>
      <c r="I38" s="402" t="s">
        <v>157</v>
      </c>
      <c r="J38" s="403"/>
      <c r="K38" s="403"/>
      <c r="L38" s="403"/>
      <c r="M38" s="403"/>
      <c r="N38" s="403"/>
      <c r="O38" s="403"/>
      <c r="P38" s="403"/>
      <c r="Q38" s="403"/>
      <c r="R38" s="403"/>
      <c r="S38" s="404"/>
    </row>
    <row r="39" spans="1:19" ht="13.5" thickBot="1" x14ac:dyDescent="0.25">
      <c r="A39" s="204" t="s">
        <v>25</v>
      </c>
      <c r="B39" s="396" t="s">
        <v>121</v>
      </c>
      <c r="C39" s="396"/>
      <c r="D39" s="396"/>
      <c r="E39" s="396" t="s">
        <v>154</v>
      </c>
      <c r="F39" s="396"/>
      <c r="G39" s="210" t="s">
        <v>155</v>
      </c>
      <c r="I39" s="92" t="s">
        <v>25</v>
      </c>
      <c r="J39" s="400" t="s">
        <v>121</v>
      </c>
      <c r="K39" s="396"/>
      <c r="L39" s="396"/>
      <c r="M39" s="396"/>
      <c r="N39" s="444"/>
      <c r="O39" s="451" t="s">
        <v>154</v>
      </c>
      <c r="P39" s="452"/>
      <c r="Q39" s="452"/>
      <c r="R39" s="453"/>
      <c r="S39" s="92" t="s">
        <v>159</v>
      </c>
    </row>
    <row r="40" spans="1:19" ht="20.100000000000001" customHeight="1" x14ac:dyDescent="0.2">
      <c r="A40" s="169">
        <v>1</v>
      </c>
      <c r="B40" s="450"/>
      <c r="C40" s="450"/>
      <c r="D40" s="450"/>
      <c r="E40" s="454"/>
      <c r="F40" s="454"/>
      <c r="G40" s="93"/>
      <c r="I40" s="169">
        <v>1</v>
      </c>
      <c r="J40" s="450"/>
      <c r="K40" s="450"/>
      <c r="L40" s="450"/>
      <c r="M40" s="450"/>
      <c r="N40" s="450"/>
      <c r="O40" s="458"/>
      <c r="P40" s="459"/>
      <c r="Q40" s="459"/>
      <c r="R40" s="460"/>
      <c r="S40" s="93"/>
    </row>
    <row r="41" spans="1:19" ht="20.100000000000001" customHeight="1" x14ac:dyDescent="0.2">
      <c r="A41" s="137">
        <v>2</v>
      </c>
      <c r="B41" s="450"/>
      <c r="C41" s="450"/>
      <c r="D41" s="450"/>
      <c r="E41" s="436"/>
      <c r="F41" s="436"/>
      <c r="G41" s="99"/>
      <c r="I41" s="137">
        <v>2</v>
      </c>
      <c r="J41" s="450"/>
      <c r="K41" s="450"/>
      <c r="L41" s="450"/>
      <c r="M41" s="450"/>
      <c r="N41" s="450"/>
      <c r="O41" s="438"/>
      <c r="P41" s="439"/>
      <c r="Q41" s="439"/>
      <c r="R41" s="440"/>
      <c r="S41" s="94"/>
    </row>
    <row r="42" spans="1:19" ht="20.100000000000001" customHeight="1" x14ac:dyDescent="0.2">
      <c r="A42" s="137">
        <v>3</v>
      </c>
      <c r="B42" s="450"/>
      <c r="C42" s="450"/>
      <c r="D42" s="450"/>
      <c r="E42" s="436"/>
      <c r="F42" s="436"/>
      <c r="G42" s="94"/>
      <c r="I42" s="137">
        <v>3</v>
      </c>
      <c r="J42" s="450"/>
      <c r="K42" s="450"/>
      <c r="L42" s="450"/>
      <c r="M42" s="450"/>
      <c r="N42" s="450"/>
      <c r="O42" s="438"/>
      <c r="P42" s="439"/>
      <c r="Q42" s="439"/>
      <c r="R42" s="440"/>
      <c r="S42" s="94"/>
    </row>
    <row r="43" spans="1:19" ht="20.100000000000001" customHeight="1" x14ac:dyDescent="0.2">
      <c r="A43" s="137">
        <v>4</v>
      </c>
      <c r="B43" s="450"/>
      <c r="C43" s="450"/>
      <c r="D43" s="450"/>
      <c r="E43" s="436"/>
      <c r="F43" s="436"/>
      <c r="G43" s="94"/>
      <c r="I43" s="137">
        <v>4</v>
      </c>
      <c r="J43" s="450"/>
      <c r="K43" s="450"/>
      <c r="L43" s="450"/>
      <c r="M43" s="450"/>
      <c r="N43" s="450"/>
      <c r="O43" s="438"/>
      <c r="P43" s="439"/>
      <c r="Q43" s="439"/>
      <c r="R43" s="440"/>
      <c r="S43" s="94"/>
    </row>
    <row r="44" spans="1:19" ht="20.100000000000001" customHeight="1" thickBot="1" x14ac:dyDescent="0.25">
      <c r="A44" s="170">
        <v>5</v>
      </c>
      <c r="B44" s="450"/>
      <c r="C44" s="450"/>
      <c r="D44" s="450"/>
      <c r="E44" s="437"/>
      <c r="F44" s="437"/>
      <c r="G44" s="95"/>
      <c r="H44" s="97"/>
      <c r="I44" s="170">
        <v>5</v>
      </c>
      <c r="J44" s="450"/>
      <c r="K44" s="450"/>
      <c r="L44" s="450"/>
      <c r="M44" s="450"/>
      <c r="N44" s="450"/>
      <c r="O44" s="441"/>
      <c r="P44" s="442"/>
      <c r="Q44" s="442"/>
      <c r="R44" s="443"/>
      <c r="S44" s="95"/>
    </row>
    <row r="45" spans="1:19" ht="13.5" thickBot="1" x14ac:dyDescent="0.25">
      <c r="A45" s="455" t="s">
        <v>156</v>
      </c>
      <c r="B45" s="456"/>
      <c r="C45" s="456"/>
      <c r="D45" s="456"/>
      <c r="E45" s="456"/>
      <c r="F45" s="456"/>
      <c r="G45" s="211">
        <f>SUM(G40:G44)</f>
        <v>0</v>
      </c>
      <c r="H45" s="97"/>
      <c r="I45" s="455" t="s">
        <v>160</v>
      </c>
      <c r="J45" s="456"/>
      <c r="K45" s="456"/>
      <c r="L45" s="456"/>
      <c r="M45" s="456"/>
      <c r="N45" s="456"/>
      <c r="O45" s="456"/>
      <c r="P45" s="456"/>
      <c r="Q45" s="456"/>
      <c r="R45" s="457"/>
      <c r="S45" s="96">
        <f>SUM(S40:S44)</f>
        <v>0</v>
      </c>
    </row>
    <row r="46" spans="1:19" ht="13.5" thickBot="1" x14ac:dyDescent="0.25">
      <c r="A46" s="97"/>
      <c r="B46" s="97"/>
      <c r="C46" s="97"/>
      <c r="D46" s="171"/>
      <c r="E46" s="97"/>
      <c r="F46" s="97"/>
      <c r="G46" s="97"/>
      <c r="H46" s="97"/>
      <c r="I46" s="97"/>
      <c r="J46" s="97"/>
      <c r="K46" s="97"/>
      <c r="L46" s="97"/>
      <c r="M46" s="97"/>
      <c r="N46" s="97"/>
      <c r="O46" s="97"/>
      <c r="P46" s="97"/>
      <c r="Q46" s="97"/>
      <c r="R46" s="97"/>
      <c r="S46" s="97"/>
    </row>
    <row r="47" spans="1:19" ht="13.5" thickBot="1" x14ac:dyDescent="0.25">
      <c r="A47" s="447" t="s">
        <v>245</v>
      </c>
      <c r="B47" s="448"/>
      <c r="C47" s="448"/>
      <c r="D47" s="448"/>
      <c r="E47" s="448"/>
      <c r="F47" s="448"/>
      <c r="G47" s="449"/>
      <c r="H47" s="97"/>
      <c r="I47" s="402" t="s">
        <v>246</v>
      </c>
      <c r="J47" s="403"/>
      <c r="K47" s="403"/>
      <c r="L47" s="403"/>
      <c r="M47" s="403"/>
      <c r="N47" s="403"/>
      <c r="O47" s="403"/>
      <c r="P47" s="403"/>
      <c r="Q47" s="403"/>
      <c r="R47" s="403"/>
      <c r="S47" s="404"/>
    </row>
    <row r="48" spans="1:19" ht="13.5" thickBot="1" x14ac:dyDescent="0.25">
      <c r="A48" s="204" t="s">
        <v>25</v>
      </c>
      <c r="B48" s="396" t="s">
        <v>121</v>
      </c>
      <c r="C48" s="396"/>
      <c r="D48" s="396"/>
      <c r="E48" s="396" t="s">
        <v>174</v>
      </c>
      <c r="F48" s="396"/>
      <c r="G48" s="210" t="s">
        <v>155</v>
      </c>
      <c r="H48" s="97"/>
      <c r="I48" s="92" t="s">
        <v>25</v>
      </c>
      <c r="J48" s="400" t="s">
        <v>121</v>
      </c>
      <c r="K48" s="396"/>
      <c r="L48" s="396"/>
      <c r="M48" s="396"/>
      <c r="N48" s="444"/>
      <c r="O48" s="451" t="s">
        <v>154</v>
      </c>
      <c r="P48" s="452"/>
      <c r="Q48" s="452"/>
      <c r="R48" s="453"/>
      <c r="S48" s="92" t="s">
        <v>159</v>
      </c>
    </row>
    <row r="49" spans="1:19" x14ac:dyDescent="0.2">
      <c r="A49" s="172">
        <v>1</v>
      </c>
      <c r="B49" s="450"/>
      <c r="C49" s="450"/>
      <c r="D49" s="450"/>
      <c r="E49" s="464"/>
      <c r="F49" s="464"/>
      <c r="G49" s="98"/>
      <c r="H49" s="97"/>
      <c r="I49" s="172">
        <v>1</v>
      </c>
      <c r="J49" s="450"/>
      <c r="K49" s="450"/>
      <c r="L49" s="450"/>
      <c r="M49" s="450"/>
      <c r="N49" s="450"/>
      <c r="O49" s="461"/>
      <c r="P49" s="462"/>
      <c r="Q49" s="462"/>
      <c r="R49" s="463"/>
      <c r="S49" s="98"/>
    </row>
    <row r="50" spans="1:19" x14ac:dyDescent="0.2">
      <c r="A50" s="173">
        <v>2</v>
      </c>
      <c r="B50" s="450"/>
      <c r="C50" s="450"/>
      <c r="D50" s="450"/>
      <c r="E50" s="465"/>
      <c r="F50" s="465"/>
      <c r="G50" s="99"/>
      <c r="H50" s="97"/>
      <c r="I50" s="173">
        <v>2</v>
      </c>
      <c r="J50" s="450"/>
      <c r="K50" s="450"/>
      <c r="L50" s="450"/>
      <c r="M50" s="450"/>
      <c r="N50" s="450"/>
      <c r="O50" s="469"/>
      <c r="P50" s="470"/>
      <c r="Q50" s="470"/>
      <c r="R50" s="471"/>
      <c r="S50" s="99"/>
    </row>
    <row r="51" spans="1:19" x14ac:dyDescent="0.2">
      <c r="A51" s="173">
        <v>3</v>
      </c>
      <c r="B51" s="450"/>
      <c r="C51" s="450"/>
      <c r="D51" s="450"/>
      <c r="E51" s="465"/>
      <c r="F51" s="465"/>
      <c r="G51" s="99"/>
      <c r="H51" s="97"/>
      <c r="I51" s="173">
        <v>3</v>
      </c>
      <c r="J51" s="450"/>
      <c r="K51" s="450"/>
      <c r="L51" s="450"/>
      <c r="M51" s="450"/>
      <c r="N51" s="450"/>
      <c r="O51" s="469"/>
      <c r="P51" s="470"/>
      <c r="Q51" s="470"/>
      <c r="R51" s="471"/>
      <c r="S51" s="99"/>
    </row>
    <row r="52" spans="1:19" x14ac:dyDescent="0.2">
      <c r="A52" s="173">
        <v>4</v>
      </c>
      <c r="B52" s="450"/>
      <c r="C52" s="450"/>
      <c r="D52" s="450"/>
      <c r="E52" s="465"/>
      <c r="F52" s="465"/>
      <c r="G52" s="99"/>
      <c r="H52" s="97"/>
      <c r="I52" s="173">
        <v>4</v>
      </c>
      <c r="J52" s="450"/>
      <c r="K52" s="450"/>
      <c r="L52" s="450"/>
      <c r="M52" s="450"/>
      <c r="N52" s="450"/>
      <c r="O52" s="469"/>
      <c r="P52" s="470"/>
      <c r="Q52" s="470"/>
      <c r="R52" s="471"/>
      <c r="S52" s="99"/>
    </row>
    <row r="53" spans="1:19" ht="13.5" thickBot="1" x14ac:dyDescent="0.25">
      <c r="A53" s="170">
        <v>5</v>
      </c>
      <c r="B53" s="450"/>
      <c r="C53" s="450"/>
      <c r="D53" s="450"/>
      <c r="E53" s="472"/>
      <c r="F53" s="472"/>
      <c r="G53" s="95"/>
      <c r="H53" s="97"/>
      <c r="I53" s="170">
        <v>5</v>
      </c>
      <c r="J53" s="450"/>
      <c r="K53" s="450"/>
      <c r="L53" s="450"/>
      <c r="M53" s="450"/>
      <c r="N53" s="450"/>
      <c r="O53" s="466"/>
      <c r="P53" s="467"/>
      <c r="Q53" s="467"/>
      <c r="R53" s="468"/>
      <c r="S53" s="95"/>
    </row>
    <row r="54" spans="1:19" ht="13.5" thickBot="1" x14ac:dyDescent="0.25">
      <c r="A54" s="455" t="s">
        <v>182</v>
      </c>
      <c r="B54" s="456"/>
      <c r="C54" s="456"/>
      <c r="D54" s="456"/>
      <c r="E54" s="456"/>
      <c r="F54" s="456"/>
      <c r="G54" s="211">
        <f>IF(SUM(G49:G53)&gt;40,40,SUM(G49:G53))</f>
        <v>0</v>
      </c>
      <c r="H54" s="97"/>
      <c r="I54" s="455" t="s">
        <v>181</v>
      </c>
      <c r="J54" s="456"/>
      <c r="K54" s="456"/>
      <c r="L54" s="456"/>
      <c r="M54" s="456"/>
      <c r="N54" s="456"/>
      <c r="O54" s="456"/>
      <c r="P54" s="456"/>
      <c r="Q54" s="456"/>
      <c r="R54" s="457"/>
      <c r="S54" s="96">
        <f>IF(SUM(S49:S53)&gt;30,30,SUM(S49:S53))</f>
        <v>0</v>
      </c>
    </row>
    <row r="55" spans="1:19" ht="13.5" thickBot="1" x14ac:dyDescent="0.25">
      <c r="A55" s="209"/>
      <c r="B55" s="209"/>
      <c r="C55" s="209"/>
      <c r="D55" s="209"/>
      <c r="E55" s="209"/>
      <c r="F55" s="209"/>
      <c r="G55" s="100"/>
      <c r="H55" s="97"/>
      <c r="I55" s="209"/>
      <c r="J55" s="209"/>
      <c r="K55" s="209"/>
      <c r="L55" s="209"/>
      <c r="M55" s="209"/>
      <c r="N55" s="209"/>
      <c r="O55" s="209"/>
      <c r="P55" s="209"/>
      <c r="Q55" s="209"/>
      <c r="R55" s="209"/>
      <c r="S55" s="100"/>
    </row>
    <row r="56" spans="1:19" ht="13.5" thickBot="1" x14ac:dyDescent="0.25">
      <c r="A56" s="447" t="s">
        <v>190</v>
      </c>
      <c r="B56" s="448"/>
      <c r="C56" s="448"/>
      <c r="D56" s="448"/>
      <c r="E56" s="448"/>
      <c r="F56" s="448"/>
      <c r="G56" s="449"/>
      <c r="H56" s="97"/>
      <c r="I56" s="402" t="s">
        <v>254</v>
      </c>
      <c r="J56" s="403"/>
      <c r="K56" s="403"/>
      <c r="L56" s="403"/>
      <c r="M56" s="403"/>
      <c r="N56" s="403"/>
      <c r="O56" s="403"/>
      <c r="P56" s="403"/>
      <c r="Q56" s="403"/>
      <c r="R56" s="403"/>
      <c r="S56" s="404"/>
    </row>
    <row r="57" spans="1:19" ht="13.5" thickBot="1" x14ac:dyDescent="0.25">
      <c r="A57" s="204" t="s">
        <v>25</v>
      </c>
      <c r="B57" s="396" t="s">
        <v>121</v>
      </c>
      <c r="C57" s="396"/>
      <c r="D57" s="396"/>
      <c r="E57" s="396" t="s">
        <v>196</v>
      </c>
      <c r="F57" s="396"/>
      <c r="G57" s="210" t="s">
        <v>155</v>
      </c>
      <c r="H57" s="97"/>
      <c r="I57" s="92" t="s">
        <v>25</v>
      </c>
      <c r="J57" s="400" t="s">
        <v>210</v>
      </c>
      <c r="K57" s="396"/>
      <c r="L57" s="396"/>
      <c r="M57" s="396"/>
      <c r="N57" s="444"/>
      <c r="O57" s="451" t="s">
        <v>215</v>
      </c>
      <c r="P57" s="452"/>
      <c r="Q57" s="452"/>
      <c r="R57" s="453"/>
      <c r="S57" s="92" t="s">
        <v>159</v>
      </c>
    </row>
    <row r="58" spans="1:19" ht="21.95" customHeight="1" x14ac:dyDescent="0.2">
      <c r="A58" s="172">
        <v>1</v>
      </c>
      <c r="B58" s="450"/>
      <c r="C58" s="450"/>
      <c r="D58" s="450"/>
      <c r="E58" s="454"/>
      <c r="F58" s="454"/>
      <c r="G58" s="98"/>
      <c r="H58" s="97"/>
      <c r="I58" s="172">
        <v>1</v>
      </c>
      <c r="J58" s="450"/>
      <c r="K58" s="450"/>
      <c r="L58" s="450"/>
      <c r="M58" s="450"/>
      <c r="N58" s="450"/>
      <c r="O58" s="473"/>
      <c r="P58" s="474"/>
      <c r="Q58" s="474"/>
      <c r="R58" s="475"/>
      <c r="S58" s="98"/>
    </row>
    <row r="59" spans="1:19" ht="21.95" customHeight="1" thickBot="1" x14ac:dyDescent="0.25">
      <c r="A59" s="173">
        <v>2</v>
      </c>
      <c r="B59" s="450"/>
      <c r="C59" s="450"/>
      <c r="D59" s="450"/>
      <c r="E59" s="476"/>
      <c r="F59" s="477"/>
      <c r="G59" s="98"/>
      <c r="H59" s="97"/>
      <c r="I59" s="173">
        <v>2</v>
      </c>
      <c r="J59" s="450"/>
      <c r="K59" s="450"/>
      <c r="L59" s="450"/>
      <c r="M59" s="450"/>
      <c r="N59" s="450"/>
      <c r="O59" s="438"/>
      <c r="P59" s="439"/>
      <c r="Q59" s="439"/>
      <c r="R59" s="440"/>
      <c r="S59" s="99"/>
    </row>
    <row r="60" spans="1:19" ht="13.5" thickBot="1" x14ac:dyDescent="0.25">
      <c r="A60" s="455" t="s">
        <v>201</v>
      </c>
      <c r="B60" s="456"/>
      <c r="C60" s="456"/>
      <c r="D60" s="456"/>
      <c r="E60" s="456"/>
      <c r="F60" s="456"/>
      <c r="G60" s="211">
        <f>SUM(G58:G59)</f>
        <v>0</v>
      </c>
      <c r="H60" s="97"/>
      <c r="I60" s="455" t="s">
        <v>216</v>
      </c>
      <c r="J60" s="456"/>
      <c r="K60" s="456"/>
      <c r="L60" s="456"/>
      <c r="M60" s="456"/>
      <c r="N60" s="456"/>
      <c r="O60" s="456"/>
      <c r="P60" s="456"/>
      <c r="Q60" s="456"/>
      <c r="R60" s="457"/>
      <c r="S60" s="96">
        <f>SUM(S58:S59)</f>
        <v>0</v>
      </c>
    </row>
    <row r="61" spans="1:19" ht="13.5" thickBot="1" x14ac:dyDescent="0.25">
      <c r="A61" s="209"/>
      <c r="B61" s="209"/>
      <c r="C61" s="209"/>
      <c r="D61" s="209"/>
      <c r="E61" s="209"/>
      <c r="F61" s="209"/>
      <c r="G61" s="100"/>
      <c r="H61" s="97"/>
      <c r="I61" s="97"/>
      <c r="J61" s="97"/>
      <c r="K61" s="97"/>
      <c r="L61" s="97"/>
      <c r="M61" s="97"/>
      <c r="N61" s="97"/>
      <c r="O61" s="97"/>
      <c r="P61" s="97"/>
      <c r="Q61" s="97"/>
      <c r="R61" s="97"/>
      <c r="S61" s="97"/>
    </row>
    <row r="62" spans="1:19" ht="13.5" thickBot="1" x14ac:dyDescent="0.25">
      <c r="A62" s="447" t="s">
        <v>247</v>
      </c>
      <c r="B62" s="448"/>
      <c r="C62" s="448"/>
      <c r="D62" s="448"/>
      <c r="E62" s="448"/>
      <c r="F62" s="448"/>
      <c r="G62" s="449"/>
      <c r="H62" s="97"/>
      <c r="I62" s="402" t="s">
        <v>248</v>
      </c>
      <c r="J62" s="403"/>
      <c r="K62" s="403"/>
      <c r="L62" s="403"/>
      <c r="M62" s="403"/>
      <c r="N62" s="403"/>
      <c r="O62" s="403"/>
      <c r="P62" s="403"/>
      <c r="Q62" s="403"/>
      <c r="R62" s="403"/>
      <c r="S62" s="404"/>
    </row>
    <row r="63" spans="1:19" ht="13.5" thickBot="1" x14ac:dyDescent="0.25">
      <c r="A63" s="204" t="s">
        <v>25</v>
      </c>
      <c r="B63" s="396" t="s">
        <v>113</v>
      </c>
      <c r="C63" s="396"/>
      <c r="D63" s="396"/>
      <c r="E63" s="396" t="s">
        <v>183</v>
      </c>
      <c r="F63" s="396"/>
      <c r="G63" s="210" t="s">
        <v>155</v>
      </c>
      <c r="H63" s="97"/>
      <c r="I63" s="92" t="s">
        <v>25</v>
      </c>
      <c r="J63" s="400" t="s">
        <v>188</v>
      </c>
      <c r="K63" s="396"/>
      <c r="L63" s="396"/>
      <c r="M63" s="396"/>
      <c r="N63" s="444"/>
      <c r="O63" s="451" t="s">
        <v>154</v>
      </c>
      <c r="P63" s="452"/>
      <c r="Q63" s="452"/>
      <c r="R63" s="453"/>
      <c r="S63" s="92" t="s">
        <v>159</v>
      </c>
    </row>
    <row r="64" spans="1:19" ht="20.100000000000001" customHeight="1" x14ac:dyDescent="0.2">
      <c r="A64" s="172">
        <v>1</v>
      </c>
      <c r="B64" s="450"/>
      <c r="C64" s="450"/>
      <c r="D64" s="450"/>
      <c r="E64" s="454"/>
      <c r="F64" s="454"/>
      <c r="G64" s="98"/>
      <c r="H64" s="97"/>
      <c r="I64" s="172">
        <v>1</v>
      </c>
      <c r="J64" s="450"/>
      <c r="K64" s="450"/>
      <c r="L64" s="450"/>
      <c r="M64" s="450"/>
      <c r="N64" s="450"/>
      <c r="O64" s="473"/>
      <c r="P64" s="474"/>
      <c r="Q64" s="474"/>
      <c r="R64" s="475"/>
      <c r="S64" s="98"/>
    </row>
    <row r="65" spans="1:19" ht="20.100000000000001" customHeight="1" x14ac:dyDescent="0.2">
      <c r="A65" s="173">
        <v>2</v>
      </c>
      <c r="B65" s="450"/>
      <c r="C65" s="450"/>
      <c r="D65" s="450"/>
      <c r="E65" s="436"/>
      <c r="F65" s="436"/>
      <c r="G65" s="99"/>
      <c r="H65" s="97"/>
      <c r="I65" s="173">
        <v>2</v>
      </c>
      <c r="J65" s="450"/>
      <c r="K65" s="450"/>
      <c r="L65" s="450"/>
      <c r="M65" s="450"/>
      <c r="N65" s="450"/>
      <c r="O65" s="438"/>
      <c r="P65" s="439"/>
      <c r="Q65" s="439"/>
      <c r="R65" s="440"/>
      <c r="S65" s="99"/>
    </row>
    <row r="66" spans="1:19" ht="20.100000000000001" customHeight="1" x14ac:dyDescent="0.2">
      <c r="A66" s="173">
        <v>3</v>
      </c>
      <c r="B66" s="450"/>
      <c r="C66" s="450"/>
      <c r="D66" s="450"/>
      <c r="E66" s="436"/>
      <c r="F66" s="436"/>
      <c r="G66" s="99"/>
      <c r="H66" s="97"/>
      <c r="I66" s="173">
        <v>3</v>
      </c>
      <c r="J66" s="450"/>
      <c r="K66" s="450"/>
      <c r="L66" s="450"/>
      <c r="M66" s="450"/>
      <c r="N66" s="450"/>
      <c r="O66" s="438"/>
      <c r="P66" s="439"/>
      <c r="Q66" s="439"/>
      <c r="R66" s="440"/>
      <c r="S66" s="99"/>
    </row>
    <row r="67" spans="1:19" ht="20.100000000000001" customHeight="1" x14ac:dyDescent="0.2">
      <c r="A67" s="173">
        <v>4</v>
      </c>
      <c r="B67" s="450"/>
      <c r="C67" s="450"/>
      <c r="D67" s="450"/>
      <c r="E67" s="436"/>
      <c r="F67" s="436"/>
      <c r="G67" s="99"/>
      <c r="H67" s="97"/>
      <c r="I67" s="173">
        <v>4</v>
      </c>
      <c r="J67" s="450"/>
      <c r="K67" s="450"/>
      <c r="L67" s="450"/>
      <c r="M67" s="450"/>
      <c r="N67" s="450"/>
      <c r="O67" s="438"/>
      <c r="P67" s="439"/>
      <c r="Q67" s="439"/>
      <c r="R67" s="440"/>
      <c r="S67" s="99"/>
    </row>
    <row r="68" spans="1:19" ht="20.100000000000001" customHeight="1" thickBot="1" x14ac:dyDescent="0.25">
      <c r="A68" s="170">
        <v>5</v>
      </c>
      <c r="B68" s="450"/>
      <c r="C68" s="450"/>
      <c r="D68" s="450"/>
      <c r="E68" s="437"/>
      <c r="F68" s="437"/>
      <c r="G68" s="95"/>
      <c r="H68" s="97"/>
      <c r="I68" s="170">
        <v>5</v>
      </c>
      <c r="J68" s="450"/>
      <c r="K68" s="450"/>
      <c r="L68" s="450"/>
      <c r="M68" s="450"/>
      <c r="N68" s="450"/>
      <c r="O68" s="441"/>
      <c r="P68" s="442"/>
      <c r="Q68" s="442"/>
      <c r="R68" s="443"/>
      <c r="S68" s="95"/>
    </row>
    <row r="69" spans="1:19" ht="13.5" thickBot="1" x14ac:dyDescent="0.25">
      <c r="A69" s="455" t="s">
        <v>184</v>
      </c>
      <c r="B69" s="456"/>
      <c r="C69" s="456"/>
      <c r="D69" s="456"/>
      <c r="E69" s="456"/>
      <c r="F69" s="456"/>
      <c r="G69" s="211">
        <f>IF(SUM(G64:G68)&gt;90,90,SUM(G64:G68))</f>
        <v>0</v>
      </c>
      <c r="H69" s="97"/>
      <c r="I69" s="455" t="s">
        <v>189</v>
      </c>
      <c r="J69" s="456"/>
      <c r="K69" s="456"/>
      <c r="L69" s="456"/>
      <c r="M69" s="456"/>
      <c r="N69" s="456"/>
      <c r="O69" s="456"/>
      <c r="P69" s="456"/>
      <c r="Q69" s="456"/>
      <c r="R69" s="457"/>
      <c r="S69" s="96">
        <f>IF(SUM(S64:S68)&gt;15,15,SUM(S64:S68))</f>
        <v>0</v>
      </c>
    </row>
    <row r="70" spans="1:19" ht="13.5" thickBot="1" x14ac:dyDescent="0.25">
      <c r="A70" s="97"/>
      <c r="B70" s="97"/>
      <c r="C70" s="97"/>
      <c r="D70" s="171"/>
      <c r="E70" s="97"/>
      <c r="F70" s="97"/>
      <c r="G70" s="97"/>
      <c r="H70" s="97"/>
      <c r="I70" s="97"/>
      <c r="J70" s="97"/>
      <c r="K70" s="97"/>
      <c r="L70" s="97"/>
      <c r="M70" s="97"/>
      <c r="N70" s="97"/>
      <c r="O70" s="97"/>
      <c r="P70" s="97"/>
      <c r="Q70" s="97"/>
      <c r="R70" s="97"/>
      <c r="S70" s="97"/>
    </row>
    <row r="71" spans="1:19" ht="13.5" thickBot="1" x14ac:dyDescent="0.25">
      <c r="A71" s="447" t="s">
        <v>217</v>
      </c>
      <c r="B71" s="448"/>
      <c r="C71" s="448"/>
      <c r="D71" s="448"/>
      <c r="E71" s="448"/>
      <c r="F71" s="448"/>
      <c r="G71" s="449"/>
      <c r="H71" s="97"/>
      <c r="I71" s="402" t="s">
        <v>249</v>
      </c>
      <c r="J71" s="403"/>
      <c r="K71" s="403"/>
      <c r="L71" s="403"/>
      <c r="M71" s="403"/>
      <c r="N71" s="403"/>
      <c r="O71" s="403"/>
      <c r="P71" s="403"/>
      <c r="Q71" s="403"/>
      <c r="R71" s="403"/>
      <c r="S71" s="404"/>
    </row>
    <row r="72" spans="1:19" ht="13.5" thickBot="1" x14ac:dyDescent="0.25">
      <c r="A72" s="204" t="s">
        <v>25</v>
      </c>
      <c r="B72" s="396" t="s">
        <v>121</v>
      </c>
      <c r="C72" s="396"/>
      <c r="D72" s="396"/>
      <c r="E72" s="396" t="s">
        <v>225</v>
      </c>
      <c r="F72" s="396"/>
      <c r="G72" s="210" t="s">
        <v>155</v>
      </c>
      <c r="H72" s="97"/>
      <c r="I72" s="92" t="s">
        <v>25</v>
      </c>
      <c r="J72" s="400" t="s">
        <v>121</v>
      </c>
      <c r="K72" s="396"/>
      <c r="L72" s="396"/>
      <c r="M72" s="396"/>
      <c r="N72" s="444"/>
      <c r="O72" s="451" t="s">
        <v>151</v>
      </c>
      <c r="P72" s="452"/>
      <c r="Q72" s="452"/>
      <c r="R72" s="453"/>
      <c r="S72" s="92" t="s">
        <v>159</v>
      </c>
    </row>
    <row r="73" spans="1:19" ht="20.100000000000001" customHeight="1" x14ac:dyDescent="0.2">
      <c r="A73" s="172">
        <v>1</v>
      </c>
      <c r="B73" s="450"/>
      <c r="C73" s="450"/>
      <c r="D73" s="450"/>
      <c r="E73" s="454"/>
      <c r="F73" s="454"/>
      <c r="G73" s="98"/>
      <c r="H73" s="97"/>
      <c r="I73" s="172">
        <v>1</v>
      </c>
      <c r="J73" s="450"/>
      <c r="K73" s="450"/>
      <c r="L73" s="450"/>
      <c r="M73" s="450"/>
      <c r="N73" s="450"/>
      <c r="O73" s="473"/>
      <c r="P73" s="474"/>
      <c r="Q73" s="474"/>
      <c r="R73" s="475"/>
      <c r="S73" s="98"/>
    </row>
    <row r="74" spans="1:19" ht="20.100000000000001" customHeight="1" x14ac:dyDescent="0.2">
      <c r="A74" s="173">
        <v>2</v>
      </c>
      <c r="B74" s="450"/>
      <c r="C74" s="450"/>
      <c r="D74" s="450"/>
      <c r="E74" s="436"/>
      <c r="F74" s="436"/>
      <c r="G74" s="99"/>
      <c r="H74" s="97"/>
      <c r="I74" s="173">
        <v>2</v>
      </c>
      <c r="J74" s="450"/>
      <c r="K74" s="450"/>
      <c r="L74" s="450"/>
      <c r="M74" s="450"/>
      <c r="N74" s="450"/>
      <c r="O74" s="438"/>
      <c r="P74" s="439"/>
      <c r="Q74" s="439"/>
      <c r="R74" s="440"/>
      <c r="S74" s="99"/>
    </row>
    <row r="75" spans="1:19" ht="20.100000000000001" customHeight="1" x14ac:dyDescent="0.2">
      <c r="A75" s="173">
        <v>3</v>
      </c>
      <c r="B75" s="450"/>
      <c r="C75" s="450"/>
      <c r="D75" s="450"/>
      <c r="E75" s="436"/>
      <c r="F75" s="436"/>
      <c r="G75" s="99"/>
      <c r="H75" s="97"/>
      <c r="I75" s="173">
        <v>3</v>
      </c>
      <c r="J75" s="450"/>
      <c r="K75" s="450"/>
      <c r="L75" s="450"/>
      <c r="M75" s="450"/>
      <c r="N75" s="450"/>
      <c r="O75" s="438"/>
      <c r="P75" s="439"/>
      <c r="Q75" s="439"/>
      <c r="R75" s="440"/>
      <c r="S75" s="99"/>
    </row>
    <row r="76" spans="1:19" ht="20.100000000000001" customHeight="1" x14ac:dyDescent="0.2">
      <c r="A76" s="173">
        <v>4</v>
      </c>
      <c r="B76" s="450"/>
      <c r="C76" s="450"/>
      <c r="D76" s="450"/>
      <c r="E76" s="436"/>
      <c r="F76" s="436"/>
      <c r="G76" s="99"/>
      <c r="H76" s="97"/>
      <c r="I76" s="173">
        <v>4</v>
      </c>
      <c r="J76" s="450"/>
      <c r="K76" s="450"/>
      <c r="L76" s="450"/>
      <c r="M76" s="450"/>
      <c r="N76" s="450"/>
      <c r="O76" s="438"/>
      <c r="P76" s="439"/>
      <c r="Q76" s="439"/>
      <c r="R76" s="440"/>
      <c r="S76" s="99"/>
    </row>
    <row r="77" spans="1:19" ht="20.100000000000001" customHeight="1" thickBot="1" x14ac:dyDescent="0.25">
      <c r="A77" s="170">
        <v>5</v>
      </c>
      <c r="B77" s="450"/>
      <c r="C77" s="450"/>
      <c r="D77" s="450"/>
      <c r="E77" s="437"/>
      <c r="F77" s="437"/>
      <c r="G77" s="95"/>
      <c r="H77" s="97"/>
      <c r="I77" s="170">
        <v>5</v>
      </c>
      <c r="J77" s="450"/>
      <c r="K77" s="450"/>
      <c r="L77" s="450"/>
      <c r="M77" s="450"/>
      <c r="N77" s="450"/>
      <c r="O77" s="441"/>
      <c r="P77" s="442"/>
      <c r="Q77" s="442"/>
      <c r="R77" s="443"/>
      <c r="S77" s="95"/>
    </row>
    <row r="78" spans="1:19" ht="13.5" thickBot="1" x14ac:dyDescent="0.25">
      <c r="A78" s="455" t="s">
        <v>226</v>
      </c>
      <c r="B78" s="456"/>
      <c r="C78" s="456"/>
      <c r="D78" s="456"/>
      <c r="E78" s="456"/>
      <c r="F78" s="456"/>
      <c r="G78" s="211">
        <f>+SUM(G73:G77)</f>
        <v>0</v>
      </c>
      <c r="H78" s="97"/>
      <c r="I78" s="455" t="s">
        <v>189</v>
      </c>
      <c r="J78" s="456"/>
      <c r="K78" s="456"/>
      <c r="L78" s="456"/>
      <c r="M78" s="456"/>
      <c r="N78" s="456"/>
      <c r="O78" s="456"/>
      <c r="P78" s="456"/>
      <c r="Q78" s="456"/>
      <c r="R78" s="457"/>
      <c r="S78" s="96">
        <f>IF(SUM(S73:S77)&gt;45,45,SUM(S73:S77))</f>
        <v>0</v>
      </c>
    </row>
    <row r="79" spans="1:19" ht="13.5" thickBot="1" x14ac:dyDescent="0.25">
      <c r="A79" s="97"/>
      <c r="B79" s="97"/>
      <c r="C79" s="97"/>
      <c r="D79" s="171"/>
      <c r="E79" s="97"/>
      <c r="F79" s="97"/>
      <c r="G79" s="97"/>
      <c r="H79" s="97"/>
      <c r="I79" s="97"/>
      <c r="J79" s="97"/>
      <c r="K79" s="97"/>
      <c r="L79" s="97"/>
      <c r="M79" s="97"/>
      <c r="N79" s="97"/>
      <c r="O79" s="97"/>
      <c r="P79" s="97"/>
      <c r="Q79" s="97"/>
      <c r="R79" s="97"/>
      <c r="S79" s="97"/>
    </row>
    <row r="80" spans="1:19" ht="13.5" thickBot="1" x14ac:dyDescent="0.25">
      <c r="A80" s="447" t="s">
        <v>14</v>
      </c>
      <c r="B80" s="448"/>
      <c r="C80" s="448"/>
      <c r="D80" s="448"/>
      <c r="E80" s="448"/>
      <c r="F80" s="448"/>
      <c r="G80" s="449"/>
      <c r="H80" s="97"/>
      <c r="I80" s="402" t="s">
        <v>30</v>
      </c>
      <c r="J80" s="403"/>
      <c r="K80" s="403"/>
      <c r="L80" s="403"/>
      <c r="M80" s="403"/>
      <c r="N80" s="403"/>
      <c r="O80" s="403"/>
      <c r="P80" s="403"/>
      <c r="Q80" s="403"/>
      <c r="R80" s="403"/>
      <c r="S80" s="404"/>
    </row>
    <row r="81" spans="1:19" ht="13.5" thickBot="1" x14ac:dyDescent="0.25">
      <c r="A81" s="204" t="s">
        <v>25</v>
      </c>
      <c r="B81" s="401" t="s">
        <v>151</v>
      </c>
      <c r="C81" s="479"/>
      <c r="D81" s="479"/>
      <c r="E81" s="479"/>
      <c r="F81" s="480"/>
      <c r="G81" s="210" t="s">
        <v>155</v>
      </c>
      <c r="H81" s="97"/>
      <c r="I81" s="92" t="s">
        <v>25</v>
      </c>
      <c r="J81" s="400" t="s">
        <v>233</v>
      </c>
      <c r="K81" s="396"/>
      <c r="L81" s="396"/>
      <c r="M81" s="396"/>
      <c r="N81" s="444"/>
      <c r="O81" s="451" t="s">
        <v>234</v>
      </c>
      <c r="P81" s="452"/>
      <c r="Q81" s="452"/>
      <c r="R81" s="453"/>
      <c r="S81" s="92" t="s">
        <v>159</v>
      </c>
    </row>
    <row r="82" spans="1:19" ht="21.95" customHeight="1" x14ac:dyDescent="0.2">
      <c r="A82" s="172">
        <v>1</v>
      </c>
      <c r="B82" s="481"/>
      <c r="C82" s="482"/>
      <c r="D82" s="482"/>
      <c r="E82" s="482"/>
      <c r="F82" s="483"/>
      <c r="G82" s="98"/>
      <c r="H82" s="97"/>
      <c r="I82" s="172">
        <v>1</v>
      </c>
      <c r="J82" s="450"/>
      <c r="K82" s="450"/>
      <c r="L82" s="450"/>
      <c r="M82" s="450"/>
      <c r="N82" s="450"/>
      <c r="O82" s="473"/>
      <c r="P82" s="474"/>
      <c r="Q82" s="474"/>
      <c r="R82" s="475"/>
      <c r="S82" s="98"/>
    </row>
    <row r="83" spans="1:19" ht="21.95" customHeight="1" thickBot="1" x14ac:dyDescent="0.25">
      <c r="A83" s="173">
        <v>2</v>
      </c>
      <c r="B83" s="484"/>
      <c r="C83" s="485"/>
      <c r="D83" s="485"/>
      <c r="E83" s="485"/>
      <c r="F83" s="486"/>
      <c r="G83" s="99"/>
      <c r="H83" s="97"/>
      <c r="I83" s="173">
        <v>2</v>
      </c>
      <c r="J83" s="478"/>
      <c r="K83" s="478"/>
      <c r="L83" s="478"/>
      <c r="M83" s="478"/>
      <c r="N83" s="478"/>
      <c r="O83" s="438"/>
      <c r="P83" s="439"/>
      <c r="Q83" s="439"/>
      <c r="R83" s="440"/>
      <c r="S83" s="99"/>
    </row>
    <row r="84" spans="1:19" ht="21.95" customHeight="1" thickBot="1" x14ac:dyDescent="0.25">
      <c r="A84" s="455" t="s">
        <v>232</v>
      </c>
      <c r="B84" s="456"/>
      <c r="C84" s="456"/>
      <c r="D84" s="456"/>
      <c r="E84" s="456"/>
      <c r="F84" s="456"/>
      <c r="G84" s="211">
        <f>SUM(G82:G83)</f>
        <v>0</v>
      </c>
      <c r="I84" s="137">
        <v>3</v>
      </c>
      <c r="J84" s="478"/>
      <c r="K84" s="478"/>
      <c r="L84" s="478"/>
      <c r="M84" s="478"/>
      <c r="N84" s="478"/>
      <c r="O84" s="438"/>
      <c r="P84" s="439"/>
      <c r="Q84" s="439"/>
      <c r="R84" s="440"/>
      <c r="S84" s="94"/>
    </row>
    <row r="85" spans="1:19" ht="21.95" customHeight="1" x14ac:dyDescent="0.2">
      <c r="A85" s="487"/>
      <c r="B85" s="487"/>
      <c r="C85" s="487"/>
      <c r="D85" s="487"/>
      <c r="E85" s="487"/>
      <c r="F85" s="487"/>
      <c r="G85" s="487"/>
      <c r="I85" s="137">
        <v>4</v>
      </c>
      <c r="J85" s="478"/>
      <c r="K85" s="478"/>
      <c r="L85" s="478"/>
      <c r="M85" s="478"/>
      <c r="N85" s="478"/>
      <c r="O85" s="438"/>
      <c r="P85" s="439"/>
      <c r="Q85" s="439"/>
      <c r="R85" s="440"/>
      <c r="S85" s="94"/>
    </row>
    <row r="86" spans="1:19" ht="21.95" customHeight="1" x14ac:dyDescent="0.2">
      <c r="A86" s="488"/>
      <c r="B86" s="488"/>
      <c r="C86" s="488"/>
      <c r="D86" s="488"/>
      <c r="E86" s="488"/>
      <c r="F86" s="488"/>
      <c r="G86" s="488"/>
      <c r="I86" s="174">
        <v>5</v>
      </c>
      <c r="J86" s="498"/>
      <c r="K86" s="498"/>
      <c r="L86" s="498"/>
      <c r="M86" s="498"/>
      <c r="N86" s="498"/>
      <c r="O86" s="441"/>
      <c r="P86" s="442"/>
      <c r="Q86" s="442"/>
      <c r="R86" s="443"/>
      <c r="S86" s="101"/>
    </row>
    <row r="87" spans="1:19" ht="21.95" customHeight="1" x14ac:dyDescent="0.2">
      <c r="A87" s="488"/>
      <c r="B87" s="488"/>
      <c r="C87" s="488"/>
      <c r="D87" s="488"/>
      <c r="E87" s="488"/>
      <c r="F87" s="488"/>
      <c r="G87" s="488"/>
      <c r="I87" s="174">
        <v>6</v>
      </c>
      <c r="J87" s="498"/>
      <c r="K87" s="498"/>
      <c r="L87" s="498"/>
      <c r="M87" s="498"/>
      <c r="N87" s="498"/>
      <c r="O87" s="441"/>
      <c r="P87" s="442"/>
      <c r="Q87" s="442"/>
      <c r="R87" s="443"/>
      <c r="S87" s="101"/>
    </row>
    <row r="88" spans="1:19" ht="21.95" customHeight="1" thickBot="1" x14ac:dyDescent="0.25">
      <c r="A88" s="488"/>
      <c r="B88" s="488"/>
      <c r="C88" s="488"/>
      <c r="D88" s="488"/>
      <c r="E88" s="488"/>
      <c r="F88" s="488"/>
      <c r="G88" s="488"/>
      <c r="I88" s="174">
        <v>7</v>
      </c>
      <c r="J88" s="498"/>
      <c r="K88" s="498"/>
      <c r="L88" s="498"/>
      <c r="M88" s="498"/>
      <c r="N88" s="498"/>
      <c r="O88" s="441"/>
      <c r="P88" s="442"/>
      <c r="Q88" s="442"/>
      <c r="R88" s="443"/>
      <c r="S88" s="101"/>
    </row>
    <row r="89" spans="1:19" ht="13.5" thickBot="1" x14ac:dyDescent="0.25">
      <c r="A89" s="488"/>
      <c r="B89" s="488"/>
      <c r="C89" s="488"/>
      <c r="D89" s="488"/>
      <c r="E89" s="488"/>
      <c r="F89" s="488"/>
      <c r="G89" s="488"/>
      <c r="I89" s="499" t="s">
        <v>235</v>
      </c>
      <c r="J89" s="500"/>
      <c r="K89" s="500"/>
      <c r="L89" s="500"/>
      <c r="M89" s="500"/>
      <c r="N89" s="500"/>
      <c r="O89" s="500"/>
      <c r="P89" s="500"/>
      <c r="Q89" s="500"/>
      <c r="R89" s="501"/>
      <c r="S89" s="96">
        <f>SUM(S82:S88)</f>
        <v>0</v>
      </c>
    </row>
    <row r="90" spans="1:19" ht="13.5" thickBot="1" x14ac:dyDescent="0.25">
      <c r="A90" s="488"/>
      <c r="B90" s="488"/>
      <c r="C90" s="488"/>
      <c r="D90" s="488"/>
      <c r="E90" s="488"/>
      <c r="F90" s="488"/>
      <c r="G90" s="488"/>
      <c r="H90" s="102"/>
      <c r="I90" s="102"/>
      <c r="J90" s="102"/>
      <c r="K90" s="102"/>
      <c r="L90" s="102"/>
      <c r="M90" s="102"/>
    </row>
    <row r="91" spans="1:19" x14ac:dyDescent="0.2">
      <c r="A91" s="102"/>
      <c r="B91" s="497" t="s">
        <v>236</v>
      </c>
      <c r="C91" s="497"/>
      <c r="D91" s="497"/>
      <c r="E91" s="502" t="s">
        <v>237</v>
      </c>
      <c r="F91" s="502"/>
      <c r="G91" s="502"/>
      <c r="H91" s="102"/>
      <c r="I91" s="102"/>
      <c r="J91" s="102"/>
      <c r="K91" s="102"/>
      <c r="L91" s="102"/>
      <c r="M91" s="102"/>
      <c r="N91" s="489" t="s">
        <v>21</v>
      </c>
      <c r="O91" s="490"/>
      <c r="P91" s="490"/>
      <c r="Q91" s="490"/>
      <c r="R91" s="493">
        <f>+M35+G45+S45+G54+S54+G60+S60+G69+S69+G78+S78+G84+S89</f>
        <v>0</v>
      </c>
      <c r="S91" s="494"/>
    </row>
    <row r="92" spans="1:19" ht="13.5" thickBot="1" x14ac:dyDescent="0.25">
      <c r="A92" s="102"/>
      <c r="B92" s="102"/>
      <c r="C92" s="102"/>
      <c r="D92" s="175"/>
      <c r="E92" s="102"/>
      <c r="F92" s="102"/>
      <c r="G92" s="102"/>
      <c r="H92" s="102"/>
      <c r="I92" s="102"/>
      <c r="J92" s="102"/>
      <c r="K92" s="102"/>
      <c r="L92" s="102"/>
      <c r="M92" s="102"/>
      <c r="N92" s="491"/>
      <c r="O92" s="492"/>
      <c r="P92" s="492"/>
      <c r="Q92" s="492"/>
      <c r="R92" s="495"/>
      <c r="S92" s="496"/>
    </row>
    <row r="93" spans="1:19" x14ac:dyDescent="0.2">
      <c r="A93" s="102"/>
      <c r="B93" s="212" t="s">
        <v>279</v>
      </c>
      <c r="C93" s="102"/>
      <c r="D93" s="175"/>
      <c r="E93" s="102"/>
      <c r="F93" s="102"/>
      <c r="G93" s="102"/>
      <c r="H93" s="102"/>
      <c r="I93" s="102"/>
      <c r="J93" s="102"/>
      <c r="K93" s="102"/>
      <c r="L93" s="102"/>
      <c r="M93" s="102"/>
      <c r="N93" s="102"/>
      <c r="O93" s="102"/>
      <c r="P93" s="102"/>
      <c r="Q93" s="102"/>
      <c r="R93" s="102"/>
      <c r="S93" s="102"/>
    </row>
    <row r="97" spans="5:5" x14ac:dyDescent="0.2">
      <c r="E97" s="176"/>
    </row>
  </sheetData>
  <sheetProtection algorithmName="SHA-512" hashValue="sWz3/ctMFBA3rpw+cHZRyob8Eh+qxiU56mhg4GxGFIMyd4jIiA7jOmheDuAVWrAulE6WgubHKzTe/xt7kV7vhA==" saltValue="1WpnHCm/V/qZRzMaAr6WlA==" spinCount="100000" sheet="1" objects="1" scenarios="1"/>
  <mergeCells count="197">
    <mergeCell ref="A1:S1"/>
    <mergeCell ref="A2:S2"/>
    <mergeCell ref="A3:N3"/>
    <mergeCell ref="O3:P3"/>
    <mergeCell ref="Q3:R3"/>
    <mergeCell ref="A5:C5"/>
    <mergeCell ref="D5:G5"/>
    <mergeCell ref="J5:M5"/>
    <mergeCell ref="N5:R5"/>
    <mergeCell ref="A11:C11"/>
    <mergeCell ref="D11:G11"/>
    <mergeCell ref="J11:M11"/>
    <mergeCell ref="N11:R11"/>
    <mergeCell ref="A13:S13"/>
    <mergeCell ref="A16:E16"/>
    <mergeCell ref="G16:K16"/>
    <mergeCell ref="A7:C7"/>
    <mergeCell ref="D7:G7"/>
    <mergeCell ref="J7:M7"/>
    <mergeCell ref="N7:R7"/>
    <mergeCell ref="A9:C9"/>
    <mergeCell ref="D9:G9"/>
    <mergeCell ref="J9:M9"/>
    <mergeCell ref="N9:R9"/>
    <mergeCell ref="J18:J19"/>
    <mergeCell ref="K18:M18"/>
    <mergeCell ref="N18:S18"/>
    <mergeCell ref="A28:J28"/>
    <mergeCell ref="A29:J29"/>
    <mergeCell ref="A30:J30"/>
    <mergeCell ref="A18:A19"/>
    <mergeCell ref="B18:B19"/>
    <mergeCell ref="C18:C19"/>
    <mergeCell ref="D18:G18"/>
    <mergeCell ref="H18:H19"/>
    <mergeCell ref="I18:I19"/>
    <mergeCell ref="B39:D39"/>
    <mergeCell ref="E39:F39"/>
    <mergeCell ref="J39:N39"/>
    <mergeCell ref="O39:R39"/>
    <mergeCell ref="B40:D40"/>
    <mergeCell ref="E40:F40"/>
    <mergeCell ref="J40:N40"/>
    <mergeCell ref="O40:R40"/>
    <mergeCell ref="G33:N33"/>
    <mergeCell ref="G34:L34"/>
    <mergeCell ref="M34:N34"/>
    <mergeCell ref="G35:L35"/>
    <mergeCell ref="M35:N35"/>
    <mergeCell ref="A38:G38"/>
    <mergeCell ref="I38:S38"/>
    <mergeCell ref="B43:D43"/>
    <mergeCell ref="E43:F43"/>
    <mergeCell ref="J43:N43"/>
    <mergeCell ref="O43:R43"/>
    <mergeCell ref="B44:D44"/>
    <mergeCell ref="E44:F44"/>
    <mergeCell ref="J44:N44"/>
    <mergeCell ref="O44:R44"/>
    <mergeCell ref="B41:D41"/>
    <mergeCell ref="E41:F41"/>
    <mergeCell ref="J41:N41"/>
    <mergeCell ref="O41:R41"/>
    <mergeCell ref="B42:D42"/>
    <mergeCell ref="E42:F42"/>
    <mergeCell ref="J42:N42"/>
    <mergeCell ref="O42:R42"/>
    <mergeCell ref="B49:D49"/>
    <mergeCell ref="E49:F49"/>
    <mergeCell ref="J49:N49"/>
    <mergeCell ref="O49:R49"/>
    <mergeCell ref="B50:D50"/>
    <mergeCell ref="E50:F50"/>
    <mergeCell ref="J50:N50"/>
    <mergeCell ref="O50:R50"/>
    <mergeCell ref="A45:F45"/>
    <mergeCell ref="I45:R45"/>
    <mergeCell ref="A47:G47"/>
    <mergeCell ref="I47:S47"/>
    <mergeCell ref="B48:D48"/>
    <mergeCell ref="E48:F48"/>
    <mergeCell ref="J48:N48"/>
    <mergeCell ref="O48:R48"/>
    <mergeCell ref="B53:D53"/>
    <mergeCell ref="E53:F53"/>
    <mergeCell ref="J53:N53"/>
    <mergeCell ref="O53:R53"/>
    <mergeCell ref="A54:F54"/>
    <mergeCell ref="I54:R54"/>
    <mergeCell ref="B51:D51"/>
    <mergeCell ref="E51:F51"/>
    <mergeCell ref="J51:N51"/>
    <mergeCell ref="O51:R51"/>
    <mergeCell ref="B52:D52"/>
    <mergeCell ref="E52:F52"/>
    <mergeCell ref="J52:N52"/>
    <mergeCell ref="O52:R52"/>
    <mergeCell ref="B58:D58"/>
    <mergeCell ref="E58:F58"/>
    <mergeCell ref="J58:N58"/>
    <mergeCell ref="O58:R58"/>
    <mergeCell ref="B59:D59"/>
    <mergeCell ref="E59:F59"/>
    <mergeCell ref="J59:N59"/>
    <mergeCell ref="O59:R59"/>
    <mergeCell ref="A56:G56"/>
    <mergeCell ref="I56:S56"/>
    <mergeCell ref="B57:D57"/>
    <mergeCell ref="E57:F57"/>
    <mergeCell ref="J57:N57"/>
    <mergeCell ref="O57:R57"/>
    <mergeCell ref="B64:D64"/>
    <mergeCell ref="E64:F64"/>
    <mergeCell ref="J64:N64"/>
    <mergeCell ref="O64:R64"/>
    <mergeCell ref="B65:D65"/>
    <mergeCell ref="E65:F65"/>
    <mergeCell ref="J65:N65"/>
    <mergeCell ref="O65:R65"/>
    <mergeCell ref="A60:F60"/>
    <mergeCell ref="I60:R60"/>
    <mergeCell ref="A62:G62"/>
    <mergeCell ref="I62:S62"/>
    <mergeCell ref="B63:D63"/>
    <mergeCell ref="E63:F63"/>
    <mergeCell ref="J63:N63"/>
    <mergeCell ref="O63:R63"/>
    <mergeCell ref="B68:D68"/>
    <mergeCell ref="E68:F68"/>
    <mergeCell ref="J68:N68"/>
    <mergeCell ref="O68:R68"/>
    <mergeCell ref="A69:F69"/>
    <mergeCell ref="I69:R69"/>
    <mergeCell ref="B66:D66"/>
    <mergeCell ref="E66:F66"/>
    <mergeCell ref="J66:N66"/>
    <mergeCell ref="O66:R66"/>
    <mergeCell ref="B67:D67"/>
    <mergeCell ref="E67:F67"/>
    <mergeCell ref="J67:N67"/>
    <mergeCell ref="O67:R67"/>
    <mergeCell ref="B73:D73"/>
    <mergeCell ref="E73:F73"/>
    <mergeCell ref="J73:N73"/>
    <mergeCell ref="O73:R73"/>
    <mergeCell ref="B74:D74"/>
    <mergeCell ref="E74:F74"/>
    <mergeCell ref="J74:N74"/>
    <mergeCell ref="O74:R74"/>
    <mergeCell ref="A71:G71"/>
    <mergeCell ref="I71:S71"/>
    <mergeCell ref="B72:D72"/>
    <mergeCell ref="E72:F72"/>
    <mergeCell ref="J72:N72"/>
    <mergeCell ref="O72:R72"/>
    <mergeCell ref="B77:D77"/>
    <mergeCell ref="E77:F77"/>
    <mergeCell ref="J77:N77"/>
    <mergeCell ref="O77:R77"/>
    <mergeCell ref="A78:F78"/>
    <mergeCell ref="I78:R78"/>
    <mergeCell ref="B75:D75"/>
    <mergeCell ref="E75:F75"/>
    <mergeCell ref="J75:N75"/>
    <mergeCell ref="O75:R75"/>
    <mergeCell ref="B76:D76"/>
    <mergeCell ref="E76:F76"/>
    <mergeCell ref="J76:N76"/>
    <mergeCell ref="O76:R76"/>
    <mergeCell ref="B83:F83"/>
    <mergeCell ref="J83:N83"/>
    <mergeCell ref="O83:R83"/>
    <mergeCell ref="A84:F84"/>
    <mergeCell ref="J84:N84"/>
    <mergeCell ref="O84:R84"/>
    <mergeCell ref="A80:G80"/>
    <mergeCell ref="I80:S80"/>
    <mergeCell ref="B81:F81"/>
    <mergeCell ref="J81:N81"/>
    <mergeCell ref="O81:R81"/>
    <mergeCell ref="B82:F82"/>
    <mergeCell ref="J82:N82"/>
    <mergeCell ref="O82:R82"/>
    <mergeCell ref="B91:D91"/>
    <mergeCell ref="E91:G91"/>
    <mergeCell ref="N91:Q92"/>
    <mergeCell ref="R91:S92"/>
    <mergeCell ref="A85:G90"/>
    <mergeCell ref="J85:N85"/>
    <mergeCell ref="O85:R85"/>
    <mergeCell ref="J86:N86"/>
    <mergeCell ref="O86:R86"/>
    <mergeCell ref="J87:N87"/>
    <mergeCell ref="O87:R87"/>
    <mergeCell ref="J88:N88"/>
    <mergeCell ref="O88:R88"/>
    <mergeCell ref="I89:R89"/>
  </mergeCells>
  <dataValidations count="6">
    <dataValidation allowBlank="1" showInputMessage="1" showErrorMessage="1" errorTitle="Error" error="Seleccione el nivel educativo._x000a_Límite:_x000a_Pregrado[20 Horas]_x000a_Posgrado[30 Horas]" sqref="G64"/>
    <dataValidation allowBlank="1" showInputMessage="1" showErrorMessage="1" errorTitle="Error" error="Seleccione una opción del listado" sqref="J82:N82"/>
    <dataValidation allowBlank="1" showInputMessage="1" showErrorMessage="1" errorTitle="Error" error="Seleccione un Item de la lista" sqref="B82"/>
    <dataValidation type="decimal" allowBlank="1" showInputMessage="1" showErrorMessage="1" errorTitle="Error" error="Solo se permiten datos numericos." sqref="M20">
      <formula1>0</formula1>
      <formula2>100</formula2>
    </dataValidation>
    <dataValidation type="decimal" allowBlank="1" showInputMessage="1" showErrorMessage="1" errorTitle="Error" error="Solo se permiten datos numericos" sqref="K20:L20">
      <formula1>0</formula1>
      <formula2>100</formula2>
    </dataValidation>
    <dataValidation type="decimal" allowBlank="1" showInputMessage="1" showErrorMessage="1" errorTitle="Error" error="Solo se permiten datos númericos" sqref="J20:J27">
      <formula1>0</formula1>
      <formula2>100</formula2>
    </dataValidation>
  </dataValidations>
  <pageMargins left="0.3" right="0.25" top="0.75" bottom="0.25" header="0.3" footer="0.3"/>
  <pageSetup paperSize="14" scale="66" orientation="landscape" r:id="rId1"/>
  <rowBreaks count="1" manualBreakCount="1">
    <brk id="55" max="16383" man="1"/>
  </rowBreaks>
  <drawing r:id="rId2"/>
  <extLst>
    <ext xmlns:x14="http://schemas.microsoft.com/office/spreadsheetml/2009/9/main" uri="{CCE6A557-97BC-4b89-ADB6-D9C93CAAB3DF}">
      <x14:dataValidations xmlns:xm="http://schemas.microsoft.com/office/excel/2006/main" count="18">
        <x14:dataValidation type="list" allowBlank="1" showInputMessage="1" showErrorMessage="1" errorTitle="Error" error="Seleccione una opción de la lista">
          <x14:formula1>
            <xm:f>INFORMACION!$AF$2:$AF$3</xm:f>
          </x14:formula1>
          <xm:sqref>J40:N44</xm:sqref>
        </x14:dataValidation>
        <x14:dataValidation type="list" allowBlank="1" showInputMessage="1" showErrorMessage="1" errorTitle="Error" error="Seleccione una opción de la lista">
          <x14:formula1>
            <xm:f>INFORMACION!$AE$2:$AE$5</xm:f>
          </x14:formula1>
          <xm:sqref>B40:D44</xm:sqref>
        </x14:dataValidation>
        <x14:dataValidation type="list" allowBlank="1" showInputMessage="1" showErrorMessage="1" errorTitle="Error" error="Seleccione una opción del listado">
          <x14:formula1>
            <xm:f>INFORMACION!$AD$2:$AD$5</xm:f>
          </x14:formula1>
          <xm:sqref>J73:N77</xm:sqref>
        </x14:dataValidation>
        <x14:dataValidation type="list" allowBlank="1" showInputMessage="1" showErrorMessage="1" errorTitle="Error" error="Seleccione un Item de la lista">
          <x14:formula1>
            <xm:f>INFORMACION!$AC$2:$AC$8</xm:f>
          </x14:formula1>
          <xm:sqref>B73:D77</xm:sqref>
        </x14:dataValidation>
        <x14:dataValidation type="list" allowBlank="1" showInputMessage="1" showErrorMessage="1" errorTitle="Error" error="Seleccione una opción del listado">
          <x14:formula1>
            <xm:f>INFORMACION!$AB$2:$AB$12</xm:f>
          </x14:formula1>
          <xm:sqref>J58:N59</xm:sqref>
        </x14:dataValidation>
        <x14:dataValidation type="list" allowBlank="1" showInputMessage="1" showErrorMessage="1" errorTitle="Error" error="Seleccione un Item de la lista">
          <x14:formula1>
            <xm:f>INFORMACION!$Z$2:$Z$9</xm:f>
          </x14:formula1>
          <xm:sqref>B58:D59</xm:sqref>
        </x14:dataValidation>
        <x14:dataValidation type="list" allowBlank="1" showInputMessage="1" showErrorMessage="1" errorTitle="Error" error="Seleccione una opción del listado">
          <x14:formula1>
            <xm:f>INFORMACION!$Y$2:$Y$4</xm:f>
          </x14:formula1>
          <xm:sqref>J64:N68</xm:sqref>
        </x14:dataValidation>
        <x14:dataValidation type="list" allowBlank="1" showInputMessage="1" showErrorMessage="1" errorTitle="Error" error="Seleccione un Item de la lista">
          <x14:formula1>
            <xm:f>INFORMACION!$A$2:$A$3</xm:f>
          </x14:formula1>
          <xm:sqref>B64:D68</xm:sqref>
        </x14:dataValidation>
        <x14:dataValidation type="list" allowBlank="1" showInputMessage="1" showErrorMessage="1" errorTitle="Error" error="Seleccione una opción del listado">
          <x14:formula1>
            <xm:f>INFORMACION!$X$2:$X$5</xm:f>
          </x14:formula1>
          <xm:sqref>J49:N53</xm:sqref>
        </x14:dataValidation>
        <x14:dataValidation type="list" allowBlank="1" showInputMessage="1" showErrorMessage="1" errorTitle="Error" error="Seleccione un Item de la lista">
          <x14:formula1>
            <xm:f>INFORMACION!$W$2:$W$14</xm:f>
          </x14:formula1>
          <xm:sqref>B49:D53</xm:sqref>
        </x14:dataValidation>
        <x14:dataValidation type="list" allowBlank="1" showInputMessage="1" showErrorMessage="1" errorTitle="Error" error="Seleccione una opción del listado">
          <x14:formula1>
            <xm:f>INFORMACION!$T$2:$T$4</xm:f>
          </x14:formula1>
          <xm:sqref>E17 G16</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el tipo de vinculación del listado">
          <x14:formula1>
            <xm:f>INFORMACION!$F$3:$F$4</xm:f>
          </x14:formula1>
          <xm:sqref>D9:G9</xm:sqref>
        </x14:dataValidation>
        <x14:dataValidation type="list" showInputMessage="1" showErrorMessage="1" errorTitle="Error" error="Seleccione una opción de la lista desplegable">
          <x14:formula1>
            <xm:f>INFORMACION!$D$2:$D$7</xm:f>
          </x14:formula1>
          <xm:sqref>G20:G26</xm:sqref>
        </x14:dataValidation>
        <x14:dataValidation type="list" showInputMessage="1" showErrorMessage="1">
          <x14:formula1>
            <xm:f>INFORMACION!$C$2:$C$23</xm:f>
          </x14:formula1>
          <xm:sqref>I20:I27</xm:sqref>
        </x14:dataValidation>
        <x14:dataValidation type="list" showInputMessage="1" showErrorMessage="1">
          <x14:formula1>
            <xm:f>INFORMACION!$B$2:$B$3</xm:f>
          </x14:formula1>
          <xm:sqref>C20:C26</xm:sqref>
        </x14:dataValidation>
        <x14:dataValidation type="list" showInputMessage="1" showErrorMessage="1" errorTitle="Error" error="Seleccione un valor de la lista desplegable">
          <x14:formula1>
            <xm:f>INFORMACION!$A$2:$A$3</xm:f>
          </x14:formula1>
          <xm:sqref>B20:B26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97"/>
  <sheetViews>
    <sheetView zoomScale="90" zoomScaleNormal="90" workbookViewId="0">
      <selection activeCell="J82" sqref="J82:S88"/>
    </sheetView>
  </sheetViews>
  <sheetFormatPr baseColWidth="10" defaultColWidth="11.42578125" defaultRowHeight="12.75" x14ac:dyDescent="0.2"/>
  <cols>
    <col min="1" max="1" width="3.7109375" style="91" bestFit="1" customWidth="1"/>
    <col min="2" max="2" width="10" style="91" customWidth="1"/>
    <col min="3" max="3" width="9.5703125" style="91" customWidth="1"/>
    <col min="4" max="4" width="10.5703125" style="166" customWidth="1"/>
    <col min="5" max="5" width="54" style="91" customWidth="1"/>
    <col min="6" max="6" width="3.7109375" style="91" customWidth="1"/>
    <col min="7" max="7" width="26.28515625" style="91" customWidth="1"/>
    <col min="8" max="9" width="3.7109375" style="91" customWidth="1"/>
    <col min="10" max="10" width="5.5703125" style="91" bestFit="1" customWidth="1"/>
    <col min="11" max="11" width="6" style="91" bestFit="1" customWidth="1"/>
    <col min="12" max="13" width="6" style="91" customWidth="1"/>
    <col min="14" max="18" width="9.28515625" style="91" customWidth="1"/>
    <col min="19" max="19" width="10" style="91" customWidth="1"/>
    <col min="20" max="16384" width="11.42578125" style="91"/>
  </cols>
  <sheetData>
    <row r="1" spans="1:19" x14ac:dyDescent="0.2">
      <c r="A1" s="408" t="s">
        <v>24</v>
      </c>
      <c r="B1" s="409"/>
      <c r="C1" s="409"/>
      <c r="D1" s="409"/>
      <c r="E1" s="409"/>
      <c r="F1" s="409"/>
      <c r="G1" s="409"/>
      <c r="H1" s="409"/>
      <c r="I1" s="409"/>
      <c r="J1" s="409"/>
      <c r="K1" s="409"/>
      <c r="L1" s="409"/>
      <c r="M1" s="409"/>
      <c r="N1" s="409"/>
      <c r="O1" s="409"/>
      <c r="P1" s="409"/>
      <c r="Q1" s="409"/>
      <c r="R1" s="409"/>
      <c r="S1" s="410"/>
    </row>
    <row r="2" spans="1:19" ht="13.5" thickBot="1" x14ac:dyDescent="0.25">
      <c r="A2" s="377" t="s">
        <v>278</v>
      </c>
      <c r="B2" s="378"/>
      <c r="C2" s="378"/>
      <c r="D2" s="378"/>
      <c r="E2" s="378"/>
      <c r="F2" s="378"/>
      <c r="G2" s="378"/>
      <c r="H2" s="378"/>
      <c r="I2" s="378"/>
      <c r="J2" s="378"/>
      <c r="K2" s="378"/>
      <c r="L2" s="378"/>
      <c r="M2" s="378"/>
      <c r="N2" s="378"/>
      <c r="O2" s="378"/>
      <c r="P2" s="378"/>
      <c r="Q2" s="378"/>
      <c r="R2" s="378"/>
      <c r="S2" s="411"/>
    </row>
    <row r="3" spans="1:19" ht="13.5" thickBot="1" x14ac:dyDescent="0.25">
      <c r="A3" s="377" t="s">
        <v>153</v>
      </c>
      <c r="B3" s="378"/>
      <c r="C3" s="378"/>
      <c r="D3" s="378"/>
      <c r="E3" s="378"/>
      <c r="F3" s="378"/>
      <c r="G3" s="378"/>
      <c r="H3" s="378"/>
      <c r="I3" s="378"/>
      <c r="J3" s="378"/>
      <c r="K3" s="378"/>
      <c r="L3" s="378"/>
      <c r="M3" s="378"/>
      <c r="N3" s="378"/>
      <c r="O3" s="378" t="s">
        <v>0</v>
      </c>
      <c r="P3" s="411"/>
      <c r="Q3" s="434">
        <f>'RESUMEN-DPTO'!AK8</f>
        <v>0</v>
      </c>
      <c r="R3" s="435"/>
      <c r="S3" s="80"/>
    </row>
    <row r="4" spans="1:19" ht="13.5" thickBot="1" x14ac:dyDescent="0.25">
      <c r="A4" s="115"/>
      <c r="B4" s="103"/>
      <c r="C4" s="103"/>
      <c r="D4" s="116"/>
      <c r="E4" s="103"/>
      <c r="F4" s="103"/>
      <c r="G4" s="103"/>
      <c r="H4" s="103"/>
      <c r="I4" s="103"/>
      <c r="J4" s="103"/>
      <c r="K4" s="103"/>
      <c r="L4" s="103"/>
      <c r="M4" s="103"/>
      <c r="N4" s="103"/>
      <c r="O4" s="103"/>
      <c r="P4" s="103"/>
      <c r="Q4" s="103"/>
      <c r="R4" s="103"/>
      <c r="S4" s="80"/>
    </row>
    <row r="5" spans="1:19" ht="13.5" thickBot="1" x14ac:dyDescent="0.25">
      <c r="A5" s="377" t="s">
        <v>56</v>
      </c>
      <c r="B5" s="378"/>
      <c r="C5" s="378"/>
      <c r="D5" s="379">
        <f>'RESUMEN-DPTO'!D8:O8</f>
        <v>0</v>
      </c>
      <c r="E5" s="380"/>
      <c r="F5" s="380"/>
      <c r="G5" s="381"/>
      <c r="H5" s="103"/>
      <c r="I5" s="103"/>
      <c r="J5" s="386" t="s">
        <v>28</v>
      </c>
      <c r="K5" s="386"/>
      <c r="L5" s="386"/>
      <c r="M5" s="386"/>
      <c r="N5" s="379">
        <f>'RESUMEN-DPTO'!T8</f>
        <v>0</v>
      </c>
      <c r="O5" s="387"/>
      <c r="P5" s="387"/>
      <c r="Q5" s="387"/>
      <c r="R5" s="388"/>
      <c r="S5" s="80"/>
    </row>
    <row r="6" spans="1:19" ht="3" customHeight="1" thickBot="1" x14ac:dyDescent="0.25">
      <c r="A6" s="117"/>
      <c r="B6" s="118"/>
      <c r="C6" s="118"/>
      <c r="D6" s="116"/>
      <c r="E6" s="103"/>
      <c r="F6" s="103"/>
      <c r="G6" s="103"/>
      <c r="H6" s="103"/>
      <c r="I6" s="103"/>
      <c r="J6" s="203"/>
      <c r="K6" s="203"/>
      <c r="L6" s="203"/>
      <c r="M6" s="203"/>
      <c r="N6" s="103"/>
      <c r="O6" s="103"/>
      <c r="P6" s="103"/>
      <c r="Q6" s="103"/>
      <c r="R6" s="103"/>
      <c r="S6" s="80"/>
    </row>
    <row r="7" spans="1:19" ht="13.5" thickBot="1" x14ac:dyDescent="0.25">
      <c r="A7" s="377" t="s">
        <v>138</v>
      </c>
      <c r="B7" s="378"/>
      <c r="C7" s="378"/>
      <c r="D7" s="382"/>
      <c r="E7" s="383"/>
      <c r="F7" s="383"/>
      <c r="G7" s="384"/>
      <c r="H7" s="103"/>
      <c r="I7" s="103"/>
      <c r="J7" s="386" t="s">
        <v>55</v>
      </c>
      <c r="K7" s="386"/>
      <c r="L7" s="386"/>
      <c r="M7" s="386"/>
      <c r="N7" s="389"/>
      <c r="O7" s="390"/>
      <c r="P7" s="390"/>
      <c r="Q7" s="390"/>
      <c r="R7" s="391"/>
      <c r="S7" s="80"/>
    </row>
    <row r="8" spans="1:19" ht="2.25" customHeight="1" thickBot="1" x14ac:dyDescent="0.25">
      <c r="A8" s="117"/>
      <c r="B8" s="118"/>
      <c r="C8" s="118"/>
      <c r="D8" s="116"/>
      <c r="E8" s="103"/>
      <c r="F8" s="103"/>
      <c r="G8" s="103"/>
      <c r="H8" s="103"/>
      <c r="I8" s="103"/>
      <c r="J8" s="203"/>
      <c r="K8" s="203"/>
      <c r="L8" s="203"/>
      <c r="M8" s="203"/>
      <c r="N8" s="103"/>
      <c r="O8" s="103"/>
      <c r="P8" s="103"/>
      <c r="Q8" s="103"/>
      <c r="R8" s="103"/>
      <c r="S8" s="80"/>
    </row>
    <row r="9" spans="1:19" ht="13.5" thickBot="1" x14ac:dyDescent="0.25">
      <c r="A9" s="377" t="s">
        <v>42</v>
      </c>
      <c r="B9" s="378"/>
      <c r="C9" s="378"/>
      <c r="D9" s="385"/>
      <c r="E9" s="383"/>
      <c r="F9" s="383"/>
      <c r="G9" s="384"/>
      <c r="H9" s="103"/>
      <c r="I9" s="103"/>
      <c r="J9" s="386" t="s">
        <v>106</v>
      </c>
      <c r="K9" s="386"/>
      <c r="L9" s="386"/>
      <c r="M9" s="386"/>
      <c r="N9" s="392"/>
      <c r="O9" s="390"/>
      <c r="P9" s="390"/>
      <c r="Q9" s="390"/>
      <c r="R9" s="391"/>
      <c r="S9" s="80"/>
    </row>
    <row r="10" spans="1:19" ht="2.25" customHeight="1" thickBot="1" x14ac:dyDescent="0.25">
      <c r="A10" s="117"/>
      <c r="B10" s="118"/>
      <c r="C10" s="118"/>
      <c r="D10" s="116"/>
      <c r="E10" s="103"/>
      <c r="F10" s="103"/>
      <c r="G10" s="103"/>
      <c r="H10" s="103"/>
      <c r="I10" s="103"/>
      <c r="J10" s="118"/>
      <c r="K10" s="118"/>
      <c r="L10" s="118"/>
      <c r="M10" s="118"/>
      <c r="N10" s="103"/>
      <c r="O10" s="103"/>
      <c r="P10" s="103"/>
      <c r="Q10" s="103"/>
      <c r="R10" s="103"/>
      <c r="S10" s="80"/>
    </row>
    <row r="11" spans="1:19" ht="13.5" thickBot="1" x14ac:dyDescent="0.25">
      <c r="A11" s="377" t="s">
        <v>139</v>
      </c>
      <c r="B11" s="378"/>
      <c r="C11" s="378"/>
      <c r="D11" s="385"/>
      <c r="E11" s="383"/>
      <c r="F11" s="383"/>
      <c r="G11" s="384"/>
      <c r="H11" s="103"/>
      <c r="I11" s="103"/>
      <c r="J11" s="386" t="s">
        <v>109</v>
      </c>
      <c r="K11" s="386"/>
      <c r="L11" s="386"/>
      <c r="M11" s="386"/>
      <c r="N11" s="393"/>
      <c r="O11" s="394"/>
      <c r="P11" s="394"/>
      <c r="Q11" s="394"/>
      <c r="R11" s="395"/>
      <c r="S11" s="80"/>
    </row>
    <row r="12" spans="1:19" ht="6.75" customHeight="1" thickBot="1" x14ac:dyDescent="0.25">
      <c r="A12" s="120"/>
      <c r="B12" s="104"/>
      <c r="C12" s="104"/>
      <c r="D12" s="121"/>
      <c r="E12" s="104"/>
      <c r="F12" s="104"/>
      <c r="G12" s="104"/>
      <c r="H12" s="104"/>
      <c r="I12" s="104"/>
      <c r="J12" s="104"/>
      <c r="K12" s="104"/>
      <c r="L12" s="104"/>
      <c r="M12" s="104"/>
      <c r="N12" s="104"/>
      <c r="O12" s="104"/>
      <c r="P12" s="104"/>
      <c r="Q12" s="104"/>
      <c r="R12" s="104"/>
      <c r="S12" s="81"/>
    </row>
    <row r="13" spans="1:19" ht="13.5" thickBot="1" x14ac:dyDescent="0.25">
      <c r="A13" s="405" t="s">
        <v>26</v>
      </c>
      <c r="B13" s="406"/>
      <c r="C13" s="406"/>
      <c r="D13" s="406"/>
      <c r="E13" s="406"/>
      <c r="F13" s="406"/>
      <c r="G13" s="406"/>
      <c r="H13" s="406"/>
      <c r="I13" s="406"/>
      <c r="J13" s="406"/>
      <c r="K13" s="406"/>
      <c r="L13" s="406"/>
      <c r="M13" s="406"/>
      <c r="N13" s="406"/>
      <c r="O13" s="406"/>
      <c r="P13" s="406"/>
      <c r="Q13" s="406"/>
      <c r="R13" s="406"/>
      <c r="S13" s="407"/>
    </row>
    <row r="14" spans="1:19" ht="4.5" customHeight="1" thickBot="1" x14ac:dyDescent="0.25">
      <c r="A14" s="122"/>
      <c r="B14" s="105"/>
      <c r="C14" s="105"/>
      <c r="D14" s="105"/>
      <c r="E14" s="105"/>
      <c r="F14" s="105"/>
      <c r="G14" s="105"/>
      <c r="H14" s="105"/>
      <c r="I14" s="105"/>
      <c r="J14" s="105"/>
      <c r="K14" s="105"/>
      <c r="L14" s="105"/>
      <c r="M14" s="105"/>
      <c r="N14" s="105"/>
      <c r="O14" s="105"/>
      <c r="P14" s="105"/>
      <c r="Q14" s="105"/>
      <c r="R14" s="105"/>
      <c r="S14" s="82"/>
    </row>
    <row r="15" spans="1:19" s="124" customFormat="1" ht="3" customHeight="1" thickBot="1" x14ac:dyDescent="0.25">
      <c r="A15" s="208"/>
      <c r="B15" s="209"/>
      <c r="C15" s="209"/>
      <c r="D15" s="209"/>
      <c r="E15" s="209"/>
      <c r="F15" s="209"/>
      <c r="G15" s="209"/>
      <c r="H15" s="209"/>
      <c r="I15" s="209"/>
      <c r="J15" s="209"/>
      <c r="K15" s="209"/>
      <c r="L15" s="209"/>
      <c r="M15" s="209"/>
      <c r="N15" s="209"/>
      <c r="O15" s="209"/>
      <c r="P15" s="209"/>
      <c r="Q15" s="209"/>
      <c r="R15" s="209"/>
      <c r="S15" s="83"/>
    </row>
    <row r="16" spans="1:19" s="124" customFormat="1" ht="13.5" thickBot="1" x14ac:dyDescent="0.25">
      <c r="A16" s="429" t="s">
        <v>273</v>
      </c>
      <c r="B16" s="430"/>
      <c r="C16" s="430"/>
      <c r="D16" s="430"/>
      <c r="E16" s="430"/>
      <c r="F16" s="100"/>
      <c r="G16" s="431" t="s">
        <v>145</v>
      </c>
      <c r="H16" s="432"/>
      <c r="I16" s="432"/>
      <c r="J16" s="432"/>
      <c r="K16" s="433"/>
      <c r="L16" s="209"/>
      <c r="M16" s="209"/>
      <c r="N16" s="209"/>
      <c r="O16" s="209"/>
      <c r="P16" s="209"/>
      <c r="Q16" s="209"/>
      <c r="R16" s="209"/>
      <c r="S16" s="83"/>
    </row>
    <row r="17" spans="1:19" s="124" customFormat="1" ht="3" customHeight="1" thickBot="1" x14ac:dyDescent="0.25">
      <c r="A17" s="208"/>
      <c r="B17" s="209"/>
      <c r="C17" s="209"/>
      <c r="D17" s="209"/>
      <c r="E17" s="209"/>
      <c r="F17" s="209"/>
      <c r="G17" s="209"/>
      <c r="H17" s="209"/>
      <c r="I17" s="209"/>
      <c r="J17" s="209"/>
      <c r="K17" s="209"/>
      <c r="L17" s="209"/>
      <c r="M17" s="209"/>
      <c r="N17" s="209"/>
      <c r="O17" s="209"/>
      <c r="P17" s="209"/>
      <c r="Q17" s="209"/>
      <c r="R17" s="209"/>
      <c r="S17" s="83"/>
    </row>
    <row r="18" spans="1:19" x14ac:dyDescent="0.2">
      <c r="A18" s="376" t="s">
        <v>25</v>
      </c>
      <c r="B18" s="413" t="s">
        <v>264</v>
      </c>
      <c r="C18" s="415" t="s">
        <v>265</v>
      </c>
      <c r="D18" s="423" t="s">
        <v>143</v>
      </c>
      <c r="E18" s="424"/>
      <c r="F18" s="424"/>
      <c r="G18" s="425"/>
      <c r="H18" s="417" t="s">
        <v>260</v>
      </c>
      <c r="I18" s="419" t="s">
        <v>261</v>
      </c>
      <c r="J18" s="421" t="s">
        <v>262</v>
      </c>
      <c r="K18" s="376" t="s">
        <v>263</v>
      </c>
      <c r="L18" s="374"/>
      <c r="M18" s="375"/>
      <c r="N18" s="373" t="s">
        <v>123</v>
      </c>
      <c r="O18" s="374"/>
      <c r="P18" s="374"/>
      <c r="Q18" s="374"/>
      <c r="R18" s="374"/>
      <c r="S18" s="375"/>
    </row>
    <row r="19" spans="1:19" ht="63.75" customHeight="1" thickBot="1" x14ac:dyDescent="0.25">
      <c r="A19" s="412"/>
      <c r="B19" s="414"/>
      <c r="C19" s="416"/>
      <c r="D19" s="44" t="s">
        <v>266</v>
      </c>
      <c r="E19" s="42" t="s">
        <v>257</v>
      </c>
      <c r="F19" s="207" t="s">
        <v>258</v>
      </c>
      <c r="G19" s="78" t="s">
        <v>259</v>
      </c>
      <c r="H19" s="418"/>
      <c r="I19" s="420"/>
      <c r="J19" s="422"/>
      <c r="K19" s="206" t="s">
        <v>142</v>
      </c>
      <c r="L19" s="207" t="s">
        <v>140</v>
      </c>
      <c r="M19" s="84" t="s">
        <v>141</v>
      </c>
      <c r="N19" s="126" t="s">
        <v>134</v>
      </c>
      <c r="O19" s="205" t="s">
        <v>135</v>
      </c>
      <c r="P19" s="207" t="s">
        <v>125</v>
      </c>
      <c r="Q19" s="207" t="s">
        <v>136</v>
      </c>
      <c r="R19" s="207" t="s">
        <v>124</v>
      </c>
      <c r="S19" s="84" t="s">
        <v>137</v>
      </c>
    </row>
    <row r="20" spans="1:19" x14ac:dyDescent="0.2">
      <c r="A20" s="128">
        <v>1</v>
      </c>
      <c r="B20" s="129"/>
      <c r="C20" s="129"/>
      <c r="D20" s="130"/>
      <c r="E20" s="131"/>
      <c r="F20" s="131"/>
      <c r="G20" s="107"/>
      <c r="H20" s="132"/>
      <c r="I20" s="129"/>
      <c r="J20" s="133"/>
      <c r="K20" s="132"/>
      <c r="L20" s="129"/>
      <c r="M20" s="133"/>
      <c r="N20" s="134">
        <f>IFERROR((K20+L20+M20),0)</f>
        <v>0</v>
      </c>
      <c r="O20" s="135">
        <f>IFERROR((N20*I20)*(J20/100),0)</f>
        <v>0</v>
      </c>
      <c r="P20" s="135">
        <f>IFERROR(((IF(I20&gt;=16,15,((I20*15)/16))*J20)/100)/H20,0)</f>
        <v>0</v>
      </c>
      <c r="Q20" s="135">
        <f>IFERROR(((IF(I20&gt;=16,30,((I20*30)/16))*J20)/100)/H20,0)</f>
        <v>0</v>
      </c>
      <c r="R20" s="136">
        <f>IFERROR(IF(B20="Pregrado",((IF(I20&gt;=16,VLOOKUP('P10'!G20,INFORMACION!$D:$E,2,FALSE)*N20,((VLOOKUP('P10'!G20,INFORMACION!$D:$E,2,FALSE)*N20)*I20)/16)))*(J20/100),((IF(I20&gt;=16,(VLOOKUP('P10'!G20,INFORMACION!$D:$E,2,FALSE)+10)*N20,(((VLOOKUP('P10'!G20,INFORMACION!$D:$E,2,FALSE)+10)*N20)*I20)/16)))*(J20/100)),0)</f>
        <v>0</v>
      </c>
      <c r="S20" s="85">
        <f>IFERROR(O20+P20+Q20+R20,0)</f>
        <v>0</v>
      </c>
    </row>
    <row r="21" spans="1:19" x14ac:dyDescent="0.2">
      <c r="A21" s="137">
        <v>2</v>
      </c>
      <c r="B21" s="138"/>
      <c r="C21" s="138"/>
      <c r="D21" s="139"/>
      <c r="E21" s="140"/>
      <c r="F21" s="138"/>
      <c r="G21" s="108"/>
      <c r="H21" s="141"/>
      <c r="I21" s="138"/>
      <c r="J21" s="142"/>
      <c r="K21" s="141"/>
      <c r="L21" s="138"/>
      <c r="M21" s="142"/>
      <c r="N21" s="143">
        <f t="shared" ref="N21:N26" si="0">IFERROR((K21+L21+M21),0)</f>
        <v>0</v>
      </c>
      <c r="O21" s="144">
        <f t="shared" ref="O21:O26" si="1">IFERROR((N21*I21)*(J21/100),0)</f>
        <v>0</v>
      </c>
      <c r="P21" s="144">
        <f t="shared" ref="P21:P26" si="2">IFERROR(((IF(I21&gt;=16,15,((I21*15)/16))*J21)/100)/H21,0)</f>
        <v>0</v>
      </c>
      <c r="Q21" s="144">
        <f t="shared" ref="Q21:Q26" si="3">IFERROR(((IF(I21&gt;=16,30,((I21*30)/16))*J21)/100)/H21,0)</f>
        <v>0</v>
      </c>
      <c r="R21" s="145">
        <f>IFERROR(IF(B21="Pregrado",((IF(I21&gt;=16,VLOOKUP('P10'!G21,INFORMACION!$D:$E,2,FALSE)*N21,((VLOOKUP('P10'!G21,INFORMACION!$D:$E,2,FALSE)*N21)*I21)/16)))*(J21/100),((IF(I21&gt;=16,(VLOOKUP('P10'!G21,INFORMACION!$D:$E,2,FALSE)+10)*N21,(((VLOOKUP('P10'!G21,INFORMACION!$D:$E,2,FALSE)+10)*N21)*I21)/16)))*(J21/100)),0)</f>
        <v>0</v>
      </c>
      <c r="S21" s="86">
        <f t="shared" ref="S21:S26" si="4">IFERROR(O21+P21+Q21+R21,0)</f>
        <v>0</v>
      </c>
    </row>
    <row r="22" spans="1:19" x14ac:dyDescent="0.2">
      <c r="A22" s="137">
        <v>3</v>
      </c>
      <c r="B22" s="138"/>
      <c r="C22" s="138"/>
      <c r="D22" s="139"/>
      <c r="E22" s="140"/>
      <c r="F22" s="138"/>
      <c r="G22" s="108"/>
      <c r="H22" s="141"/>
      <c r="I22" s="138"/>
      <c r="J22" s="142"/>
      <c r="K22" s="141"/>
      <c r="L22" s="138"/>
      <c r="M22" s="142"/>
      <c r="N22" s="143">
        <f t="shared" si="0"/>
        <v>0</v>
      </c>
      <c r="O22" s="144">
        <f t="shared" si="1"/>
        <v>0</v>
      </c>
      <c r="P22" s="144">
        <f t="shared" si="2"/>
        <v>0</v>
      </c>
      <c r="Q22" s="144">
        <f t="shared" si="3"/>
        <v>0</v>
      </c>
      <c r="R22" s="145">
        <f>IFERROR(IF(B22="Pregrado",((IF(I22&gt;=16,VLOOKUP('P10'!G22,INFORMACION!$D:$E,2,FALSE)*N22,((VLOOKUP('P10'!G22,INFORMACION!$D:$E,2,FALSE)*N22)*I22)/16)))*(J22/100),((IF(I22&gt;=16,(VLOOKUP('P10'!G22,INFORMACION!$D:$E,2,FALSE)+10)*N22,(((VLOOKUP('P10'!G22,INFORMACION!$D:$E,2,FALSE)+10)*N22)*I22)/16)))*(J22/100)),0)</f>
        <v>0</v>
      </c>
      <c r="S22" s="86">
        <f t="shared" si="4"/>
        <v>0</v>
      </c>
    </row>
    <row r="23" spans="1:19" x14ac:dyDescent="0.2">
      <c r="A23" s="137">
        <v>4</v>
      </c>
      <c r="B23" s="138"/>
      <c r="C23" s="138"/>
      <c r="D23" s="139"/>
      <c r="E23" s="140"/>
      <c r="F23" s="138"/>
      <c r="G23" s="108"/>
      <c r="H23" s="141"/>
      <c r="I23" s="138"/>
      <c r="J23" s="142"/>
      <c r="K23" s="141"/>
      <c r="L23" s="138"/>
      <c r="M23" s="142"/>
      <c r="N23" s="143">
        <f t="shared" si="0"/>
        <v>0</v>
      </c>
      <c r="O23" s="144">
        <f t="shared" si="1"/>
        <v>0</v>
      </c>
      <c r="P23" s="144">
        <f t="shared" si="2"/>
        <v>0</v>
      </c>
      <c r="Q23" s="144">
        <f t="shared" si="3"/>
        <v>0</v>
      </c>
      <c r="R23" s="145">
        <f>IFERROR(IF(B23="Pregrado",((IF(I23&gt;=16,VLOOKUP('P10'!G23,INFORMACION!$D:$E,2,FALSE)*N23,((VLOOKUP('P10'!G23,INFORMACION!$D:$E,2,FALSE)*N23)*I23)/16)))*(J23/100),((IF(I23&gt;=16,(VLOOKUP('P10'!G23,INFORMACION!$D:$E,2,FALSE)+10)*N23,(((VLOOKUP('P10'!G23,INFORMACION!$D:$E,2,FALSE)+10)*N23)*I23)/16)))*(J23/100)),0)</f>
        <v>0</v>
      </c>
      <c r="S23" s="86">
        <f t="shared" si="4"/>
        <v>0</v>
      </c>
    </row>
    <row r="24" spans="1:19" x14ac:dyDescent="0.2">
      <c r="A24" s="137">
        <v>5</v>
      </c>
      <c r="B24" s="138"/>
      <c r="C24" s="138"/>
      <c r="D24" s="139"/>
      <c r="E24" s="140"/>
      <c r="F24" s="138"/>
      <c r="G24" s="108"/>
      <c r="H24" s="141"/>
      <c r="I24" s="138"/>
      <c r="J24" s="142"/>
      <c r="K24" s="141"/>
      <c r="L24" s="138"/>
      <c r="M24" s="142"/>
      <c r="N24" s="143">
        <f t="shared" si="0"/>
        <v>0</v>
      </c>
      <c r="O24" s="144">
        <f t="shared" si="1"/>
        <v>0</v>
      </c>
      <c r="P24" s="144">
        <f t="shared" si="2"/>
        <v>0</v>
      </c>
      <c r="Q24" s="144">
        <f t="shared" si="3"/>
        <v>0</v>
      </c>
      <c r="R24" s="145">
        <f>IFERROR(IF(B24="Pregrado",((IF(I24&gt;=16,VLOOKUP('P10'!G24,INFORMACION!$D:$E,2,FALSE)*N24,((VLOOKUP('P10'!G24,INFORMACION!$D:$E,2,FALSE)*N24)*I24)/16)))*(J24/100),((IF(I24&gt;=16,(VLOOKUP('P10'!G24,INFORMACION!$D:$E,2,FALSE)+10)*N24,(((VLOOKUP('P10'!G24,INFORMACION!$D:$E,2,FALSE)+10)*N24)*I24)/16)))*(J24/100)),0)</f>
        <v>0</v>
      </c>
      <c r="S24" s="86">
        <f t="shared" si="4"/>
        <v>0</v>
      </c>
    </row>
    <row r="25" spans="1:19" x14ac:dyDescent="0.2">
      <c r="A25" s="137">
        <v>6</v>
      </c>
      <c r="B25" s="138"/>
      <c r="C25" s="138"/>
      <c r="D25" s="139"/>
      <c r="E25" s="138"/>
      <c r="F25" s="138"/>
      <c r="G25" s="108"/>
      <c r="H25" s="141"/>
      <c r="I25" s="138"/>
      <c r="J25" s="142"/>
      <c r="K25" s="141"/>
      <c r="L25" s="138"/>
      <c r="M25" s="142"/>
      <c r="N25" s="143">
        <f t="shared" si="0"/>
        <v>0</v>
      </c>
      <c r="O25" s="144">
        <f t="shared" si="1"/>
        <v>0</v>
      </c>
      <c r="P25" s="144">
        <f t="shared" si="2"/>
        <v>0</v>
      </c>
      <c r="Q25" s="144">
        <f t="shared" si="3"/>
        <v>0</v>
      </c>
      <c r="R25" s="145">
        <f>IFERROR(IF(B25="Pregrado",((IF(I25&gt;=16,VLOOKUP('P10'!G25,INFORMACION!$D:$E,2,FALSE)*N25,((VLOOKUP('P10'!G25,INFORMACION!$D:$E,2,FALSE)*N25)*I25)/16)))*(J25/100),((IF(I25&gt;=16,(VLOOKUP('P10'!G25,INFORMACION!$D:$E,2,FALSE)+10)*N25,(((VLOOKUP('P10'!G25,INFORMACION!$D:$E,2,FALSE)+10)*N25)*I25)/16)))*(J25/100)),0)</f>
        <v>0</v>
      </c>
      <c r="S25" s="86">
        <f t="shared" si="4"/>
        <v>0</v>
      </c>
    </row>
    <row r="26" spans="1:19" ht="13.5" thickBot="1" x14ac:dyDescent="0.25">
      <c r="A26" s="146">
        <v>7</v>
      </c>
      <c r="B26" s="147"/>
      <c r="C26" s="147"/>
      <c r="D26" s="148"/>
      <c r="E26" s="147"/>
      <c r="F26" s="147"/>
      <c r="G26" s="109"/>
      <c r="H26" s="149"/>
      <c r="I26" s="147"/>
      <c r="J26" s="150"/>
      <c r="K26" s="149"/>
      <c r="L26" s="147"/>
      <c r="M26" s="150"/>
      <c r="N26" s="151">
        <f t="shared" si="0"/>
        <v>0</v>
      </c>
      <c r="O26" s="152">
        <f t="shared" si="1"/>
        <v>0</v>
      </c>
      <c r="P26" s="152">
        <f t="shared" si="2"/>
        <v>0</v>
      </c>
      <c r="Q26" s="152">
        <f t="shared" si="3"/>
        <v>0</v>
      </c>
      <c r="R26" s="153">
        <f>IFERROR(IF(B26="Pregrado",((IF(I26&gt;=16,VLOOKUP('P10'!G26,INFORMACION!$D:$E,2,FALSE)*N26,((VLOOKUP('P10'!G26,INFORMACION!$D:$E,2,FALSE)*N26)*I26)/16)))*(J26/100),((IF(I26&gt;=16,(VLOOKUP('P10'!G26,INFORMACION!$D:$E,2,FALSE)+10)*N26,(((VLOOKUP('P10'!G26,INFORMACION!$D:$E,2,FALSE)+10)*N26)*I26)/16)))*(J26/100)),0)</f>
        <v>0</v>
      </c>
      <c r="S26" s="87">
        <f t="shared" si="4"/>
        <v>0</v>
      </c>
    </row>
    <row r="27" spans="1:19" ht="1.5" customHeight="1" thickBot="1" x14ac:dyDescent="0.25">
      <c r="A27" s="154"/>
      <c r="B27" s="155"/>
      <c r="C27" s="110"/>
      <c r="D27" s="156" t="s">
        <v>270</v>
      </c>
      <c r="E27" s="155"/>
      <c r="F27" s="155"/>
      <c r="G27" s="110"/>
      <c r="H27" s="157">
        <v>1</v>
      </c>
      <c r="I27" s="158">
        <v>16</v>
      </c>
      <c r="J27" s="159">
        <v>100</v>
      </c>
      <c r="K27" s="154"/>
      <c r="L27" s="155"/>
      <c r="M27" s="88"/>
      <c r="N27" s="160"/>
      <c r="O27" s="155"/>
      <c r="P27" s="155"/>
      <c r="Q27" s="155"/>
      <c r="R27" s="155"/>
      <c r="S27" s="88"/>
    </row>
    <row r="28" spans="1:19" ht="15.75" thickBot="1" x14ac:dyDescent="0.25">
      <c r="A28" s="426" t="s">
        <v>144</v>
      </c>
      <c r="B28" s="427"/>
      <c r="C28" s="427"/>
      <c r="D28" s="427"/>
      <c r="E28" s="427"/>
      <c r="F28" s="427"/>
      <c r="G28" s="427"/>
      <c r="H28" s="427"/>
      <c r="I28" s="427"/>
      <c r="J28" s="428"/>
      <c r="K28" s="161">
        <f>SUM(K20:K26)</f>
        <v>0</v>
      </c>
      <c r="L28" s="162">
        <f t="shared" ref="L28:S28" si="5">SUM(L20:L26)</f>
        <v>0</v>
      </c>
      <c r="M28" s="89">
        <f t="shared" si="5"/>
        <v>0</v>
      </c>
      <c r="N28" s="163">
        <f t="shared" si="5"/>
        <v>0</v>
      </c>
      <c r="O28" s="162">
        <f t="shared" si="5"/>
        <v>0</v>
      </c>
      <c r="P28" s="162">
        <f t="shared" si="5"/>
        <v>0</v>
      </c>
      <c r="Q28" s="162">
        <f t="shared" si="5"/>
        <v>0</v>
      </c>
      <c r="R28" s="162">
        <f t="shared" si="5"/>
        <v>0</v>
      </c>
      <c r="S28" s="89">
        <f t="shared" si="5"/>
        <v>0</v>
      </c>
    </row>
    <row r="29" spans="1:19" ht="15.75" thickBot="1" x14ac:dyDescent="0.25">
      <c r="A29" s="426" t="s">
        <v>150</v>
      </c>
      <c r="B29" s="427"/>
      <c r="C29" s="427"/>
      <c r="D29" s="427"/>
      <c r="E29" s="427"/>
      <c r="F29" s="427"/>
      <c r="G29" s="427"/>
      <c r="H29" s="427"/>
      <c r="I29" s="427"/>
      <c r="J29" s="428"/>
      <c r="K29" s="161">
        <v>0</v>
      </c>
      <c r="L29" s="162">
        <v>0</v>
      </c>
      <c r="M29" s="89">
        <v>0</v>
      </c>
      <c r="N29" s="163">
        <v>0</v>
      </c>
      <c r="O29" s="162">
        <v>0</v>
      </c>
      <c r="P29" s="162">
        <f>VLOOKUP(G16,INFORMACION!T:V,2,FALSE)</f>
        <v>0</v>
      </c>
      <c r="Q29" s="162">
        <f>VLOOKUP(G16,INFORMACION!T:V,3,FALSE)</f>
        <v>0</v>
      </c>
      <c r="R29" s="162">
        <v>0</v>
      </c>
      <c r="S29" s="89">
        <f>SUM(P29:Q29)</f>
        <v>0</v>
      </c>
    </row>
    <row r="30" spans="1:19" ht="15.75" thickBot="1" x14ac:dyDescent="0.25">
      <c r="A30" s="426" t="s">
        <v>274</v>
      </c>
      <c r="B30" s="427"/>
      <c r="C30" s="427"/>
      <c r="D30" s="427"/>
      <c r="E30" s="427"/>
      <c r="F30" s="427"/>
      <c r="G30" s="427"/>
      <c r="H30" s="427"/>
      <c r="I30" s="427"/>
      <c r="J30" s="428"/>
      <c r="K30" s="161">
        <f>SUM(K28:K29)</f>
        <v>0</v>
      </c>
      <c r="L30" s="162">
        <f t="shared" ref="L30:S30" si="6">SUM(L28:L29)</f>
        <v>0</v>
      </c>
      <c r="M30" s="89">
        <f t="shared" si="6"/>
        <v>0</v>
      </c>
      <c r="N30" s="163">
        <f t="shared" si="6"/>
        <v>0</v>
      </c>
      <c r="O30" s="162">
        <f t="shared" si="6"/>
        <v>0</v>
      </c>
      <c r="P30" s="162">
        <f t="shared" si="6"/>
        <v>0</v>
      </c>
      <c r="Q30" s="162">
        <f t="shared" si="6"/>
        <v>0</v>
      </c>
      <c r="R30" s="162">
        <f t="shared" si="6"/>
        <v>0</v>
      </c>
      <c r="S30" s="89">
        <f t="shared" si="6"/>
        <v>0</v>
      </c>
    </row>
    <row r="31" spans="1:19" ht="10.5" customHeight="1" x14ac:dyDescent="0.2">
      <c r="A31" s="164"/>
      <c r="B31" s="111"/>
      <c r="C31" s="111"/>
      <c r="D31" s="165"/>
      <c r="E31" s="111"/>
      <c r="F31" s="111"/>
      <c r="G31" s="111"/>
      <c r="H31" s="111"/>
      <c r="I31" s="111"/>
      <c r="J31" s="111"/>
      <c r="K31" s="111"/>
      <c r="L31" s="111"/>
      <c r="M31" s="111"/>
      <c r="N31" s="111"/>
      <c r="O31" s="111"/>
      <c r="P31" s="111"/>
      <c r="Q31" s="111"/>
      <c r="R31" s="111"/>
      <c r="S31" s="90"/>
    </row>
    <row r="32" spans="1:19" ht="13.5" thickBot="1" x14ac:dyDescent="0.25"/>
    <row r="33" spans="1:19" ht="13.5" thickBot="1" x14ac:dyDescent="0.25">
      <c r="G33" s="402" t="s">
        <v>152</v>
      </c>
      <c r="H33" s="403"/>
      <c r="I33" s="403"/>
      <c r="J33" s="403"/>
      <c r="K33" s="403"/>
      <c r="L33" s="403"/>
      <c r="M33" s="403"/>
      <c r="N33" s="404"/>
      <c r="Q33" s="124"/>
    </row>
    <row r="34" spans="1:19" ht="13.5" thickBot="1" x14ac:dyDescent="0.25">
      <c r="G34" s="400" t="s">
        <v>151</v>
      </c>
      <c r="H34" s="396"/>
      <c r="I34" s="396"/>
      <c r="J34" s="396"/>
      <c r="K34" s="396"/>
      <c r="L34" s="401"/>
      <c r="M34" s="400" t="s">
        <v>126</v>
      </c>
      <c r="N34" s="444"/>
      <c r="Q34" s="100"/>
    </row>
    <row r="35" spans="1:19" ht="16.5" thickBot="1" x14ac:dyDescent="0.25">
      <c r="G35" s="397" t="s">
        <v>275</v>
      </c>
      <c r="H35" s="398"/>
      <c r="I35" s="398"/>
      <c r="J35" s="398"/>
      <c r="K35" s="398"/>
      <c r="L35" s="399"/>
      <c r="M35" s="445">
        <f>S30</f>
        <v>0</v>
      </c>
      <c r="N35" s="446"/>
      <c r="Q35" s="124"/>
    </row>
    <row r="36" spans="1:19" x14ac:dyDescent="0.2">
      <c r="G36" s="112"/>
      <c r="H36" s="112"/>
      <c r="I36" s="112"/>
      <c r="J36" s="112"/>
      <c r="K36" s="112"/>
      <c r="L36" s="112"/>
      <c r="M36" s="167"/>
      <c r="N36" s="167"/>
      <c r="Q36" s="124"/>
    </row>
    <row r="37" spans="1:19" ht="13.5" thickBot="1" x14ac:dyDescent="0.25">
      <c r="G37" s="112"/>
      <c r="H37" s="112"/>
      <c r="I37" s="112"/>
      <c r="J37" s="112"/>
      <c r="K37" s="112"/>
      <c r="L37" s="112"/>
      <c r="M37" s="167"/>
      <c r="N37" s="167"/>
      <c r="Q37" s="124"/>
    </row>
    <row r="38" spans="1:19" ht="13.5" thickBot="1" x14ac:dyDescent="0.25">
      <c r="A38" s="405" t="s">
        <v>38</v>
      </c>
      <c r="B38" s="406"/>
      <c r="C38" s="406"/>
      <c r="D38" s="406"/>
      <c r="E38" s="406"/>
      <c r="F38" s="406"/>
      <c r="G38" s="407"/>
      <c r="H38" s="97"/>
      <c r="I38" s="402" t="s">
        <v>157</v>
      </c>
      <c r="J38" s="403"/>
      <c r="K38" s="403"/>
      <c r="L38" s="403"/>
      <c r="M38" s="403"/>
      <c r="N38" s="403"/>
      <c r="O38" s="403"/>
      <c r="P38" s="403"/>
      <c r="Q38" s="403"/>
      <c r="R38" s="403"/>
      <c r="S38" s="404"/>
    </row>
    <row r="39" spans="1:19" ht="13.5" thickBot="1" x14ac:dyDescent="0.25">
      <c r="A39" s="204" t="s">
        <v>25</v>
      </c>
      <c r="B39" s="396" t="s">
        <v>121</v>
      </c>
      <c r="C39" s="396"/>
      <c r="D39" s="396"/>
      <c r="E39" s="396" t="s">
        <v>154</v>
      </c>
      <c r="F39" s="396"/>
      <c r="G39" s="210" t="s">
        <v>155</v>
      </c>
      <c r="I39" s="92" t="s">
        <v>25</v>
      </c>
      <c r="J39" s="400" t="s">
        <v>121</v>
      </c>
      <c r="K39" s="396"/>
      <c r="L39" s="396"/>
      <c r="M39" s="396"/>
      <c r="N39" s="444"/>
      <c r="O39" s="451" t="s">
        <v>154</v>
      </c>
      <c r="P39" s="452"/>
      <c r="Q39" s="452"/>
      <c r="R39" s="453"/>
      <c r="S39" s="92" t="s">
        <v>159</v>
      </c>
    </row>
    <row r="40" spans="1:19" ht="20.100000000000001" customHeight="1" x14ac:dyDescent="0.2">
      <c r="A40" s="169">
        <v>1</v>
      </c>
      <c r="B40" s="450"/>
      <c r="C40" s="450"/>
      <c r="D40" s="450"/>
      <c r="E40" s="454"/>
      <c r="F40" s="454"/>
      <c r="G40" s="93"/>
      <c r="I40" s="169">
        <v>1</v>
      </c>
      <c r="J40" s="450"/>
      <c r="K40" s="450"/>
      <c r="L40" s="450"/>
      <c r="M40" s="450"/>
      <c r="N40" s="450"/>
      <c r="O40" s="458"/>
      <c r="P40" s="459"/>
      <c r="Q40" s="459"/>
      <c r="R40" s="460"/>
      <c r="S40" s="93"/>
    </row>
    <row r="41" spans="1:19" ht="20.100000000000001" customHeight="1" x14ac:dyDescent="0.2">
      <c r="A41" s="137">
        <v>2</v>
      </c>
      <c r="B41" s="450"/>
      <c r="C41" s="450"/>
      <c r="D41" s="450"/>
      <c r="E41" s="436"/>
      <c r="F41" s="436"/>
      <c r="G41" s="99"/>
      <c r="I41" s="137">
        <v>2</v>
      </c>
      <c r="J41" s="450"/>
      <c r="K41" s="450"/>
      <c r="L41" s="450"/>
      <c r="M41" s="450"/>
      <c r="N41" s="450"/>
      <c r="O41" s="438"/>
      <c r="P41" s="439"/>
      <c r="Q41" s="439"/>
      <c r="R41" s="440"/>
      <c r="S41" s="94"/>
    </row>
    <row r="42" spans="1:19" ht="20.100000000000001" customHeight="1" x14ac:dyDescent="0.2">
      <c r="A42" s="137">
        <v>3</v>
      </c>
      <c r="B42" s="450"/>
      <c r="C42" s="450"/>
      <c r="D42" s="450"/>
      <c r="E42" s="436"/>
      <c r="F42" s="436"/>
      <c r="G42" s="94"/>
      <c r="I42" s="137">
        <v>3</v>
      </c>
      <c r="J42" s="450"/>
      <c r="K42" s="450"/>
      <c r="L42" s="450"/>
      <c r="M42" s="450"/>
      <c r="N42" s="450"/>
      <c r="O42" s="438"/>
      <c r="P42" s="439"/>
      <c r="Q42" s="439"/>
      <c r="R42" s="440"/>
      <c r="S42" s="94"/>
    </row>
    <row r="43" spans="1:19" ht="20.100000000000001" customHeight="1" x14ac:dyDescent="0.2">
      <c r="A43" s="137">
        <v>4</v>
      </c>
      <c r="B43" s="450"/>
      <c r="C43" s="450"/>
      <c r="D43" s="450"/>
      <c r="E43" s="436"/>
      <c r="F43" s="436"/>
      <c r="G43" s="94"/>
      <c r="I43" s="137">
        <v>4</v>
      </c>
      <c r="J43" s="450"/>
      <c r="K43" s="450"/>
      <c r="L43" s="450"/>
      <c r="M43" s="450"/>
      <c r="N43" s="450"/>
      <c r="O43" s="438"/>
      <c r="P43" s="439"/>
      <c r="Q43" s="439"/>
      <c r="R43" s="440"/>
      <c r="S43" s="94"/>
    </row>
    <row r="44" spans="1:19" ht="20.100000000000001" customHeight="1" thickBot="1" x14ac:dyDescent="0.25">
      <c r="A44" s="170">
        <v>5</v>
      </c>
      <c r="B44" s="450"/>
      <c r="C44" s="450"/>
      <c r="D44" s="450"/>
      <c r="E44" s="437"/>
      <c r="F44" s="437"/>
      <c r="G44" s="95"/>
      <c r="H44" s="97"/>
      <c r="I44" s="170">
        <v>5</v>
      </c>
      <c r="J44" s="450"/>
      <c r="K44" s="450"/>
      <c r="L44" s="450"/>
      <c r="M44" s="450"/>
      <c r="N44" s="450"/>
      <c r="O44" s="441"/>
      <c r="P44" s="442"/>
      <c r="Q44" s="442"/>
      <c r="R44" s="443"/>
      <c r="S44" s="95"/>
    </row>
    <row r="45" spans="1:19" ht="13.5" thickBot="1" x14ac:dyDescent="0.25">
      <c r="A45" s="455" t="s">
        <v>156</v>
      </c>
      <c r="B45" s="456"/>
      <c r="C45" s="456"/>
      <c r="D45" s="456"/>
      <c r="E45" s="456"/>
      <c r="F45" s="456"/>
      <c r="G45" s="211">
        <f>SUM(G40:G44)</f>
        <v>0</v>
      </c>
      <c r="H45" s="97"/>
      <c r="I45" s="455" t="s">
        <v>160</v>
      </c>
      <c r="J45" s="456"/>
      <c r="K45" s="456"/>
      <c r="L45" s="456"/>
      <c r="M45" s="456"/>
      <c r="N45" s="456"/>
      <c r="O45" s="456"/>
      <c r="P45" s="456"/>
      <c r="Q45" s="456"/>
      <c r="R45" s="457"/>
      <c r="S45" s="96">
        <f>SUM(S40:S44)</f>
        <v>0</v>
      </c>
    </row>
    <row r="46" spans="1:19" ht="13.5" thickBot="1" x14ac:dyDescent="0.25">
      <c r="A46" s="97"/>
      <c r="B46" s="97"/>
      <c r="C46" s="97"/>
      <c r="D46" s="171"/>
      <c r="E46" s="97"/>
      <c r="F46" s="97"/>
      <c r="G46" s="97"/>
      <c r="H46" s="97"/>
      <c r="I46" s="97"/>
      <c r="J46" s="97"/>
      <c r="K46" s="97"/>
      <c r="L46" s="97"/>
      <c r="M46" s="97"/>
      <c r="N46" s="97"/>
      <c r="O46" s="97"/>
      <c r="P46" s="97"/>
      <c r="Q46" s="97"/>
      <c r="R46" s="97"/>
      <c r="S46" s="97"/>
    </row>
    <row r="47" spans="1:19" ht="13.5" thickBot="1" x14ac:dyDescent="0.25">
      <c r="A47" s="447" t="s">
        <v>245</v>
      </c>
      <c r="B47" s="448"/>
      <c r="C47" s="448"/>
      <c r="D47" s="448"/>
      <c r="E47" s="448"/>
      <c r="F47" s="448"/>
      <c r="G47" s="449"/>
      <c r="H47" s="97"/>
      <c r="I47" s="402" t="s">
        <v>246</v>
      </c>
      <c r="J47" s="403"/>
      <c r="K47" s="403"/>
      <c r="L47" s="403"/>
      <c r="M47" s="403"/>
      <c r="N47" s="403"/>
      <c r="O47" s="403"/>
      <c r="P47" s="403"/>
      <c r="Q47" s="403"/>
      <c r="R47" s="403"/>
      <c r="S47" s="404"/>
    </row>
    <row r="48" spans="1:19" ht="13.5" thickBot="1" x14ac:dyDescent="0.25">
      <c r="A48" s="204" t="s">
        <v>25</v>
      </c>
      <c r="B48" s="396" t="s">
        <v>121</v>
      </c>
      <c r="C48" s="396"/>
      <c r="D48" s="396"/>
      <c r="E48" s="396" t="s">
        <v>174</v>
      </c>
      <c r="F48" s="396"/>
      <c r="G48" s="210" t="s">
        <v>155</v>
      </c>
      <c r="H48" s="97"/>
      <c r="I48" s="92" t="s">
        <v>25</v>
      </c>
      <c r="J48" s="400" t="s">
        <v>121</v>
      </c>
      <c r="K48" s="396"/>
      <c r="L48" s="396"/>
      <c r="M48" s="396"/>
      <c r="N48" s="444"/>
      <c r="O48" s="451" t="s">
        <v>154</v>
      </c>
      <c r="P48" s="452"/>
      <c r="Q48" s="452"/>
      <c r="R48" s="453"/>
      <c r="S48" s="92" t="s">
        <v>159</v>
      </c>
    </row>
    <row r="49" spans="1:19" x14ac:dyDescent="0.2">
      <c r="A49" s="172">
        <v>1</v>
      </c>
      <c r="B49" s="450"/>
      <c r="C49" s="450"/>
      <c r="D49" s="450"/>
      <c r="E49" s="464"/>
      <c r="F49" s="464"/>
      <c r="G49" s="98"/>
      <c r="H49" s="97"/>
      <c r="I49" s="172">
        <v>1</v>
      </c>
      <c r="J49" s="450"/>
      <c r="K49" s="450"/>
      <c r="L49" s="450"/>
      <c r="M49" s="450"/>
      <c r="N49" s="450"/>
      <c r="O49" s="461"/>
      <c r="P49" s="462"/>
      <c r="Q49" s="462"/>
      <c r="R49" s="463"/>
      <c r="S49" s="98"/>
    </row>
    <row r="50" spans="1:19" x14ac:dyDescent="0.2">
      <c r="A50" s="173">
        <v>2</v>
      </c>
      <c r="B50" s="450"/>
      <c r="C50" s="450"/>
      <c r="D50" s="450"/>
      <c r="E50" s="465"/>
      <c r="F50" s="465"/>
      <c r="G50" s="99"/>
      <c r="H50" s="97"/>
      <c r="I50" s="173">
        <v>2</v>
      </c>
      <c r="J50" s="450"/>
      <c r="K50" s="450"/>
      <c r="L50" s="450"/>
      <c r="M50" s="450"/>
      <c r="N50" s="450"/>
      <c r="O50" s="469"/>
      <c r="P50" s="470"/>
      <c r="Q50" s="470"/>
      <c r="R50" s="471"/>
      <c r="S50" s="99"/>
    </row>
    <row r="51" spans="1:19" x14ac:dyDescent="0.2">
      <c r="A51" s="173">
        <v>3</v>
      </c>
      <c r="B51" s="450"/>
      <c r="C51" s="450"/>
      <c r="D51" s="450"/>
      <c r="E51" s="465"/>
      <c r="F51" s="465"/>
      <c r="G51" s="99"/>
      <c r="H51" s="97"/>
      <c r="I51" s="173">
        <v>3</v>
      </c>
      <c r="J51" s="450"/>
      <c r="K51" s="450"/>
      <c r="L51" s="450"/>
      <c r="M51" s="450"/>
      <c r="N51" s="450"/>
      <c r="O51" s="469"/>
      <c r="P51" s="470"/>
      <c r="Q51" s="470"/>
      <c r="R51" s="471"/>
      <c r="S51" s="99"/>
    </row>
    <row r="52" spans="1:19" x14ac:dyDescent="0.2">
      <c r="A52" s="173">
        <v>4</v>
      </c>
      <c r="B52" s="450"/>
      <c r="C52" s="450"/>
      <c r="D52" s="450"/>
      <c r="E52" s="465"/>
      <c r="F52" s="465"/>
      <c r="G52" s="99"/>
      <c r="H52" s="97"/>
      <c r="I52" s="173">
        <v>4</v>
      </c>
      <c r="J52" s="450"/>
      <c r="K52" s="450"/>
      <c r="L52" s="450"/>
      <c r="M52" s="450"/>
      <c r="N52" s="450"/>
      <c r="O52" s="469"/>
      <c r="P52" s="470"/>
      <c r="Q52" s="470"/>
      <c r="R52" s="471"/>
      <c r="S52" s="99"/>
    </row>
    <row r="53" spans="1:19" ht="13.5" thickBot="1" x14ac:dyDescent="0.25">
      <c r="A53" s="170">
        <v>5</v>
      </c>
      <c r="B53" s="450"/>
      <c r="C53" s="450"/>
      <c r="D53" s="450"/>
      <c r="E53" s="472"/>
      <c r="F53" s="472"/>
      <c r="G53" s="95"/>
      <c r="H53" s="97"/>
      <c r="I53" s="170">
        <v>5</v>
      </c>
      <c r="J53" s="450"/>
      <c r="K53" s="450"/>
      <c r="L53" s="450"/>
      <c r="M53" s="450"/>
      <c r="N53" s="450"/>
      <c r="O53" s="466"/>
      <c r="P53" s="467"/>
      <c r="Q53" s="467"/>
      <c r="R53" s="468"/>
      <c r="S53" s="95"/>
    </row>
    <row r="54" spans="1:19" ht="13.5" thickBot="1" x14ac:dyDescent="0.25">
      <c r="A54" s="455" t="s">
        <v>182</v>
      </c>
      <c r="B54" s="456"/>
      <c r="C54" s="456"/>
      <c r="D54" s="456"/>
      <c r="E54" s="456"/>
      <c r="F54" s="456"/>
      <c r="G54" s="211">
        <f>IF(SUM(G49:G53)&gt;40,40,SUM(G49:G53))</f>
        <v>0</v>
      </c>
      <c r="H54" s="97"/>
      <c r="I54" s="455" t="s">
        <v>181</v>
      </c>
      <c r="J54" s="456"/>
      <c r="K54" s="456"/>
      <c r="L54" s="456"/>
      <c r="M54" s="456"/>
      <c r="N54" s="456"/>
      <c r="O54" s="456"/>
      <c r="P54" s="456"/>
      <c r="Q54" s="456"/>
      <c r="R54" s="457"/>
      <c r="S54" s="96">
        <f>IF(SUM(S49:S53)&gt;30,30,SUM(S49:S53))</f>
        <v>0</v>
      </c>
    </row>
    <row r="55" spans="1:19" ht="13.5" thickBot="1" x14ac:dyDescent="0.25">
      <c r="A55" s="209"/>
      <c r="B55" s="209"/>
      <c r="C55" s="209"/>
      <c r="D55" s="209"/>
      <c r="E55" s="209"/>
      <c r="F55" s="209"/>
      <c r="G55" s="100"/>
      <c r="H55" s="97"/>
      <c r="I55" s="209"/>
      <c r="J55" s="209"/>
      <c r="K55" s="209"/>
      <c r="L55" s="209"/>
      <c r="M55" s="209"/>
      <c r="N55" s="209"/>
      <c r="O55" s="209"/>
      <c r="P55" s="209"/>
      <c r="Q55" s="209"/>
      <c r="R55" s="209"/>
      <c r="S55" s="100"/>
    </row>
    <row r="56" spans="1:19" ht="13.5" thickBot="1" x14ac:dyDescent="0.25">
      <c r="A56" s="447" t="s">
        <v>190</v>
      </c>
      <c r="B56" s="448"/>
      <c r="C56" s="448"/>
      <c r="D56" s="448"/>
      <c r="E56" s="448"/>
      <c r="F56" s="448"/>
      <c r="G56" s="449"/>
      <c r="H56" s="97"/>
      <c r="I56" s="402" t="s">
        <v>254</v>
      </c>
      <c r="J56" s="403"/>
      <c r="K56" s="403"/>
      <c r="L56" s="403"/>
      <c r="M56" s="403"/>
      <c r="N56" s="403"/>
      <c r="O56" s="403"/>
      <c r="P56" s="403"/>
      <c r="Q56" s="403"/>
      <c r="R56" s="403"/>
      <c r="S56" s="404"/>
    </row>
    <row r="57" spans="1:19" ht="13.5" thickBot="1" x14ac:dyDescent="0.25">
      <c r="A57" s="204" t="s">
        <v>25</v>
      </c>
      <c r="B57" s="396" t="s">
        <v>121</v>
      </c>
      <c r="C57" s="396"/>
      <c r="D57" s="396"/>
      <c r="E57" s="396" t="s">
        <v>196</v>
      </c>
      <c r="F57" s="396"/>
      <c r="G57" s="210" t="s">
        <v>155</v>
      </c>
      <c r="H57" s="97"/>
      <c r="I57" s="92" t="s">
        <v>25</v>
      </c>
      <c r="J57" s="400" t="s">
        <v>210</v>
      </c>
      <c r="K57" s="396"/>
      <c r="L57" s="396"/>
      <c r="M57" s="396"/>
      <c r="N57" s="444"/>
      <c r="O57" s="451" t="s">
        <v>215</v>
      </c>
      <c r="P57" s="452"/>
      <c r="Q57" s="452"/>
      <c r="R57" s="453"/>
      <c r="S57" s="92" t="s">
        <v>159</v>
      </c>
    </row>
    <row r="58" spans="1:19" ht="21.95" customHeight="1" x14ac:dyDescent="0.2">
      <c r="A58" s="172">
        <v>1</v>
      </c>
      <c r="B58" s="450"/>
      <c r="C58" s="450"/>
      <c r="D58" s="450"/>
      <c r="E58" s="454"/>
      <c r="F58" s="454"/>
      <c r="G58" s="98"/>
      <c r="H58" s="97"/>
      <c r="I58" s="172">
        <v>1</v>
      </c>
      <c r="J58" s="450"/>
      <c r="K58" s="450"/>
      <c r="L58" s="450"/>
      <c r="M58" s="450"/>
      <c r="N58" s="450"/>
      <c r="O58" s="473"/>
      <c r="P58" s="474"/>
      <c r="Q58" s="474"/>
      <c r="R58" s="475"/>
      <c r="S58" s="98"/>
    </row>
    <row r="59" spans="1:19" ht="21.95" customHeight="1" thickBot="1" x14ac:dyDescent="0.25">
      <c r="A59" s="173">
        <v>2</v>
      </c>
      <c r="B59" s="450"/>
      <c r="C59" s="450"/>
      <c r="D59" s="450"/>
      <c r="E59" s="476"/>
      <c r="F59" s="477"/>
      <c r="G59" s="98"/>
      <c r="H59" s="97"/>
      <c r="I59" s="173">
        <v>2</v>
      </c>
      <c r="J59" s="450"/>
      <c r="K59" s="450"/>
      <c r="L59" s="450"/>
      <c r="M59" s="450"/>
      <c r="N59" s="450"/>
      <c r="O59" s="438"/>
      <c r="P59" s="439"/>
      <c r="Q59" s="439"/>
      <c r="R59" s="440"/>
      <c r="S59" s="99"/>
    </row>
    <row r="60" spans="1:19" ht="13.5" thickBot="1" x14ac:dyDescent="0.25">
      <c r="A60" s="455" t="s">
        <v>201</v>
      </c>
      <c r="B60" s="456"/>
      <c r="C60" s="456"/>
      <c r="D60" s="456"/>
      <c r="E60" s="456"/>
      <c r="F60" s="456"/>
      <c r="G60" s="211">
        <f>SUM(G58:G59)</f>
        <v>0</v>
      </c>
      <c r="H60" s="97"/>
      <c r="I60" s="455" t="s">
        <v>216</v>
      </c>
      <c r="J60" s="456"/>
      <c r="K60" s="456"/>
      <c r="L60" s="456"/>
      <c r="M60" s="456"/>
      <c r="N60" s="456"/>
      <c r="O60" s="456"/>
      <c r="P60" s="456"/>
      <c r="Q60" s="456"/>
      <c r="R60" s="457"/>
      <c r="S60" s="96">
        <f>SUM(S58:S59)</f>
        <v>0</v>
      </c>
    </row>
    <row r="61" spans="1:19" ht="13.5" thickBot="1" x14ac:dyDescent="0.25">
      <c r="A61" s="209"/>
      <c r="B61" s="209"/>
      <c r="C61" s="209"/>
      <c r="D61" s="209"/>
      <c r="E61" s="209"/>
      <c r="F61" s="209"/>
      <c r="G61" s="100"/>
      <c r="H61" s="97"/>
      <c r="I61" s="97"/>
      <c r="J61" s="97"/>
      <c r="K61" s="97"/>
      <c r="L61" s="97"/>
      <c r="M61" s="97"/>
      <c r="N61" s="97"/>
      <c r="O61" s="97"/>
      <c r="P61" s="97"/>
      <c r="Q61" s="97"/>
      <c r="R61" s="97"/>
      <c r="S61" s="97"/>
    </row>
    <row r="62" spans="1:19" ht="13.5" thickBot="1" x14ac:dyDescent="0.25">
      <c r="A62" s="447" t="s">
        <v>247</v>
      </c>
      <c r="B62" s="448"/>
      <c r="C62" s="448"/>
      <c r="D62" s="448"/>
      <c r="E62" s="448"/>
      <c r="F62" s="448"/>
      <c r="G62" s="449"/>
      <c r="H62" s="97"/>
      <c r="I62" s="402" t="s">
        <v>248</v>
      </c>
      <c r="J62" s="403"/>
      <c r="K62" s="403"/>
      <c r="L62" s="403"/>
      <c r="M62" s="403"/>
      <c r="N62" s="403"/>
      <c r="O62" s="403"/>
      <c r="P62" s="403"/>
      <c r="Q62" s="403"/>
      <c r="R62" s="403"/>
      <c r="S62" s="404"/>
    </row>
    <row r="63" spans="1:19" ht="13.5" thickBot="1" x14ac:dyDescent="0.25">
      <c r="A63" s="204" t="s">
        <v>25</v>
      </c>
      <c r="B63" s="396" t="s">
        <v>113</v>
      </c>
      <c r="C63" s="396"/>
      <c r="D63" s="396"/>
      <c r="E63" s="396" t="s">
        <v>183</v>
      </c>
      <c r="F63" s="396"/>
      <c r="G63" s="210" t="s">
        <v>155</v>
      </c>
      <c r="H63" s="97"/>
      <c r="I63" s="92" t="s">
        <v>25</v>
      </c>
      <c r="J63" s="400" t="s">
        <v>188</v>
      </c>
      <c r="K63" s="396"/>
      <c r="L63" s="396"/>
      <c r="M63" s="396"/>
      <c r="N63" s="444"/>
      <c r="O63" s="451" t="s">
        <v>154</v>
      </c>
      <c r="P63" s="452"/>
      <c r="Q63" s="452"/>
      <c r="R63" s="453"/>
      <c r="S63" s="92" t="s">
        <v>159</v>
      </c>
    </row>
    <row r="64" spans="1:19" ht="20.100000000000001" customHeight="1" x14ac:dyDescent="0.2">
      <c r="A64" s="172">
        <v>1</v>
      </c>
      <c r="B64" s="450"/>
      <c r="C64" s="450"/>
      <c r="D64" s="450"/>
      <c r="E64" s="454"/>
      <c r="F64" s="454"/>
      <c r="G64" s="98"/>
      <c r="H64" s="97"/>
      <c r="I64" s="172">
        <v>1</v>
      </c>
      <c r="J64" s="450"/>
      <c r="K64" s="450"/>
      <c r="L64" s="450"/>
      <c r="M64" s="450"/>
      <c r="N64" s="450"/>
      <c r="O64" s="473"/>
      <c r="P64" s="474"/>
      <c r="Q64" s="474"/>
      <c r="R64" s="475"/>
      <c r="S64" s="98"/>
    </row>
    <row r="65" spans="1:19" ht="20.100000000000001" customHeight="1" x14ac:dyDescent="0.2">
      <c r="A65" s="173">
        <v>2</v>
      </c>
      <c r="B65" s="450"/>
      <c r="C65" s="450"/>
      <c r="D65" s="450"/>
      <c r="E65" s="436"/>
      <c r="F65" s="436"/>
      <c r="G65" s="99"/>
      <c r="H65" s="97"/>
      <c r="I65" s="173">
        <v>2</v>
      </c>
      <c r="J65" s="450"/>
      <c r="K65" s="450"/>
      <c r="L65" s="450"/>
      <c r="M65" s="450"/>
      <c r="N65" s="450"/>
      <c r="O65" s="438"/>
      <c r="P65" s="439"/>
      <c r="Q65" s="439"/>
      <c r="R65" s="440"/>
      <c r="S65" s="99"/>
    </row>
    <row r="66" spans="1:19" ht="20.100000000000001" customHeight="1" x14ac:dyDescent="0.2">
      <c r="A66" s="173">
        <v>3</v>
      </c>
      <c r="B66" s="450"/>
      <c r="C66" s="450"/>
      <c r="D66" s="450"/>
      <c r="E66" s="436"/>
      <c r="F66" s="436"/>
      <c r="G66" s="99"/>
      <c r="H66" s="97"/>
      <c r="I66" s="173">
        <v>3</v>
      </c>
      <c r="J66" s="450"/>
      <c r="K66" s="450"/>
      <c r="L66" s="450"/>
      <c r="M66" s="450"/>
      <c r="N66" s="450"/>
      <c r="O66" s="438"/>
      <c r="P66" s="439"/>
      <c r="Q66" s="439"/>
      <c r="R66" s="440"/>
      <c r="S66" s="99"/>
    </row>
    <row r="67" spans="1:19" ht="20.100000000000001" customHeight="1" x14ac:dyDescent="0.2">
      <c r="A67" s="173">
        <v>4</v>
      </c>
      <c r="B67" s="450"/>
      <c r="C67" s="450"/>
      <c r="D67" s="450"/>
      <c r="E67" s="436"/>
      <c r="F67" s="436"/>
      <c r="G67" s="99"/>
      <c r="H67" s="97"/>
      <c r="I67" s="173">
        <v>4</v>
      </c>
      <c r="J67" s="450"/>
      <c r="K67" s="450"/>
      <c r="L67" s="450"/>
      <c r="M67" s="450"/>
      <c r="N67" s="450"/>
      <c r="O67" s="438"/>
      <c r="P67" s="439"/>
      <c r="Q67" s="439"/>
      <c r="R67" s="440"/>
      <c r="S67" s="99"/>
    </row>
    <row r="68" spans="1:19" ht="20.100000000000001" customHeight="1" thickBot="1" x14ac:dyDescent="0.25">
      <c r="A68" s="170">
        <v>5</v>
      </c>
      <c r="B68" s="450"/>
      <c r="C68" s="450"/>
      <c r="D68" s="450"/>
      <c r="E68" s="437"/>
      <c r="F68" s="437"/>
      <c r="G68" s="95"/>
      <c r="H68" s="97"/>
      <c r="I68" s="170">
        <v>5</v>
      </c>
      <c r="J68" s="450"/>
      <c r="K68" s="450"/>
      <c r="L68" s="450"/>
      <c r="M68" s="450"/>
      <c r="N68" s="450"/>
      <c r="O68" s="441"/>
      <c r="P68" s="442"/>
      <c r="Q68" s="442"/>
      <c r="R68" s="443"/>
      <c r="S68" s="95"/>
    </row>
    <row r="69" spans="1:19" ht="13.5" thickBot="1" x14ac:dyDescent="0.25">
      <c r="A69" s="455" t="s">
        <v>184</v>
      </c>
      <c r="B69" s="456"/>
      <c r="C69" s="456"/>
      <c r="D69" s="456"/>
      <c r="E69" s="456"/>
      <c r="F69" s="456"/>
      <c r="G69" s="211">
        <f>IF(SUM(G64:G68)&gt;90,90,SUM(G64:G68))</f>
        <v>0</v>
      </c>
      <c r="H69" s="97"/>
      <c r="I69" s="455" t="s">
        <v>189</v>
      </c>
      <c r="J69" s="456"/>
      <c r="K69" s="456"/>
      <c r="L69" s="456"/>
      <c r="M69" s="456"/>
      <c r="N69" s="456"/>
      <c r="O69" s="456"/>
      <c r="P69" s="456"/>
      <c r="Q69" s="456"/>
      <c r="R69" s="457"/>
      <c r="S69" s="96">
        <f>IF(SUM(S64:S68)&gt;15,15,SUM(S64:S68))</f>
        <v>0</v>
      </c>
    </row>
    <row r="70" spans="1:19" ht="13.5" thickBot="1" x14ac:dyDescent="0.25">
      <c r="A70" s="97"/>
      <c r="B70" s="97"/>
      <c r="C70" s="97"/>
      <c r="D70" s="171"/>
      <c r="E70" s="97"/>
      <c r="F70" s="97"/>
      <c r="G70" s="97"/>
      <c r="H70" s="97"/>
      <c r="I70" s="97"/>
      <c r="J70" s="97"/>
      <c r="K70" s="97"/>
      <c r="L70" s="97"/>
      <c r="M70" s="97"/>
      <c r="N70" s="97"/>
      <c r="O70" s="97"/>
      <c r="P70" s="97"/>
      <c r="Q70" s="97"/>
      <c r="R70" s="97"/>
      <c r="S70" s="97"/>
    </row>
    <row r="71" spans="1:19" ht="13.5" thickBot="1" x14ac:dyDescent="0.25">
      <c r="A71" s="447" t="s">
        <v>217</v>
      </c>
      <c r="B71" s="448"/>
      <c r="C71" s="448"/>
      <c r="D71" s="448"/>
      <c r="E71" s="448"/>
      <c r="F71" s="448"/>
      <c r="G71" s="449"/>
      <c r="H71" s="97"/>
      <c r="I71" s="402" t="s">
        <v>249</v>
      </c>
      <c r="J71" s="403"/>
      <c r="K71" s="403"/>
      <c r="L71" s="403"/>
      <c r="M71" s="403"/>
      <c r="N71" s="403"/>
      <c r="O71" s="403"/>
      <c r="P71" s="403"/>
      <c r="Q71" s="403"/>
      <c r="R71" s="403"/>
      <c r="S71" s="404"/>
    </row>
    <row r="72" spans="1:19" ht="13.5" thickBot="1" x14ac:dyDescent="0.25">
      <c r="A72" s="204" t="s">
        <v>25</v>
      </c>
      <c r="B72" s="396" t="s">
        <v>121</v>
      </c>
      <c r="C72" s="396"/>
      <c r="D72" s="396"/>
      <c r="E72" s="396" t="s">
        <v>225</v>
      </c>
      <c r="F72" s="396"/>
      <c r="G72" s="210" t="s">
        <v>155</v>
      </c>
      <c r="H72" s="97"/>
      <c r="I72" s="92" t="s">
        <v>25</v>
      </c>
      <c r="J72" s="400" t="s">
        <v>121</v>
      </c>
      <c r="K72" s="396"/>
      <c r="L72" s="396"/>
      <c r="M72" s="396"/>
      <c r="N72" s="444"/>
      <c r="O72" s="451" t="s">
        <v>151</v>
      </c>
      <c r="P72" s="452"/>
      <c r="Q72" s="452"/>
      <c r="R72" s="453"/>
      <c r="S72" s="92" t="s">
        <v>159</v>
      </c>
    </row>
    <row r="73" spans="1:19" ht="20.100000000000001" customHeight="1" x14ac:dyDescent="0.2">
      <c r="A73" s="172">
        <v>1</v>
      </c>
      <c r="B73" s="450"/>
      <c r="C73" s="450"/>
      <c r="D73" s="450"/>
      <c r="E73" s="454"/>
      <c r="F73" s="454"/>
      <c r="G73" s="98"/>
      <c r="H73" s="97"/>
      <c r="I73" s="172">
        <v>1</v>
      </c>
      <c r="J73" s="450"/>
      <c r="K73" s="450"/>
      <c r="L73" s="450"/>
      <c r="M73" s="450"/>
      <c r="N73" s="450"/>
      <c r="O73" s="473"/>
      <c r="P73" s="474"/>
      <c r="Q73" s="474"/>
      <c r="R73" s="475"/>
      <c r="S73" s="98"/>
    </row>
    <row r="74" spans="1:19" ht="20.100000000000001" customHeight="1" x14ac:dyDescent="0.2">
      <c r="A74" s="173">
        <v>2</v>
      </c>
      <c r="B74" s="450"/>
      <c r="C74" s="450"/>
      <c r="D74" s="450"/>
      <c r="E74" s="436"/>
      <c r="F74" s="436"/>
      <c r="G74" s="99"/>
      <c r="H74" s="97"/>
      <c r="I74" s="173">
        <v>2</v>
      </c>
      <c r="J74" s="450"/>
      <c r="K74" s="450"/>
      <c r="L74" s="450"/>
      <c r="M74" s="450"/>
      <c r="N74" s="450"/>
      <c r="O74" s="438"/>
      <c r="P74" s="439"/>
      <c r="Q74" s="439"/>
      <c r="R74" s="440"/>
      <c r="S74" s="99"/>
    </row>
    <row r="75" spans="1:19" ht="20.100000000000001" customHeight="1" x14ac:dyDescent="0.2">
      <c r="A75" s="173">
        <v>3</v>
      </c>
      <c r="B75" s="450"/>
      <c r="C75" s="450"/>
      <c r="D75" s="450"/>
      <c r="E75" s="436"/>
      <c r="F75" s="436"/>
      <c r="G75" s="99"/>
      <c r="H75" s="97"/>
      <c r="I75" s="173">
        <v>3</v>
      </c>
      <c r="J75" s="450"/>
      <c r="K75" s="450"/>
      <c r="L75" s="450"/>
      <c r="M75" s="450"/>
      <c r="N75" s="450"/>
      <c r="O75" s="438"/>
      <c r="P75" s="439"/>
      <c r="Q75" s="439"/>
      <c r="R75" s="440"/>
      <c r="S75" s="99"/>
    </row>
    <row r="76" spans="1:19" ht="20.100000000000001" customHeight="1" x14ac:dyDescent="0.2">
      <c r="A76" s="173">
        <v>4</v>
      </c>
      <c r="B76" s="450"/>
      <c r="C76" s="450"/>
      <c r="D76" s="450"/>
      <c r="E76" s="436"/>
      <c r="F76" s="436"/>
      <c r="G76" s="99"/>
      <c r="H76" s="97"/>
      <c r="I76" s="173">
        <v>4</v>
      </c>
      <c r="J76" s="450"/>
      <c r="K76" s="450"/>
      <c r="L76" s="450"/>
      <c r="M76" s="450"/>
      <c r="N76" s="450"/>
      <c r="O76" s="438"/>
      <c r="P76" s="439"/>
      <c r="Q76" s="439"/>
      <c r="R76" s="440"/>
      <c r="S76" s="99"/>
    </row>
    <row r="77" spans="1:19" ht="20.100000000000001" customHeight="1" thickBot="1" x14ac:dyDescent="0.25">
      <c r="A77" s="170">
        <v>5</v>
      </c>
      <c r="B77" s="450"/>
      <c r="C77" s="450"/>
      <c r="D77" s="450"/>
      <c r="E77" s="437"/>
      <c r="F77" s="437"/>
      <c r="G77" s="95"/>
      <c r="H77" s="97"/>
      <c r="I77" s="170">
        <v>5</v>
      </c>
      <c r="J77" s="450"/>
      <c r="K77" s="450"/>
      <c r="L77" s="450"/>
      <c r="M77" s="450"/>
      <c r="N77" s="450"/>
      <c r="O77" s="441"/>
      <c r="P77" s="442"/>
      <c r="Q77" s="442"/>
      <c r="R77" s="443"/>
      <c r="S77" s="95"/>
    </row>
    <row r="78" spans="1:19" ht="13.5" thickBot="1" x14ac:dyDescent="0.25">
      <c r="A78" s="455" t="s">
        <v>226</v>
      </c>
      <c r="B78" s="456"/>
      <c r="C78" s="456"/>
      <c r="D78" s="456"/>
      <c r="E78" s="456"/>
      <c r="F78" s="456"/>
      <c r="G78" s="211">
        <f>+SUM(G73:G77)</f>
        <v>0</v>
      </c>
      <c r="H78" s="97"/>
      <c r="I78" s="455" t="s">
        <v>189</v>
      </c>
      <c r="J78" s="456"/>
      <c r="K78" s="456"/>
      <c r="L78" s="456"/>
      <c r="M78" s="456"/>
      <c r="N78" s="456"/>
      <c r="O78" s="456"/>
      <c r="P78" s="456"/>
      <c r="Q78" s="456"/>
      <c r="R78" s="457"/>
      <c r="S78" s="96">
        <f>IF(SUM(S73:S77)&gt;45,45,SUM(S73:S77))</f>
        <v>0</v>
      </c>
    </row>
    <row r="79" spans="1:19" ht="13.5" thickBot="1" x14ac:dyDescent="0.25">
      <c r="A79" s="97"/>
      <c r="B79" s="97"/>
      <c r="C79" s="97"/>
      <c r="D79" s="171"/>
      <c r="E79" s="97"/>
      <c r="F79" s="97"/>
      <c r="G79" s="97"/>
      <c r="H79" s="97"/>
      <c r="I79" s="97"/>
      <c r="J79" s="97"/>
      <c r="K79" s="97"/>
      <c r="L79" s="97"/>
      <c r="M79" s="97"/>
      <c r="N79" s="97"/>
      <c r="O79" s="97"/>
      <c r="P79" s="97"/>
      <c r="Q79" s="97"/>
      <c r="R79" s="97"/>
      <c r="S79" s="97"/>
    </row>
    <row r="80" spans="1:19" ht="13.5" thickBot="1" x14ac:dyDescent="0.25">
      <c r="A80" s="447" t="s">
        <v>14</v>
      </c>
      <c r="B80" s="448"/>
      <c r="C80" s="448"/>
      <c r="D80" s="448"/>
      <c r="E80" s="448"/>
      <c r="F80" s="448"/>
      <c r="G80" s="449"/>
      <c r="H80" s="97"/>
      <c r="I80" s="402" t="s">
        <v>30</v>
      </c>
      <c r="J80" s="403"/>
      <c r="K80" s="403"/>
      <c r="L80" s="403"/>
      <c r="M80" s="403"/>
      <c r="N80" s="403"/>
      <c r="O80" s="403"/>
      <c r="P80" s="403"/>
      <c r="Q80" s="403"/>
      <c r="R80" s="403"/>
      <c r="S80" s="404"/>
    </row>
    <row r="81" spans="1:19" ht="13.5" thickBot="1" x14ac:dyDescent="0.25">
      <c r="A81" s="204" t="s">
        <v>25</v>
      </c>
      <c r="B81" s="401" t="s">
        <v>151</v>
      </c>
      <c r="C81" s="479"/>
      <c r="D81" s="479"/>
      <c r="E81" s="479"/>
      <c r="F81" s="480"/>
      <c r="G81" s="210" t="s">
        <v>155</v>
      </c>
      <c r="H81" s="97"/>
      <c r="I81" s="92" t="s">
        <v>25</v>
      </c>
      <c r="J81" s="400" t="s">
        <v>233</v>
      </c>
      <c r="K81" s="396"/>
      <c r="L81" s="396"/>
      <c r="M81" s="396"/>
      <c r="N81" s="444"/>
      <c r="O81" s="451" t="s">
        <v>234</v>
      </c>
      <c r="P81" s="452"/>
      <c r="Q81" s="452"/>
      <c r="R81" s="453"/>
      <c r="S81" s="92" t="s">
        <v>159</v>
      </c>
    </row>
    <row r="82" spans="1:19" ht="21.95" customHeight="1" x14ac:dyDescent="0.2">
      <c r="A82" s="172">
        <v>1</v>
      </c>
      <c r="B82" s="481"/>
      <c r="C82" s="482"/>
      <c r="D82" s="482"/>
      <c r="E82" s="482"/>
      <c r="F82" s="483"/>
      <c r="G82" s="98"/>
      <c r="H82" s="97"/>
      <c r="I82" s="172">
        <v>1</v>
      </c>
      <c r="J82" s="450"/>
      <c r="K82" s="450"/>
      <c r="L82" s="450"/>
      <c r="M82" s="450"/>
      <c r="N82" s="450"/>
      <c r="O82" s="473"/>
      <c r="P82" s="474"/>
      <c r="Q82" s="474"/>
      <c r="R82" s="475"/>
      <c r="S82" s="98"/>
    </row>
    <row r="83" spans="1:19" ht="21.95" customHeight="1" thickBot="1" x14ac:dyDescent="0.25">
      <c r="A83" s="173">
        <v>2</v>
      </c>
      <c r="B83" s="484"/>
      <c r="C83" s="485"/>
      <c r="D83" s="485"/>
      <c r="E83" s="485"/>
      <c r="F83" s="486"/>
      <c r="G83" s="99"/>
      <c r="H83" s="97"/>
      <c r="I83" s="173">
        <v>2</v>
      </c>
      <c r="J83" s="478"/>
      <c r="K83" s="478"/>
      <c r="L83" s="478"/>
      <c r="M83" s="478"/>
      <c r="N83" s="478"/>
      <c r="O83" s="438"/>
      <c r="P83" s="439"/>
      <c r="Q83" s="439"/>
      <c r="R83" s="440"/>
      <c r="S83" s="99"/>
    </row>
    <row r="84" spans="1:19" ht="21.95" customHeight="1" thickBot="1" x14ac:dyDescent="0.25">
      <c r="A84" s="455" t="s">
        <v>232</v>
      </c>
      <c r="B84" s="456"/>
      <c r="C84" s="456"/>
      <c r="D84" s="456"/>
      <c r="E84" s="456"/>
      <c r="F84" s="456"/>
      <c r="G84" s="211">
        <f>SUM(G82:G83)</f>
        <v>0</v>
      </c>
      <c r="I84" s="137">
        <v>3</v>
      </c>
      <c r="J84" s="478"/>
      <c r="K84" s="478"/>
      <c r="L84" s="478"/>
      <c r="M84" s="478"/>
      <c r="N84" s="478"/>
      <c r="O84" s="438"/>
      <c r="P84" s="439"/>
      <c r="Q84" s="439"/>
      <c r="R84" s="440"/>
      <c r="S84" s="94"/>
    </row>
    <row r="85" spans="1:19" ht="21.95" customHeight="1" x14ac:dyDescent="0.2">
      <c r="A85" s="487"/>
      <c r="B85" s="487"/>
      <c r="C85" s="487"/>
      <c r="D85" s="487"/>
      <c r="E85" s="487"/>
      <c r="F85" s="487"/>
      <c r="G85" s="487"/>
      <c r="I85" s="137">
        <v>4</v>
      </c>
      <c r="J85" s="478"/>
      <c r="K85" s="478"/>
      <c r="L85" s="478"/>
      <c r="M85" s="478"/>
      <c r="N85" s="478"/>
      <c r="O85" s="438"/>
      <c r="P85" s="439"/>
      <c r="Q85" s="439"/>
      <c r="R85" s="440"/>
      <c r="S85" s="94"/>
    </row>
    <row r="86" spans="1:19" ht="21.95" customHeight="1" x14ac:dyDescent="0.2">
      <c r="A86" s="488"/>
      <c r="B86" s="488"/>
      <c r="C86" s="488"/>
      <c r="D86" s="488"/>
      <c r="E86" s="488"/>
      <c r="F86" s="488"/>
      <c r="G86" s="488"/>
      <c r="I86" s="174">
        <v>5</v>
      </c>
      <c r="J86" s="498"/>
      <c r="K86" s="498"/>
      <c r="L86" s="498"/>
      <c r="M86" s="498"/>
      <c r="N86" s="498"/>
      <c r="O86" s="441"/>
      <c r="P86" s="442"/>
      <c r="Q86" s="442"/>
      <c r="R86" s="443"/>
      <c r="S86" s="101"/>
    </row>
    <row r="87" spans="1:19" ht="21.95" customHeight="1" x14ac:dyDescent="0.2">
      <c r="A87" s="488"/>
      <c r="B87" s="488"/>
      <c r="C87" s="488"/>
      <c r="D87" s="488"/>
      <c r="E87" s="488"/>
      <c r="F87" s="488"/>
      <c r="G87" s="488"/>
      <c r="I87" s="174">
        <v>6</v>
      </c>
      <c r="J87" s="498"/>
      <c r="K87" s="498"/>
      <c r="L87" s="498"/>
      <c r="M87" s="498"/>
      <c r="N87" s="498"/>
      <c r="O87" s="441"/>
      <c r="P87" s="442"/>
      <c r="Q87" s="442"/>
      <c r="R87" s="443"/>
      <c r="S87" s="101"/>
    </row>
    <row r="88" spans="1:19" ht="21.95" customHeight="1" thickBot="1" x14ac:dyDescent="0.25">
      <c r="A88" s="488"/>
      <c r="B88" s="488"/>
      <c r="C88" s="488"/>
      <c r="D88" s="488"/>
      <c r="E88" s="488"/>
      <c r="F88" s="488"/>
      <c r="G88" s="488"/>
      <c r="I88" s="174">
        <v>7</v>
      </c>
      <c r="J88" s="498"/>
      <c r="K88" s="498"/>
      <c r="L88" s="498"/>
      <c r="M88" s="498"/>
      <c r="N88" s="498"/>
      <c r="O88" s="441"/>
      <c r="P88" s="442"/>
      <c r="Q88" s="442"/>
      <c r="R88" s="443"/>
      <c r="S88" s="101"/>
    </row>
    <row r="89" spans="1:19" ht="13.5" thickBot="1" x14ac:dyDescent="0.25">
      <c r="A89" s="488"/>
      <c r="B89" s="488"/>
      <c r="C89" s="488"/>
      <c r="D89" s="488"/>
      <c r="E89" s="488"/>
      <c r="F89" s="488"/>
      <c r="G89" s="488"/>
      <c r="I89" s="499" t="s">
        <v>235</v>
      </c>
      <c r="J89" s="500"/>
      <c r="K89" s="500"/>
      <c r="L89" s="500"/>
      <c r="M89" s="500"/>
      <c r="N89" s="500"/>
      <c r="O89" s="500"/>
      <c r="P89" s="500"/>
      <c r="Q89" s="500"/>
      <c r="R89" s="501"/>
      <c r="S89" s="96">
        <f>SUM(S82:S88)</f>
        <v>0</v>
      </c>
    </row>
    <row r="90" spans="1:19" ht="13.5" thickBot="1" x14ac:dyDescent="0.25">
      <c r="A90" s="488"/>
      <c r="B90" s="488"/>
      <c r="C90" s="488"/>
      <c r="D90" s="488"/>
      <c r="E90" s="488"/>
      <c r="F90" s="488"/>
      <c r="G90" s="488"/>
      <c r="H90" s="102"/>
      <c r="I90" s="102"/>
      <c r="J90" s="102"/>
      <c r="K90" s="102"/>
      <c r="L90" s="102"/>
      <c r="M90" s="102"/>
    </row>
    <row r="91" spans="1:19" x14ac:dyDescent="0.2">
      <c r="A91" s="102"/>
      <c r="B91" s="497" t="s">
        <v>236</v>
      </c>
      <c r="C91" s="497"/>
      <c r="D91" s="497"/>
      <c r="E91" s="502" t="s">
        <v>237</v>
      </c>
      <c r="F91" s="502"/>
      <c r="G91" s="502"/>
      <c r="H91" s="102"/>
      <c r="I91" s="102"/>
      <c r="J91" s="102"/>
      <c r="K91" s="102"/>
      <c r="L91" s="102"/>
      <c r="M91" s="102"/>
      <c r="N91" s="489" t="s">
        <v>21</v>
      </c>
      <c r="O91" s="490"/>
      <c r="P91" s="490"/>
      <c r="Q91" s="490"/>
      <c r="R91" s="493">
        <f>+M35+G45+S45+G54+S54+G60+S60+G69+S69+G78+S78+G84+S89</f>
        <v>0</v>
      </c>
      <c r="S91" s="494"/>
    </row>
    <row r="92" spans="1:19" ht="13.5" thickBot="1" x14ac:dyDescent="0.25">
      <c r="A92" s="102"/>
      <c r="B92" s="102"/>
      <c r="C92" s="102"/>
      <c r="D92" s="175"/>
      <c r="E92" s="102"/>
      <c r="F92" s="102"/>
      <c r="G92" s="102"/>
      <c r="H92" s="102"/>
      <c r="I92" s="102"/>
      <c r="J92" s="102"/>
      <c r="K92" s="102"/>
      <c r="L92" s="102"/>
      <c r="M92" s="102"/>
      <c r="N92" s="491"/>
      <c r="O92" s="492"/>
      <c r="P92" s="492"/>
      <c r="Q92" s="492"/>
      <c r="R92" s="495"/>
      <c r="S92" s="496"/>
    </row>
    <row r="93" spans="1:19" x14ac:dyDescent="0.2">
      <c r="A93" s="102"/>
      <c r="B93" s="212" t="s">
        <v>279</v>
      </c>
      <c r="C93" s="102"/>
      <c r="D93" s="175"/>
      <c r="E93" s="102"/>
      <c r="F93" s="102"/>
      <c r="G93" s="102"/>
      <c r="H93" s="102"/>
      <c r="I93" s="102"/>
      <c r="J93" s="102"/>
      <c r="K93" s="102"/>
      <c r="L93" s="102"/>
      <c r="M93" s="102"/>
      <c r="N93" s="102"/>
      <c r="O93" s="102"/>
      <c r="P93" s="102"/>
      <c r="Q93" s="102"/>
      <c r="R93" s="102"/>
      <c r="S93" s="102"/>
    </row>
    <row r="97" spans="5:5" x14ac:dyDescent="0.2">
      <c r="E97" s="176"/>
    </row>
  </sheetData>
  <sheetProtection algorithmName="SHA-512" hashValue="sWz3/ctMFBA3rpw+cHZRyob8Eh+qxiU56mhg4GxGFIMyd4jIiA7jOmheDuAVWrAulE6WgubHKzTe/xt7kV7vhA==" saltValue="1WpnHCm/V/qZRzMaAr6WlA==" spinCount="100000" sheet="1" objects="1" scenarios="1"/>
  <mergeCells count="197">
    <mergeCell ref="A1:S1"/>
    <mergeCell ref="A2:S2"/>
    <mergeCell ref="A3:N3"/>
    <mergeCell ref="O3:P3"/>
    <mergeCell ref="Q3:R3"/>
    <mergeCell ref="A5:C5"/>
    <mergeCell ref="D5:G5"/>
    <mergeCell ref="J5:M5"/>
    <mergeCell ref="N5:R5"/>
    <mergeCell ref="A11:C11"/>
    <mergeCell ref="D11:G11"/>
    <mergeCell ref="J11:M11"/>
    <mergeCell ref="N11:R11"/>
    <mergeCell ref="A13:S13"/>
    <mergeCell ref="A16:E16"/>
    <mergeCell ref="G16:K16"/>
    <mergeCell ref="A7:C7"/>
    <mergeCell ref="D7:G7"/>
    <mergeCell ref="J7:M7"/>
    <mergeCell ref="N7:R7"/>
    <mergeCell ref="A9:C9"/>
    <mergeCell ref="D9:G9"/>
    <mergeCell ref="J9:M9"/>
    <mergeCell ref="N9:R9"/>
    <mergeCell ref="J18:J19"/>
    <mergeCell ref="K18:M18"/>
    <mergeCell ref="N18:S18"/>
    <mergeCell ref="A28:J28"/>
    <mergeCell ref="A29:J29"/>
    <mergeCell ref="A30:J30"/>
    <mergeCell ref="A18:A19"/>
    <mergeCell ref="B18:B19"/>
    <mergeCell ref="C18:C19"/>
    <mergeCell ref="D18:G18"/>
    <mergeCell ref="H18:H19"/>
    <mergeCell ref="I18:I19"/>
    <mergeCell ref="B39:D39"/>
    <mergeCell ref="E39:F39"/>
    <mergeCell ref="J39:N39"/>
    <mergeCell ref="O39:R39"/>
    <mergeCell ref="B40:D40"/>
    <mergeCell ref="E40:F40"/>
    <mergeCell ref="J40:N40"/>
    <mergeCell ref="O40:R40"/>
    <mergeCell ref="G33:N33"/>
    <mergeCell ref="G34:L34"/>
    <mergeCell ref="M34:N34"/>
    <mergeCell ref="G35:L35"/>
    <mergeCell ref="M35:N35"/>
    <mergeCell ref="A38:G38"/>
    <mergeCell ref="I38:S38"/>
    <mergeCell ref="B43:D43"/>
    <mergeCell ref="E43:F43"/>
    <mergeCell ref="J43:N43"/>
    <mergeCell ref="O43:R43"/>
    <mergeCell ref="B44:D44"/>
    <mergeCell ref="E44:F44"/>
    <mergeCell ref="J44:N44"/>
    <mergeCell ref="O44:R44"/>
    <mergeCell ref="B41:D41"/>
    <mergeCell ref="E41:F41"/>
    <mergeCell ref="J41:N41"/>
    <mergeCell ref="O41:R41"/>
    <mergeCell ref="B42:D42"/>
    <mergeCell ref="E42:F42"/>
    <mergeCell ref="J42:N42"/>
    <mergeCell ref="O42:R42"/>
    <mergeCell ref="B49:D49"/>
    <mergeCell ref="E49:F49"/>
    <mergeCell ref="J49:N49"/>
    <mergeCell ref="O49:R49"/>
    <mergeCell ref="B50:D50"/>
    <mergeCell ref="E50:F50"/>
    <mergeCell ref="J50:N50"/>
    <mergeCell ref="O50:R50"/>
    <mergeCell ref="A45:F45"/>
    <mergeCell ref="I45:R45"/>
    <mergeCell ref="A47:G47"/>
    <mergeCell ref="I47:S47"/>
    <mergeCell ref="B48:D48"/>
    <mergeCell ref="E48:F48"/>
    <mergeCell ref="J48:N48"/>
    <mergeCell ref="O48:R48"/>
    <mergeCell ref="B53:D53"/>
    <mergeCell ref="E53:F53"/>
    <mergeCell ref="J53:N53"/>
    <mergeCell ref="O53:R53"/>
    <mergeCell ref="A54:F54"/>
    <mergeCell ref="I54:R54"/>
    <mergeCell ref="B51:D51"/>
    <mergeCell ref="E51:F51"/>
    <mergeCell ref="J51:N51"/>
    <mergeCell ref="O51:R51"/>
    <mergeCell ref="B52:D52"/>
    <mergeCell ref="E52:F52"/>
    <mergeCell ref="J52:N52"/>
    <mergeCell ref="O52:R52"/>
    <mergeCell ref="B58:D58"/>
    <mergeCell ref="E58:F58"/>
    <mergeCell ref="J58:N58"/>
    <mergeCell ref="O58:R58"/>
    <mergeCell ref="B59:D59"/>
    <mergeCell ref="E59:F59"/>
    <mergeCell ref="J59:N59"/>
    <mergeCell ref="O59:R59"/>
    <mergeCell ref="A56:G56"/>
    <mergeCell ref="I56:S56"/>
    <mergeCell ref="B57:D57"/>
    <mergeCell ref="E57:F57"/>
    <mergeCell ref="J57:N57"/>
    <mergeCell ref="O57:R57"/>
    <mergeCell ref="B64:D64"/>
    <mergeCell ref="E64:F64"/>
    <mergeCell ref="J64:N64"/>
    <mergeCell ref="O64:R64"/>
    <mergeCell ref="B65:D65"/>
    <mergeCell ref="E65:F65"/>
    <mergeCell ref="J65:N65"/>
    <mergeCell ref="O65:R65"/>
    <mergeCell ref="A60:F60"/>
    <mergeCell ref="I60:R60"/>
    <mergeCell ref="A62:G62"/>
    <mergeCell ref="I62:S62"/>
    <mergeCell ref="B63:D63"/>
    <mergeCell ref="E63:F63"/>
    <mergeCell ref="J63:N63"/>
    <mergeCell ref="O63:R63"/>
    <mergeCell ref="B68:D68"/>
    <mergeCell ref="E68:F68"/>
    <mergeCell ref="J68:N68"/>
    <mergeCell ref="O68:R68"/>
    <mergeCell ref="A69:F69"/>
    <mergeCell ref="I69:R69"/>
    <mergeCell ref="B66:D66"/>
    <mergeCell ref="E66:F66"/>
    <mergeCell ref="J66:N66"/>
    <mergeCell ref="O66:R66"/>
    <mergeCell ref="B67:D67"/>
    <mergeCell ref="E67:F67"/>
    <mergeCell ref="J67:N67"/>
    <mergeCell ref="O67:R67"/>
    <mergeCell ref="B73:D73"/>
    <mergeCell ref="E73:F73"/>
    <mergeCell ref="J73:N73"/>
    <mergeCell ref="O73:R73"/>
    <mergeCell ref="B74:D74"/>
    <mergeCell ref="E74:F74"/>
    <mergeCell ref="J74:N74"/>
    <mergeCell ref="O74:R74"/>
    <mergeCell ref="A71:G71"/>
    <mergeCell ref="I71:S71"/>
    <mergeCell ref="B72:D72"/>
    <mergeCell ref="E72:F72"/>
    <mergeCell ref="J72:N72"/>
    <mergeCell ref="O72:R72"/>
    <mergeCell ref="B77:D77"/>
    <mergeCell ref="E77:F77"/>
    <mergeCell ref="J77:N77"/>
    <mergeCell ref="O77:R77"/>
    <mergeCell ref="A78:F78"/>
    <mergeCell ref="I78:R78"/>
    <mergeCell ref="B75:D75"/>
    <mergeCell ref="E75:F75"/>
    <mergeCell ref="J75:N75"/>
    <mergeCell ref="O75:R75"/>
    <mergeCell ref="B76:D76"/>
    <mergeCell ref="E76:F76"/>
    <mergeCell ref="J76:N76"/>
    <mergeCell ref="O76:R76"/>
    <mergeCell ref="B83:F83"/>
    <mergeCell ref="J83:N83"/>
    <mergeCell ref="O83:R83"/>
    <mergeCell ref="A84:F84"/>
    <mergeCell ref="J84:N84"/>
    <mergeCell ref="O84:R84"/>
    <mergeCell ref="A80:G80"/>
    <mergeCell ref="I80:S80"/>
    <mergeCell ref="B81:F81"/>
    <mergeCell ref="J81:N81"/>
    <mergeCell ref="O81:R81"/>
    <mergeCell ref="B82:F82"/>
    <mergeCell ref="J82:N82"/>
    <mergeCell ref="O82:R82"/>
    <mergeCell ref="B91:D91"/>
    <mergeCell ref="E91:G91"/>
    <mergeCell ref="N91:Q92"/>
    <mergeCell ref="R91:S92"/>
    <mergeCell ref="A85:G90"/>
    <mergeCell ref="J85:N85"/>
    <mergeCell ref="O85:R85"/>
    <mergeCell ref="J86:N86"/>
    <mergeCell ref="O86:R86"/>
    <mergeCell ref="J87:N87"/>
    <mergeCell ref="O87:R87"/>
    <mergeCell ref="J88:N88"/>
    <mergeCell ref="O88:R88"/>
    <mergeCell ref="I89:R89"/>
  </mergeCells>
  <dataValidations count="6">
    <dataValidation type="decimal" allowBlank="1" showInputMessage="1" showErrorMessage="1" errorTitle="Error" error="Solo se permiten datos númericos" sqref="J20:J27">
      <formula1>0</formula1>
      <formula2>100</formula2>
    </dataValidation>
    <dataValidation type="decimal" allowBlank="1" showInputMessage="1" showErrorMessage="1" errorTitle="Error" error="Solo se permiten datos numericos" sqref="K20:L20">
      <formula1>0</formula1>
      <formula2>100</formula2>
    </dataValidation>
    <dataValidation type="decimal" allowBlank="1" showInputMessage="1" showErrorMessage="1" errorTitle="Error" error="Solo se permiten datos numericos." sqref="M20">
      <formula1>0</formula1>
      <formula2>100</formula2>
    </dataValidation>
    <dataValidation allowBlank="1" showInputMessage="1" showErrorMessage="1" errorTitle="Error" error="Seleccione un Item de la lista" sqref="B82"/>
    <dataValidation allowBlank="1" showInputMessage="1" showErrorMessage="1" errorTitle="Error" error="Seleccione una opción del listado" sqref="J82:N82"/>
    <dataValidation allowBlank="1" showInputMessage="1" showErrorMessage="1" errorTitle="Error" error="Seleccione el nivel educativo._x000a_Límite:_x000a_Pregrado[20 Horas]_x000a_Posgrado[30 Horas]" sqref="G64"/>
  </dataValidations>
  <pageMargins left="0.3" right="0.25" top="0.75" bottom="0.25" header="0.3" footer="0.3"/>
  <pageSetup paperSize="14" scale="66" orientation="landscape" r:id="rId1"/>
  <rowBreaks count="1" manualBreakCount="1">
    <brk id="55" max="16383" man="1"/>
  </rowBreaks>
  <drawing r:id="rId2"/>
  <extLst>
    <ext xmlns:x14="http://schemas.microsoft.com/office/spreadsheetml/2009/9/main" uri="{CCE6A557-97BC-4b89-ADB6-D9C93CAAB3DF}">
      <x14:dataValidations xmlns:xm="http://schemas.microsoft.com/office/excel/2006/main" count="18">
        <x14:dataValidation type="list" showInputMessage="1" showErrorMessage="1" errorTitle="Error" error="Seleccione un valor de la lista desplegable">
          <x14:formula1>
            <xm:f>INFORMACION!$A$2:$A$3</xm:f>
          </x14:formula1>
          <xm:sqref>B20:B26</xm:sqref>
        </x14:dataValidation>
        <x14:dataValidation type="list" showInputMessage="1" showErrorMessage="1">
          <x14:formula1>
            <xm:f>INFORMACION!$B$2:$B$3</xm:f>
          </x14:formula1>
          <xm:sqref>C20:C26</xm:sqref>
        </x14:dataValidation>
        <x14:dataValidation type="list" showInputMessage="1" showErrorMessage="1">
          <x14:formula1>
            <xm:f>INFORMACION!$C$2:$C$23</xm:f>
          </x14:formula1>
          <xm:sqref>I20:I27</xm:sqref>
        </x14:dataValidation>
        <x14:dataValidation type="list" showInputMessage="1" showErrorMessage="1" errorTitle="Error" error="Seleccione una opción de la lista desplegable">
          <x14:formula1>
            <xm:f>INFORMACION!$D$2:$D$7</xm:f>
          </x14:formula1>
          <xm:sqref>G20:G26</xm:sqref>
        </x14:dataValidation>
        <x14:dataValidation type="list" allowBlank="1" showInputMessage="1" showErrorMessage="1" errorTitle="Error" error="Seleccione el tipo de vinculación del listado">
          <x14:formula1>
            <xm:f>INFORMACION!$F$3:$F$4</xm:f>
          </x14:formula1>
          <xm:sqref>D9:G9</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una opción del listado">
          <x14:formula1>
            <xm:f>INFORMACION!$T$2:$T$4</xm:f>
          </x14:formula1>
          <xm:sqref>E17 G16</xm:sqref>
        </x14:dataValidation>
        <x14:dataValidation type="list" allowBlank="1" showInputMessage="1" showErrorMessage="1" errorTitle="Error" error="Seleccione un Item de la lista">
          <x14:formula1>
            <xm:f>INFORMACION!$W$2:$W$14</xm:f>
          </x14:formula1>
          <xm:sqref>B49:D53</xm:sqref>
        </x14:dataValidation>
        <x14:dataValidation type="list" allowBlank="1" showInputMessage="1" showErrorMessage="1" errorTitle="Error" error="Seleccione una opción del listado">
          <x14:formula1>
            <xm:f>INFORMACION!$X$2:$X$5</xm:f>
          </x14:formula1>
          <xm:sqref>J49:N53</xm:sqref>
        </x14:dataValidation>
        <x14:dataValidation type="list" allowBlank="1" showInputMessage="1" showErrorMessage="1" errorTitle="Error" error="Seleccione un Item de la lista">
          <x14:formula1>
            <xm:f>INFORMACION!$A$2:$A$3</xm:f>
          </x14:formula1>
          <xm:sqref>B64:D68</xm:sqref>
        </x14:dataValidation>
        <x14:dataValidation type="list" allowBlank="1" showInputMessage="1" showErrorMessage="1" errorTitle="Error" error="Seleccione una opción del listado">
          <x14:formula1>
            <xm:f>INFORMACION!$Y$2:$Y$4</xm:f>
          </x14:formula1>
          <xm:sqref>J64:N68</xm:sqref>
        </x14:dataValidation>
        <x14:dataValidation type="list" allowBlank="1" showInputMessage="1" showErrorMessage="1" errorTitle="Error" error="Seleccione un Item de la lista">
          <x14:formula1>
            <xm:f>INFORMACION!$Z$2:$Z$9</xm:f>
          </x14:formula1>
          <xm:sqref>B58:D59</xm:sqref>
        </x14:dataValidation>
        <x14:dataValidation type="list" allowBlank="1" showInputMessage="1" showErrorMessage="1" errorTitle="Error" error="Seleccione una opción del listado">
          <x14:formula1>
            <xm:f>INFORMACION!$AB$2:$AB$12</xm:f>
          </x14:formula1>
          <xm:sqref>J58:N59</xm:sqref>
        </x14:dataValidation>
        <x14:dataValidation type="list" allowBlank="1" showInputMessage="1" showErrorMessage="1" errorTitle="Error" error="Seleccione un Item de la lista">
          <x14:formula1>
            <xm:f>INFORMACION!$AC$2:$AC$8</xm:f>
          </x14:formula1>
          <xm:sqref>B73:D77</xm:sqref>
        </x14:dataValidation>
        <x14:dataValidation type="list" allowBlank="1" showInputMessage="1" showErrorMessage="1" errorTitle="Error" error="Seleccione una opción del listado">
          <x14:formula1>
            <xm:f>INFORMACION!$AD$2:$AD$5</xm:f>
          </x14:formula1>
          <xm:sqref>J73:N77</xm:sqref>
        </x14:dataValidation>
        <x14:dataValidation type="list" allowBlank="1" showInputMessage="1" showErrorMessage="1" errorTitle="Error" error="Seleccione una opción de la lista">
          <x14:formula1>
            <xm:f>INFORMACION!$AE$2:$AE$5</xm:f>
          </x14:formula1>
          <xm:sqref>B40:D44</xm:sqref>
        </x14:dataValidation>
        <x14:dataValidation type="list" allowBlank="1" showInputMessage="1" showErrorMessage="1" errorTitle="Error" error="Seleccione una opción de la lista">
          <x14:formula1>
            <xm:f>INFORMACION!$AF$2:$AF$3</xm:f>
          </x14:formula1>
          <xm:sqref>J40:N44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97"/>
  <sheetViews>
    <sheetView zoomScale="90" zoomScaleNormal="90" workbookViewId="0">
      <selection activeCell="D7" sqref="D7:G7"/>
    </sheetView>
  </sheetViews>
  <sheetFormatPr baseColWidth="10" defaultColWidth="11.42578125" defaultRowHeight="12.75" x14ac:dyDescent="0.2"/>
  <cols>
    <col min="1" max="1" width="3.7109375" style="91" bestFit="1" customWidth="1"/>
    <col min="2" max="2" width="10" style="91" customWidth="1"/>
    <col min="3" max="3" width="9.5703125" style="91" customWidth="1"/>
    <col min="4" max="4" width="10.5703125" style="166" customWidth="1"/>
    <col min="5" max="5" width="54" style="91" customWidth="1"/>
    <col min="6" max="6" width="3.7109375" style="91" customWidth="1"/>
    <col min="7" max="7" width="26.28515625" style="91" customWidth="1"/>
    <col min="8" max="9" width="3.7109375" style="91" customWidth="1"/>
    <col min="10" max="10" width="5.5703125" style="91" bestFit="1" customWidth="1"/>
    <col min="11" max="11" width="6" style="91" bestFit="1" customWidth="1"/>
    <col min="12" max="13" width="6" style="91" customWidth="1"/>
    <col min="14" max="18" width="9.28515625" style="91" customWidth="1"/>
    <col min="19" max="19" width="10" style="91" customWidth="1"/>
    <col min="20" max="16384" width="11.42578125" style="91"/>
  </cols>
  <sheetData>
    <row r="1" spans="1:19" x14ac:dyDescent="0.2">
      <c r="A1" s="408" t="s">
        <v>24</v>
      </c>
      <c r="B1" s="409"/>
      <c r="C1" s="409"/>
      <c r="D1" s="409"/>
      <c r="E1" s="409"/>
      <c r="F1" s="409"/>
      <c r="G1" s="409"/>
      <c r="H1" s="409"/>
      <c r="I1" s="409"/>
      <c r="J1" s="409"/>
      <c r="K1" s="409"/>
      <c r="L1" s="409"/>
      <c r="M1" s="409"/>
      <c r="N1" s="409"/>
      <c r="O1" s="409"/>
      <c r="P1" s="409"/>
      <c r="Q1" s="409"/>
      <c r="R1" s="409"/>
      <c r="S1" s="410"/>
    </row>
    <row r="2" spans="1:19" ht="13.5" thickBot="1" x14ac:dyDescent="0.25">
      <c r="A2" s="377" t="s">
        <v>278</v>
      </c>
      <c r="B2" s="378"/>
      <c r="C2" s="378"/>
      <c r="D2" s="378"/>
      <c r="E2" s="378"/>
      <c r="F2" s="378"/>
      <c r="G2" s="378"/>
      <c r="H2" s="378"/>
      <c r="I2" s="378"/>
      <c r="J2" s="378"/>
      <c r="K2" s="378"/>
      <c r="L2" s="378"/>
      <c r="M2" s="378"/>
      <c r="N2" s="378"/>
      <c r="O2" s="378"/>
      <c r="P2" s="378"/>
      <c r="Q2" s="378"/>
      <c r="R2" s="378"/>
      <c r="S2" s="411"/>
    </row>
    <row r="3" spans="1:19" ht="13.5" thickBot="1" x14ac:dyDescent="0.25">
      <c r="A3" s="377" t="s">
        <v>153</v>
      </c>
      <c r="B3" s="378"/>
      <c r="C3" s="378"/>
      <c r="D3" s="378"/>
      <c r="E3" s="378"/>
      <c r="F3" s="378"/>
      <c r="G3" s="378"/>
      <c r="H3" s="378"/>
      <c r="I3" s="378"/>
      <c r="J3" s="378"/>
      <c r="K3" s="378"/>
      <c r="L3" s="378"/>
      <c r="M3" s="378"/>
      <c r="N3" s="378"/>
      <c r="O3" s="378" t="s">
        <v>0</v>
      </c>
      <c r="P3" s="411"/>
      <c r="Q3" s="434">
        <f>'RESUMEN-DPTO'!AK8</f>
        <v>0</v>
      </c>
      <c r="R3" s="435"/>
      <c r="S3" s="80"/>
    </row>
    <row r="4" spans="1:19" ht="13.5" thickBot="1" x14ac:dyDescent="0.25">
      <c r="A4" s="115"/>
      <c r="B4" s="103"/>
      <c r="C4" s="103"/>
      <c r="D4" s="116"/>
      <c r="E4" s="103"/>
      <c r="F4" s="103"/>
      <c r="G4" s="103"/>
      <c r="H4" s="103"/>
      <c r="I4" s="103"/>
      <c r="J4" s="103"/>
      <c r="K4" s="103"/>
      <c r="L4" s="103"/>
      <c r="M4" s="103"/>
      <c r="N4" s="103"/>
      <c r="O4" s="103"/>
      <c r="P4" s="103"/>
      <c r="Q4" s="103"/>
      <c r="R4" s="103"/>
      <c r="S4" s="80"/>
    </row>
    <row r="5" spans="1:19" ht="13.5" thickBot="1" x14ac:dyDescent="0.25">
      <c r="A5" s="377" t="s">
        <v>56</v>
      </c>
      <c r="B5" s="378"/>
      <c r="C5" s="378"/>
      <c r="D5" s="379">
        <f>'RESUMEN-DPTO'!D8:O8</f>
        <v>0</v>
      </c>
      <c r="E5" s="380"/>
      <c r="F5" s="380"/>
      <c r="G5" s="381"/>
      <c r="H5" s="103"/>
      <c r="I5" s="103"/>
      <c r="J5" s="386" t="s">
        <v>28</v>
      </c>
      <c r="K5" s="386"/>
      <c r="L5" s="386"/>
      <c r="M5" s="386"/>
      <c r="N5" s="379">
        <f>'RESUMEN-DPTO'!T8</f>
        <v>0</v>
      </c>
      <c r="O5" s="387"/>
      <c r="P5" s="387"/>
      <c r="Q5" s="387"/>
      <c r="R5" s="388"/>
      <c r="S5" s="80"/>
    </row>
    <row r="6" spans="1:19" ht="3" customHeight="1" thickBot="1" x14ac:dyDescent="0.25">
      <c r="A6" s="117"/>
      <c r="B6" s="118"/>
      <c r="C6" s="118"/>
      <c r="D6" s="116"/>
      <c r="E6" s="103"/>
      <c r="F6" s="103"/>
      <c r="G6" s="103"/>
      <c r="H6" s="103"/>
      <c r="I6" s="103"/>
      <c r="J6" s="203"/>
      <c r="K6" s="203"/>
      <c r="L6" s="203"/>
      <c r="M6" s="203"/>
      <c r="N6" s="103"/>
      <c r="O6" s="103"/>
      <c r="P6" s="103"/>
      <c r="Q6" s="103"/>
      <c r="R6" s="103"/>
      <c r="S6" s="80"/>
    </row>
    <row r="7" spans="1:19" ht="13.5" thickBot="1" x14ac:dyDescent="0.25">
      <c r="A7" s="377" t="s">
        <v>138</v>
      </c>
      <c r="B7" s="378"/>
      <c r="C7" s="378"/>
      <c r="D7" s="382"/>
      <c r="E7" s="383"/>
      <c r="F7" s="383"/>
      <c r="G7" s="384"/>
      <c r="H7" s="103"/>
      <c r="I7" s="103"/>
      <c r="J7" s="386" t="s">
        <v>55</v>
      </c>
      <c r="K7" s="386"/>
      <c r="L7" s="386"/>
      <c r="M7" s="386"/>
      <c r="N7" s="389"/>
      <c r="O7" s="390"/>
      <c r="P7" s="390"/>
      <c r="Q7" s="390"/>
      <c r="R7" s="391"/>
      <c r="S7" s="80"/>
    </row>
    <row r="8" spans="1:19" ht="2.25" customHeight="1" thickBot="1" x14ac:dyDescent="0.25">
      <c r="A8" s="117"/>
      <c r="B8" s="118"/>
      <c r="C8" s="118"/>
      <c r="D8" s="116"/>
      <c r="E8" s="103"/>
      <c r="F8" s="103"/>
      <c r="G8" s="103"/>
      <c r="H8" s="103"/>
      <c r="I8" s="103"/>
      <c r="J8" s="203"/>
      <c r="K8" s="203"/>
      <c r="L8" s="203"/>
      <c r="M8" s="203"/>
      <c r="N8" s="103"/>
      <c r="O8" s="103"/>
      <c r="P8" s="103"/>
      <c r="Q8" s="103"/>
      <c r="R8" s="103"/>
      <c r="S8" s="80"/>
    </row>
    <row r="9" spans="1:19" ht="13.5" thickBot="1" x14ac:dyDescent="0.25">
      <c r="A9" s="377" t="s">
        <v>42</v>
      </c>
      <c r="B9" s="378"/>
      <c r="C9" s="378"/>
      <c r="D9" s="385"/>
      <c r="E9" s="383"/>
      <c r="F9" s="383"/>
      <c r="G9" s="384"/>
      <c r="H9" s="103"/>
      <c r="I9" s="103"/>
      <c r="J9" s="386" t="s">
        <v>106</v>
      </c>
      <c r="K9" s="386"/>
      <c r="L9" s="386"/>
      <c r="M9" s="386"/>
      <c r="N9" s="392"/>
      <c r="O9" s="390"/>
      <c r="P9" s="390"/>
      <c r="Q9" s="390"/>
      <c r="R9" s="391"/>
      <c r="S9" s="80"/>
    </row>
    <row r="10" spans="1:19" ht="2.25" customHeight="1" thickBot="1" x14ac:dyDescent="0.25">
      <c r="A10" s="117"/>
      <c r="B10" s="118"/>
      <c r="C10" s="118"/>
      <c r="D10" s="116"/>
      <c r="E10" s="103"/>
      <c r="F10" s="103"/>
      <c r="G10" s="103"/>
      <c r="H10" s="103"/>
      <c r="I10" s="103"/>
      <c r="J10" s="118"/>
      <c r="K10" s="118"/>
      <c r="L10" s="118"/>
      <c r="M10" s="118"/>
      <c r="N10" s="103"/>
      <c r="O10" s="103"/>
      <c r="P10" s="103"/>
      <c r="Q10" s="103"/>
      <c r="R10" s="103"/>
      <c r="S10" s="80"/>
    </row>
    <row r="11" spans="1:19" ht="13.5" thickBot="1" x14ac:dyDescent="0.25">
      <c r="A11" s="377" t="s">
        <v>139</v>
      </c>
      <c r="B11" s="378"/>
      <c r="C11" s="378"/>
      <c r="D11" s="385"/>
      <c r="E11" s="383"/>
      <c r="F11" s="383"/>
      <c r="G11" s="384"/>
      <c r="H11" s="103"/>
      <c r="I11" s="103"/>
      <c r="J11" s="386" t="s">
        <v>109</v>
      </c>
      <c r="K11" s="386"/>
      <c r="L11" s="386"/>
      <c r="M11" s="386"/>
      <c r="N11" s="393"/>
      <c r="O11" s="394"/>
      <c r="P11" s="394"/>
      <c r="Q11" s="394"/>
      <c r="R11" s="395"/>
      <c r="S11" s="80"/>
    </row>
    <row r="12" spans="1:19" ht="6.75" customHeight="1" thickBot="1" x14ac:dyDescent="0.25">
      <c r="A12" s="120"/>
      <c r="B12" s="104"/>
      <c r="C12" s="104"/>
      <c r="D12" s="121"/>
      <c r="E12" s="104"/>
      <c r="F12" s="104"/>
      <c r="G12" s="104"/>
      <c r="H12" s="104"/>
      <c r="I12" s="104"/>
      <c r="J12" s="104"/>
      <c r="K12" s="104"/>
      <c r="L12" s="104"/>
      <c r="M12" s="104"/>
      <c r="N12" s="104"/>
      <c r="O12" s="104"/>
      <c r="P12" s="104"/>
      <c r="Q12" s="104"/>
      <c r="R12" s="104"/>
      <c r="S12" s="81"/>
    </row>
    <row r="13" spans="1:19" ht="13.5" thickBot="1" x14ac:dyDescent="0.25">
      <c r="A13" s="405" t="s">
        <v>26</v>
      </c>
      <c r="B13" s="406"/>
      <c r="C13" s="406"/>
      <c r="D13" s="406"/>
      <c r="E13" s="406"/>
      <c r="F13" s="406"/>
      <c r="G13" s="406"/>
      <c r="H13" s="406"/>
      <c r="I13" s="406"/>
      <c r="J13" s="406"/>
      <c r="K13" s="406"/>
      <c r="L13" s="406"/>
      <c r="M13" s="406"/>
      <c r="N13" s="406"/>
      <c r="O13" s="406"/>
      <c r="P13" s="406"/>
      <c r="Q13" s="406"/>
      <c r="R13" s="406"/>
      <c r="S13" s="407"/>
    </row>
    <row r="14" spans="1:19" ht="4.5" customHeight="1" thickBot="1" x14ac:dyDescent="0.25">
      <c r="A14" s="122"/>
      <c r="B14" s="105"/>
      <c r="C14" s="105"/>
      <c r="D14" s="105"/>
      <c r="E14" s="105"/>
      <c r="F14" s="105"/>
      <c r="G14" s="105"/>
      <c r="H14" s="105"/>
      <c r="I14" s="105"/>
      <c r="J14" s="105"/>
      <c r="K14" s="105"/>
      <c r="L14" s="105"/>
      <c r="M14" s="105"/>
      <c r="N14" s="105"/>
      <c r="O14" s="105"/>
      <c r="P14" s="105"/>
      <c r="Q14" s="105"/>
      <c r="R14" s="105"/>
      <c r="S14" s="82"/>
    </row>
    <row r="15" spans="1:19" s="124" customFormat="1" ht="3" customHeight="1" thickBot="1" x14ac:dyDescent="0.25">
      <c r="A15" s="208"/>
      <c r="B15" s="209"/>
      <c r="C15" s="209"/>
      <c r="D15" s="209"/>
      <c r="E15" s="209"/>
      <c r="F15" s="209"/>
      <c r="G15" s="209"/>
      <c r="H15" s="209"/>
      <c r="I15" s="209"/>
      <c r="J15" s="209"/>
      <c r="K15" s="209"/>
      <c r="L15" s="209"/>
      <c r="M15" s="209"/>
      <c r="N15" s="209"/>
      <c r="O15" s="209"/>
      <c r="P15" s="209"/>
      <c r="Q15" s="209"/>
      <c r="R15" s="209"/>
      <c r="S15" s="83"/>
    </row>
    <row r="16" spans="1:19" s="124" customFormat="1" ht="13.5" thickBot="1" x14ac:dyDescent="0.25">
      <c r="A16" s="429" t="s">
        <v>273</v>
      </c>
      <c r="B16" s="430"/>
      <c r="C16" s="430"/>
      <c r="D16" s="430"/>
      <c r="E16" s="430"/>
      <c r="F16" s="100"/>
      <c r="G16" s="431" t="s">
        <v>145</v>
      </c>
      <c r="H16" s="432"/>
      <c r="I16" s="432"/>
      <c r="J16" s="432"/>
      <c r="K16" s="433"/>
      <c r="L16" s="209"/>
      <c r="M16" s="209"/>
      <c r="N16" s="209"/>
      <c r="O16" s="209"/>
      <c r="P16" s="209"/>
      <c r="Q16" s="209"/>
      <c r="R16" s="209"/>
      <c r="S16" s="83"/>
    </row>
    <row r="17" spans="1:19" s="124" customFormat="1" ht="3" customHeight="1" thickBot="1" x14ac:dyDescent="0.25">
      <c r="A17" s="208"/>
      <c r="B17" s="209"/>
      <c r="C17" s="209"/>
      <c r="D17" s="209"/>
      <c r="E17" s="209"/>
      <c r="F17" s="209"/>
      <c r="G17" s="209"/>
      <c r="H17" s="209"/>
      <c r="I17" s="209"/>
      <c r="J17" s="209"/>
      <c r="K17" s="209"/>
      <c r="L17" s="209"/>
      <c r="M17" s="209"/>
      <c r="N17" s="209"/>
      <c r="O17" s="209"/>
      <c r="P17" s="209"/>
      <c r="Q17" s="209"/>
      <c r="R17" s="209"/>
      <c r="S17" s="83"/>
    </row>
    <row r="18" spans="1:19" x14ac:dyDescent="0.2">
      <c r="A18" s="376" t="s">
        <v>25</v>
      </c>
      <c r="B18" s="413" t="s">
        <v>264</v>
      </c>
      <c r="C18" s="415" t="s">
        <v>265</v>
      </c>
      <c r="D18" s="423" t="s">
        <v>143</v>
      </c>
      <c r="E18" s="424"/>
      <c r="F18" s="424"/>
      <c r="G18" s="425"/>
      <c r="H18" s="417" t="s">
        <v>260</v>
      </c>
      <c r="I18" s="419" t="s">
        <v>261</v>
      </c>
      <c r="J18" s="421" t="s">
        <v>262</v>
      </c>
      <c r="K18" s="376" t="s">
        <v>263</v>
      </c>
      <c r="L18" s="374"/>
      <c r="M18" s="375"/>
      <c r="N18" s="373" t="s">
        <v>123</v>
      </c>
      <c r="O18" s="374"/>
      <c r="P18" s="374"/>
      <c r="Q18" s="374"/>
      <c r="R18" s="374"/>
      <c r="S18" s="375"/>
    </row>
    <row r="19" spans="1:19" ht="63.75" customHeight="1" thickBot="1" x14ac:dyDescent="0.25">
      <c r="A19" s="412"/>
      <c r="B19" s="414"/>
      <c r="C19" s="416"/>
      <c r="D19" s="44" t="s">
        <v>266</v>
      </c>
      <c r="E19" s="42" t="s">
        <v>257</v>
      </c>
      <c r="F19" s="207" t="s">
        <v>258</v>
      </c>
      <c r="G19" s="78" t="s">
        <v>259</v>
      </c>
      <c r="H19" s="418"/>
      <c r="I19" s="420"/>
      <c r="J19" s="422"/>
      <c r="K19" s="206" t="s">
        <v>142</v>
      </c>
      <c r="L19" s="207" t="s">
        <v>140</v>
      </c>
      <c r="M19" s="84" t="s">
        <v>141</v>
      </c>
      <c r="N19" s="126" t="s">
        <v>134</v>
      </c>
      <c r="O19" s="205" t="s">
        <v>135</v>
      </c>
      <c r="P19" s="207" t="s">
        <v>125</v>
      </c>
      <c r="Q19" s="207" t="s">
        <v>136</v>
      </c>
      <c r="R19" s="207" t="s">
        <v>124</v>
      </c>
      <c r="S19" s="84" t="s">
        <v>137</v>
      </c>
    </row>
    <row r="20" spans="1:19" x14ac:dyDescent="0.2">
      <c r="A20" s="128">
        <v>1</v>
      </c>
      <c r="B20" s="129"/>
      <c r="C20" s="129"/>
      <c r="D20" s="130"/>
      <c r="E20" s="131"/>
      <c r="F20" s="131"/>
      <c r="G20" s="107"/>
      <c r="H20" s="132"/>
      <c r="I20" s="129"/>
      <c r="J20" s="133"/>
      <c r="K20" s="132"/>
      <c r="L20" s="129"/>
      <c r="M20" s="133"/>
      <c r="N20" s="134">
        <f>IFERROR((K20+L20+M20),0)</f>
        <v>0</v>
      </c>
      <c r="O20" s="135">
        <f>IFERROR((N20*I20)*(J20/100),0)</f>
        <v>0</v>
      </c>
      <c r="P20" s="135">
        <f>IFERROR(((IF(I20&gt;=16,15,((I20*15)/16))*J20)/100)/H20,0)</f>
        <v>0</v>
      </c>
      <c r="Q20" s="135">
        <f>IFERROR(((IF(I20&gt;=16,30,((I20*30)/16))*J20)/100)/H20,0)</f>
        <v>0</v>
      </c>
      <c r="R20" s="136">
        <f>IFERROR(IF(B20="Pregrado",((IF(I20&gt;=16,VLOOKUP('P11'!G20,INFORMACION!$D:$E,2,FALSE)*N20,((VLOOKUP('P11'!G20,INFORMACION!$D:$E,2,FALSE)*N20)*I20)/16)))*(J20/100),((IF(I20&gt;=16,(VLOOKUP('P11'!G20,INFORMACION!$D:$E,2,FALSE)+10)*N20,(((VLOOKUP('P11'!G20,INFORMACION!$D:$E,2,FALSE)+10)*N20)*I20)/16)))*(J20/100)),0)</f>
        <v>0</v>
      </c>
      <c r="S20" s="85">
        <f>IFERROR(O20+P20+Q20+R20,0)</f>
        <v>0</v>
      </c>
    </row>
    <row r="21" spans="1:19" x14ac:dyDescent="0.2">
      <c r="A21" s="137">
        <v>2</v>
      </c>
      <c r="B21" s="138"/>
      <c r="C21" s="138"/>
      <c r="D21" s="139"/>
      <c r="E21" s="140"/>
      <c r="F21" s="138"/>
      <c r="G21" s="108"/>
      <c r="H21" s="141"/>
      <c r="I21" s="138"/>
      <c r="J21" s="142"/>
      <c r="K21" s="141"/>
      <c r="L21" s="138"/>
      <c r="M21" s="142"/>
      <c r="N21" s="143">
        <f t="shared" ref="N21:N26" si="0">IFERROR((K21+L21+M21),0)</f>
        <v>0</v>
      </c>
      <c r="O21" s="144">
        <f t="shared" ref="O21:O26" si="1">IFERROR((N21*I21)*(J21/100),0)</f>
        <v>0</v>
      </c>
      <c r="P21" s="144">
        <f t="shared" ref="P21:P26" si="2">IFERROR(((IF(I21&gt;=16,15,((I21*15)/16))*J21)/100)/H21,0)</f>
        <v>0</v>
      </c>
      <c r="Q21" s="144">
        <f t="shared" ref="Q21:Q26" si="3">IFERROR(((IF(I21&gt;=16,30,((I21*30)/16))*J21)/100)/H21,0)</f>
        <v>0</v>
      </c>
      <c r="R21" s="145">
        <f>IFERROR(IF(B21="Pregrado",((IF(I21&gt;=16,VLOOKUP('P11'!G21,INFORMACION!$D:$E,2,FALSE)*N21,((VLOOKUP('P11'!G21,INFORMACION!$D:$E,2,FALSE)*N21)*I21)/16)))*(J21/100),((IF(I21&gt;=16,(VLOOKUP('P11'!G21,INFORMACION!$D:$E,2,FALSE)+10)*N21,(((VLOOKUP('P11'!G21,INFORMACION!$D:$E,2,FALSE)+10)*N21)*I21)/16)))*(J21/100)),0)</f>
        <v>0</v>
      </c>
      <c r="S21" s="86">
        <f t="shared" ref="S21:S26" si="4">IFERROR(O21+P21+Q21+R21,0)</f>
        <v>0</v>
      </c>
    </row>
    <row r="22" spans="1:19" x14ac:dyDescent="0.2">
      <c r="A22" s="137">
        <v>3</v>
      </c>
      <c r="B22" s="138"/>
      <c r="C22" s="138"/>
      <c r="D22" s="139"/>
      <c r="E22" s="140"/>
      <c r="F22" s="138"/>
      <c r="G22" s="108"/>
      <c r="H22" s="141"/>
      <c r="I22" s="138"/>
      <c r="J22" s="142"/>
      <c r="K22" s="141"/>
      <c r="L22" s="138"/>
      <c r="M22" s="142"/>
      <c r="N22" s="143">
        <f t="shared" si="0"/>
        <v>0</v>
      </c>
      <c r="O22" s="144">
        <f t="shared" si="1"/>
        <v>0</v>
      </c>
      <c r="P22" s="144">
        <f t="shared" si="2"/>
        <v>0</v>
      </c>
      <c r="Q22" s="144">
        <f t="shared" si="3"/>
        <v>0</v>
      </c>
      <c r="R22" s="145">
        <f>IFERROR(IF(B22="Pregrado",((IF(I22&gt;=16,VLOOKUP('P11'!G22,INFORMACION!$D:$E,2,FALSE)*N22,((VLOOKUP('P11'!G22,INFORMACION!$D:$E,2,FALSE)*N22)*I22)/16)))*(J22/100),((IF(I22&gt;=16,(VLOOKUP('P11'!G22,INFORMACION!$D:$E,2,FALSE)+10)*N22,(((VLOOKUP('P11'!G22,INFORMACION!$D:$E,2,FALSE)+10)*N22)*I22)/16)))*(J22/100)),0)</f>
        <v>0</v>
      </c>
      <c r="S22" s="86">
        <f t="shared" si="4"/>
        <v>0</v>
      </c>
    </row>
    <row r="23" spans="1:19" x14ac:dyDescent="0.2">
      <c r="A23" s="137">
        <v>4</v>
      </c>
      <c r="B23" s="138"/>
      <c r="C23" s="138"/>
      <c r="D23" s="139"/>
      <c r="E23" s="140"/>
      <c r="F23" s="138"/>
      <c r="G23" s="108"/>
      <c r="H23" s="141"/>
      <c r="I23" s="138"/>
      <c r="J23" s="142"/>
      <c r="K23" s="141"/>
      <c r="L23" s="138"/>
      <c r="M23" s="142"/>
      <c r="N23" s="143">
        <f t="shared" si="0"/>
        <v>0</v>
      </c>
      <c r="O23" s="144">
        <f t="shared" si="1"/>
        <v>0</v>
      </c>
      <c r="P23" s="144">
        <f t="shared" si="2"/>
        <v>0</v>
      </c>
      <c r="Q23" s="144">
        <f t="shared" si="3"/>
        <v>0</v>
      </c>
      <c r="R23" s="145">
        <f>IFERROR(IF(B23="Pregrado",((IF(I23&gt;=16,VLOOKUP('P11'!G23,INFORMACION!$D:$E,2,FALSE)*N23,((VLOOKUP('P11'!G23,INFORMACION!$D:$E,2,FALSE)*N23)*I23)/16)))*(J23/100),((IF(I23&gt;=16,(VLOOKUP('P11'!G23,INFORMACION!$D:$E,2,FALSE)+10)*N23,(((VLOOKUP('P11'!G23,INFORMACION!$D:$E,2,FALSE)+10)*N23)*I23)/16)))*(J23/100)),0)</f>
        <v>0</v>
      </c>
      <c r="S23" s="86">
        <f t="shared" si="4"/>
        <v>0</v>
      </c>
    </row>
    <row r="24" spans="1:19" x14ac:dyDescent="0.2">
      <c r="A24" s="137">
        <v>5</v>
      </c>
      <c r="B24" s="138"/>
      <c r="C24" s="138"/>
      <c r="D24" s="139"/>
      <c r="E24" s="140"/>
      <c r="F24" s="138"/>
      <c r="G24" s="108"/>
      <c r="H24" s="141"/>
      <c r="I24" s="138"/>
      <c r="J24" s="142"/>
      <c r="K24" s="141"/>
      <c r="L24" s="138"/>
      <c r="M24" s="142"/>
      <c r="N24" s="143">
        <f t="shared" si="0"/>
        <v>0</v>
      </c>
      <c r="O24" s="144">
        <f t="shared" si="1"/>
        <v>0</v>
      </c>
      <c r="P24" s="144">
        <f t="shared" si="2"/>
        <v>0</v>
      </c>
      <c r="Q24" s="144">
        <f t="shared" si="3"/>
        <v>0</v>
      </c>
      <c r="R24" s="145">
        <f>IFERROR(IF(B24="Pregrado",((IF(I24&gt;=16,VLOOKUP('P11'!G24,INFORMACION!$D:$E,2,FALSE)*N24,((VLOOKUP('P11'!G24,INFORMACION!$D:$E,2,FALSE)*N24)*I24)/16)))*(J24/100),((IF(I24&gt;=16,(VLOOKUP('P11'!G24,INFORMACION!$D:$E,2,FALSE)+10)*N24,(((VLOOKUP('P11'!G24,INFORMACION!$D:$E,2,FALSE)+10)*N24)*I24)/16)))*(J24/100)),0)</f>
        <v>0</v>
      </c>
      <c r="S24" s="86">
        <f t="shared" si="4"/>
        <v>0</v>
      </c>
    </row>
    <row r="25" spans="1:19" x14ac:dyDescent="0.2">
      <c r="A25" s="137">
        <v>6</v>
      </c>
      <c r="B25" s="138"/>
      <c r="C25" s="138"/>
      <c r="D25" s="139"/>
      <c r="E25" s="138"/>
      <c r="F25" s="138"/>
      <c r="G25" s="108"/>
      <c r="H25" s="141"/>
      <c r="I25" s="138"/>
      <c r="J25" s="142"/>
      <c r="K25" s="141"/>
      <c r="L25" s="138"/>
      <c r="M25" s="142"/>
      <c r="N25" s="143">
        <f t="shared" si="0"/>
        <v>0</v>
      </c>
      <c r="O25" s="144">
        <f t="shared" si="1"/>
        <v>0</v>
      </c>
      <c r="P25" s="144">
        <f t="shared" si="2"/>
        <v>0</v>
      </c>
      <c r="Q25" s="144">
        <f t="shared" si="3"/>
        <v>0</v>
      </c>
      <c r="R25" s="145">
        <f>IFERROR(IF(B25="Pregrado",((IF(I25&gt;=16,VLOOKUP('P11'!G25,INFORMACION!$D:$E,2,FALSE)*N25,((VLOOKUP('P11'!G25,INFORMACION!$D:$E,2,FALSE)*N25)*I25)/16)))*(J25/100),((IF(I25&gt;=16,(VLOOKUP('P11'!G25,INFORMACION!$D:$E,2,FALSE)+10)*N25,(((VLOOKUP('P11'!G25,INFORMACION!$D:$E,2,FALSE)+10)*N25)*I25)/16)))*(J25/100)),0)</f>
        <v>0</v>
      </c>
      <c r="S25" s="86">
        <f t="shared" si="4"/>
        <v>0</v>
      </c>
    </row>
    <row r="26" spans="1:19" ht="13.5" thickBot="1" x14ac:dyDescent="0.25">
      <c r="A26" s="146">
        <v>7</v>
      </c>
      <c r="B26" s="147"/>
      <c r="C26" s="147"/>
      <c r="D26" s="148"/>
      <c r="E26" s="147"/>
      <c r="F26" s="147"/>
      <c r="G26" s="109"/>
      <c r="H26" s="149"/>
      <c r="I26" s="147"/>
      <c r="J26" s="150"/>
      <c r="K26" s="149"/>
      <c r="L26" s="147"/>
      <c r="M26" s="150"/>
      <c r="N26" s="151">
        <f t="shared" si="0"/>
        <v>0</v>
      </c>
      <c r="O26" s="152">
        <f t="shared" si="1"/>
        <v>0</v>
      </c>
      <c r="P26" s="152">
        <f t="shared" si="2"/>
        <v>0</v>
      </c>
      <c r="Q26" s="152">
        <f t="shared" si="3"/>
        <v>0</v>
      </c>
      <c r="R26" s="153">
        <f>IFERROR(IF(B26="Pregrado",((IF(I26&gt;=16,VLOOKUP('P11'!G26,INFORMACION!$D:$E,2,FALSE)*N26,((VLOOKUP('P11'!G26,INFORMACION!$D:$E,2,FALSE)*N26)*I26)/16)))*(J26/100),((IF(I26&gt;=16,(VLOOKUP('P11'!G26,INFORMACION!$D:$E,2,FALSE)+10)*N26,(((VLOOKUP('P11'!G26,INFORMACION!$D:$E,2,FALSE)+10)*N26)*I26)/16)))*(J26/100)),0)</f>
        <v>0</v>
      </c>
      <c r="S26" s="87">
        <f t="shared" si="4"/>
        <v>0</v>
      </c>
    </row>
    <row r="27" spans="1:19" ht="1.5" customHeight="1" thickBot="1" x14ac:dyDescent="0.25">
      <c r="A27" s="154"/>
      <c r="B27" s="155"/>
      <c r="C27" s="110"/>
      <c r="D27" s="156" t="s">
        <v>270</v>
      </c>
      <c r="E27" s="155"/>
      <c r="F27" s="155"/>
      <c r="G27" s="110"/>
      <c r="H27" s="157">
        <v>1</v>
      </c>
      <c r="I27" s="158">
        <v>16</v>
      </c>
      <c r="J27" s="159">
        <v>100</v>
      </c>
      <c r="K27" s="154"/>
      <c r="L27" s="155"/>
      <c r="M27" s="88"/>
      <c r="N27" s="160"/>
      <c r="O27" s="155"/>
      <c r="P27" s="155"/>
      <c r="Q27" s="155"/>
      <c r="R27" s="155"/>
      <c r="S27" s="88"/>
    </row>
    <row r="28" spans="1:19" ht="15.75" thickBot="1" x14ac:dyDescent="0.25">
      <c r="A28" s="426" t="s">
        <v>144</v>
      </c>
      <c r="B28" s="427"/>
      <c r="C28" s="427"/>
      <c r="D28" s="427"/>
      <c r="E28" s="427"/>
      <c r="F28" s="427"/>
      <c r="G28" s="427"/>
      <c r="H28" s="427"/>
      <c r="I28" s="427"/>
      <c r="J28" s="428"/>
      <c r="K28" s="161">
        <f>SUM(K20:K26)</f>
        <v>0</v>
      </c>
      <c r="L28" s="162">
        <f t="shared" ref="L28:S28" si="5">SUM(L20:L26)</f>
        <v>0</v>
      </c>
      <c r="M28" s="89">
        <f t="shared" si="5"/>
        <v>0</v>
      </c>
      <c r="N28" s="163">
        <f t="shared" si="5"/>
        <v>0</v>
      </c>
      <c r="O28" s="162">
        <f t="shared" si="5"/>
        <v>0</v>
      </c>
      <c r="P28" s="162">
        <f t="shared" si="5"/>
        <v>0</v>
      </c>
      <c r="Q28" s="162">
        <f t="shared" si="5"/>
        <v>0</v>
      </c>
      <c r="R28" s="162">
        <f t="shared" si="5"/>
        <v>0</v>
      </c>
      <c r="S28" s="89">
        <f t="shared" si="5"/>
        <v>0</v>
      </c>
    </row>
    <row r="29" spans="1:19" ht="15.75" thickBot="1" x14ac:dyDescent="0.25">
      <c r="A29" s="426" t="s">
        <v>150</v>
      </c>
      <c r="B29" s="427"/>
      <c r="C29" s="427"/>
      <c r="D29" s="427"/>
      <c r="E29" s="427"/>
      <c r="F29" s="427"/>
      <c r="G29" s="427"/>
      <c r="H29" s="427"/>
      <c r="I29" s="427"/>
      <c r="J29" s="428"/>
      <c r="K29" s="161">
        <v>0</v>
      </c>
      <c r="L29" s="162">
        <v>0</v>
      </c>
      <c r="M29" s="89">
        <v>0</v>
      </c>
      <c r="N29" s="163">
        <v>0</v>
      </c>
      <c r="O29" s="162">
        <v>0</v>
      </c>
      <c r="P29" s="162">
        <f>VLOOKUP(G16,INFORMACION!T:V,2,FALSE)</f>
        <v>0</v>
      </c>
      <c r="Q29" s="162">
        <f>VLOOKUP(G16,INFORMACION!T:V,3,FALSE)</f>
        <v>0</v>
      </c>
      <c r="R29" s="162">
        <v>0</v>
      </c>
      <c r="S29" s="89">
        <f>SUM(P29:Q29)</f>
        <v>0</v>
      </c>
    </row>
    <row r="30" spans="1:19" ht="15.75" thickBot="1" x14ac:dyDescent="0.25">
      <c r="A30" s="426" t="s">
        <v>274</v>
      </c>
      <c r="B30" s="427"/>
      <c r="C30" s="427"/>
      <c r="D30" s="427"/>
      <c r="E30" s="427"/>
      <c r="F30" s="427"/>
      <c r="G30" s="427"/>
      <c r="H30" s="427"/>
      <c r="I30" s="427"/>
      <c r="J30" s="428"/>
      <c r="K30" s="161">
        <f>SUM(K28:K29)</f>
        <v>0</v>
      </c>
      <c r="L30" s="162">
        <f t="shared" ref="L30:S30" si="6">SUM(L28:L29)</f>
        <v>0</v>
      </c>
      <c r="M30" s="89">
        <f t="shared" si="6"/>
        <v>0</v>
      </c>
      <c r="N30" s="163">
        <f t="shared" si="6"/>
        <v>0</v>
      </c>
      <c r="O30" s="162">
        <f t="shared" si="6"/>
        <v>0</v>
      </c>
      <c r="P30" s="162">
        <f t="shared" si="6"/>
        <v>0</v>
      </c>
      <c r="Q30" s="162">
        <f t="shared" si="6"/>
        <v>0</v>
      </c>
      <c r="R30" s="162">
        <f t="shared" si="6"/>
        <v>0</v>
      </c>
      <c r="S30" s="89">
        <f t="shared" si="6"/>
        <v>0</v>
      </c>
    </row>
    <row r="31" spans="1:19" ht="10.5" customHeight="1" x14ac:dyDescent="0.2">
      <c r="A31" s="164"/>
      <c r="B31" s="111"/>
      <c r="C31" s="111"/>
      <c r="D31" s="165"/>
      <c r="E31" s="111"/>
      <c r="F31" s="111"/>
      <c r="G31" s="111"/>
      <c r="H31" s="111"/>
      <c r="I31" s="111"/>
      <c r="J31" s="111"/>
      <c r="K31" s="111"/>
      <c r="L31" s="111"/>
      <c r="M31" s="111"/>
      <c r="N31" s="111"/>
      <c r="O31" s="111"/>
      <c r="P31" s="111"/>
      <c r="Q31" s="111"/>
      <c r="R31" s="111"/>
      <c r="S31" s="90"/>
    </row>
    <row r="32" spans="1:19" ht="13.5" thickBot="1" x14ac:dyDescent="0.25"/>
    <row r="33" spans="1:19" ht="13.5" thickBot="1" x14ac:dyDescent="0.25">
      <c r="G33" s="402" t="s">
        <v>152</v>
      </c>
      <c r="H33" s="403"/>
      <c r="I33" s="403"/>
      <c r="J33" s="403"/>
      <c r="K33" s="403"/>
      <c r="L33" s="403"/>
      <c r="M33" s="403"/>
      <c r="N33" s="404"/>
      <c r="Q33" s="124"/>
    </row>
    <row r="34" spans="1:19" ht="13.5" thickBot="1" x14ac:dyDescent="0.25">
      <c r="G34" s="400" t="s">
        <v>151</v>
      </c>
      <c r="H34" s="396"/>
      <c r="I34" s="396"/>
      <c r="J34" s="396"/>
      <c r="K34" s="396"/>
      <c r="L34" s="401"/>
      <c r="M34" s="400" t="s">
        <v>126</v>
      </c>
      <c r="N34" s="444"/>
      <c r="Q34" s="100"/>
    </row>
    <row r="35" spans="1:19" ht="16.5" thickBot="1" x14ac:dyDescent="0.25">
      <c r="G35" s="397" t="s">
        <v>275</v>
      </c>
      <c r="H35" s="398"/>
      <c r="I35" s="398"/>
      <c r="J35" s="398"/>
      <c r="K35" s="398"/>
      <c r="L35" s="399"/>
      <c r="M35" s="445">
        <f>S30</f>
        <v>0</v>
      </c>
      <c r="N35" s="446"/>
      <c r="Q35" s="124"/>
    </row>
    <row r="36" spans="1:19" x14ac:dyDescent="0.2">
      <c r="G36" s="112"/>
      <c r="H36" s="112"/>
      <c r="I36" s="112"/>
      <c r="J36" s="112"/>
      <c r="K36" s="112"/>
      <c r="L36" s="112"/>
      <c r="M36" s="167"/>
      <c r="N36" s="167"/>
      <c r="Q36" s="124"/>
    </row>
    <row r="37" spans="1:19" ht="13.5" thickBot="1" x14ac:dyDescent="0.25">
      <c r="G37" s="112"/>
      <c r="H37" s="112"/>
      <c r="I37" s="112"/>
      <c r="J37" s="112"/>
      <c r="K37" s="112"/>
      <c r="L37" s="112"/>
      <c r="M37" s="167"/>
      <c r="N37" s="167"/>
      <c r="Q37" s="124"/>
    </row>
    <row r="38" spans="1:19" ht="13.5" thickBot="1" x14ac:dyDescent="0.25">
      <c r="A38" s="405" t="s">
        <v>38</v>
      </c>
      <c r="B38" s="406"/>
      <c r="C38" s="406"/>
      <c r="D38" s="406"/>
      <c r="E38" s="406"/>
      <c r="F38" s="406"/>
      <c r="G38" s="407"/>
      <c r="H38" s="97"/>
      <c r="I38" s="402" t="s">
        <v>157</v>
      </c>
      <c r="J38" s="403"/>
      <c r="K38" s="403"/>
      <c r="L38" s="403"/>
      <c r="M38" s="403"/>
      <c r="N38" s="403"/>
      <c r="O38" s="403"/>
      <c r="P38" s="403"/>
      <c r="Q38" s="403"/>
      <c r="R38" s="403"/>
      <c r="S38" s="404"/>
    </row>
    <row r="39" spans="1:19" ht="13.5" thickBot="1" x14ac:dyDescent="0.25">
      <c r="A39" s="204" t="s">
        <v>25</v>
      </c>
      <c r="B39" s="396" t="s">
        <v>121</v>
      </c>
      <c r="C39" s="396"/>
      <c r="D39" s="396"/>
      <c r="E39" s="396" t="s">
        <v>154</v>
      </c>
      <c r="F39" s="396"/>
      <c r="G39" s="210" t="s">
        <v>155</v>
      </c>
      <c r="I39" s="92" t="s">
        <v>25</v>
      </c>
      <c r="J39" s="400" t="s">
        <v>121</v>
      </c>
      <c r="K39" s="396"/>
      <c r="L39" s="396"/>
      <c r="M39" s="396"/>
      <c r="N39" s="444"/>
      <c r="O39" s="451" t="s">
        <v>154</v>
      </c>
      <c r="P39" s="452"/>
      <c r="Q39" s="452"/>
      <c r="R39" s="453"/>
      <c r="S39" s="92" t="s">
        <v>159</v>
      </c>
    </row>
    <row r="40" spans="1:19" ht="20.100000000000001" customHeight="1" x14ac:dyDescent="0.2">
      <c r="A40" s="169">
        <v>1</v>
      </c>
      <c r="B40" s="450"/>
      <c r="C40" s="450"/>
      <c r="D40" s="450"/>
      <c r="E40" s="454"/>
      <c r="F40" s="454"/>
      <c r="G40" s="93"/>
      <c r="I40" s="169">
        <v>1</v>
      </c>
      <c r="J40" s="450"/>
      <c r="K40" s="450"/>
      <c r="L40" s="450"/>
      <c r="M40" s="450"/>
      <c r="N40" s="450"/>
      <c r="O40" s="458"/>
      <c r="P40" s="459"/>
      <c r="Q40" s="459"/>
      <c r="R40" s="460"/>
      <c r="S40" s="93"/>
    </row>
    <row r="41" spans="1:19" ht="20.100000000000001" customHeight="1" x14ac:dyDescent="0.2">
      <c r="A41" s="137">
        <v>2</v>
      </c>
      <c r="B41" s="450"/>
      <c r="C41" s="450"/>
      <c r="D41" s="450"/>
      <c r="E41" s="436"/>
      <c r="F41" s="436"/>
      <c r="G41" s="99"/>
      <c r="I41" s="137">
        <v>2</v>
      </c>
      <c r="J41" s="450"/>
      <c r="K41" s="450"/>
      <c r="L41" s="450"/>
      <c r="M41" s="450"/>
      <c r="N41" s="450"/>
      <c r="O41" s="438"/>
      <c r="P41" s="439"/>
      <c r="Q41" s="439"/>
      <c r="R41" s="440"/>
      <c r="S41" s="94"/>
    </row>
    <row r="42" spans="1:19" ht="20.100000000000001" customHeight="1" x14ac:dyDescent="0.2">
      <c r="A42" s="137">
        <v>3</v>
      </c>
      <c r="B42" s="450"/>
      <c r="C42" s="450"/>
      <c r="D42" s="450"/>
      <c r="E42" s="436"/>
      <c r="F42" s="436"/>
      <c r="G42" s="94"/>
      <c r="I42" s="137">
        <v>3</v>
      </c>
      <c r="J42" s="450"/>
      <c r="K42" s="450"/>
      <c r="L42" s="450"/>
      <c r="M42" s="450"/>
      <c r="N42" s="450"/>
      <c r="O42" s="438"/>
      <c r="P42" s="439"/>
      <c r="Q42" s="439"/>
      <c r="R42" s="440"/>
      <c r="S42" s="94"/>
    </row>
    <row r="43" spans="1:19" ht="20.100000000000001" customHeight="1" x14ac:dyDescent="0.2">
      <c r="A43" s="137">
        <v>4</v>
      </c>
      <c r="B43" s="450"/>
      <c r="C43" s="450"/>
      <c r="D43" s="450"/>
      <c r="E43" s="436"/>
      <c r="F43" s="436"/>
      <c r="G43" s="94"/>
      <c r="I43" s="137">
        <v>4</v>
      </c>
      <c r="J43" s="450"/>
      <c r="K43" s="450"/>
      <c r="L43" s="450"/>
      <c r="M43" s="450"/>
      <c r="N43" s="450"/>
      <c r="O43" s="438"/>
      <c r="P43" s="439"/>
      <c r="Q43" s="439"/>
      <c r="R43" s="440"/>
      <c r="S43" s="94"/>
    </row>
    <row r="44" spans="1:19" ht="20.100000000000001" customHeight="1" thickBot="1" x14ac:dyDescent="0.25">
      <c r="A44" s="170">
        <v>5</v>
      </c>
      <c r="B44" s="450"/>
      <c r="C44" s="450"/>
      <c r="D44" s="450"/>
      <c r="E44" s="437"/>
      <c r="F44" s="437"/>
      <c r="G44" s="95"/>
      <c r="H44" s="97"/>
      <c r="I44" s="170">
        <v>5</v>
      </c>
      <c r="J44" s="450"/>
      <c r="K44" s="450"/>
      <c r="L44" s="450"/>
      <c r="M44" s="450"/>
      <c r="N44" s="450"/>
      <c r="O44" s="441"/>
      <c r="P44" s="442"/>
      <c r="Q44" s="442"/>
      <c r="R44" s="443"/>
      <c r="S44" s="95"/>
    </row>
    <row r="45" spans="1:19" ht="13.5" thickBot="1" x14ac:dyDescent="0.25">
      <c r="A45" s="455" t="s">
        <v>156</v>
      </c>
      <c r="B45" s="456"/>
      <c r="C45" s="456"/>
      <c r="D45" s="456"/>
      <c r="E45" s="456"/>
      <c r="F45" s="456"/>
      <c r="G45" s="211">
        <f>SUM(G40:G44)</f>
        <v>0</v>
      </c>
      <c r="H45" s="97"/>
      <c r="I45" s="455" t="s">
        <v>160</v>
      </c>
      <c r="J45" s="456"/>
      <c r="K45" s="456"/>
      <c r="L45" s="456"/>
      <c r="M45" s="456"/>
      <c r="N45" s="456"/>
      <c r="O45" s="456"/>
      <c r="P45" s="456"/>
      <c r="Q45" s="456"/>
      <c r="R45" s="457"/>
      <c r="S45" s="96">
        <f>SUM(S40:S44)</f>
        <v>0</v>
      </c>
    </row>
    <row r="46" spans="1:19" ht="13.5" thickBot="1" x14ac:dyDescent="0.25">
      <c r="A46" s="97"/>
      <c r="B46" s="97"/>
      <c r="C46" s="97"/>
      <c r="D46" s="171"/>
      <c r="E46" s="97"/>
      <c r="F46" s="97"/>
      <c r="G46" s="97"/>
      <c r="H46" s="97"/>
      <c r="I46" s="97"/>
      <c r="J46" s="97"/>
      <c r="K46" s="97"/>
      <c r="L46" s="97"/>
      <c r="M46" s="97"/>
      <c r="N46" s="97"/>
      <c r="O46" s="97"/>
      <c r="P46" s="97"/>
      <c r="Q46" s="97"/>
      <c r="R46" s="97"/>
      <c r="S46" s="97"/>
    </row>
    <row r="47" spans="1:19" ht="13.5" thickBot="1" x14ac:dyDescent="0.25">
      <c r="A47" s="447" t="s">
        <v>245</v>
      </c>
      <c r="B47" s="448"/>
      <c r="C47" s="448"/>
      <c r="D47" s="448"/>
      <c r="E47" s="448"/>
      <c r="F47" s="448"/>
      <c r="G47" s="449"/>
      <c r="H47" s="97"/>
      <c r="I47" s="402" t="s">
        <v>246</v>
      </c>
      <c r="J47" s="403"/>
      <c r="K47" s="403"/>
      <c r="L47" s="403"/>
      <c r="M47" s="403"/>
      <c r="N47" s="403"/>
      <c r="O47" s="403"/>
      <c r="P47" s="403"/>
      <c r="Q47" s="403"/>
      <c r="R47" s="403"/>
      <c r="S47" s="404"/>
    </row>
    <row r="48" spans="1:19" ht="13.5" thickBot="1" x14ac:dyDescent="0.25">
      <c r="A48" s="204" t="s">
        <v>25</v>
      </c>
      <c r="B48" s="396" t="s">
        <v>121</v>
      </c>
      <c r="C48" s="396"/>
      <c r="D48" s="396"/>
      <c r="E48" s="396" t="s">
        <v>174</v>
      </c>
      <c r="F48" s="396"/>
      <c r="G48" s="210" t="s">
        <v>155</v>
      </c>
      <c r="H48" s="97"/>
      <c r="I48" s="92" t="s">
        <v>25</v>
      </c>
      <c r="J48" s="400" t="s">
        <v>121</v>
      </c>
      <c r="K48" s="396"/>
      <c r="L48" s="396"/>
      <c r="M48" s="396"/>
      <c r="N48" s="444"/>
      <c r="O48" s="451" t="s">
        <v>154</v>
      </c>
      <c r="P48" s="452"/>
      <c r="Q48" s="452"/>
      <c r="R48" s="453"/>
      <c r="S48" s="92" t="s">
        <v>159</v>
      </c>
    </row>
    <row r="49" spans="1:19" x14ac:dyDescent="0.2">
      <c r="A49" s="172">
        <v>1</v>
      </c>
      <c r="B49" s="450"/>
      <c r="C49" s="450"/>
      <c r="D49" s="450"/>
      <c r="E49" s="464"/>
      <c r="F49" s="464"/>
      <c r="G49" s="98"/>
      <c r="H49" s="97"/>
      <c r="I49" s="172">
        <v>1</v>
      </c>
      <c r="J49" s="450"/>
      <c r="K49" s="450"/>
      <c r="L49" s="450"/>
      <c r="M49" s="450"/>
      <c r="N49" s="450"/>
      <c r="O49" s="461"/>
      <c r="P49" s="462"/>
      <c r="Q49" s="462"/>
      <c r="R49" s="463"/>
      <c r="S49" s="98"/>
    </row>
    <row r="50" spans="1:19" x14ac:dyDescent="0.2">
      <c r="A50" s="173">
        <v>2</v>
      </c>
      <c r="B50" s="450"/>
      <c r="C50" s="450"/>
      <c r="D50" s="450"/>
      <c r="E50" s="465"/>
      <c r="F50" s="465"/>
      <c r="G50" s="99"/>
      <c r="H50" s="97"/>
      <c r="I50" s="173">
        <v>2</v>
      </c>
      <c r="J50" s="450"/>
      <c r="K50" s="450"/>
      <c r="L50" s="450"/>
      <c r="M50" s="450"/>
      <c r="N50" s="450"/>
      <c r="O50" s="469"/>
      <c r="P50" s="470"/>
      <c r="Q50" s="470"/>
      <c r="R50" s="471"/>
      <c r="S50" s="99"/>
    </row>
    <row r="51" spans="1:19" x14ac:dyDescent="0.2">
      <c r="A51" s="173">
        <v>3</v>
      </c>
      <c r="B51" s="450"/>
      <c r="C51" s="450"/>
      <c r="D51" s="450"/>
      <c r="E51" s="465"/>
      <c r="F51" s="465"/>
      <c r="G51" s="99"/>
      <c r="H51" s="97"/>
      <c r="I51" s="173">
        <v>3</v>
      </c>
      <c r="J51" s="450"/>
      <c r="K51" s="450"/>
      <c r="L51" s="450"/>
      <c r="M51" s="450"/>
      <c r="N51" s="450"/>
      <c r="O51" s="469"/>
      <c r="P51" s="470"/>
      <c r="Q51" s="470"/>
      <c r="R51" s="471"/>
      <c r="S51" s="99"/>
    </row>
    <row r="52" spans="1:19" x14ac:dyDescent="0.2">
      <c r="A52" s="173">
        <v>4</v>
      </c>
      <c r="B52" s="450"/>
      <c r="C52" s="450"/>
      <c r="D52" s="450"/>
      <c r="E52" s="465"/>
      <c r="F52" s="465"/>
      <c r="G52" s="99"/>
      <c r="H52" s="97"/>
      <c r="I52" s="173">
        <v>4</v>
      </c>
      <c r="J52" s="450"/>
      <c r="K52" s="450"/>
      <c r="L52" s="450"/>
      <c r="M52" s="450"/>
      <c r="N52" s="450"/>
      <c r="O52" s="469"/>
      <c r="P52" s="470"/>
      <c r="Q52" s="470"/>
      <c r="R52" s="471"/>
      <c r="S52" s="99"/>
    </row>
    <row r="53" spans="1:19" ht="13.5" thickBot="1" x14ac:dyDescent="0.25">
      <c r="A53" s="170">
        <v>5</v>
      </c>
      <c r="B53" s="450"/>
      <c r="C53" s="450"/>
      <c r="D53" s="450"/>
      <c r="E53" s="472"/>
      <c r="F53" s="472"/>
      <c r="G53" s="95"/>
      <c r="H53" s="97"/>
      <c r="I53" s="170">
        <v>5</v>
      </c>
      <c r="J53" s="450"/>
      <c r="K53" s="450"/>
      <c r="L53" s="450"/>
      <c r="M53" s="450"/>
      <c r="N53" s="450"/>
      <c r="O53" s="466"/>
      <c r="P53" s="467"/>
      <c r="Q53" s="467"/>
      <c r="R53" s="468"/>
      <c r="S53" s="95"/>
    </row>
    <row r="54" spans="1:19" ht="13.5" thickBot="1" x14ac:dyDescent="0.25">
      <c r="A54" s="455" t="s">
        <v>182</v>
      </c>
      <c r="B54" s="456"/>
      <c r="C54" s="456"/>
      <c r="D54" s="456"/>
      <c r="E54" s="456"/>
      <c r="F54" s="456"/>
      <c r="G54" s="211">
        <f>IF(SUM(G49:G53)&gt;40,40,SUM(G49:G53))</f>
        <v>0</v>
      </c>
      <c r="H54" s="97"/>
      <c r="I54" s="455" t="s">
        <v>181</v>
      </c>
      <c r="J54" s="456"/>
      <c r="K54" s="456"/>
      <c r="L54" s="456"/>
      <c r="M54" s="456"/>
      <c r="N54" s="456"/>
      <c r="O54" s="456"/>
      <c r="P54" s="456"/>
      <c r="Q54" s="456"/>
      <c r="R54" s="457"/>
      <c r="S54" s="96">
        <f>IF(SUM(S49:S53)&gt;30,30,SUM(S49:S53))</f>
        <v>0</v>
      </c>
    </row>
    <row r="55" spans="1:19" ht="13.5" thickBot="1" x14ac:dyDescent="0.25">
      <c r="A55" s="209"/>
      <c r="B55" s="209"/>
      <c r="C55" s="209"/>
      <c r="D55" s="209"/>
      <c r="E55" s="209"/>
      <c r="F55" s="209"/>
      <c r="G55" s="100"/>
      <c r="H55" s="97"/>
      <c r="I55" s="209"/>
      <c r="J55" s="209"/>
      <c r="K55" s="209"/>
      <c r="L55" s="209"/>
      <c r="M55" s="209"/>
      <c r="N55" s="209"/>
      <c r="O55" s="209"/>
      <c r="P55" s="209"/>
      <c r="Q55" s="209"/>
      <c r="R55" s="209"/>
      <c r="S55" s="100"/>
    </row>
    <row r="56" spans="1:19" ht="13.5" thickBot="1" x14ac:dyDescent="0.25">
      <c r="A56" s="447" t="s">
        <v>190</v>
      </c>
      <c r="B56" s="448"/>
      <c r="C56" s="448"/>
      <c r="D56" s="448"/>
      <c r="E56" s="448"/>
      <c r="F56" s="448"/>
      <c r="G56" s="449"/>
      <c r="H56" s="97"/>
      <c r="I56" s="402" t="s">
        <v>254</v>
      </c>
      <c r="J56" s="403"/>
      <c r="K56" s="403"/>
      <c r="L56" s="403"/>
      <c r="M56" s="403"/>
      <c r="N56" s="403"/>
      <c r="O56" s="403"/>
      <c r="P56" s="403"/>
      <c r="Q56" s="403"/>
      <c r="R56" s="403"/>
      <c r="S56" s="404"/>
    </row>
    <row r="57" spans="1:19" ht="13.5" thickBot="1" x14ac:dyDescent="0.25">
      <c r="A57" s="204" t="s">
        <v>25</v>
      </c>
      <c r="B57" s="396" t="s">
        <v>121</v>
      </c>
      <c r="C57" s="396"/>
      <c r="D57" s="396"/>
      <c r="E57" s="396" t="s">
        <v>196</v>
      </c>
      <c r="F57" s="396"/>
      <c r="G57" s="210" t="s">
        <v>155</v>
      </c>
      <c r="H57" s="97"/>
      <c r="I57" s="92" t="s">
        <v>25</v>
      </c>
      <c r="J57" s="400" t="s">
        <v>210</v>
      </c>
      <c r="K57" s="396"/>
      <c r="L57" s="396"/>
      <c r="M57" s="396"/>
      <c r="N57" s="444"/>
      <c r="O57" s="451" t="s">
        <v>215</v>
      </c>
      <c r="P57" s="452"/>
      <c r="Q57" s="452"/>
      <c r="R57" s="453"/>
      <c r="S57" s="92" t="s">
        <v>159</v>
      </c>
    </row>
    <row r="58" spans="1:19" ht="21.95" customHeight="1" x14ac:dyDescent="0.2">
      <c r="A58" s="172">
        <v>1</v>
      </c>
      <c r="B58" s="450"/>
      <c r="C58" s="450"/>
      <c r="D58" s="450"/>
      <c r="E58" s="454"/>
      <c r="F58" s="454"/>
      <c r="G58" s="98"/>
      <c r="H58" s="97"/>
      <c r="I58" s="172">
        <v>1</v>
      </c>
      <c r="J58" s="450"/>
      <c r="K58" s="450"/>
      <c r="L58" s="450"/>
      <c r="M58" s="450"/>
      <c r="N58" s="450"/>
      <c r="O58" s="473"/>
      <c r="P58" s="474"/>
      <c r="Q58" s="474"/>
      <c r="R58" s="475"/>
      <c r="S58" s="98"/>
    </row>
    <row r="59" spans="1:19" ht="21.95" customHeight="1" thickBot="1" x14ac:dyDescent="0.25">
      <c r="A59" s="173">
        <v>2</v>
      </c>
      <c r="B59" s="450"/>
      <c r="C59" s="450"/>
      <c r="D59" s="450"/>
      <c r="E59" s="476"/>
      <c r="F59" s="477"/>
      <c r="G59" s="98"/>
      <c r="H59" s="97"/>
      <c r="I59" s="173">
        <v>2</v>
      </c>
      <c r="J59" s="450"/>
      <c r="K59" s="450"/>
      <c r="L59" s="450"/>
      <c r="M59" s="450"/>
      <c r="N59" s="450"/>
      <c r="O59" s="438"/>
      <c r="P59" s="439"/>
      <c r="Q59" s="439"/>
      <c r="R59" s="440"/>
      <c r="S59" s="99"/>
    </row>
    <row r="60" spans="1:19" ht="13.5" thickBot="1" x14ac:dyDescent="0.25">
      <c r="A60" s="455" t="s">
        <v>201</v>
      </c>
      <c r="B60" s="456"/>
      <c r="C60" s="456"/>
      <c r="D60" s="456"/>
      <c r="E60" s="456"/>
      <c r="F60" s="456"/>
      <c r="G60" s="211">
        <f>SUM(G58:G59)</f>
        <v>0</v>
      </c>
      <c r="H60" s="97"/>
      <c r="I60" s="455" t="s">
        <v>216</v>
      </c>
      <c r="J60" s="456"/>
      <c r="K60" s="456"/>
      <c r="L60" s="456"/>
      <c r="M60" s="456"/>
      <c r="N60" s="456"/>
      <c r="O60" s="456"/>
      <c r="P60" s="456"/>
      <c r="Q60" s="456"/>
      <c r="R60" s="457"/>
      <c r="S60" s="96">
        <f>SUM(S58:S59)</f>
        <v>0</v>
      </c>
    </row>
    <row r="61" spans="1:19" ht="13.5" thickBot="1" x14ac:dyDescent="0.25">
      <c r="A61" s="209"/>
      <c r="B61" s="209"/>
      <c r="C61" s="209"/>
      <c r="D61" s="209"/>
      <c r="E61" s="209"/>
      <c r="F61" s="209"/>
      <c r="G61" s="100"/>
      <c r="H61" s="97"/>
      <c r="I61" s="97"/>
      <c r="J61" s="97"/>
      <c r="K61" s="97"/>
      <c r="L61" s="97"/>
      <c r="M61" s="97"/>
      <c r="N61" s="97"/>
      <c r="O61" s="97"/>
      <c r="P61" s="97"/>
      <c r="Q61" s="97"/>
      <c r="R61" s="97"/>
      <c r="S61" s="97"/>
    </row>
    <row r="62" spans="1:19" ht="13.5" thickBot="1" x14ac:dyDescent="0.25">
      <c r="A62" s="447" t="s">
        <v>247</v>
      </c>
      <c r="B62" s="448"/>
      <c r="C62" s="448"/>
      <c r="D62" s="448"/>
      <c r="E62" s="448"/>
      <c r="F62" s="448"/>
      <c r="G62" s="449"/>
      <c r="H62" s="97"/>
      <c r="I62" s="402" t="s">
        <v>248</v>
      </c>
      <c r="J62" s="403"/>
      <c r="K62" s="403"/>
      <c r="L62" s="403"/>
      <c r="M62" s="403"/>
      <c r="N62" s="403"/>
      <c r="O62" s="403"/>
      <c r="P62" s="403"/>
      <c r="Q62" s="403"/>
      <c r="R62" s="403"/>
      <c r="S62" s="404"/>
    </row>
    <row r="63" spans="1:19" ht="13.5" thickBot="1" x14ac:dyDescent="0.25">
      <c r="A63" s="204" t="s">
        <v>25</v>
      </c>
      <c r="B63" s="396" t="s">
        <v>113</v>
      </c>
      <c r="C63" s="396"/>
      <c r="D63" s="396"/>
      <c r="E63" s="396" t="s">
        <v>183</v>
      </c>
      <c r="F63" s="396"/>
      <c r="G63" s="210" t="s">
        <v>155</v>
      </c>
      <c r="H63" s="97"/>
      <c r="I63" s="92" t="s">
        <v>25</v>
      </c>
      <c r="J63" s="400" t="s">
        <v>188</v>
      </c>
      <c r="K63" s="396"/>
      <c r="L63" s="396"/>
      <c r="M63" s="396"/>
      <c r="N63" s="444"/>
      <c r="O63" s="451" t="s">
        <v>154</v>
      </c>
      <c r="P63" s="452"/>
      <c r="Q63" s="452"/>
      <c r="R63" s="453"/>
      <c r="S63" s="92" t="s">
        <v>159</v>
      </c>
    </row>
    <row r="64" spans="1:19" ht="20.100000000000001" customHeight="1" x14ac:dyDescent="0.2">
      <c r="A64" s="172">
        <v>1</v>
      </c>
      <c r="B64" s="450"/>
      <c r="C64" s="450"/>
      <c r="D64" s="450"/>
      <c r="E64" s="454"/>
      <c r="F64" s="454"/>
      <c r="G64" s="98"/>
      <c r="H64" s="97"/>
      <c r="I64" s="172">
        <v>1</v>
      </c>
      <c r="J64" s="450"/>
      <c r="K64" s="450"/>
      <c r="L64" s="450"/>
      <c r="M64" s="450"/>
      <c r="N64" s="450"/>
      <c r="O64" s="473"/>
      <c r="P64" s="474"/>
      <c r="Q64" s="474"/>
      <c r="R64" s="475"/>
      <c r="S64" s="98"/>
    </row>
    <row r="65" spans="1:19" ht="20.100000000000001" customHeight="1" x14ac:dyDescent="0.2">
      <c r="A65" s="173">
        <v>2</v>
      </c>
      <c r="B65" s="450"/>
      <c r="C65" s="450"/>
      <c r="D65" s="450"/>
      <c r="E65" s="436"/>
      <c r="F65" s="436"/>
      <c r="G65" s="99"/>
      <c r="H65" s="97"/>
      <c r="I65" s="173">
        <v>2</v>
      </c>
      <c r="J65" s="450"/>
      <c r="K65" s="450"/>
      <c r="L65" s="450"/>
      <c r="M65" s="450"/>
      <c r="N65" s="450"/>
      <c r="O65" s="438"/>
      <c r="P65" s="439"/>
      <c r="Q65" s="439"/>
      <c r="R65" s="440"/>
      <c r="S65" s="99"/>
    </row>
    <row r="66" spans="1:19" ht="20.100000000000001" customHeight="1" x14ac:dyDescent="0.2">
      <c r="A66" s="173">
        <v>3</v>
      </c>
      <c r="B66" s="450"/>
      <c r="C66" s="450"/>
      <c r="D66" s="450"/>
      <c r="E66" s="436"/>
      <c r="F66" s="436"/>
      <c r="G66" s="99"/>
      <c r="H66" s="97"/>
      <c r="I66" s="173">
        <v>3</v>
      </c>
      <c r="J66" s="450"/>
      <c r="K66" s="450"/>
      <c r="L66" s="450"/>
      <c r="M66" s="450"/>
      <c r="N66" s="450"/>
      <c r="O66" s="438"/>
      <c r="P66" s="439"/>
      <c r="Q66" s="439"/>
      <c r="R66" s="440"/>
      <c r="S66" s="99"/>
    </row>
    <row r="67" spans="1:19" ht="20.100000000000001" customHeight="1" x14ac:dyDescent="0.2">
      <c r="A67" s="173">
        <v>4</v>
      </c>
      <c r="B67" s="450"/>
      <c r="C67" s="450"/>
      <c r="D67" s="450"/>
      <c r="E67" s="436"/>
      <c r="F67" s="436"/>
      <c r="G67" s="99"/>
      <c r="H67" s="97"/>
      <c r="I67" s="173">
        <v>4</v>
      </c>
      <c r="J67" s="450"/>
      <c r="K67" s="450"/>
      <c r="L67" s="450"/>
      <c r="M67" s="450"/>
      <c r="N67" s="450"/>
      <c r="O67" s="438"/>
      <c r="P67" s="439"/>
      <c r="Q67" s="439"/>
      <c r="R67" s="440"/>
      <c r="S67" s="99"/>
    </row>
    <row r="68" spans="1:19" ht="20.100000000000001" customHeight="1" thickBot="1" x14ac:dyDescent="0.25">
      <c r="A68" s="170">
        <v>5</v>
      </c>
      <c r="B68" s="450"/>
      <c r="C68" s="450"/>
      <c r="D68" s="450"/>
      <c r="E68" s="437"/>
      <c r="F68" s="437"/>
      <c r="G68" s="95"/>
      <c r="H68" s="97"/>
      <c r="I68" s="170">
        <v>5</v>
      </c>
      <c r="J68" s="450"/>
      <c r="K68" s="450"/>
      <c r="L68" s="450"/>
      <c r="M68" s="450"/>
      <c r="N68" s="450"/>
      <c r="O68" s="441"/>
      <c r="P68" s="442"/>
      <c r="Q68" s="442"/>
      <c r="R68" s="443"/>
      <c r="S68" s="95"/>
    </row>
    <row r="69" spans="1:19" ht="13.5" thickBot="1" x14ac:dyDescent="0.25">
      <c r="A69" s="455" t="s">
        <v>184</v>
      </c>
      <c r="B69" s="456"/>
      <c r="C69" s="456"/>
      <c r="D69" s="456"/>
      <c r="E69" s="456"/>
      <c r="F69" s="456"/>
      <c r="G69" s="211">
        <f>IF(SUM(G64:G68)&gt;90,90,SUM(G64:G68))</f>
        <v>0</v>
      </c>
      <c r="H69" s="97"/>
      <c r="I69" s="455" t="s">
        <v>189</v>
      </c>
      <c r="J69" s="456"/>
      <c r="K69" s="456"/>
      <c r="L69" s="456"/>
      <c r="M69" s="456"/>
      <c r="N69" s="456"/>
      <c r="O69" s="456"/>
      <c r="P69" s="456"/>
      <c r="Q69" s="456"/>
      <c r="R69" s="457"/>
      <c r="S69" s="96">
        <f>IF(SUM(S64:S68)&gt;15,15,SUM(S64:S68))</f>
        <v>0</v>
      </c>
    </row>
    <row r="70" spans="1:19" ht="13.5" thickBot="1" x14ac:dyDescent="0.25">
      <c r="A70" s="97"/>
      <c r="B70" s="97"/>
      <c r="C70" s="97"/>
      <c r="D70" s="171"/>
      <c r="E70" s="97"/>
      <c r="F70" s="97"/>
      <c r="G70" s="97"/>
      <c r="H70" s="97"/>
      <c r="I70" s="97"/>
      <c r="J70" s="97"/>
      <c r="K70" s="97"/>
      <c r="L70" s="97"/>
      <c r="M70" s="97"/>
      <c r="N70" s="97"/>
      <c r="O70" s="97"/>
      <c r="P70" s="97"/>
      <c r="Q70" s="97"/>
      <c r="R70" s="97"/>
      <c r="S70" s="97"/>
    </row>
    <row r="71" spans="1:19" ht="13.5" thickBot="1" x14ac:dyDescent="0.25">
      <c r="A71" s="447" t="s">
        <v>217</v>
      </c>
      <c r="B71" s="448"/>
      <c r="C71" s="448"/>
      <c r="D71" s="448"/>
      <c r="E71" s="448"/>
      <c r="F71" s="448"/>
      <c r="G71" s="449"/>
      <c r="H71" s="97"/>
      <c r="I71" s="402" t="s">
        <v>249</v>
      </c>
      <c r="J71" s="403"/>
      <c r="K71" s="403"/>
      <c r="L71" s="403"/>
      <c r="M71" s="403"/>
      <c r="N71" s="403"/>
      <c r="O71" s="403"/>
      <c r="P71" s="403"/>
      <c r="Q71" s="403"/>
      <c r="R71" s="403"/>
      <c r="S71" s="404"/>
    </row>
    <row r="72" spans="1:19" ht="13.5" thickBot="1" x14ac:dyDescent="0.25">
      <c r="A72" s="204" t="s">
        <v>25</v>
      </c>
      <c r="B72" s="396" t="s">
        <v>121</v>
      </c>
      <c r="C72" s="396"/>
      <c r="D72" s="396"/>
      <c r="E72" s="396" t="s">
        <v>225</v>
      </c>
      <c r="F72" s="396"/>
      <c r="G72" s="210" t="s">
        <v>155</v>
      </c>
      <c r="H72" s="97"/>
      <c r="I72" s="92" t="s">
        <v>25</v>
      </c>
      <c r="J72" s="400" t="s">
        <v>121</v>
      </c>
      <c r="K72" s="396"/>
      <c r="L72" s="396"/>
      <c r="M72" s="396"/>
      <c r="N72" s="444"/>
      <c r="O72" s="451" t="s">
        <v>151</v>
      </c>
      <c r="P72" s="452"/>
      <c r="Q72" s="452"/>
      <c r="R72" s="453"/>
      <c r="S72" s="92" t="s">
        <v>159</v>
      </c>
    </row>
    <row r="73" spans="1:19" ht="20.100000000000001" customHeight="1" x14ac:dyDescent="0.2">
      <c r="A73" s="172">
        <v>1</v>
      </c>
      <c r="B73" s="450"/>
      <c r="C73" s="450"/>
      <c r="D73" s="450"/>
      <c r="E73" s="454"/>
      <c r="F73" s="454"/>
      <c r="G73" s="98"/>
      <c r="H73" s="97"/>
      <c r="I73" s="172">
        <v>1</v>
      </c>
      <c r="J73" s="450"/>
      <c r="K73" s="450"/>
      <c r="L73" s="450"/>
      <c r="M73" s="450"/>
      <c r="N73" s="450"/>
      <c r="O73" s="473"/>
      <c r="P73" s="474"/>
      <c r="Q73" s="474"/>
      <c r="R73" s="475"/>
      <c r="S73" s="98"/>
    </row>
    <row r="74" spans="1:19" ht="20.100000000000001" customHeight="1" x14ac:dyDescent="0.2">
      <c r="A74" s="173">
        <v>2</v>
      </c>
      <c r="B74" s="450"/>
      <c r="C74" s="450"/>
      <c r="D74" s="450"/>
      <c r="E74" s="436"/>
      <c r="F74" s="436"/>
      <c r="G74" s="99"/>
      <c r="H74" s="97"/>
      <c r="I74" s="173">
        <v>2</v>
      </c>
      <c r="J74" s="450"/>
      <c r="K74" s="450"/>
      <c r="L74" s="450"/>
      <c r="M74" s="450"/>
      <c r="N74" s="450"/>
      <c r="O74" s="438"/>
      <c r="P74" s="439"/>
      <c r="Q74" s="439"/>
      <c r="R74" s="440"/>
      <c r="S74" s="99"/>
    </row>
    <row r="75" spans="1:19" ht="20.100000000000001" customHeight="1" x14ac:dyDescent="0.2">
      <c r="A75" s="173">
        <v>3</v>
      </c>
      <c r="B75" s="450"/>
      <c r="C75" s="450"/>
      <c r="D75" s="450"/>
      <c r="E75" s="436"/>
      <c r="F75" s="436"/>
      <c r="G75" s="99"/>
      <c r="H75" s="97"/>
      <c r="I75" s="173">
        <v>3</v>
      </c>
      <c r="J75" s="450"/>
      <c r="K75" s="450"/>
      <c r="L75" s="450"/>
      <c r="M75" s="450"/>
      <c r="N75" s="450"/>
      <c r="O75" s="438"/>
      <c r="P75" s="439"/>
      <c r="Q75" s="439"/>
      <c r="R75" s="440"/>
      <c r="S75" s="99"/>
    </row>
    <row r="76" spans="1:19" ht="20.100000000000001" customHeight="1" x14ac:dyDescent="0.2">
      <c r="A76" s="173">
        <v>4</v>
      </c>
      <c r="B76" s="450"/>
      <c r="C76" s="450"/>
      <c r="D76" s="450"/>
      <c r="E76" s="436"/>
      <c r="F76" s="436"/>
      <c r="G76" s="99"/>
      <c r="H76" s="97"/>
      <c r="I76" s="173">
        <v>4</v>
      </c>
      <c r="J76" s="450"/>
      <c r="K76" s="450"/>
      <c r="L76" s="450"/>
      <c r="M76" s="450"/>
      <c r="N76" s="450"/>
      <c r="O76" s="438"/>
      <c r="P76" s="439"/>
      <c r="Q76" s="439"/>
      <c r="R76" s="440"/>
      <c r="S76" s="99"/>
    </row>
    <row r="77" spans="1:19" ht="20.100000000000001" customHeight="1" thickBot="1" x14ac:dyDescent="0.25">
      <c r="A77" s="170">
        <v>5</v>
      </c>
      <c r="B77" s="450"/>
      <c r="C77" s="450"/>
      <c r="D77" s="450"/>
      <c r="E77" s="437"/>
      <c r="F77" s="437"/>
      <c r="G77" s="95"/>
      <c r="H77" s="97"/>
      <c r="I77" s="170">
        <v>5</v>
      </c>
      <c r="J77" s="450"/>
      <c r="K77" s="450"/>
      <c r="L77" s="450"/>
      <c r="M77" s="450"/>
      <c r="N77" s="450"/>
      <c r="O77" s="441"/>
      <c r="P77" s="442"/>
      <c r="Q77" s="442"/>
      <c r="R77" s="443"/>
      <c r="S77" s="95"/>
    </row>
    <row r="78" spans="1:19" ht="13.5" thickBot="1" x14ac:dyDescent="0.25">
      <c r="A78" s="455" t="s">
        <v>226</v>
      </c>
      <c r="B78" s="456"/>
      <c r="C78" s="456"/>
      <c r="D78" s="456"/>
      <c r="E78" s="456"/>
      <c r="F78" s="456"/>
      <c r="G78" s="211">
        <f>+SUM(G73:G77)</f>
        <v>0</v>
      </c>
      <c r="H78" s="97"/>
      <c r="I78" s="455" t="s">
        <v>189</v>
      </c>
      <c r="J78" s="456"/>
      <c r="K78" s="456"/>
      <c r="L78" s="456"/>
      <c r="M78" s="456"/>
      <c r="N78" s="456"/>
      <c r="O78" s="456"/>
      <c r="P78" s="456"/>
      <c r="Q78" s="456"/>
      <c r="R78" s="457"/>
      <c r="S78" s="96">
        <f>IF(SUM(S73:S77)&gt;45,45,SUM(S73:S77))</f>
        <v>0</v>
      </c>
    </row>
    <row r="79" spans="1:19" ht="13.5" thickBot="1" x14ac:dyDescent="0.25">
      <c r="A79" s="97"/>
      <c r="B79" s="97"/>
      <c r="C79" s="97"/>
      <c r="D79" s="171"/>
      <c r="E79" s="97"/>
      <c r="F79" s="97"/>
      <c r="G79" s="97"/>
      <c r="H79" s="97"/>
      <c r="I79" s="97"/>
      <c r="J79" s="97"/>
      <c r="K79" s="97"/>
      <c r="L79" s="97"/>
      <c r="M79" s="97"/>
      <c r="N79" s="97"/>
      <c r="O79" s="97"/>
      <c r="P79" s="97"/>
      <c r="Q79" s="97"/>
      <c r="R79" s="97"/>
      <c r="S79" s="97"/>
    </row>
    <row r="80" spans="1:19" ht="13.5" thickBot="1" x14ac:dyDescent="0.25">
      <c r="A80" s="447" t="s">
        <v>14</v>
      </c>
      <c r="B80" s="448"/>
      <c r="C80" s="448"/>
      <c r="D80" s="448"/>
      <c r="E80" s="448"/>
      <c r="F80" s="448"/>
      <c r="G80" s="449"/>
      <c r="H80" s="97"/>
      <c r="I80" s="402" t="s">
        <v>30</v>
      </c>
      <c r="J80" s="403"/>
      <c r="K80" s="403"/>
      <c r="L80" s="403"/>
      <c r="M80" s="403"/>
      <c r="N80" s="403"/>
      <c r="O80" s="403"/>
      <c r="P80" s="403"/>
      <c r="Q80" s="403"/>
      <c r="R80" s="403"/>
      <c r="S80" s="404"/>
    </row>
    <row r="81" spans="1:19" ht="13.5" thickBot="1" x14ac:dyDescent="0.25">
      <c r="A81" s="204" t="s">
        <v>25</v>
      </c>
      <c r="B81" s="401" t="s">
        <v>151</v>
      </c>
      <c r="C81" s="479"/>
      <c r="D81" s="479"/>
      <c r="E81" s="479"/>
      <c r="F81" s="480"/>
      <c r="G81" s="210" t="s">
        <v>155</v>
      </c>
      <c r="H81" s="97"/>
      <c r="I81" s="92" t="s">
        <v>25</v>
      </c>
      <c r="J81" s="400" t="s">
        <v>233</v>
      </c>
      <c r="K81" s="396"/>
      <c r="L81" s="396"/>
      <c r="M81" s="396"/>
      <c r="N81" s="444"/>
      <c r="O81" s="451" t="s">
        <v>234</v>
      </c>
      <c r="P81" s="452"/>
      <c r="Q81" s="452"/>
      <c r="R81" s="453"/>
      <c r="S81" s="92" t="s">
        <v>159</v>
      </c>
    </row>
    <row r="82" spans="1:19" ht="21.95" customHeight="1" x14ac:dyDescent="0.2">
      <c r="A82" s="172">
        <v>1</v>
      </c>
      <c r="B82" s="481"/>
      <c r="C82" s="482"/>
      <c r="D82" s="482"/>
      <c r="E82" s="482"/>
      <c r="F82" s="483"/>
      <c r="G82" s="98"/>
      <c r="H82" s="97"/>
      <c r="I82" s="172">
        <v>1</v>
      </c>
      <c r="J82" s="450"/>
      <c r="K82" s="450"/>
      <c r="L82" s="450"/>
      <c r="M82" s="450"/>
      <c r="N82" s="450"/>
      <c r="O82" s="473"/>
      <c r="P82" s="474"/>
      <c r="Q82" s="474"/>
      <c r="R82" s="475"/>
      <c r="S82" s="98"/>
    </row>
    <row r="83" spans="1:19" ht="21.95" customHeight="1" thickBot="1" x14ac:dyDescent="0.25">
      <c r="A83" s="173">
        <v>2</v>
      </c>
      <c r="B83" s="484"/>
      <c r="C83" s="485"/>
      <c r="D83" s="485"/>
      <c r="E83" s="485"/>
      <c r="F83" s="486"/>
      <c r="G83" s="99"/>
      <c r="H83" s="97"/>
      <c r="I83" s="173">
        <v>2</v>
      </c>
      <c r="J83" s="478"/>
      <c r="K83" s="478"/>
      <c r="L83" s="478"/>
      <c r="M83" s="478"/>
      <c r="N83" s="478"/>
      <c r="O83" s="438"/>
      <c r="P83" s="439"/>
      <c r="Q83" s="439"/>
      <c r="R83" s="440"/>
      <c r="S83" s="99"/>
    </row>
    <row r="84" spans="1:19" ht="21.95" customHeight="1" thickBot="1" x14ac:dyDescent="0.25">
      <c r="A84" s="455" t="s">
        <v>232</v>
      </c>
      <c r="B84" s="456"/>
      <c r="C84" s="456"/>
      <c r="D84" s="456"/>
      <c r="E84" s="456"/>
      <c r="F84" s="456"/>
      <c r="G84" s="211">
        <f>SUM(G82:G83)</f>
        <v>0</v>
      </c>
      <c r="I84" s="137">
        <v>3</v>
      </c>
      <c r="J84" s="478"/>
      <c r="K84" s="478"/>
      <c r="L84" s="478"/>
      <c r="M84" s="478"/>
      <c r="N84" s="478"/>
      <c r="O84" s="438"/>
      <c r="P84" s="439"/>
      <c r="Q84" s="439"/>
      <c r="R84" s="440"/>
      <c r="S84" s="94"/>
    </row>
    <row r="85" spans="1:19" ht="21.95" customHeight="1" x14ac:dyDescent="0.2">
      <c r="A85" s="487"/>
      <c r="B85" s="487"/>
      <c r="C85" s="487"/>
      <c r="D85" s="487"/>
      <c r="E85" s="487"/>
      <c r="F85" s="487"/>
      <c r="G85" s="487"/>
      <c r="I85" s="137">
        <v>4</v>
      </c>
      <c r="J85" s="478"/>
      <c r="K85" s="478"/>
      <c r="L85" s="478"/>
      <c r="M85" s="478"/>
      <c r="N85" s="478"/>
      <c r="O85" s="438"/>
      <c r="P85" s="439"/>
      <c r="Q85" s="439"/>
      <c r="R85" s="440"/>
      <c r="S85" s="94"/>
    </row>
    <row r="86" spans="1:19" ht="21.95" customHeight="1" x14ac:dyDescent="0.2">
      <c r="A86" s="488"/>
      <c r="B86" s="488"/>
      <c r="C86" s="488"/>
      <c r="D86" s="488"/>
      <c r="E86" s="488"/>
      <c r="F86" s="488"/>
      <c r="G86" s="488"/>
      <c r="I86" s="174">
        <v>5</v>
      </c>
      <c r="J86" s="498"/>
      <c r="K86" s="498"/>
      <c r="L86" s="498"/>
      <c r="M86" s="498"/>
      <c r="N86" s="498"/>
      <c r="O86" s="441"/>
      <c r="P86" s="442"/>
      <c r="Q86" s="442"/>
      <c r="R86" s="443"/>
      <c r="S86" s="101"/>
    </row>
    <row r="87" spans="1:19" ht="21.95" customHeight="1" x14ac:dyDescent="0.2">
      <c r="A87" s="488"/>
      <c r="B87" s="488"/>
      <c r="C87" s="488"/>
      <c r="D87" s="488"/>
      <c r="E87" s="488"/>
      <c r="F87" s="488"/>
      <c r="G87" s="488"/>
      <c r="I87" s="174">
        <v>6</v>
      </c>
      <c r="J87" s="498"/>
      <c r="K87" s="498"/>
      <c r="L87" s="498"/>
      <c r="M87" s="498"/>
      <c r="N87" s="498"/>
      <c r="O87" s="441"/>
      <c r="P87" s="442"/>
      <c r="Q87" s="442"/>
      <c r="R87" s="443"/>
      <c r="S87" s="101"/>
    </row>
    <row r="88" spans="1:19" ht="21.95" customHeight="1" thickBot="1" x14ac:dyDescent="0.25">
      <c r="A88" s="488"/>
      <c r="B88" s="488"/>
      <c r="C88" s="488"/>
      <c r="D88" s="488"/>
      <c r="E88" s="488"/>
      <c r="F88" s="488"/>
      <c r="G88" s="488"/>
      <c r="I88" s="174">
        <v>7</v>
      </c>
      <c r="J88" s="498"/>
      <c r="K88" s="498"/>
      <c r="L88" s="498"/>
      <c r="M88" s="498"/>
      <c r="N88" s="498"/>
      <c r="O88" s="441"/>
      <c r="P88" s="442"/>
      <c r="Q88" s="442"/>
      <c r="R88" s="443"/>
      <c r="S88" s="101"/>
    </row>
    <row r="89" spans="1:19" ht="13.5" thickBot="1" x14ac:dyDescent="0.25">
      <c r="A89" s="488"/>
      <c r="B89" s="488"/>
      <c r="C89" s="488"/>
      <c r="D89" s="488"/>
      <c r="E89" s="488"/>
      <c r="F89" s="488"/>
      <c r="G89" s="488"/>
      <c r="I89" s="499" t="s">
        <v>235</v>
      </c>
      <c r="J89" s="500"/>
      <c r="K89" s="500"/>
      <c r="L89" s="500"/>
      <c r="M89" s="500"/>
      <c r="N89" s="500"/>
      <c r="O89" s="500"/>
      <c r="P89" s="500"/>
      <c r="Q89" s="500"/>
      <c r="R89" s="501"/>
      <c r="S89" s="96">
        <f>SUM(S82:S88)</f>
        <v>0</v>
      </c>
    </row>
    <row r="90" spans="1:19" ht="13.5" thickBot="1" x14ac:dyDescent="0.25">
      <c r="A90" s="488"/>
      <c r="B90" s="488"/>
      <c r="C90" s="488"/>
      <c r="D90" s="488"/>
      <c r="E90" s="488"/>
      <c r="F90" s="488"/>
      <c r="G90" s="488"/>
      <c r="H90" s="102"/>
      <c r="I90" s="102"/>
      <c r="J90" s="102"/>
      <c r="K90" s="102"/>
      <c r="L90" s="102"/>
      <c r="M90" s="102"/>
    </row>
    <row r="91" spans="1:19" x14ac:dyDescent="0.2">
      <c r="A91" s="102"/>
      <c r="B91" s="497" t="s">
        <v>236</v>
      </c>
      <c r="C91" s="497"/>
      <c r="D91" s="497"/>
      <c r="E91" s="502" t="s">
        <v>237</v>
      </c>
      <c r="F91" s="502"/>
      <c r="G91" s="502"/>
      <c r="H91" s="102"/>
      <c r="I91" s="102"/>
      <c r="J91" s="102"/>
      <c r="K91" s="102"/>
      <c r="L91" s="102"/>
      <c r="M91" s="102"/>
      <c r="N91" s="489" t="s">
        <v>21</v>
      </c>
      <c r="O91" s="490"/>
      <c r="P91" s="490"/>
      <c r="Q91" s="490"/>
      <c r="R91" s="493">
        <f>+M35+G45+S45+G54+S54+G60+S60+G69+S69+G78+S78+G84+S89</f>
        <v>0</v>
      </c>
      <c r="S91" s="494"/>
    </row>
    <row r="92" spans="1:19" ht="13.5" thickBot="1" x14ac:dyDescent="0.25">
      <c r="A92" s="102"/>
      <c r="B92" s="102"/>
      <c r="C92" s="102"/>
      <c r="D92" s="175"/>
      <c r="E92" s="102"/>
      <c r="F92" s="102"/>
      <c r="G92" s="102"/>
      <c r="H92" s="102"/>
      <c r="I92" s="102"/>
      <c r="J92" s="102"/>
      <c r="K92" s="102"/>
      <c r="L92" s="102"/>
      <c r="M92" s="102"/>
      <c r="N92" s="491"/>
      <c r="O92" s="492"/>
      <c r="P92" s="492"/>
      <c r="Q92" s="492"/>
      <c r="R92" s="495"/>
      <c r="S92" s="496"/>
    </row>
    <row r="93" spans="1:19" x14ac:dyDescent="0.2">
      <c r="A93" s="102"/>
      <c r="B93" s="212" t="s">
        <v>279</v>
      </c>
      <c r="C93" s="102"/>
      <c r="D93" s="175"/>
      <c r="E93" s="102"/>
      <c r="F93" s="102"/>
      <c r="G93" s="102"/>
      <c r="H93" s="102"/>
      <c r="I93" s="102"/>
      <c r="J93" s="102"/>
      <c r="K93" s="102"/>
      <c r="L93" s="102"/>
      <c r="M93" s="102"/>
      <c r="N93" s="102"/>
      <c r="O93" s="102"/>
      <c r="P93" s="102"/>
      <c r="Q93" s="102"/>
      <c r="R93" s="102"/>
      <c r="S93" s="102"/>
    </row>
    <row r="97" spans="5:5" x14ac:dyDescent="0.2">
      <c r="E97" s="176"/>
    </row>
  </sheetData>
  <sheetProtection algorithmName="SHA-512" hashValue="sWz3/ctMFBA3rpw+cHZRyob8Eh+qxiU56mhg4GxGFIMyd4jIiA7jOmheDuAVWrAulE6WgubHKzTe/xt7kV7vhA==" saltValue="1WpnHCm/V/qZRzMaAr6WlA==" spinCount="100000" sheet="1" objects="1" scenarios="1"/>
  <mergeCells count="197">
    <mergeCell ref="A1:S1"/>
    <mergeCell ref="A2:S2"/>
    <mergeCell ref="A3:N3"/>
    <mergeCell ref="O3:P3"/>
    <mergeCell ref="Q3:R3"/>
    <mergeCell ref="A5:C5"/>
    <mergeCell ref="D5:G5"/>
    <mergeCell ref="J5:M5"/>
    <mergeCell ref="N5:R5"/>
    <mergeCell ref="A11:C11"/>
    <mergeCell ref="D11:G11"/>
    <mergeCell ref="J11:M11"/>
    <mergeCell ref="N11:R11"/>
    <mergeCell ref="A13:S13"/>
    <mergeCell ref="A16:E16"/>
    <mergeCell ref="G16:K16"/>
    <mergeCell ref="A7:C7"/>
    <mergeCell ref="D7:G7"/>
    <mergeCell ref="J7:M7"/>
    <mergeCell ref="N7:R7"/>
    <mergeCell ref="A9:C9"/>
    <mergeCell ref="D9:G9"/>
    <mergeCell ref="J9:M9"/>
    <mergeCell ref="N9:R9"/>
    <mergeCell ref="J18:J19"/>
    <mergeCell ref="K18:M18"/>
    <mergeCell ref="N18:S18"/>
    <mergeCell ref="A28:J28"/>
    <mergeCell ref="A29:J29"/>
    <mergeCell ref="A30:J30"/>
    <mergeCell ref="A18:A19"/>
    <mergeCell ref="B18:B19"/>
    <mergeCell ref="C18:C19"/>
    <mergeCell ref="D18:G18"/>
    <mergeCell ref="H18:H19"/>
    <mergeCell ref="I18:I19"/>
    <mergeCell ref="B39:D39"/>
    <mergeCell ref="E39:F39"/>
    <mergeCell ref="J39:N39"/>
    <mergeCell ref="O39:R39"/>
    <mergeCell ref="B40:D40"/>
    <mergeCell ref="E40:F40"/>
    <mergeCell ref="J40:N40"/>
    <mergeCell ref="O40:R40"/>
    <mergeCell ref="G33:N33"/>
    <mergeCell ref="G34:L34"/>
    <mergeCell ref="M34:N34"/>
    <mergeCell ref="G35:L35"/>
    <mergeCell ref="M35:N35"/>
    <mergeCell ref="A38:G38"/>
    <mergeCell ref="I38:S38"/>
    <mergeCell ref="B43:D43"/>
    <mergeCell ref="E43:F43"/>
    <mergeCell ref="J43:N43"/>
    <mergeCell ref="O43:R43"/>
    <mergeCell ref="B44:D44"/>
    <mergeCell ref="E44:F44"/>
    <mergeCell ref="J44:N44"/>
    <mergeCell ref="O44:R44"/>
    <mergeCell ref="B41:D41"/>
    <mergeCell ref="E41:F41"/>
    <mergeCell ref="J41:N41"/>
    <mergeCell ref="O41:R41"/>
    <mergeCell ref="B42:D42"/>
    <mergeCell ref="E42:F42"/>
    <mergeCell ref="J42:N42"/>
    <mergeCell ref="O42:R42"/>
    <mergeCell ref="B49:D49"/>
    <mergeCell ref="E49:F49"/>
    <mergeCell ref="J49:N49"/>
    <mergeCell ref="O49:R49"/>
    <mergeCell ref="B50:D50"/>
    <mergeCell ref="E50:F50"/>
    <mergeCell ref="J50:N50"/>
    <mergeCell ref="O50:R50"/>
    <mergeCell ref="A45:F45"/>
    <mergeCell ref="I45:R45"/>
    <mergeCell ref="A47:G47"/>
    <mergeCell ref="I47:S47"/>
    <mergeCell ref="B48:D48"/>
    <mergeCell ref="E48:F48"/>
    <mergeCell ref="J48:N48"/>
    <mergeCell ref="O48:R48"/>
    <mergeCell ref="B53:D53"/>
    <mergeCell ref="E53:F53"/>
    <mergeCell ref="J53:N53"/>
    <mergeCell ref="O53:R53"/>
    <mergeCell ref="A54:F54"/>
    <mergeCell ref="I54:R54"/>
    <mergeCell ref="B51:D51"/>
    <mergeCell ref="E51:F51"/>
    <mergeCell ref="J51:N51"/>
    <mergeCell ref="O51:R51"/>
    <mergeCell ref="B52:D52"/>
    <mergeCell ref="E52:F52"/>
    <mergeCell ref="J52:N52"/>
    <mergeCell ref="O52:R52"/>
    <mergeCell ref="B58:D58"/>
    <mergeCell ref="E58:F58"/>
    <mergeCell ref="J58:N58"/>
    <mergeCell ref="O58:R58"/>
    <mergeCell ref="B59:D59"/>
    <mergeCell ref="E59:F59"/>
    <mergeCell ref="J59:N59"/>
    <mergeCell ref="O59:R59"/>
    <mergeCell ref="A56:G56"/>
    <mergeCell ref="I56:S56"/>
    <mergeCell ref="B57:D57"/>
    <mergeCell ref="E57:F57"/>
    <mergeCell ref="J57:N57"/>
    <mergeCell ref="O57:R57"/>
    <mergeCell ref="B64:D64"/>
    <mergeCell ref="E64:F64"/>
    <mergeCell ref="J64:N64"/>
    <mergeCell ref="O64:R64"/>
    <mergeCell ref="B65:D65"/>
    <mergeCell ref="E65:F65"/>
    <mergeCell ref="J65:N65"/>
    <mergeCell ref="O65:R65"/>
    <mergeCell ref="A60:F60"/>
    <mergeCell ref="I60:R60"/>
    <mergeCell ref="A62:G62"/>
    <mergeCell ref="I62:S62"/>
    <mergeCell ref="B63:D63"/>
    <mergeCell ref="E63:F63"/>
    <mergeCell ref="J63:N63"/>
    <mergeCell ref="O63:R63"/>
    <mergeCell ref="B68:D68"/>
    <mergeCell ref="E68:F68"/>
    <mergeCell ref="J68:N68"/>
    <mergeCell ref="O68:R68"/>
    <mergeCell ref="A69:F69"/>
    <mergeCell ref="I69:R69"/>
    <mergeCell ref="B66:D66"/>
    <mergeCell ref="E66:F66"/>
    <mergeCell ref="J66:N66"/>
    <mergeCell ref="O66:R66"/>
    <mergeCell ref="B67:D67"/>
    <mergeCell ref="E67:F67"/>
    <mergeCell ref="J67:N67"/>
    <mergeCell ref="O67:R67"/>
    <mergeCell ref="B73:D73"/>
    <mergeCell ref="E73:F73"/>
    <mergeCell ref="J73:N73"/>
    <mergeCell ref="O73:R73"/>
    <mergeCell ref="B74:D74"/>
    <mergeCell ref="E74:F74"/>
    <mergeCell ref="J74:N74"/>
    <mergeCell ref="O74:R74"/>
    <mergeCell ref="A71:G71"/>
    <mergeCell ref="I71:S71"/>
    <mergeCell ref="B72:D72"/>
    <mergeCell ref="E72:F72"/>
    <mergeCell ref="J72:N72"/>
    <mergeCell ref="O72:R72"/>
    <mergeCell ref="B77:D77"/>
    <mergeCell ref="E77:F77"/>
    <mergeCell ref="J77:N77"/>
    <mergeCell ref="O77:R77"/>
    <mergeCell ref="A78:F78"/>
    <mergeCell ref="I78:R78"/>
    <mergeCell ref="B75:D75"/>
    <mergeCell ref="E75:F75"/>
    <mergeCell ref="J75:N75"/>
    <mergeCell ref="O75:R75"/>
    <mergeCell ref="B76:D76"/>
    <mergeCell ref="E76:F76"/>
    <mergeCell ref="J76:N76"/>
    <mergeCell ref="O76:R76"/>
    <mergeCell ref="B83:F83"/>
    <mergeCell ref="J83:N83"/>
    <mergeCell ref="O83:R83"/>
    <mergeCell ref="A84:F84"/>
    <mergeCell ref="J84:N84"/>
    <mergeCell ref="O84:R84"/>
    <mergeCell ref="A80:G80"/>
    <mergeCell ref="I80:S80"/>
    <mergeCell ref="B81:F81"/>
    <mergeCell ref="J81:N81"/>
    <mergeCell ref="O81:R81"/>
    <mergeCell ref="B82:F82"/>
    <mergeCell ref="J82:N82"/>
    <mergeCell ref="O82:R82"/>
    <mergeCell ref="B91:D91"/>
    <mergeCell ref="E91:G91"/>
    <mergeCell ref="N91:Q92"/>
    <mergeCell ref="R91:S92"/>
    <mergeCell ref="A85:G90"/>
    <mergeCell ref="J85:N85"/>
    <mergeCell ref="O85:R85"/>
    <mergeCell ref="J86:N86"/>
    <mergeCell ref="O86:R86"/>
    <mergeCell ref="J87:N87"/>
    <mergeCell ref="O87:R87"/>
    <mergeCell ref="J88:N88"/>
    <mergeCell ref="O88:R88"/>
    <mergeCell ref="I89:R89"/>
  </mergeCells>
  <dataValidations count="6">
    <dataValidation allowBlank="1" showInputMessage="1" showErrorMessage="1" errorTitle="Error" error="Seleccione el nivel educativo._x000a_Límite:_x000a_Pregrado[20 Horas]_x000a_Posgrado[30 Horas]" sqref="G64"/>
    <dataValidation allowBlank="1" showInputMessage="1" showErrorMessage="1" errorTitle="Error" error="Seleccione una opción del listado" sqref="J82:N82"/>
    <dataValidation allowBlank="1" showInputMessage="1" showErrorMessage="1" errorTitle="Error" error="Seleccione un Item de la lista" sqref="B82"/>
    <dataValidation type="decimal" allowBlank="1" showInputMessage="1" showErrorMessage="1" errorTitle="Error" error="Solo se permiten datos numericos." sqref="M20">
      <formula1>0</formula1>
      <formula2>100</formula2>
    </dataValidation>
    <dataValidation type="decimal" allowBlank="1" showInputMessage="1" showErrorMessage="1" errorTitle="Error" error="Solo se permiten datos numericos" sqref="K20:L20">
      <formula1>0</formula1>
      <formula2>100</formula2>
    </dataValidation>
    <dataValidation type="decimal" allowBlank="1" showInputMessage="1" showErrorMessage="1" errorTitle="Error" error="Solo se permiten datos númericos" sqref="J20:J27">
      <formula1>0</formula1>
      <formula2>100</formula2>
    </dataValidation>
  </dataValidations>
  <pageMargins left="0.3" right="0.25" top="0.75" bottom="0.25" header="0.3" footer="0.3"/>
  <pageSetup paperSize="14" scale="66" orientation="landscape" r:id="rId1"/>
  <rowBreaks count="1" manualBreakCount="1">
    <brk id="55" max="16383" man="1"/>
  </rowBreaks>
  <drawing r:id="rId2"/>
  <extLst>
    <ext xmlns:x14="http://schemas.microsoft.com/office/spreadsheetml/2009/9/main" uri="{CCE6A557-97BC-4b89-ADB6-D9C93CAAB3DF}">
      <x14:dataValidations xmlns:xm="http://schemas.microsoft.com/office/excel/2006/main" count="18">
        <x14:dataValidation type="list" allowBlank="1" showInputMessage="1" showErrorMessage="1" errorTitle="Error" error="Seleccione una opción de la lista">
          <x14:formula1>
            <xm:f>INFORMACION!$AF$2:$AF$3</xm:f>
          </x14:formula1>
          <xm:sqref>J40:N44</xm:sqref>
        </x14:dataValidation>
        <x14:dataValidation type="list" allowBlank="1" showInputMessage="1" showErrorMessage="1" errorTitle="Error" error="Seleccione una opción de la lista">
          <x14:formula1>
            <xm:f>INFORMACION!$AE$2:$AE$5</xm:f>
          </x14:formula1>
          <xm:sqref>B40:D44</xm:sqref>
        </x14:dataValidation>
        <x14:dataValidation type="list" allowBlank="1" showInputMessage="1" showErrorMessage="1" errorTitle="Error" error="Seleccione una opción del listado">
          <x14:formula1>
            <xm:f>INFORMACION!$AD$2:$AD$5</xm:f>
          </x14:formula1>
          <xm:sqref>J73:N77</xm:sqref>
        </x14:dataValidation>
        <x14:dataValidation type="list" allowBlank="1" showInputMessage="1" showErrorMessage="1" errorTitle="Error" error="Seleccione un Item de la lista">
          <x14:formula1>
            <xm:f>INFORMACION!$AC$2:$AC$8</xm:f>
          </x14:formula1>
          <xm:sqref>B73:D77</xm:sqref>
        </x14:dataValidation>
        <x14:dataValidation type="list" allowBlank="1" showInputMessage="1" showErrorMessage="1" errorTitle="Error" error="Seleccione una opción del listado">
          <x14:formula1>
            <xm:f>INFORMACION!$AB$2:$AB$12</xm:f>
          </x14:formula1>
          <xm:sqref>J58:N59</xm:sqref>
        </x14:dataValidation>
        <x14:dataValidation type="list" allowBlank="1" showInputMessage="1" showErrorMessage="1" errorTitle="Error" error="Seleccione un Item de la lista">
          <x14:formula1>
            <xm:f>INFORMACION!$Z$2:$Z$9</xm:f>
          </x14:formula1>
          <xm:sqref>B58:D59</xm:sqref>
        </x14:dataValidation>
        <x14:dataValidation type="list" allowBlank="1" showInputMessage="1" showErrorMessage="1" errorTitle="Error" error="Seleccione una opción del listado">
          <x14:formula1>
            <xm:f>INFORMACION!$Y$2:$Y$4</xm:f>
          </x14:formula1>
          <xm:sqref>J64:N68</xm:sqref>
        </x14:dataValidation>
        <x14:dataValidation type="list" allowBlank="1" showInputMessage="1" showErrorMessage="1" errorTitle="Error" error="Seleccione un Item de la lista">
          <x14:formula1>
            <xm:f>INFORMACION!$A$2:$A$3</xm:f>
          </x14:formula1>
          <xm:sqref>B64:D68</xm:sqref>
        </x14:dataValidation>
        <x14:dataValidation type="list" allowBlank="1" showInputMessage="1" showErrorMessage="1" errorTitle="Error" error="Seleccione una opción del listado">
          <x14:formula1>
            <xm:f>INFORMACION!$X$2:$X$5</xm:f>
          </x14:formula1>
          <xm:sqref>J49:N53</xm:sqref>
        </x14:dataValidation>
        <x14:dataValidation type="list" allowBlank="1" showInputMessage="1" showErrorMessage="1" errorTitle="Error" error="Seleccione un Item de la lista">
          <x14:formula1>
            <xm:f>INFORMACION!$W$2:$W$14</xm:f>
          </x14:formula1>
          <xm:sqref>B49:D53</xm:sqref>
        </x14:dataValidation>
        <x14:dataValidation type="list" allowBlank="1" showInputMessage="1" showErrorMessage="1" errorTitle="Error" error="Seleccione una opción del listado">
          <x14:formula1>
            <xm:f>INFORMACION!$T$2:$T$4</xm:f>
          </x14:formula1>
          <xm:sqref>E17 G16</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el tipo de vinculación del listado">
          <x14:formula1>
            <xm:f>INFORMACION!$F$3:$F$4</xm:f>
          </x14:formula1>
          <xm:sqref>D9:G9</xm:sqref>
        </x14:dataValidation>
        <x14:dataValidation type="list" showInputMessage="1" showErrorMessage="1" errorTitle="Error" error="Seleccione una opción de la lista desplegable">
          <x14:formula1>
            <xm:f>INFORMACION!$D$2:$D$7</xm:f>
          </x14:formula1>
          <xm:sqref>G20:G26</xm:sqref>
        </x14:dataValidation>
        <x14:dataValidation type="list" showInputMessage="1" showErrorMessage="1">
          <x14:formula1>
            <xm:f>INFORMACION!$C$2:$C$23</xm:f>
          </x14:formula1>
          <xm:sqref>I20:I27</xm:sqref>
        </x14:dataValidation>
        <x14:dataValidation type="list" showInputMessage="1" showErrorMessage="1">
          <x14:formula1>
            <xm:f>INFORMACION!$B$2:$B$3</xm:f>
          </x14:formula1>
          <xm:sqref>C20:C26</xm:sqref>
        </x14:dataValidation>
        <x14:dataValidation type="list" showInputMessage="1" showErrorMessage="1" errorTitle="Error" error="Seleccione un valor de la lista desplegable">
          <x14:formula1>
            <xm:f>INFORMACION!$A$2:$A$3</xm:f>
          </x14:formula1>
          <xm:sqref>B20:B26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97"/>
  <sheetViews>
    <sheetView zoomScale="90" zoomScaleNormal="90" workbookViewId="0">
      <selection activeCell="E4" sqref="E4"/>
    </sheetView>
  </sheetViews>
  <sheetFormatPr baseColWidth="10" defaultColWidth="11.42578125" defaultRowHeight="12.75" x14ac:dyDescent="0.2"/>
  <cols>
    <col min="1" max="1" width="3.7109375" style="91" bestFit="1" customWidth="1"/>
    <col min="2" max="2" width="10" style="91" customWidth="1"/>
    <col min="3" max="3" width="9.5703125" style="91" customWidth="1"/>
    <col min="4" max="4" width="10.5703125" style="166" customWidth="1"/>
    <col min="5" max="5" width="54" style="91" customWidth="1"/>
    <col min="6" max="6" width="3.7109375" style="91" customWidth="1"/>
    <col min="7" max="7" width="26.28515625" style="91" customWidth="1"/>
    <col min="8" max="9" width="3.7109375" style="91" customWidth="1"/>
    <col min="10" max="10" width="5.5703125" style="91" bestFit="1" customWidth="1"/>
    <col min="11" max="11" width="6" style="91" bestFit="1" customWidth="1"/>
    <col min="12" max="13" width="6" style="91" customWidth="1"/>
    <col min="14" max="18" width="9.28515625" style="91" customWidth="1"/>
    <col min="19" max="19" width="10" style="91" customWidth="1"/>
    <col min="20" max="16384" width="11.42578125" style="91"/>
  </cols>
  <sheetData>
    <row r="1" spans="1:19" x14ac:dyDescent="0.2">
      <c r="A1" s="408" t="s">
        <v>24</v>
      </c>
      <c r="B1" s="409"/>
      <c r="C1" s="409"/>
      <c r="D1" s="409"/>
      <c r="E1" s="409"/>
      <c r="F1" s="409"/>
      <c r="G1" s="409"/>
      <c r="H1" s="409"/>
      <c r="I1" s="409"/>
      <c r="J1" s="409"/>
      <c r="K1" s="409"/>
      <c r="L1" s="409"/>
      <c r="M1" s="409"/>
      <c r="N1" s="409"/>
      <c r="O1" s="409"/>
      <c r="P1" s="409"/>
      <c r="Q1" s="409"/>
      <c r="R1" s="409"/>
      <c r="S1" s="410"/>
    </row>
    <row r="2" spans="1:19" ht="13.5" thickBot="1" x14ac:dyDescent="0.25">
      <c r="A2" s="377" t="s">
        <v>278</v>
      </c>
      <c r="B2" s="378"/>
      <c r="C2" s="378"/>
      <c r="D2" s="378"/>
      <c r="E2" s="378"/>
      <c r="F2" s="378"/>
      <c r="G2" s="378"/>
      <c r="H2" s="378"/>
      <c r="I2" s="378"/>
      <c r="J2" s="378"/>
      <c r="K2" s="378"/>
      <c r="L2" s="378"/>
      <c r="M2" s="378"/>
      <c r="N2" s="378"/>
      <c r="O2" s="378"/>
      <c r="P2" s="378"/>
      <c r="Q2" s="378"/>
      <c r="R2" s="378"/>
      <c r="S2" s="411"/>
    </row>
    <row r="3" spans="1:19" ht="13.5" thickBot="1" x14ac:dyDescent="0.25">
      <c r="A3" s="377" t="s">
        <v>153</v>
      </c>
      <c r="B3" s="378"/>
      <c r="C3" s="378"/>
      <c r="D3" s="378"/>
      <c r="E3" s="378"/>
      <c r="F3" s="378"/>
      <c r="G3" s="378"/>
      <c r="H3" s="378"/>
      <c r="I3" s="378"/>
      <c r="J3" s="378"/>
      <c r="K3" s="378"/>
      <c r="L3" s="378"/>
      <c r="M3" s="378"/>
      <c r="N3" s="378"/>
      <c r="O3" s="378" t="s">
        <v>0</v>
      </c>
      <c r="P3" s="411"/>
      <c r="Q3" s="434">
        <f>'RESUMEN-DPTO'!AK8</f>
        <v>0</v>
      </c>
      <c r="R3" s="435"/>
      <c r="S3" s="80"/>
    </row>
    <row r="4" spans="1:19" ht="13.5" thickBot="1" x14ac:dyDescent="0.25">
      <c r="A4" s="115"/>
      <c r="B4" s="103"/>
      <c r="C4" s="103"/>
      <c r="D4" s="116"/>
      <c r="E4" s="103"/>
      <c r="F4" s="103"/>
      <c r="G4" s="103"/>
      <c r="H4" s="103"/>
      <c r="I4" s="103"/>
      <c r="J4" s="103"/>
      <c r="K4" s="103"/>
      <c r="L4" s="103"/>
      <c r="M4" s="103"/>
      <c r="N4" s="103"/>
      <c r="O4" s="103"/>
      <c r="P4" s="103"/>
      <c r="Q4" s="103"/>
      <c r="R4" s="103"/>
      <c r="S4" s="80"/>
    </row>
    <row r="5" spans="1:19" ht="13.5" thickBot="1" x14ac:dyDescent="0.25">
      <c r="A5" s="377" t="s">
        <v>56</v>
      </c>
      <c r="B5" s="378"/>
      <c r="C5" s="378"/>
      <c r="D5" s="379">
        <f>'RESUMEN-DPTO'!D8:O8</f>
        <v>0</v>
      </c>
      <c r="E5" s="380"/>
      <c r="F5" s="380"/>
      <c r="G5" s="381"/>
      <c r="H5" s="103"/>
      <c r="I5" s="103"/>
      <c r="J5" s="386" t="s">
        <v>28</v>
      </c>
      <c r="K5" s="386"/>
      <c r="L5" s="386"/>
      <c r="M5" s="386"/>
      <c r="N5" s="379">
        <f>'RESUMEN-DPTO'!T8</f>
        <v>0</v>
      </c>
      <c r="O5" s="387"/>
      <c r="P5" s="387"/>
      <c r="Q5" s="387"/>
      <c r="R5" s="388"/>
      <c r="S5" s="80"/>
    </row>
    <row r="6" spans="1:19" ht="3" customHeight="1" thickBot="1" x14ac:dyDescent="0.25">
      <c r="A6" s="117"/>
      <c r="B6" s="118"/>
      <c r="C6" s="118"/>
      <c r="D6" s="116"/>
      <c r="E6" s="103"/>
      <c r="F6" s="103"/>
      <c r="G6" s="103"/>
      <c r="H6" s="103"/>
      <c r="I6" s="103"/>
      <c r="J6" s="203"/>
      <c r="K6" s="203"/>
      <c r="L6" s="203"/>
      <c r="M6" s="203"/>
      <c r="N6" s="103"/>
      <c r="O6" s="103"/>
      <c r="P6" s="103"/>
      <c r="Q6" s="103"/>
      <c r="R6" s="103"/>
      <c r="S6" s="80"/>
    </row>
    <row r="7" spans="1:19" ht="13.5" thickBot="1" x14ac:dyDescent="0.25">
      <c r="A7" s="377" t="s">
        <v>138</v>
      </c>
      <c r="B7" s="378"/>
      <c r="C7" s="378"/>
      <c r="D7" s="382"/>
      <c r="E7" s="383"/>
      <c r="F7" s="383"/>
      <c r="G7" s="384"/>
      <c r="H7" s="103"/>
      <c r="I7" s="103"/>
      <c r="J7" s="386" t="s">
        <v>55</v>
      </c>
      <c r="K7" s="386"/>
      <c r="L7" s="386"/>
      <c r="M7" s="386"/>
      <c r="N7" s="389"/>
      <c r="O7" s="390"/>
      <c r="P7" s="390"/>
      <c r="Q7" s="390"/>
      <c r="R7" s="391"/>
      <c r="S7" s="80"/>
    </row>
    <row r="8" spans="1:19" ht="2.25" customHeight="1" thickBot="1" x14ac:dyDescent="0.25">
      <c r="A8" s="117"/>
      <c r="B8" s="118"/>
      <c r="C8" s="118"/>
      <c r="D8" s="116"/>
      <c r="E8" s="103"/>
      <c r="F8" s="103"/>
      <c r="G8" s="103"/>
      <c r="H8" s="103"/>
      <c r="I8" s="103"/>
      <c r="J8" s="203"/>
      <c r="K8" s="203"/>
      <c r="L8" s="203"/>
      <c r="M8" s="203"/>
      <c r="N8" s="103"/>
      <c r="O8" s="103"/>
      <c r="P8" s="103"/>
      <c r="Q8" s="103"/>
      <c r="R8" s="103"/>
      <c r="S8" s="80"/>
    </row>
    <row r="9" spans="1:19" ht="13.5" thickBot="1" x14ac:dyDescent="0.25">
      <c r="A9" s="377" t="s">
        <v>42</v>
      </c>
      <c r="B9" s="378"/>
      <c r="C9" s="378"/>
      <c r="D9" s="385"/>
      <c r="E9" s="383"/>
      <c r="F9" s="383"/>
      <c r="G9" s="384"/>
      <c r="H9" s="103"/>
      <c r="I9" s="103"/>
      <c r="J9" s="386" t="s">
        <v>106</v>
      </c>
      <c r="K9" s="386"/>
      <c r="L9" s="386"/>
      <c r="M9" s="386"/>
      <c r="N9" s="392"/>
      <c r="O9" s="390"/>
      <c r="P9" s="390"/>
      <c r="Q9" s="390"/>
      <c r="R9" s="391"/>
      <c r="S9" s="80"/>
    </row>
    <row r="10" spans="1:19" ht="2.25" customHeight="1" thickBot="1" x14ac:dyDescent="0.25">
      <c r="A10" s="117"/>
      <c r="B10" s="118"/>
      <c r="C10" s="118"/>
      <c r="D10" s="116"/>
      <c r="E10" s="103"/>
      <c r="F10" s="103"/>
      <c r="G10" s="103"/>
      <c r="H10" s="103"/>
      <c r="I10" s="103"/>
      <c r="J10" s="118"/>
      <c r="K10" s="118"/>
      <c r="L10" s="118"/>
      <c r="M10" s="118"/>
      <c r="N10" s="103"/>
      <c r="O10" s="103"/>
      <c r="P10" s="103"/>
      <c r="Q10" s="103"/>
      <c r="R10" s="103"/>
      <c r="S10" s="80"/>
    </row>
    <row r="11" spans="1:19" ht="13.5" thickBot="1" x14ac:dyDescent="0.25">
      <c r="A11" s="377" t="s">
        <v>139</v>
      </c>
      <c r="B11" s="378"/>
      <c r="C11" s="378"/>
      <c r="D11" s="385"/>
      <c r="E11" s="383"/>
      <c r="F11" s="383"/>
      <c r="G11" s="384"/>
      <c r="H11" s="103"/>
      <c r="I11" s="103"/>
      <c r="J11" s="386" t="s">
        <v>109</v>
      </c>
      <c r="K11" s="386"/>
      <c r="L11" s="386"/>
      <c r="M11" s="386"/>
      <c r="N11" s="393"/>
      <c r="O11" s="394"/>
      <c r="P11" s="394"/>
      <c r="Q11" s="394"/>
      <c r="R11" s="395"/>
      <c r="S11" s="80"/>
    </row>
    <row r="12" spans="1:19" ht="6.75" customHeight="1" thickBot="1" x14ac:dyDescent="0.25">
      <c r="A12" s="120"/>
      <c r="B12" s="104"/>
      <c r="C12" s="104"/>
      <c r="D12" s="121"/>
      <c r="E12" s="104"/>
      <c r="F12" s="104"/>
      <c r="G12" s="104"/>
      <c r="H12" s="104"/>
      <c r="I12" s="104"/>
      <c r="J12" s="104"/>
      <c r="K12" s="104"/>
      <c r="L12" s="104"/>
      <c r="M12" s="104"/>
      <c r="N12" s="104"/>
      <c r="O12" s="104"/>
      <c r="P12" s="104"/>
      <c r="Q12" s="104"/>
      <c r="R12" s="104"/>
      <c r="S12" s="81"/>
    </row>
    <row r="13" spans="1:19" ht="13.5" thickBot="1" x14ac:dyDescent="0.25">
      <c r="A13" s="405" t="s">
        <v>26</v>
      </c>
      <c r="B13" s="406"/>
      <c r="C13" s="406"/>
      <c r="D13" s="406"/>
      <c r="E13" s="406"/>
      <c r="F13" s="406"/>
      <c r="G13" s="406"/>
      <c r="H13" s="406"/>
      <c r="I13" s="406"/>
      <c r="J13" s="406"/>
      <c r="K13" s="406"/>
      <c r="L13" s="406"/>
      <c r="M13" s="406"/>
      <c r="N13" s="406"/>
      <c r="O13" s="406"/>
      <c r="P13" s="406"/>
      <c r="Q13" s="406"/>
      <c r="R13" s="406"/>
      <c r="S13" s="407"/>
    </row>
    <row r="14" spans="1:19" ht="4.5" customHeight="1" thickBot="1" x14ac:dyDescent="0.25">
      <c r="A14" s="122"/>
      <c r="B14" s="105"/>
      <c r="C14" s="105"/>
      <c r="D14" s="105"/>
      <c r="E14" s="105"/>
      <c r="F14" s="105"/>
      <c r="G14" s="105"/>
      <c r="H14" s="105"/>
      <c r="I14" s="105"/>
      <c r="J14" s="105"/>
      <c r="K14" s="105"/>
      <c r="L14" s="105"/>
      <c r="M14" s="105"/>
      <c r="N14" s="105"/>
      <c r="O14" s="105"/>
      <c r="P14" s="105"/>
      <c r="Q14" s="105"/>
      <c r="R14" s="105"/>
      <c r="S14" s="82"/>
    </row>
    <row r="15" spans="1:19" s="124" customFormat="1" ht="3" customHeight="1" thickBot="1" x14ac:dyDescent="0.25">
      <c r="A15" s="208"/>
      <c r="B15" s="209"/>
      <c r="C15" s="209"/>
      <c r="D15" s="209"/>
      <c r="E15" s="209"/>
      <c r="F15" s="209"/>
      <c r="G15" s="209"/>
      <c r="H15" s="209"/>
      <c r="I15" s="209"/>
      <c r="J15" s="209"/>
      <c r="K15" s="209"/>
      <c r="L15" s="209"/>
      <c r="M15" s="209"/>
      <c r="N15" s="209"/>
      <c r="O15" s="209"/>
      <c r="P15" s="209"/>
      <c r="Q15" s="209"/>
      <c r="R15" s="209"/>
      <c r="S15" s="83"/>
    </row>
    <row r="16" spans="1:19" s="124" customFormat="1" ht="13.5" thickBot="1" x14ac:dyDescent="0.25">
      <c r="A16" s="429" t="s">
        <v>273</v>
      </c>
      <c r="B16" s="430"/>
      <c r="C16" s="430"/>
      <c r="D16" s="430"/>
      <c r="E16" s="430"/>
      <c r="F16" s="100"/>
      <c r="G16" s="431" t="s">
        <v>145</v>
      </c>
      <c r="H16" s="432"/>
      <c r="I16" s="432"/>
      <c r="J16" s="432"/>
      <c r="K16" s="433"/>
      <c r="L16" s="209"/>
      <c r="M16" s="209"/>
      <c r="N16" s="209"/>
      <c r="O16" s="209"/>
      <c r="P16" s="209"/>
      <c r="Q16" s="209"/>
      <c r="R16" s="209"/>
      <c r="S16" s="83"/>
    </row>
    <row r="17" spans="1:19" s="124" customFormat="1" ht="3" customHeight="1" thickBot="1" x14ac:dyDescent="0.25">
      <c r="A17" s="208"/>
      <c r="B17" s="209"/>
      <c r="C17" s="209"/>
      <c r="D17" s="209"/>
      <c r="E17" s="209"/>
      <c r="F17" s="209"/>
      <c r="G17" s="209"/>
      <c r="H17" s="209"/>
      <c r="I17" s="209"/>
      <c r="J17" s="209"/>
      <c r="K17" s="209"/>
      <c r="L17" s="209"/>
      <c r="M17" s="209"/>
      <c r="N17" s="209"/>
      <c r="O17" s="209"/>
      <c r="P17" s="209"/>
      <c r="Q17" s="209"/>
      <c r="R17" s="209"/>
      <c r="S17" s="83"/>
    </row>
    <row r="18" spans="1:19" x14ac:dyDescent="0.2">
      <c r="A18" s="376" t="s">
        <v>25</v>
      </c>
      <c r="B18" s="413" t="s">
        <v>264</v>
      </c>
      <c r="C18" s="415" t="s">
        <v>265</v>
      </c>
      <c r="D18" s="423" t="s">
        <v>143</v>
      </c>
      <c r="E18" s="424"/>
      <c r="F18" s="424"/>
      <c r="G18" s="425"/>
      <c r="H18" s="417" t="s">
        <v>260</v>
      </c>
      <c r="I18" s="419" t="s">
        <v>261</v>
      </c>
      <c r="J18" s="421" t="s">
        <v>262</v>
      </c>
      <c r="K18" s="376" t="s">
        <v>263</v>
      </c>
      <c r="L18" s="374"/>
      <c r="M18" s="375"/>
      <c r="N18" s="373" t="s">
        <v>123</v>
      </c>
      <c r="O18" s="374"/>
      <c r="P18" s="374"/>
      <c r="Q18" s="374"/>
      <c r="R18" s="374"/>
      <c r="S18" s="375"/>
    </row>
    <row r="19" spans="1:19" ht="63.75" customHeight="1" thickBot="1" x14ac:dyDescent="0.25">
      <c r="A19" s="412"/>
      <c r="B19" s="414"/>
      <c r="C19" s="416"/>
      <c r="D19" s="44" t="s">
        <v>266</v>
      </c>
      <c r="E19" s="42" t="s">
        <v>257</v>
      </c>
      <c r="F19" s="207" t="s">
        <v>258</v>
      </c>
      <c r="G19" s="78" t="s">
        <v>259</v>
      </c>
      <c r="H19" s="418"/>
      <c r="I19" s="420"/>
      <c r="J19" s="422"/>
      <c r="K19" s="206" t="s">
        <v>142</v>
      </c>
      <c r="L19" s="207" t="s">
        <v>140</v>
      </c>
      <c r="M19" s="84" t="s">
        <v>141</v>
      </c>
      <c r="N19" s="126" t="s">
        <v>134</v>
      </c>
      <c r="O19" s="205" t="s">
        <v>135</v>
      </c>
      <c r="P19" s="207" t="s">
        <v>125</v>
      </c>
      <c r="Q19" s="207" t="s">
        <v>136</v>
      </c>
      <c r="R19" s="207" t="s">
        <v>124</v>
      </c>
      <c r="S19" s="84" t="s">
        <v>137</v>
      </c>
    </row>
    <row r="20" spans="1:19" x14ac:dyDescent="0.2">
      <c r="A20" s="128">
        <v>1</v>
      </c>
      <c r="B20" s="129"/>
      <c r="C20" s="129"/>
      <c r="D20" s="130"/>
      <c r="E20" s="131"/>
      <c r="F20" s="131"/>
      <c r="G20" s="107"/>
      <c r="H20" s="132"/>
      <c r="I20" s="129"/>
      <c r="J20" s="133"/>
      <c r="K20" s="132"/>
      <c r="L20" s="129"/>
      <c r="M20" s="133"/>
      <c r="N20" s="134">
        <f>IFERROR((K20+L20+M20),0)</f>
        <v>0</v>
      </c>
      <c r="O20" s="135">
        <f>IFERROR((N20*I20)*(J20/100),0)</f>
        <v>0</v>
      </c>
      <c r="P20" s="135">
        <f>IFERROR(((IF(I20&gt;=16,15,((I20*15)/16))*J20)/100)/H20,0)</f>
        <v>0</v>
      </c>
      <c r="Q20" s="135">
        <f>IFERROR(((IF(I20&gt;=16,30,((I20*30)/16))*J20)/100)/H20,0)</f>
        <v>0</v>
      </c>
      <c r="R20" s="136">
        <f>IFERROR(IF(B20="Pregrado",((IF(I20&gt;=16,VLOOKUP('P12'!G20,INFORMACION!$D:$E,2,FALSE)*N20,((VLOOKUP('P12'!G20,INFORMACION!$D:$E,2,FALSE)*N20)*I20)/16)))*(J20/100),((IF(I20&gt;=16,(VLOOKUP('P12'!G20,INFORMACION!$D:$E,2,FALSE)+10)*N20,(((VLOOKUP('P12'!G20,INFORMACION!$D:$E,2,FALSE)+10)*N20)*I20)/16)))*(J20/100)),0)</f>
        <v>0</v>
      </c>
      <c r="S20" s="85">
        <f>IFERROR(O20+P20+Q20+R20,0)</f>
        <v>0</v>
      </c>
    </row>
    <row r="21" spans="1:19" x14ac:dyDescent="0.2">
      <c r="A21" s="137">
        <v>2</v>
      </c>
      <c r="B21" s="138"/>
      <c r="C21" s="138"/>
      <c r="D21" s="139"/>
      <c r="E21" s="140"/>
      <c r="F21" s="138"/>
      <c r="G21" s="108"/>
      <c r="H21" s="141"/>
      <c r="I21" s="138"/>
      <c r="J21" s="142"/>
      <c r="K21" s="141"/>
      <c r="L21" s="138"/>
      <c r="M21" s="142"/>
      <c r="N21" s="143">
        <f t="shared" ref="N21:N26" si="0">IFERROR((K21+L21+M21),0)</f>
        <v>0</v>
      </c>
      <c r="O21" s="144">
        <f t="shared" ref="O21:O26" si="1">IFERROR((N21*I21)*(J21/100),0)</f>
        <v>0</v>
      </c>
      <c r="P21" s="144">
        <f t="shared" ref="P21:P26" si="2">IFERROR(((IF(I21&gt;=16,15,((I21*15)/16))*J21)/100)/H21,0)</f>
        <v>0</v>
      </c>
      <c r="Q21" s="144">
        <f t="shared" ref="Q21:Q26" si="3">IFERROR(((IF(I21&gt;=16,30,((I21*30)/16))*J21)/100)/H21,0)</f>
        <v>0</v>
      </c>
      <c r="R21" s="145">
        <f>IFERROR(IF(B21="Pregrado",((IF(I21&gt;=16,VLOOKUP('P12'!G21,INFORMACION!$D:$E,2,FALSE)*N21,((VLOOKUP('P12'!G21,INFORMACION!$D:$E,2,FALSE)*N21)*I21)/16)))*(J21/100),((IF(I21&gt;=16,(VLOOKUP('P12'!G21,INFORMACION!$D:$E,2,FALSE)+10)*N21,(((VLOOKUP('P12'!G21,INFORMACION!$D:$E,2,FALSE)+10)*N21)*I21)/16)))*(J21/100)),0)</f>
        <v>0</v>
      </c>
      <c r="S21" s="86">
        <f t="shared" ref="S21:S26" si="4">IFERROR(O21+P21+Q21+R21,0)</f>
        <v>0</v>
      </c>
    </row>
    <row r="22" spans="1:19" x14ac:dyDescent="0.2">
      <c r="A22" s="137">
        <v>3</v>
      </c>
      <c r="B22" s="138"/>
      <c r="C22" s="138"/>
      <c r="D22" s="139"/>
      <c r="E22" s="140"/>
      <c r="F22" s="138"/>
      <c r="G22" s="108"/>
      <c r="H22" s="141"/>
      <c r="I22" s="138"/>
      <c r="J22" s="142"/>
      <c r="K22" s="141"/>
      <c r="L22" s="138"/>
      <c r="M22" s="142"/>
      <c r="N22" s="143">
        <f t="shared" si="0"/>
        <v>0</v>
      </c>
      <c r="O22" s="144">
        <f t="shared" si="1"/>
        <v>0</v>
      </c>
      <c r="P22" s="144">
        <f t="shared" si="2"/>
        <v>0</v>
      </c>
      <c r="Q22" s="144">
        <f t="shared" si="3"/>
        <v>0</v>
      </c>
      <c r="R22" s="145">
        <f>IFERROR(IF(B22="Pregrado",((IF(I22&gt;=16,VLOOKUP('P12'!G22,INFORMACION!$D:$E,2,FALSE)*N22,((VLOOKUP('P12'!G22,INFORMACION!$D:$E,2,FALSE)*N22)*I22)/16)))*(J22/100),((IF(I22&gt;=16,(VLOOKUP('P12'!G22,INFORMACION!$D:$E,2,FALSE)+10)*N22,(((VLOOKUP('P12'!G22,INFORMACION!$D:$E,2,FALSE)+10)*N22)*I22)/16)))*(J22/100)),0)</f>
        <v>0</v>
      </c>
      <c r="S22" s="86">
        <f t="shared" si="4"/>
        <v>0</v>
      </c>
    </row>
    <row r="23" spans="1:19" x14ac:dyDescent="0.2">
      <c r="A23" s="137">
        <v>4</v>
      </c>
      <c r="B23" s="138"/>
      <c r="C23" s="138"/>
      <c r="D23" s="139"/>
      <c r="E23" s="140"/>
      <c r="F23" s="138"/>
      <c r="G23" s="108"/>
      <c r="H23" s="141"/>
      <c r="I23" s="138"/>
      <c r="J23" s="142"/>
      <c r="K23" s="141"/>
      <c r="L23" s="138"/>
      <c r="M23" s="142"/>
      <c r="N23" s="143">
        <f t="shared" si="0"/>
        <v>0</v>
      </c>
      <c r="O23" s="144">
        <f t="shared" si="1"/>
        <v>0</v>
      </c>
      <c r="P23" s="144">
        <f t="shared" si="2"/>
        <v>0</v>
      </c>
      <c r="Q23" s="144">
        <f t="shared" si="3"/>
        <v>0</v>
      </c>
      <c r="R23" s="145">
        <f>IFERROR(IF(B23="Pregrado",((IF(I23&gt;=16,VLOOKUP('P12'!G23,INFORMACION!$D:$E,2,FALSE)*N23,((VLOOKUP('P12'!G23,INFORMACION!$D:$E,2,FALSE)*N23)*I23)/16)))*(J23/100),((IF(I23&gt;=16,(VLOOKUP('P12'!G23,INFORMACION!$D:$E,2,FALSE)+10)*N23,(((VLOOKUP('P12'!G23,INFORMACION!$D:$E,2,FALSE)+10)*N23)*I23)/16)))*(J23/100)),0)</f>
        <v>0</v>
      </c>
      <c r="S23" s="86">
        <f t="shared" si="4"/>
        <v>0</v>
      </c>
    </row>
    <row r="24" spans="1:19" x14ac:dyDescent="0.2">
      <c r="A24" s="137">
        <v>5</v>
      </c>
      <c r="B24" s="138"/>
      <c r="C24" s="138"/>
      <c r="D24" s="139"/>
      <c r="E24" s="140"/>
      <c r="F24" s="138"/>
      <c r="G24" s="108"/>
      <c r="H24" s="141"/>
      <c r="I24" s="138"/>
      <c r="J24" s="142"/>
      <c r="K24" s="141"/>
      <c r="L24" s="138"/>
      <c r="M24" s="142"/>
      <c r="N24" s="143">
        <f t="shared" si="0"/>
        <v>0</v>
      </c>
      <c r="O24" s="144">
        <f t="shared" si="1"/>
        <v>0</v>
      </c>
      <c r="P24" s="144">
        <f t="shared" si="2"/>
        <v>0</v>
      </c>
      <c r="Q24" s="144">
        <f t="shared" si="3"/>
        <v>0</v>
      </c>
      <c r="R24" s="145">
        <f>IFERROR(IF(B24="Pregrado",((IF(I24&gt;=16,VLOOKUP('P12'!G24,INFORMACION!$D:$E,2,FALSE)*N24,((VLOOKUP('P12'!G24,INFORMACION!$D:$E,2,FALSE)*N24)*I24)/16)))*(J24/100),((IF(I24&gt;=16,(VLOOKUP('P12'!G24,INFORMACION!$D:$E,2,FALSE)+10)*N24,(((VLOOKUP('P12'!G24,INFORMACION!$D:$E,2,FALSE)+10)*N24)*I24)/16)))*(J24/100)),0)</f>
        <v>0</v>
      </c>
      <c r="S24" s="86">
        <f t="shared" si="4"/>
        <v>0</v>
      </c>
    </row>
    <row r="25" spans="1:19" x14ac:dyDescent="0.2">
      <c r="A25" s="137">
        <v>6</v>
      </c>
      <c r="B25" s="138"/>
      <c r="C25" s="138"/>
      <c r="D25" s="139"/>
      <c r="E25" s="138"/>
      <c r="F25" s="138"/>
      <c r="G25" s="108"/>
      <c r="H25" s="141"/>
      <c r="I25" s="138"/>
      <c r="J25" s="142"/>
      <c r="K25" s="141"/>
      <c r="L25" s="138"/>
      <c r="M25" s="142"/>
      <c r="N25" s="143">
        <f t="shared" si="0"/>
        <v>0</v>
      </c>
      <c r="O25" s="144">
        <f t="shared" si="1"/>
        <v>0</v>
      </c>
      <c r="P25" s="144">
        <f t="shared" si="2"/>
        <v>0</v>
      </c>
      <c r="Q25" s="144">
        <f t="shared" si="3"/>
        <v>0</v>
      </c>
      <c r="R25" s="145">
        <f>IFERROR(IF(B25="Pregrado",((IF(I25&gt;=16,VLOOKUP('P12'!G25,INFORMACION!$D:$E,2,FALSE)*N25,((VLOOKUP('P12'!G25,INFORMACION!$D:$E,2,FALSE)*N25)*I25)/16)))*(J25/100),((IF(I25&gt;=16,(VLOOKUP('P12'!G25,INFORMACION!$D:$E,2,FALSE)+10)*N25,(((VLOOKUP('P12'!G25,INFORMACION!$D:$E,2,FALSE)+10)*N25)*I25)/16)))*(J25/100)),0)</f>
        <v>0</v>
      </c>
      <c r="S25" s="86">
        <f t="shared" si="4"/>
        <v>0</v>
      </c>
    </row>
    <row r="26" spans="1:19" ht="13.5" thickBot="1" x14ac:dyDescent="0.25">
      <c r="A26" s="146">
        <v>7</v>
      </c>
      <c r="B26" s="147"/>
      <c r="C26" s="147"/>
      <c r="D26" s="148"/>
      <c r="E26" s="147"/>
      <c r="F26" s="147"/>
      <c r="G26" s="109"/>
      <c r="H26" s="149"/>
      <c r="I26" s="147"/>
      <c r="J26" s="150"/>
      <c r="K26" s="149"/>
      <c r="L26" s="147"/>
      <c r="M26" s="150"/>
      <c r="N26" s="151">
        <f t="shared" si="0"/>
        <v>0</v>
      </c>
      <c r="O26" s="152">
        <f t="shared" si="1"/>
        <v>0</v>
      </c>
      <c r="P26" s="152">
        <f t="shared" si="2"/>
        <v>0</v>
      </c>
      <c r="Q26" s="152">
        <f t="shared" si="3"/>
        <v>0</v>
      </c>
      <c r="R26" s="153">
        <f>IFERROR(IF(B26="Pregrado",((IF(I26&gt;=16,VLOOKUP('P12'!G26,INFORMACION!$D:$E,2,FALSE)*N26,((VLOOKUP('P12'!G26,INFORMACION!$D:$E,2,FALSE)*N26)*I26)/16)))*(J26/100),((IF(I26&gt;=16,(VLOOKUP('P12'!G26,INFORMACION!$D:$E,2,FALSE)+10)*N26,(((VLOOKUP('P12'!G26,INFORMACION!$D:$E,2,FALSE)+10)*N26)*I26)/16)))*(J26/100)),0)</f>
        <v>0</v>
      </c>
      <c r="S26" s="87">
        <f t="shared" si="4"/>
        <v>0</v>
      </c>
    </row>
    <row r="27" spans="1:19" ht="1.5" customHeight="1" thickBot="1" x14ac:dyDescent="0.25">
      <c r="A27" s="154"/>
      <c r="B27" s="155"/>
      <c r="C27" s="110"/>
      <c r="D27" s="156" t="s">
        <v>270</v>
      </c>
      <c r="E27" s="155"/>
      <c r="F27" s="155"/>
      <c r="G27" s="110"/>
      <c r="H27" s="157">
        <v>1</v>
      </c>
      <c r="I27" s="158">
        <v>16</v>
      </c>
      <c r="J27" s="159">
        <v>100</v>
      </c>
      <c r="K27" s="154"/>
      <c r="L27" s="155"/>
      <c r="M27" s="88"/>
      <c r="N27" s="160"/>
      <c r="O27" s="155"/>
      <c r="P27" s="155"/>
      <c r="Q27" s="155"/>
      <c r="R27" s="155"/>
      <c r="S27" s="88"/>
    </row>
    <row r="28" spans="1:19" ht="15.75" thickBot="1" x14ac:dyDescent="0.25">
      <c r="A28" s="426" t="s">
        <v>144</v>
      </c>
      <c r="B28" s="427"/>
      <c r="C28" s="427"/>
      <c r="D28" s="427"/>
      <c r="E28" s="427"/>
      <c r="F28" s="427"/>
      <c r="G28" s="427"/>
      <c r="H28" s="427"/>
      <c r="I28" s="427"/>
      <c r="J28" s="428"/>
      <c r="K28" s="161">
        <f>SUM(K20:K26)</f>
        <v>0</v>
      </c>
      <c r="L28" s="162">
        <f t="shared" ref="L28:S28" si="5">SUM(L20:L26)</f>
        <v>0</v>
      </c>
      <c r="M28" s="89">
        <f t="shared" si="5"/>
        <v>0</v>
      </c>
      <c r="N28" s="163">
        <f t="shared" si="5"/>
        <v>0</v>
      </c>
      <c r="O28" s="162">
        <f t="shared" si="5"/>
        <v>0</v>
      </c>
      <c r="P28" s="162">
        <f t="shared" si="5"/>
        <v>0</v>
      </c>
      <c r="Q28" s="162">
        <f t="shared" si="5"/>
        <v>0</v>
      </c>
      <c r="R28" s="162">
        <f t="shared" si="5"/>
        <v>0</v>
      </c>
      <c r="S28" s="89">
        <f t="shared" si="5"/>
        <v>0</v>
      </c>
    </row>
    <row r="29" spans="1:19" ht="15.75" thickBot="1" x14ac:dyDescent="0.25">
      <c r="A29" s="426" t="s">
        <v>150</v>
      </c>
      <c r="B29" s="427"/>
      <c r="C29" s="427"/>
      <c r="D29" s="427"/>
      <c r="E29" s="427"/>
      <c r="F29" s="427"/>
      <c r="G29" s="427"/>
      <c r="H29" s="427"/>
      <c r="I29" s="427"/>
      <c r="J29" s="428"/>
      <c r="K29" s="161">
        <v>0</v>
      </c>
      <c r="L29" s="162">
        <v>0</v>
      </c>
      <c r="M29" s="89">
        <v>0</v>
      </c>
      <c r="N29" s="163">
        <v>0</v>
      </c>
      <c r="O29" s="162">
        <v>0</v>
      </c>
      <c r="P29" s="162">
        <f>VLOOKUP(G16,INFORMACION!T:V,2,FALSE)</f>
        <v>0</v>
      </c>
      <c r="Q29" s="162">
        <f>VLOOKUP(G16,INFORMACION!T:V,3,FALSE)</f>
        <v>0</v>
      </c>
      <c r="R29" s="162">
        <v>0</v>
      </c>
      <c r="S29" s="89">
        <f>SUM(P29:Q29)</f>
        <v>0</v>
      </c>
    </row>
    <row r="30" spans="1:19" ht="15.75" thickBot="1" x14ac:dyDescent="0.25">
      <c r="A30" s="426" t="s">
        <v>274</v>
      </c>
      <c r="B30" s="427"/>
      <c r="C30" s="427"/>
      <c r="D30" s="427"/>
      <c r="E30" s="427"/>
      <c r="F30" s="427"/>
      <c r="G30" s="427"/>
      <c r="H30" s="427"/>
      <c r="I30" s="427"/>
      <c r="J30" s="428"/>
      <c r="K30" s="161">
        <f>SUM(K28:K29)</f>
        <v>0</v>
      </c>
      <c r="L30" s="162">
        <f t="shared" ref="L30:S30" si="6">SUM(L28:L29)</f>
        <v>0</v>
      </c>
      <c r="M30" s="89">
        <f t="shared" si="6"/>
        <v>0</v>
      </c>
      <c r="N30" s="163">
        <f t="shared" si="6"/>
        <v>0</v>
      </c>
      <c r="O30" s="162">
        <f t="shared" si="6"/>
        <v>0</v>
      </c>
      <c r="P30" s="162">
        <f t="shared" si="6"/>
        <v>0</v>
      </c>
      <c r="Q30" s="162">
        <f t="shared" si="6"/>
        <v>0</v>
      </c>
      <c r="R30" s="162">
        <f t="shared" si="6"/>
        <v>0</v>
      </c>
      <c r="S30" s="89">
        <f t="shared" si="6"/>
        <v>0</v>
      </c>
    </row>
    <row r="31" spans="1:19" ht="10.5" customHeight="1" x14ac:dyDescent="0.2">
      <c r="A31" s="164"/>
      <c r="B31" s="111"/>
      <c r="C31" s="111"/>
      <c r="D31" s="165"/>
      <c r="E31" s="111"/>
      <c r="F31" s="111"/>
      <c r="G31" s="111"/>
      <c r="H31" s="111"/>
      <c r="I31" s="111"/>
      <c r="J31" s="111"/>
      <c r="K31" s="111"/>
      <c r="L31" s="111"/>
      <c r="M31" s="111"/>
      <c r="N31" s="111"/>
      <c r="O31" s="111"/>
      <c r="P31" s="111"/>
      <c r="Q31" s="111"/>
      <c r="R31" s="111"/>
      <c r="S31" s="90"/>
    </row>
    <row r="32" spans="1:19" ht="13.5" thickBot="1" x14ac:dyDescent="0.25"/>
    <row r="33" spans="1:19" ht="13.5" thickBot="1" x14ac:dyDescent="0.25">
      <c r="G33" s="402" t="s">
        <v>152</v>
      </c>
      <c r="H33" s="403"/>
      <c r="I33" s="403"/>
      <c r="J33" s="403"/>
      <c r="K33" s="403"/>
      <c r="L33" s="403"/>
      <c r="M33" s="403"/>
      <c r="N33" s="404"/>
      <c r="Q33" s="124"/>
    </row>
    <row r="34" spans="1:19" ht="13.5" thickBot="1" x14ac:dyDescent="0.25">
      <c r="G34" s="400" t="s">
        <v>151</v>
      </c>
      <c r="H34" s="396"/>
      <c r="I34" s="396"/>
      <c r="J34" s="396"/>
      <c r="K34" s="396"/>
      <c r="L34" s="401"/>
      <c r="M34" s="400" t="s">
        <v>126</v>
      </c>
      <c r="N34" s="444"/>
      <c r="Q34" s="100"/>
    </row>
    <row r="35" spans="1:19" ht="16.5" thickBot="1" x14ac:dyDescent="0.25">
      <c r="G35" s="397" t="s">
        <v>275</v>
      </c>
      <c r="H35" s="398"/>
      <c r="I35" s="398"/>
      <c r="J35" s="398"/>
      <c r="K35" s="398"/>
      <c r="L35" s="399"/>
      <c r="M35" s="445">
        <f>S30</f>
        <v>0</v>
      </c>
      <c r="N35" s="446"/>
      <c r="Q35" s="124"/>
    </row>
    <row r="36" spans="1:19" x14ac:dyDescent="0.2">
      <c r="G36" s="112"/>
      <c r="H36" s="112"/>
      <c r="I36" s="112"/>
      <c r="J36" s="112"/>
      <c r="K36" s="112"/>
      <c r="L36" s="112"/>
      <c r="M36" s="167"/>
      <c r="N36" s="167"/>
      <c r="Q36" s="124"/>
    </row>
    <row r="37" spans="1:19" ht="13.5" thickBot="1" x14ac:dyDescent="0.25">
      <c r="G37" s="112"/>
      <c r="H37" s="112"/>
      <c r="I37" s="112"/>
      <c r="J37" s="112"/>
      <c r="K37" s="112"/>
      <c r="L37" s="112"/>
      <c r="M37" s="167"/>
      <c r="N37" s="167"/>
      <c r="Q37" s="124"/>
    </row>
    <row r="38" spans="1:19" ht="13.5" thickBot="1" x14ac:dyDescent="0.25">
      <c r="A38" s="405" t="s">
        <v>38</v>
      </c>
      <c r="B38" s="406"/>
      <c r="C38" s="406"/>
      <c r="D38" s="406"/>
      <c r="E38" s="406"/>
      <c r="F38" s="406"/>
      <c r="G38" s="407"/>
      <c r="H38" s="97"/>
      <c r="I38" s="402" t="s">
        <v>157</v>
      </c>
      <c r="J38" s="403"/>
      <c r="K38" s="403"/>
      <c r="L38" s="403"/>
      <c r="M38" s="403"/>
      <c r="N38" s="403"/>
      <c r="O38" s="403"/>
      <c r="P38" s="403"/>
      <c r="Q38" s="403"/>
      <c r="R38" s="403"/>
      <c r="S38" s="404"/>
    </row>
    <row r="39" spans="1:19" ht="13.5" thickBot="1" x14ac:dyDescent="0.25">
      <c r="A39" s="204" t="s">
        <v>25</v>
      </c>
      <c r="B39" s="396" t="s">
        <v>121</v>
      </c>
      <c r="C39" s="396"/>
      <c r="D39" s="396"/>
      <c r="E39" s="396" t="s">
        <v>154</v>
      </c>
      <c r="F39" s="396"/>
      <c r="G39" s="210" t="s">
        <v>155</v>
      </c>
      <c r="I39" s="92" t="s">
        <v>25</v>
      </c>
      <c r="J39" s="400" t="s">
        <v>121</v>
      </c>
      <c r="K39" s="396"/>
      <c r="L39" s="396"/>
      <c r="M39" s="396"/>
      <c r="N39" s="444"/>
      <c r="O39" s="451" t="s">
        <v>154</v>
      </c>
      <c r="P39" s="452"/>
      <c r="Q39" s="452"/>
      <c r="R39" s="453"/>
      <c r="S39" s="92" t="s">
        <v>159</v>
      </c>
    </row>
    <row r="40" spans="1:19" ht="20.100000000000001" customHeight="1" x14ac:dyDescent="0.2">
      <c r="A40" s="169">
        <v>1</v>
      </c>
      <c r="B40" s="450"/>
      <c r="C40" s="450"/>
      <c r="D40" s="450"/>
      <c r="E40" s="454"/>
      <c r="F40" s="454"/>
      <c r="G40" s="93"/>
      <c r="I40" s="169">
        <v>1</v>
      </c>
      <c r="J40" s="450"/>
      <c r="K40" s="450"/>
      <c r="L40" s="450"/>
      <c r="M40" s="450"/>
      <c r="N40" s="450"/>
      <c r="O40" s="458"/>
      <c r="P40" s="459"/>
      <c r="Q40" s="459"/>
      <c r="R40" s="460"/>
      <c r="S40" s="93"/>
    </row>
    <row r="41" spans="1:19" ht="20.100000000000001" customHeight="1" x14ac:dyDescent="0.2">
      <c r="A41" s="137">
        <v>2</v>
      </c>
      <c r="B41" s="450"/>
      <c r="C41" s="450"/>
      <c r="D41" s="450"/>
      <c r="E41" s="436"/>
      <c r="F41" s="436"/>
      <c r="G41" s="99"/>
      <c r="I41" s="137">
        <v>2</v>
      </c>
      <c r="J41" s="450"/>
      <c r="K41" s="450"/>
      <c r="L41" s="450"/>
      <c r="M41" s="450"/>
      <c r="N41" s="450"/>
      <c r="O41" s="438"/>
      <c r="P41" s="439"/>
      <c r="Q41" s="439"/>
      <c r="R41" s="440"/>
      <c r="S41" s="94"/>
    </row>
    <row r="42" spans="1:19" ht="20.100000000000001" customHeight="1" x14ac:dyDescent="0.2">
      <c r="A42" s="137">
        <v>3</v>
      </c>
      <c r="B42" s="450"/>
      <c r="C42" s="450"/>
      <c r="D42" s="450"/>
      <c r="E42" s="436"/>
      <c r="F42" s="436"/>
      <c r="G42" s="94"/>
      <c r="I42" s="137">
        <v>3</v>
      </c>
      <c r="J42" s="450"/>
      <c r="K42" s="450"/>
      <c r="L42" s="450"/>
      <c r="M42" s="450"/>
      <c r="N42" s="450"/>
      <c r="O42" s="438"/>
      <c r="P42" s="439"/>
      <c r="Q42" s="439"/>
      <c r="R42" s="440"/>
      <c r="S42" s="94"/>
    </row>
    <row r="43" spans="1:19" ht="20.100000000000001" customHeight="1" x14ac:dyDescent="0.2">
      <c r="A43" s="137">
        <v>4</v>
      </c>
      <c r="B43" s="450"/>
      <c r="C43" s="450"/>
      <c r="D43" s="450"/>
      <c r="E43" s="436"/>
      <c r="F43" s="436"/>
      <c r="G43" s="94"/>
      <c r="I43" s="137">
        <v>4</v>
      </c>
      <c r="J43" s="450"/>
      <c r="K43" s="450"/>
      <c r="L43" s="450"/>
      <c r="M43" s="450"/>
      <c r="N43" s="450"/>
      <c r="O43" s="438"/>
      <c r="P43" s="439"/>
      <c r="Q43" s="439"/>
      <c r="R43" s="440"/>
      <c r="S43" s="94"/>
    </row>
    <row r="44" spans="1:19" ht="20.100000000000001" customHeight="1" thickBot="1" x14ac:dyDescent="0.25">
      <c r="A44" s="170">
        <v>5</v>
      </c>
      <c r="B44" s="450"/>
      <c r="C44" s="450"/>
      <c r="D44" s="450"/>
      <c r="E44" s="437"/>
      <c r="F44" s="437"/>
      <c r="G44" s="95"/>
      <c r="H44" s="97"/>
      <c r="I44" s="170">
        <v>5</v>
      </c>
      <c r="J44" s="450"/>
      <c r="K44" s="450"/>
      <c r="L44" s="450"/>
      <c r="M44" s="450"/>
      <c r="N44" s="450"/>
      <c r="O44" s="441"/>
      <c r="P44" s="442"/>
      <c r="Q44" s="442"/>
      <c r="R44" s="443"/>
      <c r="S44" s="95"/>
    </row>
    <row r="45" spans="1:19" ht="13.5" thickBot="1" x14ac:dyDescent="0.25">
      <c r="A45" s="455" t="s">
        <v>156</v>
      </c>
      <c r="B45" s="456"/>
      <c r="C45" s="456"/>
      <c r="D45" s="456"/>
      <c r="E45" s="456"/>
      <c r="F45" s="456"/>
      <c r="G45" s="211">
        <f>SUM(G40:G44)</f>
        <v>0</v>
      </c>
      <c r="H45" s="97"/>
      <c r="I45" s="455" t="s">
        <v>160</v>
      </c>
      <c r="J45" s="456"/>
      <c r="K45" s="456"/>
      <c r="L45" s="456"/>
      <c r="M45" s="456"/>
      <c r="N45" s="456"/>
      <c r="O45" s="456"/>
      <c r="P45" s="456"/>
      <c r="Q45" s="456"/>
      <c r="R45" s="457"/>
      <c r="S45" s="96">
        <f>SUM(S40:S44)</f>
        <v>0</v>
      </c>
    </row>
    <row r="46" spans="1:19" ht="13.5" thickBot="1" x14ac:dyDescent="0.25">
      <c r="A46" s="97"/>
      <c r="B46" s="97"/>
      <c r="C46" s="97"/>
      <c r="D46" s="171"/>
      <c r="E46" s="97"/>
      <c r="F46" s="97"/>
      <c r="G46" s="97"/>
      <c r="H46" s="97"/>
      <c r="I46" s="97"/>
      <c r="J46" s="97"/>
      <c r="K46" s="97"/>
      <c r="L46" s="97"/>
      <c r="M46" s="97"/>
      <c r="N46" s="97"/>
      <c r="O46" s="97"/>
      <c r="P46" s="97"/>
      <c r="Q46" s="97"/>
      <c r="R46" s="97"/>
      <c r="S46" s="97"/>
    </row>
    <row r="47" spans="1:19" ht="13.5" thickBot="1" x14ac:dyDescent="0.25">
      <c r="A47" s="447" t="s">
        <v>245</v>
      </c>
      <c r="B47" s="448"/>
      <c r="C47" s="448"/>
      <c r="D47" s="448"/>
      <c r="E47" s="448"/>
      <c r="F47" s="448"/>
      <c r="G47" s="449"/>
      <c r="H47" s="97"/>
      <c r="I47" s="402" t="s">
        <v>246</v>
      </c>
      <c r="J47" s="403"/>
      <c r="K47" s="403"/>
      <c r="L47" s="403"/>
      <c r="M47" s="403"/>
      <c r="N47" s="403"/>
      <c r="O47" s="403"/>
      <c r="P47" s="403"/>
      <c r="Q47" s="403"/>
      <c r="R47" s="403"/>
      <c r="S47" s="404"/>
    </row>
    <row r="48" spans="1:19" ht="13.5" thickBot="1" x14ac:dyDescent="0.25">
      <c r="A48" s="204" t="s">
        <v>25</v>
      </c>
      <c r="B48" s="396" t="s">
        <v>121</v>
      </c>
      <c r="C48" s="396"/>
      <c r="D48" s="396"/>
      <c r="E48" s="396" t="s">
        <v>174</v>
      </c>
      <c r="F48" s="396"/>
      <c r="G48" s="210" t="s">
        <v>155</v>
      </c>
      <c r="H48" s="97"/>
      <c r="I48" s="92" t="s">
        <v>25</v>
      </c>
      <c r="J48" s="400" t="s">
        <v>121</v>
      </c>
      <c r="K48" s="396"/>
      <c r="L48" s="396"/>
      <c r="M48" s="396"/>
      <c r="N48" s="444"/>
      <c r="O48" s="451" t="s">
        <v>154</v>
      </c>
      <c r="P48" s="452"/>
      <c r="Q48" s="452"/>
      <c r="R48" s="453"/>
      <c r="S48" s="92" t="s">
        <v>159</v>
      </c>
    </row>
    <row r="49" spans="1:19" x14ac:dyDescent="0.2">
      <c r="A49" s="172">
        <v>1</v>
      </c>
      <c r="B49" s="450"/>
      <c r="C49" s="450"/>
      <c r="D49" s="450"/>
      <c r="E49" s="464"/>
      <c r="F49" s="464"/>
      <c r="G49" s="98"/>
      <c r="H49" s="97"/>
      <c r="I49" s="172">
        <v>1</v>
      </c>
      <c r="J49" s="450"/>
      <c r="K49" s="450"/>
      <c r="L49" s="450"/>
      <c r="M49" s="450"/>
      <c r="N49" s="450"/>
      <c r="O49" s="461"/>
      <c r="P49" s="462"/>
      <c r="Q49" s="462"/>
      <c r="R49" s="463"/>
      <c r="S49" s="98"/>
    </row>
    <row r="50" spans="1:19" x14ac:dyDescent="0.2">
      <c r="A50" s="173">
        <v>2</v>
      </c>
      <c r="B50" s="450"/>
      <c r="C50" s="450"/>
      <c r="D50" s="450"/>
      <c r="E50" s="465"/>
      <c r="F50" s="465"/>
      <c r="G50" s="99"/>
      <c r="H50" s="97"/>
      <c r="I50" s="173">
        <v>2</v>
      </c>
      <c r="J50" s="450"/>
      <c r="K50" s="450"/>
      <c r="L50" s="450"/>
      <c r="M50" s="450"/>
      <c r="N50" s="450"/>
      <c r="O50" s="469"/>
      <c r="P50" s="470"/>
      <c r="Q50" s="470"/>
      <c r="R50" s="471"/>
      <c r="S50" s="99"/>
    </row>
    <row r="51" spans="1:19" x14ac:dyDescent="0.2">
      <c r="A51" s="173">
        <v>3</v>
      </c>
      <c r="B51" s="450"/>
      <c r="C51" s="450"/>
      <c r="D51" s="450"/>
      <c r="E51" s="465"/>
      <c r="F51" s="465"/>
      <c r="G51" s="99"/>
      <c r="H51" s="97"/>
      <c r="I51" s="173">
        <v>3</v>
      </c>
      <c r="J51" s="450"/>
      <c r="K51" s="450"/>
      <c r="L51" s="450"/>
      <c r="M51" s="450"/>
      <c r="N51" s="450"/>
      <c r="O51" s="469"/>
      <c r="P51" s="470"/>
      <c r="Q51" s="470"/>
      <c r="R51" s="471"/>
      <c r="S51" s="99"/>
    </row>
    <row r="52" spans="1:19" x14ac:dyDescent="0.2">
      <c r="A52" s="173">
        <v>4</v>
      </c>
      <c r="B52" s="450"/>
      <c r="C52" s="450"/>
      <c r="D52" s="450"/>
      <c r="E52" s="465"/>
      <c r="F52" s="465"/>
      <c r="G52" s="99"/>
      <c r="H52" s="97"/>
      <c r="I52" s="173">
        <v>4</v>
      </c>
      <c r="J52" s="450"/>
      <c r="K52" s="450"/>
      <c r="L52" s="450"/>
      <c r="M52" s="450"/>
      <c r="N52" s="450"/>
      <c r="O52" s="469"/>
      <c r="P52" s="470"/>
      <c r="Q52" s="470"/>
      <c r="R52" s="471"/>
      <c r="S52" s="99"/>
    </row>
    <row r="53" spans="1:19" ht="13.5" thickBot="1" x14ac:dyDescent="0.25">
      <c r="A53" s="170">
        <v>5</v>
      </c>
      <c r="B53" s="450"/>
      <c r="C53" s="450"/>
      <c r="D53" s="450"/>
      <c r="E53" s="472"/>
      <c r="F53" s="472"/>
      <c r="G53" s="95"/>
      <c r="H53" s="97"/>
      <c r="I53" s="170">
        <v>5</v>
      </c>
      <c r="J53" s="450"/>
      <c r="K53" s="450"/>
      <c r="L53" s="450"/>
      <c r="M53" s="450"/>
      <c r="N53" s="450"/>
      <c r="O53" s="466"/>
      <c r="P53" s="467"/>
      <c r="Q53" s="467"/>
      <c r="R53" s="468"/>
      <c r="S53" s="95"/>
    </row>
    <row r="54" spans="1:19" ht="13.5" thickBot="1" x14ac:dyDescent="0.25">
      <c r="A54" s="455" t="s">
        <v>182</v>
      </c>
      <c r="B54" s="456"/>
      <c r="C54" s="456"/>
      <c r="D54" s="456"/>
      <c r="E54" s="456"/>
      <c r="F54" s="456"/>
      <c r="G54" s="211">
        <f>IF(SUM(G49:G53)&gt;40,40,SUM(G49:G53))</f>
        <v>0</v>
      </c>
      <c r="H54" s="97"/>
      <c r="I54" s="455" t="s">
        <v>181</v>
      </c>
      <c r="J54" s="456"/>
      <c r="K54" s="456"/>
      <c r="L54" s="456"/>
      <c r="M54" s="456"/>
      <c r="N54" s="456"/>
      <c r="O54" s="456"/>
      <c r="P54" s="456"/>
      <c r="Q54" s="456"/>
      <c r="R54" s="457"/>
      <c r="S54" s="96">
        <f>IF(SUM(S49:S53)&gt;30,30,SUM(S49:S53))</f>
        <v>0</v>
      </c>
    </row>
    <row r="55" spans="1:19" ht="13.5" thickBot="1" x14ac:dyDescent="0.25">
      <c r="A55" s="209"/>
      <c r="B55" s="209"/>
      <c r="C55" s="209"/>
      <c r="D55" s="209"/>
      <c r="E55" s="209"/>
      <c r="F55" s="209"/>
      <c r="G55" s="100"/>
      <c r="H55" s="97"/>
      <c r="I55" s="209"/>
      <c r="J55" s="209"/>
      <c r="K55" s="209"/>
      <c r="L55" s="209"/>
      <c r="M55" s="209"/>
      <c r="N55" s="209"/>
      <c r="O55" s="209"/>
      <c r="P55" s="209"/>
      <c r="Q55" s="209"/>
      <c r="R55" s="209"/>
      <c r="S55" s="100"/>
    </row>
    <row r="56" spans="1:19" ht="13.5" thickBot="1" x14ac:dyDescent="0.25">
      <c r="A56" s="447" t="s">
        <v>190</v>
      </c>
      <c r="B56" s="448"/>
      <c r="C56" s="448"/>
      <c r="D56" s="448"/>
      <c r="E56" s="448"/>
      <c r="F56" s="448"/>
      <c r="G56" s="449"/>
      <c r="H56" s="97"/>
      <c r="I56" s="402" t="s">
        <v>254</v>
      </c>
      <c r="J56" s="403"/>
      <c r="K56" s="403"/>
      <c r="L56" s="403"/>
      <c r="M56" s="403"/>
      <c r="N56" s="403"/>
      <c r="O56" s="403"/>
      <c r="P56" s="403"/>
      <c r="Q56" s="403"/>
      <c r="R56" s="403"/>
      <c r="S56" s="404"/>
    </row>
    <row r="57" spans="1:19" ht="13.5" thickBot="1" x14ac:dyDescent="0.25">
      <c r="A57" s="204" t="s">
        <v>25</v>
      </c>
      <c r="B57" s="396" t="s">
        <v>121</v>
      </c>
      <c r="C57" s="396"/>
      <c r="D57" s="396"/>
      <c r="E57" s="396" t="s">
        <v>196</v>
      </c>
      <c r="F57" s="396"/>
      <c r="G57" s="210" t="s">
        <v>155</v>
      </c>
      <c r="H57" s="97"/>
      <c r="I57" s="92" t="s">
        <v>25</v>
      </c>
      <c r="J57" s="400" t="s">
        <v>210</v>
      </c>
      <c r="K57" s="396"/>
      <c r="L57" s="396"/>
      <c r="M57" s="396"/>
      <c r="N57" s="444"/>
      <c r="O57" s="451" t="s">
        <v>215</v>
      </c>
      <c r="P57" s="452"/>
      <c r="Q57" s="452"/>
      <c r="R57" s="453"/>
      <c r="S57" s="92" t="s">
        <v>159</v>
      </c>
    </row>
    <row r="58" spans="1:19" ht="21.95" customHeight="1" x14ac:dyDescent="0.2">
      <c r="A58" s="172">
        <v>1</v>
      </c>
      <c r="B58" s="450"/>
      <c r="C58" s="450"/>
      <c r="D58" s="450"/>
      <c r="E58" s="454"/>
      <c r="F58" s="454"/>
      <c r="G58" s="98"/>
      <c r="H58" s="97"/>
      <c r="I58" s="172">
        <v>1</v>
      </c>
      <c r="J58" s="450"/>
      <c r="K58" s="450"/>
      <c r="L58" s="450"/>
      <c r="M58" s="450"/>
      <c r="N58" s="450"/>
      <c r="O58" s="473"/>
      <c r="P58" s="474"/>
      <c r="Q58" s="474"/>
      <c r="R58" s="475"/>
      <c r="S58" s="98"/>
    </row>
    <row r="59" spans="1:19" ht="21.95" customHeight="1" thickBot="1" x14ac:dyDescent="0.25">
      <c r="A59" s="173">
        <v>2</v>
      </c>
      <c r="B59" s="450"/>
      <c r="C59" s="450"/>
      <c r="D59" s="450"/>
      <c r="E59" s="476"/>
      <c r="F59" s="477"/>
      <c r="G59" s="98"/>
      <c r="H59" s="97"/>
      <c r="I59" s="173">
        <v>2</v>
      </c>
      <c r="J59" s="450"/>
      <c r="K59" s="450"/>
      <c r="L59" s="450"/>
      <c r="M59" s="450"/>
      <c r="N59" s="450"/>
      <c r="O59" s="438"/>
      <c r="P59" s="439"/>
      <c r="Q59" s="439"/>
      <c r="R59" s="440"/>
      <c r="S59" s="99"/>
    </row>
    <row r="60" spans="1:19" ht="13.5" thickBot="1" x14ac:dyDescent="0.25">
      <c r="A60" s="455" t="s">
        <v>201</v>
      </c>
      <c r="B60" s="456"/>
      <c r="C60" s="456"/>
      <c r="D60" s="456"/>
      <c r="E60" s="456"/>
      <c r="F60" s="456"/>
      <c r="G60" s="211">
        <f>SUM(G58:G59)</f>
        <v>0</v>
      </c>
      <c r="H60" s="97"/>
      <c r="I60" s="455" t="s">
        <v>216</v>
      </c>
      <c r="J60" s="456"/>
      <c r="K60" s="456"/>
      <c r="L60" s="456"/>
      <c r="M60" s="456"/>
      <c r="N60" s="456"/>
      <c r="O60" s="456"/>
      <c r="P60" s="456"/>
      <c r="Q60" s="456"/>
      <c r="R60" s="457"/>
      <c r="S60" s="96">
        <f>SUM(S58:S59)</f>
        <v>0</v>
      </c>
    </row>
    <row r="61" spans="1:19" ht="13.5" thickBot="1" x14ac:dyDescent="0.25">
      <c r="A61" s="209"/>
      <c r="B61" s="209"/>
      <c r="C61" s="209"/>
      <c r="D61" s="209"/>
      <c r="E61" s="209"/>
      <c r="F61" s="209"/>
      <c r="G61" s="100"/>
      <c r="H61" s="97"/>
      <c r="I61" s="97"/>
      <c r="J61" s="97"/>
      <c r="K61" s="97"/>
      <c r="L61" s="97"/>
      <c r="M61" s="97"/>
      <c r="N61" s="97"/>
      <c r="O61" s="97"/>
      <c r="P61" s="97"/>
      <c r="Q61" s="97"/>
      <c r="R61" s="97"/>
      <c r="S61" s="97"/>
    </row>
    <row r="62" spans="1:19" ht="13.5" thickBot="1" x14ac:dyDescent="0.25">
      <c r="A62" s="447" t="s">
        <v>247</v>
      </c>
      <c r="B62" s="448"/>
      <c r="C62" s="448"/>
      <c r="D62" s="448"/>
      <c r="E62" s="448"/>
      <c r="F62" s="448"/>
      <c r="G62" s="449"/>
      <c r="H62" s="97"/>
      <c r="I62" s="402" t="s">
        <v>248</v>
      </c>
      <c r="J62" s="403"/>
      <c r="K62" s="403"/>
      <c r="L62" s="403"/>
      <c r="M62" s="403"/>
      <c r="N62" s="403"/>
      <c r="O62" s="403"/>
      <c r="P62" s="403"/>
      <c r="Q62" s="403"/>
      <c r="R62" s="403"/>
      <c r="S62" s="404"/>
    </row>
    <row r="63" spans="1:19" ht="13.5" thickBot="1" x14ac:dyDescent="0.25">
      <c r="A63" s="204" t="s">
        <v>25</v>
      </c>
      <c r="B63" s="396" t="s">
        <v>113</v>
      </c>
      <c r="C63" s="396"/>
      <c r="D63" s="396"/>
      <c r="E63" s="396" t="s">
        <v>183</v>
      </c>
      <c r="F63" s="396"/>
      <c r="G63" s="210" t="s">
        <v>155</v>
      </c>
      <c r="H63" s="97"/>
      <c r="I63" s="92" t="s">
        <v>25</v>
      </c>
      <c r="J63" s="400" t="s">
        <v>188</v>
      </c>
      <c r="K63" s="396"/>
      <c r="L63" s="396"/>
      <c r="M63" s="396"/>
      <c r="N63" s="444"/>
      <c r="O63" s="451" t="s">
        <v>154</v>
      </c>
      <c r="P63" s="452"/>
      <c r="Q63" s="452"/>
      <c r="R63" s="453"/>
      <c r="S63" s="92" t="s">
        <v>159</v>
      </c>
    </row>
    <row r="64" spans="1:19" ht="20.100000000000001" customHeight="1" x14ac:dyDescent="0.2">
      <c r="A64" s="172">
        <v>1</v>
      </c>
      <c r="B64" s="450"/>
      <c r="C64" s="450"/>
      <c r="D64" s="450"/>
      <c r="E64" s="454"/>
      <c r="F64" s="454"/>
      <c r="G64" s="98"/>
      <c r="H64" s="97"/>
      <c r="I64" s="172">
        <v>1</v>
      </c>
      <c r="J64" s="450"/>
      <c r="K64" s="450"/>
      <c r="L64" s="450"/>
      <c r="M64" s="450"/>
      <c r="N64" s="450"/>
      <c r="O64" s="473"/>
      <c r="P64" s="474"/>
      <c r="Q64" s="474"/>
      <c r="R64" s="475"/>
      <c r="S64" s="98"/>
    </row>
    <row r="65" spans="1:19" ht="20.100000000000001" customHeight="1" x14ac:dyDescent="0.2">
      <c r="A65" s="173">
        <v>2</v>
      </c>
      <c r="B65" s="450"/>
      <c r="C65" s="450"/>
      <c r="D65" s="450"/>
      <c r="E65" s="436"/>
      <c r="F65" s="436"/>
      <c r="G65" s="99"/>
      <c r="H65" s="97"/>
      <c r="I65" s="173">
        <v>2</v>
      </c>
      <c r="J65" s="450"/>
      <c r="K65" s="450"/>
      <c r="L65" s="450"/>
      <c r="M65" s="450"/>
      <c r="N65" s="450"/>
      <c r="O65" s="438"/>
      <c r="P65" s="439"/>
      <c r="Q65" s="439"/>
      <c r="R65" s="440"/>
      <c r="S65" s="99"/>
    </row>
    <row r="66" spans="1:19" ht="20.100000000000001" customHeight="1" x14ac:dyDescent="0.2">
      <c r="A66" s="173">
        <v>3</v>
      </c>
      <c r="B66" s="450"/>
      <c r="C66" s="450"/>
      <c r="D66" s="450"/>
      <c r="E66" s="436"/>
      <c r="F66" s="436"/>
      <c r="G66" s="99"/>
      <c r="H66" s="97"/>
      <c r="I66" s="173">
        <v>3</v>
      </c>
      <c r="J66" s="450"/>
      <c r="K66" s="450"/>
      <c r="L66" s="450"/>
      <c r="M66" s="450"/>
      <c r="N66" s="450"/>
      <c r="O66" s="438"/>
      <c r="P66" s="439"/>
      <c r="Q66" s="439"/>
      <c r="R66" s="440"/>
      <c r="S66" s="99"/>
    </row>
    <row r="67" spans="1:19" ht="20.100000000000001" customHeight="1" x14ac:dyDescent="0.2">
      <c r="A67" s="173">
        <v>4</v>
      </c>
      <c r="B67" s="450"/>
      <c r="C67" s="450"/>
      <c r="D67" s="450"/>
      <c r="E67" s="436"/>
      <c r="F67" s="436"/>
      <c r="G67" s="99"/>
      <c r="H67" s="97"/>
      <c r="I67" s="173">
        <v>4</v>
      </c>
      <c r="J67" s="450"/>
      <c r="K67" s="450"/>
      <c r="L67" s="450"/>
      <c r="M67" s="450"/>
      <c r="N67" s="450"/>
      <c r="O67" s="438"/>
      <c r="P67" s="439"/>
      <c r="Q67" s="439"/>
      <c r="R67" s="440"/>
      <c r="S67" s="99"/>
    </row>
    <row r="68" spans="1:19" ht="20.100000000000001" customHeight="1" thickBot="1" x14ac:dyDescent="0.25">
      <c r="A68" s="170">
        <v>5</v>
      </c>
      <c r="B68" s="450"/>
      <c r="C68" s="450"/>
      <c r="D68" s="450"/>
      <c r="E68" s="437"/>
      <c r="F68" s="437"/>
      <c r="G68" s="95"/>
      <c r="H68" s="97"/>
      <c r="I68" s="170">
        <v>5</v>
      </c>
      <c r="J68" s="450"/>
      <c r="K68" s="450"/>
      <c r="L68" s="450"/>
      <c r="M68" s="450"/>
      <c r="N68" s="450"/>
      <c r="O68" s="441"/>
      <c r="P68" s="442"/>
      <c r="Q68" s="442"/>
      <c r="R68" s="443"/>
      <c r="S68" s="95"/>
    </row>
    <row r="69" spans="1:19" ht="13.5" thickBot="1" x14ac:dyDescent="0.25">
      <c r="A69" s="455" t="s">
        <v>184</v>
      </c>
      <c r="B69" s="456"/>
      <c r="C69" s="456"/>
      <c r="D69" s="456"/>
      <c r="E69" s="456"/>
      <c r="F69" s="456"/>
      <c r="G69" s="211">
        <f>IF(SUM(G64:G68)&gt;90,90,SUM(G64:G68))</f>
        <v>0</v>
      </c>
      <c r="H69" s="97"/>
      <c r="I69" s="455" t="s">
        <v>189</v>
      </c>
      <c r="J69" s="456"/>
      <c r="K69" s="456"/>
      <c r="L69" s="456"/>
      <c r="M69" s="456"/>
      <c r="N69" s="456"/>
      <c r="O69" s="456"/>
      <c r="P69" s="456"/>
      <c r="Q69" s="456"/>
      <c r="R69" s="457"/>
      <c r="S69" s="96">
        <f>IF(SUM(S64:S68)&gt;15,15,SUM(S64:S68))</f>
        <v>0</v>
      </c>
    </row>
    <row r="70" spans="1:19" ht="13.5" thickBot="1" x14ac:dyDescent="0.25">
      <c r="A70" s="97"/>
      <c r="B70" s="97"/>
      <c r="C70" s="97"/>
      <c r="D70" s="171"/>
      <c r="E70" s="97"/>
      <c r="F70" s="97"/>
      <c r="G70" s="97"/>
      <c r="H70" s="97"/>
      <c r="I70" s="97"/>
      <c r="J70" s="97"/>
      <c r="K70" s="97"/>
      <c r="L70" s="97"/>
      <c r="M70" s="97"/>
      <c r="N70" s="97"/>
      <c r="O70" s="97"/>
      <c r="P70" s="97"/>
      <c r="Q70" s="97"/>
      <c r="R70" s="97"/>
      <c r="S70" s="97"/>
    </row>
    <row r="71" spans="1:19" ht="13.5" thickBot="1" x14ac:dyDescent="0.25">
      <c r="A71" s="447" t="s">
        <v>217</v>
      </c>
      <c r="B71" s="448"/>
      <c r="C71" s="448"/>
      <c r="D71" s="448"/>
      <c r="E71" s="448"/>
      <c r="F71" s="448"/>
      <c r="G71" s="449"/>
      <c r="H71" s="97"/>
      <c r="I71" s="402" t="s">
        <v>249</v>
      </c>
      <c r="J71" s="403"/>
      <c r="K71" s="403"/>
      <c r="L71" s="403"/>
      <c r="M71" s="403"/>
      <c r="N71" s="403"/>
      <c r="O71" s="403"/>
      <c r="P71" s="403"/>
      <c r="Q71" s="403"/>
      <c r="R71" s="403"/>
      <c r="S71" s="404"/>
    </row>
    <row r="72" spans="1:19" ht="13.5" thickBot="1" x14ac:dyDescent="0.25">
      <c r="A72" s="204" t="s">
        <v>25</v>
      </c>
      <c r="B72" s="396" t="s">
        <v>121</v>
      </c>
      <c r="C72" s="396"/>
      <c r="D72" s="396"/>
      <c r="E72" s="396" t="s">
        <v>225</v>
      </c>
      <c r="F72" s="396"/>
      <c r="G72" s="210" t="s">
        <v>155</v>
      </c>
      <c r="H72" s="97"/>
      <c r="I72" s="92" t="s">
        <v>25</v>
      </c>
      <c r="J72" s="400" t="s">
        <v>121</v>
      </c>
      <c r="K72" s="396"/>
      <c r="L72" s="396"/>
      <c r="M72" s="396"/>
      <c r="N72" s="444"/>
      <c r="O72" s="451" t="s">
        <v>151</v>
      </c>
      <c r="P72" s="452"/>
      <c r="Q72" s="452"/>
      <c r="R72" s="453"/>
      <c r="S72" s="92" t="s">
        <v>159</v>
      </c>
    </row>
    <row r="73" spans="1:19" ht="20.100000000000001" customHeight="1" x14ac:dyDescent="0.2">
      <c r="A73" s="172">
        <v>1</v>
      </c>
      <c r="B73" s="450"/>
      <c r="C73" s="450"/>
      <c r="D73" s="450"/>
      <c r="E73" s="454"/>
      <c r="F73" s="454"/>
      <c r="G73" s="98"/>
      <c r="H73" s="97"/>
      <c r="I73" s="172">
        <v>1</v>
      </c>
      <c r="J73" s="450"/>
      <c r="K73" s="450"/>
      <c r="L73" s="450"/>
      <c r="M73" s="450"/>
      <c r="N73" s="450"/>
      <c r="O73" s="473"/>
      <c r="P73" s="474"/>
      <c r="Q73" s="474"/>
      <c r="R73" s="475"/>
      <c r="S73" s="98"/>
    </row>
    <row r="74" spans="1:19" ht="20.100000000000001" customHeight="1" x14ac:dyDescent="0.2">
      <c r="A74" s="173">
        <v>2</v>
      </c>
      <c r="B74" s="450"/>
      <c r="C74" s="450"/>
      <c r="D74" s="450"/>
      <c r="E74" s="436"/>
      <c r="F74" s="436"/>
      <c r="G74" s="99"/>
      <c r="H74" s="97"/>
      <c r="I74" s="173">
        <v>2</v>
      </c>
      <c r="J74" s="450"/>
      <c r="K74" s="450"/>
      <c r="L74" s="450"/>
      <c r="M74" s="450"/>
      <c r="N74" s="450"/>
      <c r="O74" s="438"/>
      <c r="P74" s="439"/>
      <c r="Q74" s="439"/>
      <c r="R74" s="440"/>
      <c r="S74" s="99"/>
    </row>
    <row r="75" spans="1:19" ht="20.100000000000001" customHeight="1" x14ac:dyDescent="0.2">
      <c r="A75" s="173">
        <v>3</v>
      </c>
      <c r="B75" s="450"/>
      <c r="C75" s="450"/>
      <c r="D75" s="450"/>
      <c r="E75" s="436"/>
      <c r="F75" s="436"/>
      <c r="G75" s="99"/>
      <c r="H75" s="97"/>
      <c r="I75" s="173">
        <v>3</v>
      </c>
      <c r="J75" s="450"/>
      <c r="K75" s="450"/>
      <c r="L75" s="450"/>
      <c r="M75" s="450"/>
      <c r="N75" s="450"/>
      <c r="O75" s="438"/>
      <c r="P75" s="439"/>
      <c r="Q75" s="439"/>
      <c r="R75" s="440"/>
      <c r="S75" s="99"/>
    </row>
    <row r="76" spans="1:19" ht="20.100000000000001" customHeight="1" x14ac:dyDescent="0.2">
      <c r="A76" s="173">
        <v>4</v>
      </c>
      <c r="B76" s="450"/>
      <c r="C76" s="450"/>
      <c r="D76" s="450"/>
      <c r="E76" s="436"/>
      <c r="F76" s="436"/>
      <c r="G76" s="99"/>
      <c r="H76" s="97"/>
      <c r="I76" s="173">
        <v>4</v>
      </c>
      <c r="J76" s="450"/>
      <c r="K76" s="450"/>
      <c r="L76" s="450"/>
      <c r="M76" s="450"/>
      <c r="N76" s="450"/>
      <c r="O76" s="438"/>
      <c r="P76" s="439"/>
      <c r="Q76" s="439"/>
      <c r="R76" s="440"/>
      <c r="S76" s="99"/>
    </row>
    <row r="77" spans="1:19" ht="20.100000000000001" customHeight="1" thickBot="1" x14ac:dyDescent="0.25">
      <c r="A77" s="170">
        <v>5</v>
      </c>
      <c r="B77" s="450"/>
      <c r="C77" s="450"/>
      <c r="D77" s="450"/>
      <c r="E77" s="437"/>
      <c r="F77" s="437"/>
      <c r="G77" s="95"/>
      <c r="H77" s="97"/>
      <c r="I77" s="170">
        <v>5</v>
      </c>
      <c r="J77" s="450"/>
      <c r="K77" s="450"/>
      <c r="L77" s="450"/>
      <c r="M77" s="450"/>
      <c r="N77" s="450"/>
      <c r="O77" s="441"/>
      <c r="P77" s="442"/>
      <c r="Q77" s="442"/>
      <c r="R77" s="443"/>
      <c r="S77" s="95"/>
    </row>
    <row r="78" spans="1:19" ht="13.5" thickBot="1" x14ac:dyDescent="0.25">
      <c r="A78" s="455" t="s">
        <v>226</v>
      </c>
      <c r="B78" s="456"/>
      <c r="C78" s="456"/>
      <c r="D78" s="456"/>
      <c r="E78" s="456"/>
      <c r="F78" s="456"/>
      <c r="G78" s="211">
        <f>+SUM(G73:G77)</f>
        <v>0</v>
      </c>
      <c r="H78" s="97"/>
      <c r="I78" s="455" t="s">
        <v>189</v>
      </c>
      <c r="J78" s="456"/>
      <c r="K78" s="456"/>
      <c r="L78" s="456"/>
      <c r="M78" s="456"/>
      <c r="N78" s="456"/>
      <c r="O78" s="456"/>
      <c r="P78" s="456"/>
      <c r="Q78" s="456"/>
      <c r="R78" s="457"/>
      <c r="S78" s="96">
        <f>IF(SUM(S73:S77)&gt;45,45,SUM(S73:S77))</f>
        <v>0</v>
      </c>
    </row>
    <row r="79" spans="1:19" ht="13.5" thickBot="1" x14ac:dyDescent="0.25">
      <c r="A79" s="97"/>
      <c r="B79" s="97"/>
      <c r="C79" s="97"/>
      <c r="D79" s="171"/>
      <c r="E79" s="97"/>
      <c r="F79" s="97"/>
      <c r="G79" s="97"/>
      <c r="H79" s="97"/>
      <c r="I79" s="97"/>
      <c r="J79" s="97"/>
      <c r="K79" s="97"/>
      <c r="L79" s="97"/>
      <c r="M79" s="97"/>
      <c r="N79" s="97"/>
      <c r="O79" s="97"/>
      <c r="P79" s="97"/>
      <c r="Q79" s="97"/>
      <c r="R79" s="97"/>
      <c r="S79" s="97"/>
    </row>
    <row r="80" spans="1:19" ht="13.5" thickBot="1" x14ac:dyDescent="0.25">
      <c r="A80" s="447" t="s">
        <v>14</v>
      </c>
      <c r="B80" s="448"/>
      <c r="C80" s="448"/>
      <c r="D80" s="448"/>
      <c r="E80" s="448"/>
      <c r="F80" s="448"/>
      <c r="G80" s="449"/>
      <c r="H80" s="97"/>
      <c r="I80" s="402" t="s">
        <v>30</v>
      </c>
      <c r="J80" s="403"/>
      <c r="K80" s="403"/>
      <c r="L80" s="403"/>
      <c r="M80" s="403"/>
      <c r="N80" s="403"/>
      <c r="O80" s="403"/>
      <c r="P80" s="403"/>
      <c r="Q80" s="403"/>
      <c r="R80" s="403"/>
      <c r="S80" s="404"/>
    </row>
    <row r="81" spans="1:19" ht="13.5" thickBot="1" x14ac:dyDescent="0.25">
      <c r="A81" s="204" t="s">
        <v>25</v>
      </c>
      <c r="B81" s="401" t="s">
        <v>151</v>
      </c>
      <c r="C81" s="479"/>
      <c r="D81" s="479"/>
      <c r="E81" s="479"/>
      <c r="F81" s="480"/>
      <c r="G81" s="210" t="s">
        <v>155</v>
      </c>
      <c r="H81" s="97"/>
      <c r="I81" s="92" t="s">
        <v>25</v>
      </c>
      <c r="J81" s="400" t="s">
        <v>233</v>
      </c>
      <c r="K81" s="396"/>
      <c r="L81" s="396"/>
      <c r="M81" s="396"/>
      <c r="N81" s="444"/>
      <c r="O81" s="451" t="s">
        <v>234</v>
      </c>
      <c r="P81" s="452"/>
      <c r="Q81" s="452"/>
      <c r="R81" s="453"/>
      <c r="S81" s="92" t="s">
        <v>159</v>
      </c>
    </row>
    <row r="82" spans="1:19" ht="21.95" customHeight="1" x14ac:dyDescent="0.2">
      <c r="A82" s="172">
        <v>1</v>
      </c>
      <c r="B82" s="481"/>
      <c r="C82" s="482"/>
      <c r="D82" s="482"/>
      <c r="E82" s="482"/>
      <c r="F82" s="483"/>
      <c r="G82" s="98"/>
      <c r="H82" s="97"/>
      <c r="I82" s="172">
        <v>1</v>
      </c>
      <c r="J82" s="450"/>
      <c r="K82" s="450"/>
      <c r="L82" s="450"/>
      <c r="M82" s="450"/>
      <c r="N82" s="450"/>
      <c r="O82" s="473"/>
      <c r="P82" s="474"/>
      <c r="Q82" s="474"/>
      <c r="R82" s="475"/>
      <c r="S82" s="98"/>
    </row>
    <row r="83" spans="1:19" ht="21.95" customHeight="1" thickBot="1" x14ac:dyDescent="0.25">
      <c r="A83" s="173">
        <v>2</v>
      </c>
      <c r="B83" s="484"/>
      <c r="C83" s="485"/>
      <c r="D83" s="485"/>
      <c r="E83" s="485"/>
      <c r="F83" s="486"/>
      <c r="G83" s="99"/>
      <c r="H83" s="97"/>
      <c r="I83" s="173">
        <v>2</v>
      </c>
      <c r="J83" s="478"/>
      <c r="K83" s="478"/>
      <c r="L83" s="478"/>
      <c r="M83" s="478"/>
      <c r="N83" s="478"/>
      <c r="O83" s="438"/>
      <c r="P83" s="439"/>
      <c r="Q83" s="439"/>
      <c r="R83" s="440"/>
      <c r="S83" s="99"/>
    </row>
    <row r="84" spans="1:19" ht="21.95" customHeight="1" thickBot="1" x14ac:dyDescent="0.25">
      <c r="A84" s="455" t="s">
        <v>232</v>
      </c>
      <c r="B84" s="456"/>
      <c r="C84" s="456"/>
      <c r="D84" s="456"/>
      <c r="E84" s="456"/>
      <c r="F84" s="456"/>
      <c r="G84" s="211">
        <f>SUM(G82:G83)</f>
        <v>0</v>
      </c>
      <c r="I84" s="137">
        <v>3</v>
      </c>
      <c r="J84" s="478"/>
      <c r="K84" s="478"/>
      <c r="L84" s="478"/>
      <c r="M84" s="478"/>
      <c r="N84" s="478"/>
      <c r="O84" s="438"/>
      <c r="P84" s="439"/>
      <c r="Q84" s="439"/>
      <c r="R84" s="440"/>
      <c r="S84" s="94"/>
    </row>
    <row r="85" spans="1:19" ht="21.95" customHeight="1" x14ac:dyDescent="0.2">
      <c r="A85" s="487"/>
      <c r="B85" s="487"/>
      <c r="C85" s="487"/>
      <c r="D85" s="487"/>
      <c r="E85" s="487"/>
      <c r="F85" s="487"/>
      <c r="G85" s="487"/>
      <c r="I85" s="137">
        <v>4</v>
      </c>
      <c r="J85" s="478"/>
      <c r="K85" s="478"/>
      <c r="L85" s="478"/>
      <c r="M85" s="478"/>
      <c r="N85" s="478"/>
      <c r="O85" s="438"/>
      <c r="P85" s="439"/>
      <c r="Q85" s="439"/>
      <c r="R85" s="440"/>
      <c r="S85" s="94"/>
    </row>
    <row r="86" spans="1:19" ht="21.95" customHeight="1" x14ac:dyDescent="0.2">
      <c r="A86" s="488"/>
      <c r="B86" s="488"/>
      <c r="C86" s="488"/>
      <c r="D86" s="488"/>
      <c r="E86" s="488"/>
      <c r="F86" s="488"/>
      <c r="G86" s="488"/>
      <c r="I86" s="174">
        <v>5</v>
      </c>
      <c r="J86" s="498"/>
      <c r="K86" s="498"/>
      <c r="L86" s="498"/>
      <c r="M86" s="498"/>
      <c r="N86" s="498"/>
      <c r="O86" s="441"/>
      <c r="P86" s="442"/>
      <c r="Q86" s="442"/>
      <c r="R86" s="443"/>
      <c r="S86" s="101"/>
    </row>
    <row r="87" spans="1:19" ht="21.95" customHeight="1" x14ac:dyDescent="0.2">
      <c r="A87" s="488"/>
      <c r="B87" s="488"/>
      <c r="C87" s="488"/>
      <c r="D87" s="488"/>
      <c r="E87" s="488"/>
      <c r="F87" s="488"/>
      <c r="G87" s="488"/>
      <c r="I87" s="174">
        <v>6</v>
      </c>
      <c r="J87" s="498"/>
      <c r="K87" s="498"/>
      <c r="L87" s="498"/>
      <c r="M87" s="498"/>
      <c r="N87" s="498"/>
      <c r="O87" s="441"/>
      <c r="P87" s="442"/>
      <c r="Q87" s="442"/>
      <c r="R87" s="443"/>
      <c r="S87" s="101"/>
    </row>
    <row r="88" spans="1:19" ht="21.95" customHeight="1" thickBot="1" x14ac:dyDescent="0.25">
      <c r="A88" s="488"/>
      <c r="B88" s="488"/>
      <c r="C88" s="488"/>
      <c r="D88" s="488"/>
      <c r="E88" s="488"/>
      <c r="F88" s="488"/>
      <c r="G88" s="488"/>
      <c r="I88" s="174">
        <v>7</v>
      </c>
      <c r="J88" s="498"/>
      <c r="K88" s="498"/>
      <c r="L88" s="498"/>
      <c r="M88" s="498"/>
      <c r="N88" s="498"/>
      <c r="O88" s="441"/>
      <c r="P88" s="442"/>
      <c r="Q88" s="442"/>
      <c r="R88" s="443"/>
      <c r="S88" s="101"/>
    </row>
    <row r="89" spans="1:19" ht="13.5" thickBot="1" x14ac:dyDescent="0.25">
      <c r="A89" s="488"/>
      <c r="B89" s="488"/>
      <c r="C89" s="488"/>
      <c r="D89" s="488"/>
      <c r="E89" s="488"/>
      <c r="F89" s="488"/>
      <c r="G89" s="488"/>
      <c r="I89" s="499" t="s">
        <v>235</v>
      </c>
      <c r="J89" s="500"/>
      <c r="K89" s="500"/>
      <c r="L89" s="500"/>
      <c r="M89" s="500"/>
      <c r="N89" s="500"/>
      <c r="O89" s="500"/>
      <c r="P89" s="500"/>
      <c r="Q89" s="500"/>
      <c r="R89" s="501"/>
      <c r="S89" s="96">
        <f>SUM(S82:S88)</f>
        <v>0</v>
      </c>
    </row>
    <row r="90" spans="1:19" ht="13.5" thickBot="1" x14ac:dyDescent="0.25">
      <c r="A90" s="488"/>
      <c r="B90" s="488"/>
      <c r="C90" s="488"/>
      <c r="D90" s="488"/>
      <c r="E90" s="488"/>
      <c r="F90" s="488"/>
      <c r="G90" s="488"/>
      <c r="H90" s="102"/>
      <c r="I90" s="102"/>
      <c r="J90" s="102"/>
      <c r="K90" s="102"/>
      <c r="L90" s="102"/>
      <c r="M90" s="102"/>
    </row>
    <row r="91" spans="1:19" x14ac:dyDescent="0.2">
      <c r="A91" s="102"/>
      <c r="B91" s="497" t="s">
        <v>236</v>
      </c>
      <c r="C91" s="497"/>
      <c r="D91" s="497"/>
      <c r="E91" s="502" t="s">
        <v>237</v>
      </c>
      <c r="F91" s="502"/>
      <c r="G91" s="502"/>
      <c r="H91" s="102"/>
      <c r="I91" s="102"/>
      <c r="J91" s="102"/>
      <c r="K91" s="102"/>
      <c r="L91" s="102"/>
      <c r="M91" s="102"/>
      <c r="N91" s="489" t="s">
        <v>21</v>
      </c>
      <c r="O91" s="490"/>
      <c r="P91" s="490"/>
      <c r="Q91" s="490"/>
      <c r="R91" s="493">
        <f>+M35+G45+S45+G54+S54+G60+S60+G69+S69+G78+S78+G84+S89</f>
        <v>0</v>
      </c>
      <c r="S91" s="494"/>
    </row>
    <row r="92" spans="1:19" ht="13.5" thickBot="1" x14ac:dyDescent="0.25">
      <c r="A92" s="102"/>
      <c r="B92" s="102"/>
      <c r="C92" s="102"/>
      <c r="D92" s="175"/>
      <c r="E92" s="102"/>
      <c r="F92" s="102"/>
      <c r="G92" s="102"/>
      <c r="H92" s="102"/>
      <c r="I92" s="102"/>
      <c r="J92" s="102"/>
      <c r="K92" s="102"/>
      <c r="L92" s="102"/>
      <c r="M92" s="102"/>
      <c r="N92" s="491"/>
      <c r="O92" s="492"/>
      <c r="P92" s="492"/>
      <c r="Q92" s="492"/>
      <c r="R92" s="495"/>
      <c r="S92" s="496"/>
    </row>
    <row r="93" spans="1:19" x14ac:dyDescent="0.2">
      <c r="A93" s="102"/>
      <c r="B93" s="212" t="s">
        <v>279</v>
      </c>
      <c r="C93" s="102"/>
      <c r="D93" s="175"/>
      <c r="E93" s="102"/>
      <c r="F93" s="102"/>
      <c r="G93" s="102"/>
      <c r="H93" s="102"/>
      <c r="I93" s="102"/>
      <c r="J93" s="102"/>
      <c r="K93" s="102"/>
      <c r="L93" s="102"/>
      <c r="M93" s="102"/>
      <c r="N93" s="102"/>
      <c r="O93" s="102"/>
      <c r="P93" s="102"/>
      <c r="Q93" s="102"/>
      <c r="R93" s="102"/>
      <c r="S93" s="102"/>
    </row>
    <row r="97" spans="5:5" x14ac:dyDescent="0.2">
      <c r="E97" s="176"/>
    </row>
  </sheetData>
  <sheetProtection algorithmName="SHA-512" hashValue="sWz3/ctMFBA3rpw+cHZRyob8Eh+qxiU56mhg4GxGFIMyd4jIiA7jOmheDuAVWrAulE6WgubHKzTe/xt7kV7vhA==" saltValue="1WpnHCm/V/qZRzMaAr6WlA==" spinCount="100000" sheet="1" objects="1" scenarios="1"/>
  <mergeCells count="197">
    <mergeCell ref="A1:S1"/>
    <mergeCell ref="A2:S2"/>
    <mergeCell ref="A3:N3"/>
    <mergeCell ref="O3:P3"/>
    <mergeCell ref="Q3:R3"/>
    <mergeCell ref="A5:C5"/>
    <mergeCell ref="D5:G5"/>
    <mergeCell ref="J5:M5"/>
    <mergeCell ref="N5:R5"/>
    <mergeCell ref="A11:C11"/>
    <mergeCell ref="D11:G11"/>
    <mergeCell ref="J11:M11"/>
    <mergeCell ref="N11:R11"/>
    <mergeCell ref="A13:S13"/>
    <mergeCell ref="A16:E16"/>
    <mergeCell ref="G16:K16"/>
    <mergeCell ref="A7:C7"/>
    <mergeCell ref="D7:G7"/>
    <mergeCell ref="J7:M7"/>
    <mergeCell ref="N7:R7"/>
    <mergeCell ref="A9:C9"/>
    <mergeCell ref="D9:G9"/>
    <mergeCell ref="J9:M9"/>
    <mergeCell ref="N9:R9"/>
    <mergeCell ref="J18:J19"/>
    <mergeCell ref="K18:M18"/>
    <mergeCell ref="N18:S18"/>
    <mergeCell ref="A28:J28"/>
    <mergeCell ref="A29:J29"/>
    <mergeCell ref="A30:J30"/>
    <mergeCell ref="A18:A19"/>
    <mergeCell ref="B18:B19"/>
    <mergeCell ref="C18:C19"/>
    <mergeCell ref="D18:G18"/>
    <mergeCell ref="H18:H19"/>
    <mergeCell ref="I18:I19"/>
    <mergeCell ref="B39:D39"/>
    <mergeCell ref="E39:F39"/>
    <mergeCell ref="J39:N39"/>
    <mergeCell ref="O39:R39"/>
    <mergeCell ref="B40:D40"/>
    <mergeCell ref="E40:F40"/>
    <mergeCell ref="J40:N40"/>
    <mergeCell ref="O40:R40"/>
    <mergeCell ref="G33:N33"/>
    <mergeCell ref="G34:L34"/>
    <mergeCell ref="M34:N34"/>
    <mergeCell ref="G35:L35"/>
    <mergeCell ref="M35:N35"/>
    <mergeCell ref="A38:G38"/>
    <mergeCell ref="I38:S38"/>
    <mergeCell ref="B43:D43"/>
    <mergeCell ref="E43:F43"/>
    <mergeCell ref="J43:N43"/>
    <mergeCell ref="O43:R43"/>
    <mergeCell ref="B44:D44"/>
    <mergeCell ref="E44:F44"/>
    <mergeCell ref="J44:N44"/>
    <mergeCell ref="O44:R44"/>
    <mergeCell ref="B41:D41"/>
    <mergeCell ref="E41:F41"/>
    <mergeCell ref="J41:N41"/>
    <mergeCell ref="O41:R41"/>
    <mergeCell ref="B42:D42"/>
    <mergeCell ref="E42:F42"/>
    <mergeCell ref="J42:N42"/>
    <mergeCell ref="O42:R42"/>
    <mergeCell ref="B49:D49"/>
    <mergeCell ref="E49:F49"/>
    <mergeCell ref="J49:N49"/>
    <mergeCell ref="O49:R49"/>
    <mergeCell ref="B50:D50"/>
    <mergeCell ref="E50:F50"/>
    <mergeCell ref="J50:N50"/>
    <mergeCell ref="O50:R50"/>
    <mergeCell ref="A45:F45"/>
    <mergeCell ref="I45:R45"/>
    <mergeCell ref="A47:G47"/>
    <mergeCell ref="I47:S47"/>
    <mergeCell ref="B48:D48"/>
    <mergeCell ref="E48:F48"/>
    <mergeCell ref="J48:N48"/>
    <mergeCell ref="O48:R48"/>
    <mergeCell ref="B53:D53"/>
    <mergeCell ref="E53:F53"/>
    <mergeCell ref="J53:N53"/>
    <mergeCell ref="O53:R53"/>
    <mergeCell ref="A54:F54"/>
    <mergeCell ref="I54:R54"/>
    <mergeCell ref="B51:D51"/>
    <mergeCell ref="E51:F51"/>
    <mergeCell ref="J51:N51"/>
    <mergeCell ref="O51:R51"/>
    <mergeCell ref="B52:D52"/>
    <mergeCell ref="E52:F52"/>
    <mergeCell ref="J52:N52"/>
    <mergeCell ref="O52:R52"/>
    <mergeCell ref="B58:D58"/>
    <mergeCell ref="E58:F58"/>
    <mergeCell ref="J58:N58"/>
    <mergeCell ref="O58:R58"/>
    <mergeCell ref="B59:D59"/>
    <mergeCell ref="E59:F59"/>
    <mergeCell ref="J59:N59"/>
    <mergeCell ref="O59:R59"/>
    <mergeCell ref="A56:G56"/>
    <mergeCell ref="I56:S56"/>
    <mergeCell ref="B57:D57"/>
    <mergeCell ref="E57:F57"/>
    <mergeCell ref="J57:N57"/>
    <mergeCell ref="O57:R57"/>
    <mergeCell ref="B64:D64"/>
    <mergeCell ref="E64:F64"/>
    <mergeCell ref="J64:N64"/>
    <mergeCell ref="O64:R64"/>
    <mergeCell ref="B65:D65"/>
    <mergeCell ref="E65:F65"/>
    <mergeCell ref="J65:N65"/>
    <mergeCell ref="O65:R65"/>
    <mergeCell ref="A60:F60"/>
    <mergeCell ref="I60:R60"/>
    <mergeCell ref="A62:G62"/>
    <mergeCell ref="I62:S62"/>
    <mergeCell ref="B63:D63"/>
    <mergeCell ref="E63:F63"/>
    <mergeCell ref="J63:N63"/>
    <mergeCell ref="O63:R63"/>
    <mergeCell ref="B68:D68"/>
    <mergeCell ref="E68:F68"/>
    <mergeCell ref="J68:N68"/>
    <mergeCell ref="O68:R68"/>
    <mergeCell ref="A69:F69"/>
    <mergeCell ref="I69:R69"/>
    <mergeCell ref="B66:D66"/>
    <mergeCell ref="E66:F66"/>
    <mergeCell ref="J66:N66"/>
    <mergeCell ref="O66:R66"/>
    <mergeCell ref="B67:D67"/>
    <mergeCell ref="E67:F67"/>
    <mergeCell ref="J67:N67"/>
    <mergeCell ref="O67:R67"/>
    <mergeCell ref="B73:D73"/>
    <mergeCell ref="E73:F73"/>
    <mergeCell ref="J73:N73"/>
    <mergeCell ref="O73:R73"/>
    <mergeCell ref="B74:D74"/>
    <mergeCell ref="E74:F74"/>
    <mergeCell ref="J74:N74"/>
    <mergeCell ref="O74:R74"/>
    <mergeCell ref="A71:G71"/>
    <mergeCell ref="I71:S71"/>
    <mergeCell ref="B72:D72"/>
    <mergeCell ref="E72:F72"/>
    <mergeCell ref="J72:N72"/>
    <mergeCell ref="O72:R72"/>
    <mergeCell ref="B77:D77"/>
    <mergeCell ref="E77:F77"/>
    <mergeCell ref="J77:N77"/>
    <mergeCell ref="O77:R77"/>
    <mergeCell ref="A78:F78"/>
    <mergeCell ref="I78:R78"/>
    <mergeCell ref="B75:D75"/>
    <mergeCell ref="E75:F75"/>
    <mergeCell ref="J75:N75"/>
    <mergeCell ref="O75:R75"/>
    <mergeCell ref="B76:D76"/>
    <mergeCell ref="E76:F76"/>
    <mergeCell ref="J76:N76"/>
    <mergeCell ref="O76:R76"/>
    <mergeCell ref="B83:F83"/>
    <mergeCell ref="J83:N83"/>
    <mergeCell ref="O83:R83"/>
    <mergeCell ref="A84:F84"/>
    <mergeCell ref="J84:N84"/>
    <mergeCell ref="O84:R84"/>
    <mergeCell ref="A80:G80"/>
    <mergeCell ref="I80:S80"/>
    <mergeCell ref="B81:F81"/>
    <mergeCell ref="J81:N81"/>
    <mergeCell ref="O81:R81"/>
    <mergeCell ref="B82:F82"/>
    <mergeCell ref="J82:N82"/>
    <mergeCell ref="O82:R82"/>
    <mergeCell ref="B91:D91"/>
    <mergeCell ref="E91:G91"/>
    <mergeCell ref="N91:Q92"/>
    <mergeCell ref="R91:S92"/>
    <mergeCell ref="A85:G90"/>
    <mergeCell ref="J85:N85"/>
    <mergeCell ref="O85:R85"/>
    <mergeCell ref="J86:N86"/>
    <mergeCell ref="O86:R86"/>
    <mergeCell ref="J87:N87"/>
    <mergeCell ref="O87:R87"/>
    <mergeCell ref="J88:N88"/>
    <mergeCell ref="O88:R88"/>
    <mergeCell ref="I89:R89"/>
  </mergeCells>
  <dataValidations count="6">
    <dataValidation type="decimal" allowBlank="1" showInputMessage="1" showErrorMessage="1" errorTitle="Error" error="Solo se permiten datos númericos" sqref="J20:J27">
      <formula1>0</formula1>
      <formula2>100</formula2>
    </dataValidation>
    <dataValidation type="decimal" allowBlank="1" showInputMessage="1" showErrorMessage="1" errorTitle="Error" error="Solo se permiten datos numericos" sqref="K20:L20">
      <formula1>0</formula1>
      <formula2>100</formula2>
    </dataValidation>
    <dataValidation type="decimal" allowBlank="1" showInputMessage="1" showErrorMessage="1" errorTitle="Error" error="Solo se permiten datos numericos." sqref="M20">
      <formula1>0</formula1>
      <formula2>100</formula2>
    </dataValidation>
    <dataValidation allowBlank="1" showInputMessage="1" showErrorMessage="1" errorTitle="Error" error="Seleccione un Item de la lista" sqref="B82"/>
    <dataValidation allowBlank="1" showInputMessage="1" showErrorMessage="1" errorTitle="Error" error="Seleccione una opción del listado" sqref="J82:N82"/>
    <dataValidation allowBlank="1" showInputMessage="1" showErrorMessage="1" errorTitle="Error" error="Seleccione el nivel educativo._x000a_Límite:_x000a_Pregrado[20 Horas]_x000a_Posgrado[30 Horas]" sqref="G64"/>
  </dataValidations>
  <pageMargins left="0.3" right="0.25" top="0.75" bottom="0.25" header="0.3" footer="0.3"/>
  <pageSetup paperSize="14" scale="66" orientation="landscape" r:id="rId1"/>
  <rowBreaks count="1" manualBreakCount="1">
    <brk id="55" max="16383" man="1"/>
  </rowBreaks>
  <drawing r:id="rId2"/>
  <extLst>
    <ext xmlns:x14="http://schemas.microsoft.com/office/spreadsheetml/2009/9/main" uri="{CCE6A557-97BC-4b89-ADB6-D9C93CAAB3DF}">
      <x14:dataValidations xmlns:xm="http://schemas.microsoft.com/office/excel/2006/main" count="18">
        <x14:dataValidation type="list" showInputMessage="1" showErrorMessage="1" errorTitle="Error" error="Seleccione un valor de la lista desplegable">
          <x14:formula1>
            <xm:f>INFORMACION!$A$2:$A$3</xm:f>
          </x14:formula1>
          <xm:sqref>B20:B26</xm:sqref>
        </x14:dataValidation>
        <x14:dataValidation type="list" showInputMessage="1" showErrorMessage="1">
          <x14:formula1>
            <xm:f>INFORMACION!$B$2:$B$3</xm:f>
          </x14:formula1>
          <xm:sqref>C20:C26</xm:sqref>
        </x14:dataValidation>
        <x14:dataValidation type="list" showInputMessage="1" showErrorMessage="1">
          <x14:formula1>
            <xm:f>INFORMACION!$C$2:$C$23</xm:f>
          </x14:formula1>
          <xm:sqref>I20:I27</xm:sqref>
        </x14:dataValidation>
        <x14:dataValidation type="list" showInputMessage="1" showErrorMessage="1" errorTitle="Error" error="Seleccione una opción de la lista desplegable">
          <x14:formula1>
            <xm:f>INFORMACION!$D$2:$D$7</xm:f>
          </x14:formula1>
          <xm:sqref>G20:G26</xm:sqref>
        </x14:dataValidation>
        <x14:dataValidation type="list" allowBlank="1" showInputMessage="1" showErrorMessage="1" errorTitle="Error" error="Seleccione el tipo de vinculación del listado">
          <x14:formula1>
            <xm:f>INFORMACION!$F$3:$F$4</xm:f>
          </x14:formula1>
          <xm:sqref>D9:G9</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una opción del listado">
          <x14:formula1>
            <xm:f>INFORMACION!$T$2:$T$4</xm:f>
          </x14:formula1>
          <xm:sqref>E17 G16</xm:sqref>
        </x14:dataValidation>
        <x14:dataValidation type="list" allowBlank="1" showInputMessage="1" showErrorMessage="1" errorTitle="Error" error="Seleccione un Item de la lista">
          <x14:formula1>
            <xm:f>INFORMACION!$W$2:$W$14</xm:f>
          </x14:formula1>
          <xm:sqref>B49:D53</xm:sqref>
        </x14:dataValidation>
        <x14:dataValidation type="list" allowBlank="1" showInputMessage="1" showErrorMessage="1" errorTitle="Error" error="Seleccione una opción del listado">
          <x14:formula1>
            <xm:f>INFORMACION!$X$2:$X$5</xm:f>
          </x14:formula1>
          <xm:sqref>J49:N53</xm:sqref>
        </x14:dataValidation>
        <x14:dataValidation type="list" allowBlank="1" showInputMessage="1" showErrorMessage="1" errorTitle="Error" error="Seleccione un Item de la lista">
          <x14:formula1>
            <xm:f>INFORMACION!$A$2:$A$3</xm:f>
          </x14:formula1>
          <xm:sqref>B64:D68</xm:sqref>
        </x14:dataValidation>
        <x14:dataValidation type="list" allowBlank="1" showInputMessage="1" showErrorMessage="1" errorTitle="Error" error="Seleccione una opción del listado">
          <x14:formula1>
            <xm:f>INFORMACION!$Y$2:$Y$4</xm:f>
          </x14:formula1>
          <xm:sqref>J64:N68</xm:sqref>
        </x14:dataValidation>
        <x14:dataValidation type="list" allowBlank="1" showInputMessage="1" showErrorMessage="1" errorTitle="Error" error="Seleccione un Item de la lista">
          <x14:formula1>
            <xm:f>INFORMACION!$Z$2:$Z$9</xm:f>
          </x14:formula1>
          <xm:sqref>B58:D59</xm:sqref>
        </x14:dataValidation>
        <x14:dataValidation type="list" allowBlank="1" showInputMessage="1" showErrorMessage="1" errorTitle="Error" error="Seleccione una opción del listado">
          <x14:formula1>
            <xm:f>INFORMACION!$AB$2:$AB$12</xm:f>
          </x14:formula1>
          <xm:sqref>J58:N59</xm:sqref>
        </x14:dataValidation>
        <x14:dataValidation type="list" allowBlank="1" showInputMessage="1" showErrorMessage="1" errorTitle="Error" error="Seleccione un Item de la lista">
          <x14:formula1>
            <xm:f>INFORMACION!$AC$2:$AC$8</xm:f>
          </x14:formula1>
          <xm:sqref>B73:D77</xm:sqref>
        </x14:dataValidation>
        <x14:dataValidation type="list" allowBlank="1" showInputMessage="1" showErrorMessage="1" errorTitle="Error" error="Seleccione una opción del listado">
          <x14:formula1>
            <xm:f>INFORMACION!$AD$2:$AD$5</xm:f>
          </x14:formula1>
          <xm:sqref>J73:N77</xm:sqref>
        </x14:dataValidation>
        <x14:dataValidation type="list" allowBlank="1" showInputMessage="1" showErrorMessage="1" errorTitle="Error" error="Seleccione una opción de la lista">
          <x14:formula1>
            <xm:f>INFORMACION!$AE$2:$AE$5</xm:f>
          </x14:formula1>
          <xm:sqref>B40:D44</xm:sqref>
        </x14:dataValidation>
        <x14:dataValidation type="list" allowBlank="1" showInputMessage="1" showErrorMessage="1" errorTitle="Error" error="Seleccione una opción de la lista">
          <x14:formula1>
            <xm:f>INFORMACION!$AF$2:$AF$3</xm:f>
          </x14:formula1>
          <xm:sqref>J40:N44</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97"/>
  <sheetViews>
    <sheetView zoomScale="90" zoomScaleNormal="90" workbookViewId="0">
      <selection activeCell="J82" sqref="J82:S88"/>
    </sheetView>
  </sheetViews>
  <sheetFormatPr baseColWidth="10" defaultColWidth="11.42578125" defaultRowHeight="12.75" x14ac:dyDescent="0.2"/>
  <cols>
    <col min="1" max="1" width="3.7109375" style="91" bestFit="1" customWidth="1"/>
    <col min="2" max="2" width="10" style="91" customWidth="1"/>
    <col min="3" max="3" width="9.5703125" style="91" customWidth="1"/>
    <col min="4" max="4" width="10.5703125" style="166" customWidth="1"/>
    <col min="5" max="5" width="54" style="91" customWidth="1"/>
    <col min="6" max="6" width="3.7109375" style="91" customWidth="1"/>
    <col min="7" max="7" width="26.28515625" style="91" customWidth="1"/>
    <col min="8" max="9" width="3.7109375" style="91" customWidth="1"/>
    <col min="10" max="10" width="5.5703125" style="91" bestFit="1" customWidth="1"/>
    <col min="11" max="11" width="6" style="91" bestFit="1" customWidth="1"/>
    <col min="12" max="13" width="6" style="91" customWidth="1"/>
    <col min="14" max="18" width="9.28515625" style="91" customWidth="1"/>
    <col min="19" max="19" width="10" style="91" customWidth="1"/>
    <col min="20" max="16384" width="11.42578125" style="91"/>
  </cols>
  <sheetData>
    <row r="1" spans="1:19" x14ac:dyDescent="0.2">
      <c r="A1" s="408" t="s">
        <v>24</v>
      </c>
      <c r="B1" s="409"/>
      <c r="C1" s="409"/>
      <c r="D1" s="409"/>
      <c r="E1" s="409"/>
      <c r="F1" s="409"/>
      <c r="G1" s="409"/>
      <c r="H1" s="409"/>
      <c r="I1" s="409"/>
      <c r="J1" s="409"/>
      <c r="K1" s="409"/>
      <c r="L1" s="409"/>
      <c r="M1" s="409"/>
      <c r="N1" s="409"/>
      <c r="O1" s="409"/>
      <c r="P1" s="409"/>
      <c r="Q1" s="409"/>
      <c r="R1" s="409"/>
      <c r="S1" s="410"/>
    </row>
    <row r="2" spans="1:19" ht="13.5" thickBot="1" x14ac:dyDescent="0.25">
      <c r="A2" s="377" t="s">
        <v>278</v>
      </c>
      <c r="B2" s="378"/>
      <c r="C2" s="378"/>
      <c r="D2" s="378"/>
      <c r="E2" s="378"/>
      <c r="F2" s="378"/>
      <c r="G2" s="378"/>
      <c r="H2" s="378"/>
      <c r="I2" s="378"/>
      <c r="J2" s="378"/>
      <c r="K2" s="378"/>
      <c r="L2" s="378"/>
      <c r="M2" s="378"/>
      <c r="N2" s="378"/>
      <c r="O2" s="378"/>
      <c r="P2" s="378"/>
      <c r="Q2" s="378"/>
      <c r="R2" s="378"/>
      <c r="S2" s="411"/>
    </row>
    <row r="3" spans="1:19" ht="13.5" thickBot="1" x14ac:dyDescent="0.25">
      <c r="A3" s="377" t="s">
        <v>153</v>
      </c>
      <c r="B3" s="378"/>
      <c r="C3" s="378"/>
      <c r="D3" s="378"/>
      <c r="E3" s="378"/>
      <c r="F3" s="378"/>
      <c r="G3" s="378"/>
      <c r="H3" s="378"/>
      <c r="I3" s="378"/>
      <c r="J3" s="378"/>
      <c r="K3" s="378"/>
      <c r="L3" s="378"/>
      <c r="M3" s="378"/>
      <c r="N3" s="378"/>
      <c r="O3" s="378" t="s">
        <v>0</v>
      </c>
      <c r="P3" s="411"/>
      <c r="Q3" s="434">
        <f>'RESUMEN-DPTO'!AK8</f>
        <v>0</v>
      </c>
      <c r="R3" s="435"/>
      <c r="S3" s="80"/>
    </row>
    <row r="4" spans="1:19" ht="13.5" thickBot="1" x14ac:dyDescent="0.25">
      <c r="A4" s="115"/>
      <c r="B4" s="103"/>
      <c r="C4" s="103"/>
      <c r="D4" s="116"/>
      <c r="E4" s="103"/>
      <c r="F4" s="103"/>
      <c r="G4" s="103"/>
      <c r="H4" s="103"/>
      <c r="I4" s="103"/>
      <c r="J4" s="103"/>
      <c r="K4" s="103"/>
      <c r="L4" s="103"/>
      <c r="M4" s="103"/>
      <c r="N4" s="103"/>
      <c r="O4" s="103"/>
      <c r="P4" s="103"/>
      <c r="Q4" s="103"/>
      <c r="R4" s="103"/>
      <c r="S4" s="80"/>
    </row>
    <row r="5" spans="1:19" ht="13.5" thickBot="1" x14ac:dyDescent="0.25">
      <c r="A5" s="377" t="s">
        <v>56</v>
      </c>
      <c r="B5" s="378"/>
      <c r="C5" s="378"/>
      <c r="D5" s="379">
        <f>'RESUMEN-DPTO'!D8:O8</f>
        <v>0</v>
      </c>
      <c r="E5" s="380"/>
      <c r="F5" s="380"/>
      <c r="G5" s="381"/>
      <c r="H5" s="103"/>
      <c r="I5" s="103"/>
      <c r="J5" s="386" t="s">
        <v>28</v>
      </c>
      <c r="K5" s="386"/>
      <c r="L5" s="386"/>
      <c r="M5" s="386"/>
      <c r="N5" s="379">
        <f>'RESUMEN-DPTO'!T8</f>
        <v>0</v>
      </c>
      <c r="O5" s="387"/>
      <c r="P5" s="387"/>
      <c r="Q5" s="387"/>
      <c r="R5" s="388"/>
      <c r="S5" s="80"/>
    </row>
    <row r="6" spans="1:19" ht="3" customHeight="1" thickBot="1" x14ac:dyDescent="0.25">
      <c r="A6" s="117"/>
      <c r="B6" s="118"/>
      <c r="C6" s="118"/>
      <c r="D6" s="116"/>
      <c r="E6" s="103"/>
      <c r="F6" s="103"/>
      <c r="G6" s="103"/>
      <c r="H6" s="103"/>
      <c r="I6" s="103"/>
      <c r="J6" s="203"/>
      <c r="K6" s="203"/>
      <c r="L6" s="203"/>
      <c r="M6" s="203"/>
      <c r="N6" s="103"/>
      <c r="O6" s="103"/>
      <c r="P6" s="103"/>
      <c r="Q6" s="103"/>
      <c r="R6" s="103"/>
      <c r="S6" s="80"/>
    </row>
    <row r="7" spans="1:19" ht="13.5" thickBot="1" x14ac:dyDescent="0.25">
      <c r="A7" s="377" t="s">
        <v>138</v>
      </c>
      <c r="B7" s="378"/>
      <c r="C7" s="378"/>
      <c r="D7" s="382"/>
      <c r="E7" s="383"/>
      <c r="F7" s="383"/>
      <c r="G7" s="384"/>
      <c r="H7" s="103"/>
      <c r="I7" s="103"/>
      <c r="J7" s="386" t="s">
        <v>55</v>
      </c>
      <c r="K7" s="386"/>
      <c r="L7" s="386"/>
      <c r="M7" s="386"/>
      <c r="N7" s="389"/>
      <c r="O7" s="390"/>
      <c r="P7" s="390"/>
      <c r="Q7" s="390"/>
      <c r="R7" s="391"/>
      <c r="S7" s="80"/>
    </row>
    <row r="8" spans="1:19" ht="2.25" customHeight="1" thickBot="1" x14ac:dyDescent="0.25">
      <c r="A8" s="117"/>
      <c r="B8" s="118"/>
      <c r="C8" s="118"/>
      <c r="D8" s="116"/>
      <c r="E8" s="103"/>
      <c r="F8" s="103"/>
      <c r="G8" s="103"/>
      <c r="H8" s="103"/>
      <c r="I8" s="103"/>
      <c r="J8" s="203"/>
      <c r="K8" s="203"/>
      <c r="L8" s="203"/>
      <c r="M8" s="203"/>
      <c r="N8" s="103"/>
      <c r="O8" s="103"/>
      <c r="P8" s="103"/>
      <c r="Q8" s="103"/>
      <c r="R8" s="103"/>
      <c r="S8" s="80"/>
    </row>
    <row r="9" spans="1:19" ht="13.5" thickBot="1" x14ac:dyDescent="0.25">
      <c r="A9" s="377" t="s">
        <v>42</v>
      </c>
      <c r="B9" s="378"/>
      <c r="C9" s="378"/>
      <c r="D9" s="385"/>
      <c r="E9" s="383"/>
      <c r="F9" s="383"/>
      <c r="G9" s="384"/>
      <c r="H9" s="103"/>
      <c r="I9" s="103"/>
      <c r="J9" s="386" t="s">
        <v>106</v>
      </c>
      <c r="K9" s="386"/>
      <c r="L9" s="386"/>
      <c r="M9" s="386"/>
      <c r="N9" s="392"/>
      <c r="O9" s="390"/>
      <c r="P9" s="390"/>
      <c r="Q9" s="390"/>
      <c r="R9" s="391"/>
      <c r="S9" s="80"/>
    </row>
    <row r="10" spans="1:19" ht="2.25" customHeight="1" thickBot="1" x14ac:dyDescent="0.25">
      <c r="A10" s="117"/>
      <c r="B10" s="118"/>
      <c r="C10" s="118"/>
      <c r="D10" s="116"/>
      <c r="E10" s="103"/>
      <c r="F10" s="103"/>
      <c r="G10" s="103"/>
      <c r="H10" s="103"/>
      <c r="I10" s="103"/>
      <c r="J10" s="118"/>
      <c r="K10" s="118"/>
      <c r="L10" s="118"/>
      <c r="M10" s="118"/>
      <c r="N10" s="103"/>
      <c r="O10" s="103"/>
      <c r="P10" s="103"/>
      <c r="Q10" s="103"/>
      <c r="R10" s="103"/>
      <c r="S10" s="80"/>
    </row>
    <row r="11" spans="1:19" ht="13.5" thickBot="1" x14ac:dyDescent="0.25">
      <c r="A11" s="377" t="s">
        <v>139</v>
      </c>
      <c r="B11" s="378"/>
      <c r="C11" s="378"/>
      <c r="D11" s="385"/>
      <c r="E11" s="383"/>
      <c r="F11" s="383"/>
      <c r="G11" s="384"/>
      <c r="H11" s="103"/>
      <c r="I11" s="103"/>
      <c r="J11" s="386" t="s">
        <v>109</v>
      </c>
      <c r="K11" s="386"/>
      <c r="L11" s="386"/>
      <c r="M11" s="386"/>
      <c r="N11" s="393"/>
      <c r="O11" s="394"/>
      <c r="P11" s="394"/>
      <c r="Q11" s="394"/>
      <c r="R11" s="395"/>
      <c r="S11" s="80"/>
    </row>
    <row r="12" spans="1:19" ht="6.75" customHeight="1" thickBot="1" x14ac:dyDescent="0.25">
      <c r="A12" s="120"/>
      <c r="B12" s="104"/>
      <c r="C12" s="104"/>
      <c r="D12" s="121"/>
      <c r="E12" s="104"/>
      <c r="F12" s="104"/>
      <c r="G12" s="104"/>
      <c r="H12" s="104"/>
      <c r="I12" s="104"/>
      <c r="J12" s="104"/>
      <c r="K12" s="104"/>
      <c r="L12" s="104"/>
      <c r="M12" s="104"/>
      <c r="N12" s="104"/>
      <c r="O12" s="104"/>
      <c r="P12" s="104"/>
      <c r="Q12" s="104"/>
      <c r="R12" s="104"/>
      <c r="S12" s="81"/>
    </row>
    <row r="13" spans="1:19" ht="13.5" thickBot="1" x14ac:dyDescent="0.25">
      <c r="A13" s="405" t="s">
        <v>26</v>
      </c>
      <c r="B13" s="406"/>
      <c r="C13" s="406"/>
      <c r="D13" s="406"/>
      <c r="E13" s="406"/>
      <c r="F13" s="406"/>
      <c r="G13" s="406"/>
      <c r="H13" s="406"/>
      <c r="I13" s="406"/>
      <c r="J13" s="406"/>
      <c r="K13" s="406"/>
      <c r="L13" s="406"/>
      <c r="M13" s="406"/>
      <c r="N13" s="406"/>
      <c r="O13" s="406"/>
      <c r="P13" s="406"/>
      <c r="Q13" s="406"/>
      <c r="R13" s="406"/>
      <c r="S13" s="407"/>
    </row>
    <row r="14" spans="1:19" ht="4.5" customHeight="1" thickBot="1" x14ac:dyDescent="0.25">
      <c r="A14" s="122"/>
      <c r="B14" s="105"/>
      <c r="C14" s="105"/>
      <c r="D14" s="105"/>
      <c r="E14" s="105"/>
      <c r="F14" s="105"/>
      <c r="G14" s="105"/>
      <c r="H14" s="105"/>
      <c r="I14" s="105"/>
      <c r="J14" s="105"/>
      <c r="K14" s="105"/>
      <c r="L14" s="105"/>
      <c r="M14" s="105"/>
      <c r="N14" s="105"/>
      <c r="O14" s="105"/>
      <c r="P14" s="105"/>
      <c r="Q14" s="105"/>
      <c r="R14" s="105"/>
      <c r="S14" s="82"/>
    </row>
    <row r="15" spans="1:19" s="124" customFormat="1" ht="3" customHeight="1" thickBot="1" x14ac:dyDescent="0.25">
      <c r="A15" s="208"/>
      <c r="B15" s="209"/>
      <c r="C15" s="209"/>
      <c r="D15" s="209"/>
      <c r="E15" s="209"/>
      <c r="F15" s="209"/>
      <c r="G15" s="209"/>
      <c r="H15" s="209"/>
      <c r="I15" s="209"/>
      <c r="J15" s="209"/>
      <c r="K15" s="209"/>
      <c r="L15" s="209"/>
      <c r="M15" s="209"/>
      <c r="N15" s="209"/>
      <c r="O15" s="209"/>
      <c r="P15" s="209"/>
      <c r="Q15" s="209"/>
      <c r="R15" s="209"/>
      <c r="S15" s="83"/>
    </row>
    <row r="16" spans="1:19" s="124" customFormat="1" ht="13.5" thickBot="1" x14ac:dyDescent="0.25">
      <c r="A16" s="429" t="s">
        <v>273</v>
      </c>
      <c r="B16" s="430"/>
      <c r="C16" s="430"/>
      <c r="D16" s="430"/>
      <c r="E16" s="430"/>
      <c r="F16" s="100"/>
      <c r="G16" s="431" t="s">
        <v>145</v>
      </c>
      <c r="H16" s="432"/>
      <c r="I16" s="432"/>
      <c r="J16" s="432"/>
      <c r="K16" s="433"/>
      <c r="L16" s="209"/>
      <c r="M16" s="209"/>
      <c r="N16" s="209"/>
      <c r="O16" s="209"/>
      <c r="P16" s="209"/>
      <c r="Q16" s="209"/>
      <c r="R16" s="209"/>
      <c r="S16" s="83"/>
    </row>
    <row r="17" spans="1:19" s="124" customFormat="1" ht="3" customHeight="1" thickBot="1" x14ac:dyDescent="0.25">
      <c r="A17" s="208"/>
      <c r="B17" s="209"/>
      <c r="C17" s="209"/>
      <c r="D17" s="209"/>
      <c r="E17" s="209"/>
      <c r="F17" s="209"/>
      <c r="G17" s="209"/>
      <c r="H17" s="209"/>
      <c r="I17" s="209"/>
      <c r="J17" s="209"/>
      <c r="K17" s="209"/>
      <c r="L17" s="209"/>
      <c r="M17" s="209"/>
      <c r="N17" s="209"/>
      <c r="O17" s="209"/>
      <c r="P17" s="209"/>
      <c r="Q17" s="209"/>
      <c r="R17" s="209"/>
      <c r="S17" s="83"/>
    </row>
    <row r="18" spans="1:19" x14ac:dyDescent="0.2">
      <c r="A18" s="376" t="s">
        <v>25</v>
      </c>
      <c r="B18" s="413" t="s">
        <v>264</v>
      </c>
      <c r="C18" s="415" t="s">
        <v>265</v>
      </c>
      <c r="D18" s="423" t="s">
        <v>143</v>
      </c>
      <c r="E18" s="424"/>
      <c r="F18" s="424"/>
      <c r="G18" s="425"/>
      <c r="H18" s="417" t="s">
        <v>260</v>
      </c>
      <c r="I18" s="419" t="s">
        <v>261</v>
      </c>
      <c r="J18" s="421" t="s">
        <v>262</v>
      </c>
      <c r="K18" s="376" t="s">
        <v>263</v>
      </c>
      <c r="L18" s="374"/>
      <c r="M18" s="375"/>
      <c r="N18" s="373" t="s">
        <v>123</v>
      </c>
      <c r="O18" s="374"/>
      <c r="P18" s="374"/>
      <c r="Q18" s="374"/>
      <c r="R18" s="374"/>
      <c r="S18" s="375"/>
    </row>
    <row r="19" spans="1:19" ht="63.75" customHeight="1" thickBot="1" x14ac:dyDescent="0.25">
      <c r="A19" s="412"/>
      <c r="B19" s="414"/>
      <c r="C19" s="416"/>
      <c r="D19" s="44" t="s">
        <v>266</v>
      </c>
      <c r="E19" s="42" t="s">
        <v>257</v>
      </c>
      <c r="F19" s="207" t="s">
        <v>258</v>
      </c>
      <c r="G19" s="78" t="s">
        <v>259</v>
      </c>
      <c r="H19" s="418"/>
      <c r="I19" s="420"/>
      <c r="J19" s="422"/>
      <c r="K19" s="206" t="s">
        <v>142</v>
      </c>
      <c r="L19" s="207" t="s">
        <v>140</v>
      </c>
      <c r="M19" s="84" t="s">
        <v>141</v>
      </c>
      <c r="N19" s="126" t="s">
        <v>134</v>
      </c>
      <c r="O19" s="205" t="s">
        <v>135</v>
      </c>
      <c r="P19" s="207" t="s">
        <v>125</v>
      </c>
      <c r="Q19" s="207" t="s">
        <v>136</v>
      </c>
      <c r="R19" s="207" t="s">
        <v>124</v>
      </c>
      <c r="S19" s="84" t="s">
        <v>137</v>
      </c>
    </row>
    <row r="20" spans="1:19" x14ac:dyDescent="0.2">
      <c r="A20" s="128">
        <v>1</v>
      </c>
      <c r="B20" s="129"/>
      <c r="C20" s="129"/>
      <c r="D20" s="130"/>
      <c r="E20" s="131"/>
      <c r="F20" s="131"/>
      <c r="G20" s="107"/>
      <c r="H20" s="132"/>
      <c r="I20" s="129"/>
      <c r="J20" s="133"/>
      <c r="K20" s="132"/>
      <c r="L20" s="129"/>
      <c r="M20" s="133"/>
      <c r="N20" s="134">
        <f>IFERROR((K20+L20+M20),0)</f>
        <v>0</v>
      </c>
      <c r="O20" s="135">
        <f>IFERROR((N20*I20)*(J20/100),0)</f>
        <v>0</v>
      </c>
      <c r="P20" s="135">
        <f>IFERROR(((IF(I20&gt;=16,15,((I20*15)/16))*J20)/100)/H20,0)</f>
        <v>0</v>
      </c>
      <c r="Q20" s="135">
        <f>IFERROR(((IF(I20&gt;=16,30,((I20*30)/16))*J20)/100)/H20,0)</f>
        <v>0</v>
      </c>
      <c r="R20" s="136">
        <f>IFERROR(IF(B20="Pregrado",((IF(I20&gt;=16,VLOOKUP('P13'!G20,INFORMACION!$D:$E,2,FALSE)*N20,((VLOOKUP('P13'!G20,INFORMACION!$D:$E,2,FALSE)*N20)*I20)/16)))*(J20/100),((IF(I20&gt;=16,(VLOOKUP('P13'!G20,INFORMACION!$D:$E,2,FALSE)+10)*N20,(((VLOOKUP('P13'!G20,INFORMACION!$D:$E,2,FALSE)+10)*N20)*I20)/16)))*(J20/100)),0)</f>
        <v>0</v>
      </c>
      <c r="S20" s="85">
        <f>IFERROR(O20+P20+Q20+R20,0)</f>
        <v>0</v>
      </c>
    </row>
    <row r="21" spans="1:19" x14ac:dyDescent="0.2">
      <c r="A21" s="137">
        <v>2</v>
      </c>
      <c r="B21" s="138"/>
      <c r="C21" s="138"/>
      <c r="D21" s="139"/>
      <c r="E21" s="140"/>
      <c r="F21" s="138"/>
      <c r="G21" s="108"/>
      <c r="H21" s="141"/>
      <c r="I21" s="138"/>
      <c r="J21" s="142"/>
      <c r="K21" s="141"/>
      <c r="L21" s="138"/>
      <c r="M21" s="142"/>
      <c r="N21" s="143">
        <f t="shared" ref="N21:N26" si="0">IFERROR((K21+L21+M21),0)</f>
        <v>0</v>
      </c>
      <c r="O21" s="144">
        <f t="shared" ref="O21:O26" si="1">IFERROR((N21*I21)*(J21/100),0)</f>
        <v>0</v>
      </c>
      <c r="P21" s="144">
        <f t="shared" ref="P21:P26" si="2">IFERROR(((IF(I21&gt;=16,15,((I21*15)/16))*J21)/100)/H21,0)</f>
        <v>0</v>
      </c>
      <c r="Q21" s="144">
        <f t="shared" ref="Q21:Q26" si="3">IFERROR(((IF(I21&gt;=16,30,((I21*30)/16))*J21)/100)/H21,0)</f>
        <v>0</v>
      </c>
      <c r="R21" s="145">
        <f>IFERROR(IF(B21="Pregrado",((IF(I21&gt;=16,VLOOKUP('P13'!G21,INFORMACION!$D:$E,2,FALSE)*N21,((VLOOKUP('P13'!G21,INFORMACION!$D:$E,2,FALSE)*N21)*I21)/16)))*(J21/100),((IF(I21&gt;=16,(VLOOKUP('P13'!G21,INFORMACION!$D:$E,2,FALSE)+10)*N21,(((VLOOKUP('P13'!G21,INFORMACION!$D:$E,2,FALSE)+10)*N21)*I21)/16)))*(J21/100)),0)</f>
        <v>0</v>
      </c>
      <c r="S21" s="86">
        <f t="shared" ref="S21:S26" si="4">IFERROR(O21+P21+Q21+R21,0)</f>
        <v>0</v>
      </c>
    </row>
    <row r="22" spans="1:19" x14ac:dyDescent="0.2">
      <c r="A22" s="137">
        <v>3</v>
      </c>
      <c r="B22" s="138"/>
      <c r="C22" s="138"/>
      <c r="D22" s="139"/>
      <c r="E22" s="140"/>
      <c r="F22" s="138"/>
      <c r="G22" s="108"/>
      <c r="H22" s="141"/>
      <c r="I22" s="138"/>
      <c r="J22" s="142"/>
      <c r="K22" s="141"/>
      <c r="L22" s="138"/>
      <c r="M22" s="142"/>
      <c r="N22" s="143">
        <f t="shared" si="0"/>
        <v>0</v>
      </c>
      <c r="O22" s="144">
        <f t="shared" si="1"/>
        <v>0</v>
      </c>
      <c r="P22" s="144">
        <f t="shared" si="2"/>
        <v>0</v>
      </c>
      <c r="Q22" s="144">
        <f t="shared" si="3"/>
        <v>0</v>
      </c>
      <c r="R22" s="145">
        <f>IFERROR(IF(B22="Pregrado",((IF(I22&gt;=16,VLOOKUP('P13'!G22,INFORMACION!$D:$E,2,FALSE)*N22,((VLOOKUP('P13'!G22,INFORMACION!$D:$E,2,FALSE)*N22)*I22)/16)))*(J22/100),((IF(I22&gt;=16,(VLOOKUP('P13'!G22,INFORMACION!$D:$E,2,FALSE)+10)*N22,(((VLOOKUP('P13'!G22,INFORMACION!$D:$E,2,FALSE)+10)*N22)*I22)/16)))*(J22/100)),0)</f>
        <v>0</v>
      </c>
      <c r="S22" s="86">
        <f t="shared" si="4"/>
        <v>0</v>
      </c>
    </row>
    <row r="23" spans="1:19" x14ac:dyDescent="0.2">
      <c r="A23" s="137">
        <v>4</v>
      </c>
      <c r="B23" s="138"/>
      <c r="C23" s="138"/>
      <c r="D23" s="139"/>
      <c r="E23" s="140"/>
      <c r="F23" s="138"/>
      <c r="G23" s="108"/>
      <c r="H23" s="141"/>
      <c r="I23" s="138"/>
      <c r="J23" s="142"/>
      <c r="K23" s="141"/>
      <c r="L23" s="138"/>
      <c r="M23" s="142"/>
      <c r="N23" s="143">
        <f t="shared" si="0"/>
        <v>0</v>
      </c>
      <c r="O23" s="144">
        <f t="shared" si="1"/>
        <v>0</v>
      </c>
      <c r="P23" s="144">
        <f t="shared" si="2"/>
        <v>0</v>
      </c>
      <c r="Q23" s="144">
        <f t="shared" si="3"/>
        <v>0</v>
      </c>
      <c r="R23" s="145">
        <f>IFERROR(IF(B23="Pregrado",((IF(I23&gt;=16,VLOOKUP('P13'!G23,INFORMACION!$D:$E,2,FALSE)*N23,((VLOOKUP('P13'!G23,INFORMACION!$D:$E,2,FALSE)*N23)*I23)/16)))*(J23/100),((IF(I23&gt;=16,(VLOOKUP('P13'!G23,INFORMACION!$D:$E,2,FALSE)+10)*N23,(((VLOOKUP('P13'!G23,INFORMACION!$D:$E,2,FALSE)+10)*N23)*I23)/16)))*(J23/100)),0)</f>
        <v>0</v>
      </c>
      <c r="S23" s="86">
        <f t="shared" si="4"/>
        <v>0</v>
      </c>
    </row>
    <row r="24" spans="1:19" x14ac:dyDescent="0.2">
      <c r="A24" s="137">
        <v>5</v>
      </c>
      <c r="B24" s="138"/>
      <c r="C24" s="138"/>
      <c r="D24" s="139"/>
      <c r="E24" s="140"/>
      <c r="F24" s="138"/>
      <c r="G24" s="108"/>
      <c r="H24" s="141"/>
      <c r="I24" s="138"/>
      <c r="J24" s="142"/>
      <c r="K24" s="141"/>
      <c r="L24" s="138"/>
      <c r="M24" s="142"/>
      <c r="N24" s="143">
        <f t="shared" si="0"/>
        <v>0</v>
      </c>
      <c r="O24" s="144">
        <f t="shared" si="1"/>
        <v>0</v>
      </c>
      <c r="P24" s="144">
        <f t="shared" si="2"/>
        <v>0</v>
      </c>
      <c r="Q24" s="144">
        <f t="shared" si="3"/>
        <v>0</v>
      </c>
      <c r="R24" s="145">
        <f>IFERROR(IF(B24="Pregrado",((IF(I24&gt;=16,VLOOKUP('P13'!G24,INFORMACION!$D:$E,2,FALSE)*N24,((VLOOKUP('P13'!G24,INFORMACION!$D:$E,2,FALSE)*N24)*I24)/16)))*(J24/100),((IF(I24&gt;=16,(VLOOKUP('P13'!G24,INFORMACION!$D:$E,2,FALSE)+10)*N24,(((VLOOKUP('P13'!G24,INFORMACION!$D:$E,2,FALSE)+10)*N24)*I24)/16)))*(J24/100)),0)</f>
        <v>0</v>
      </c>
      <c r="S24" s="86">
        <f t="shared" si="4"/>
        <v>0</v>
      </c>
    </row>
    <row r="25" spans="1:19" x14ac:dyDescent="0.2">
      <c r="A25" s="137">
        <v>6</v>
      </c>
      <c r="B25" s="138"/>
      <c r="C25" s="138"/>
      <c r="D25" s="139"/>
      <c r="E25" s="138"/>
      <c r="F25" s="138"/>
      <c r="G25" s="108"/>
      <c r="H25" s="141"/>
      <c r="I25" s="138"/>
      <c r="J25" s="142"/>
      <c r="K25" s="141"/>
      <c r="L25" s="138"/>
      <c r="M25" s="142"/>
      <c r="N25" s="143">
        <f t="shared" si="0"/>
        <v>0</v>
      </c>
      <c r="O25" s="144">
        <f t="shared" si="1"/>
        <v>0</v>
      </c>
      <c r="P25" s="144">
        <f t="shared" si="2"/>
        <v>0</v>
      </c>
      <c r="Q25" s="144">
        <f t="shared" si="3"/>
        <v>0</v>
      </c>
      <c r="R25" s="145">
        <f>IFERROR(IF(B25="Pregrado",((IF(I25&gt;=16,VLOOKUP('P13'!G25,INFORMACION!$D:$E,2,FALSE)*N25,((VLOOKUP('P13'!G25,INFORMACION!$D:$E,2,FALSE)*N25)*I25)/16)))*(J25/100),((IF(I25&gt;=16,(VLOOKUP('P13'!G25,INFORMACION!$D:$E,2,FALSE)+10)*N25,(((VLOOKUP('P13'!G25,INFORMACION!$D:$E,2,FALSE)+10)*N25)*I25)/16)))*(J25/100)),0)</f>
        <v>0</v>
      </c>
      <c r="S25" s="86">
        <f t="shared" si="4"/>
        <v>0</v>
      </c>
    </row>
    <row r="26" spans="1:19" ht="13.5" thickBot="1" x14ac:dyDescent="0.25">
      <c r="A26" s="146">
        <v>7</v>
      </c>
      <c r="B26" s="147"/>
      <c r="C26" s="147"/>
      <c r="D26" s="148"/>
      <c r="E26" s="147"/>
      <c r="F26" s="147"/>
      <c r="G26" s="109"/>
      <c r="H26" s="149"/>
      <c r="I26" s="147"/>
      <c r="J26" s="150"/>
      <c r="K26" s="149"/>
      <c r="L26" s="147"/>
      <c r="M26" s="150"/>
      <c r="N26" s="151">
        <f t="shared" si="0"/>
        <v>0</v>
      </c>
      <c r="O26" s="152">
        <f t="shared" si="1"/>
        <v>0</v>
      </c>
      <c r="P26" s="152">
        <f t="shared" si="2"/>
        <v>0</v>
      </c>
      <c r="Q26" s="152">
        <f t="shared" si="3"/>
        <v>0</v>
      </c>
      <c r="R26" s="153">
        <f>IFERROR(IF(B26="Pregrado",((IF(I26&gt;=16,VLOOKUP('P13'!G26,INFORMACION!$D:$E,2,FALSE)*N26,((VLOOKUP('P13'!G26,INFORMACION!$D:$E,2,FALSE)*N26)*I26)/16)))*(J26/100),((IF(I26&gt;=16,(VLOOKUP('P13'!G26,INFORMACION!$D:$E,2,FALSE)+10)*N26,(((VLOOKUP('P13'!G26,INFORMACION!$D:$E,2,FALSE)+10)*N26)*I26)/16)))*(J26/100)),0)</f>
        <v>0</v>
      </c>
      <c r="S26" s="87">
        <f t="shared" si="4"/>
        <v>0</v>
      </c>
    </row>
    <row r="27" spans="1:19" ht="1.5" customHeight="1" thickBot="1" x14ac:dyDescent="0.25">
      <c r="A27" s="154"/>
      <c r="B27" s="155"/>
      <c r="C27" s="110"/>
      <c r="D27" s="156" t="s">
        <v>270</v>
      </c>
      <c r="E27" s="155"/>
      <c r="F27" s="155"/>
      <c r="G27" s="110"/>
      <c r="H27" s="157">
        <v>1</v>
      </c>
      <c r="I27" s="158">
        <v>16</v>
      </c>
      <c r="J27" s="159">
        <v>100</v>
      </c>
      <c r="K27" s="154"/>
      <c r="L27" s="155"/>
      <c r="M27" s="88"/>
      <c r="N27" s="160"/>
      <c r="O27" s="155"/>
      <c r="P27" s="155"/>
      <c r="Q27" s="155"/>
      <c r="R27" s="155"/>
      <c r="S27" s="88"/>
    </row>
    <row r="28" spans="1:19" ht="15.75" thickBot="1" x14ac:dyDescent="0.25">
      <c r="A28" s="426" t="s">
        <v>144</v>
      </c>
      <c r="B28" s="427"/>
      <c r="C28" s="427"/>
      <c r="D28" s="427"/>
      <c r="E28" s="427"/>
      <c r="F28" s="427"/>
      <c r="G28" s="427"/>
      <c r="H28" s="427"/>
      <c r="I28" s="427"/>
      <c r="J28" s="428"/>
      <c r="K28" s="161">
        <f>SUM(K20:K26)</f>
        <v>0</v>
      </c>
      <c r="L28" s="162">
        <f t="shared" ref="L28:S28" si="5">SUM(L20:L26)</f>
        <v>0</v>
      </c>
      <c r="M28" s="89">
        <f t="shared" si="5"/>
        <v>0</v>
      </c>
      <c r="N28" s="163">
        <f t="shared" si="5"/>
        <v>0</v>
      </c>
      <c r="O28" s="162">
        <f t="shared" si="5"/>
        <v>0</v>
      </c>
      <c r="P28" s="162">
        <f t="shared" si="5"/>
        <v>0</v>
      </c>
      <c r="Q28" s="162">
        <f t="shared" si="5"/>
        <v>0</v>
      </c>
      <c r="R28" s="162">
        <f t="shared" si="5"/>
        <v>0</v>
      </c>
      <c r="S28" s="89">
        <f t="shared" si="5"/>
        <v>0</v>
      </c>
    </row>
    <row r="29" spans="1:19" ht="15.75" thickBot="1" x14ac:dyDescent="0.25">
      <c r="A29" s="426" t="s">
        <v>150</v>
      </c>
      <c r="B29" s="427"/>
      <c r="C29" s="427"/>
      <c r="D29" s="427"/>
      <c r="E29" s="427"/>
      <c r="F29" s="427"/>
      <c r="G29" s="427"/>
      <c r="H29" s="427"/>
      <c r="I29" s="427"/>
      <c r="J29" s="428"/>
      <c r="K29" s="161">
        <v>0</v>
      </c>
      <c r="L29" s="162">
        <v>0</v>
      </c>
      <c r="M29" s="89">
        <v>0</v>
      </c>
      <c r="N29" s="163">
        <v>0</v>
      </c>
      <c r="O29" s="162">
        <v>0</v>
      </c>
      <c r="P29" s="162">
        <f>VLOOKUP(G16,INFORMACION!T:V,2,FALSE)</f>
        <v>0</v>
      </c>
      <c r="Q29" s="162">
        <f>VLOOKUP(G16,INFORMACION!T:V,3,FALSE)</f>
        <v>0</v>
      </c>
      <c r="R29" s="162">
        <v>0</v>
      </c>
      <c r="S29" s="89">
        <f>SUM(P29:Q29)</f>
        <v>0</v>
      </c>
    </row>
    <row r="30" spans="1:19" ht="15.75" thickBot="1" x14ac:dyDescent="0.25">
      <c r="A30" s="426" t="s">
        <v>274</v>
      </c>
      <c r="B30" s="427"/>
      <c r="C30" s="427"/>
      <c r="D30" s="427"/>
      <c r="E30" s="427"/>
      <c r="F30" s="427"/>
      <c r="G30" s="427"/>
      <c r="H30" s="427"/>
      <c r="I30" s="427"/>
      <c r="J30" s="428"/>
      <c r="K30" s="161">
        <f>SUM(K28:K29)</f>
        <v>0</v>
      </c>
      <c r="L30" s="162">
        <f t="shared" ref="L30:S30" si="6">SUM(L28:L29)</f>
        <v>0</v>
      </c>
      <c r="M30" s="89">
        <f t="shared" si="6"/>
        <v>0</v>
      </c>
      <c r="N30" s="163">
        <f t="shared" si="6"/>
        <v>0</v>
      </c>
      <c r="O30" s="162">
        <f t="shared" si="6"/>
        <v>0</v>
      </c>
      <c r="P30" s="162">
        <f t="shared" si="6"/>
        <v>0</v>
      </c>
      <c r="Q30" s="162">
        <f t="shared" si="6"/>
        <v>0</v>
      </c>
      <c r="R30" s="162">
        <f t="shared" si="6"/>
        <v>0</v>
      </c>
      <c r="S30" s="89">
        <f t="shared" si="6"/>
        <v>0</v>
      </c>
    </row>
    <row r="31" spans="1:19" ht="10.5" customHeight="1" x14ac:dyDescent="0.2">
      <c r="A31" s="164"/>
      <c r="B31" s="111"/>
      <c r="C31" s="111"/>
      <c r="D31" s="165"/>
      <c r="E31" s="111"/>
      <c r="F31" s="111"/>
      <c r="G31" s="111"/>
      <c r="H31" s="111"/>
      <c r="I31" s="111"/>
      <c r="J31" s="111"/>
      <c r="K31" s="111"/>
      <c r="L31" s="111"/>
      <c r="M31" s="111"/>
      <c r="N31" s="111"/>
      <c r="O31" s="111"/>
      <c r="P31" s="111"/>
      <c r="Q31" s="111"/>
      <c r="R31" s="111"/>
      <c r="S31" s="90"/>
    </row>
    <row r="32" spans="1:19" ht="13.5" thickBot="1" x14ac:dyDescent="0.25"/>
    <row r="33" spans="1:19" ht="13.5" thickBot="1" x14ac:dyDescent="0.25">
      <c r="G33" s="402" t="s">
        <v>152</v>
      </c>
      <c r="H33" s="403"/>
      <c r="I33" s="403"/>
      <c r="J33" s="403"/>
      <c r="K33" s="403"/>
      <c r="L33" s="403"/>
      <c r="M33" s="403"/>
      <c r="N33" s="404"/>
      <c r="Q33" s="124"/>
    </row>
    <row r="34" spans="1:19" ht="13.5" thickBot="1" x14ac:dyDescent="0.25">
      <c r="G34" s="400" t="s">
        <v>151</v>
      </c>
      <c r="H34" s="396"/>
      <c r="I34" s="396"/>
      <c r="J34" s="396"/>
      <c r="K34" s="396"/>
      <c r="L34" s="401"/>
      <c r="M34" s="400" t="s">
        <v>126</v>
      </c>
      <c r="N34" s="444"/>
      <c r="Q34" s="100"/>
    </row>
    <row r="35" spans="1:19" ht="16.5" thickBot="1" x14ac:dyDescent="0.25">
      <c r="G35" s="397" t="s">
        <v>275</v>
      </c>
      <c r="H35" s="398"/>
      <c r="I35" s="398"/>
      <c r="J35" s="398"/>
      <c r="K35" s="398"/>
      <c r="L35" s="399"/>
      <c r="M35" s="445">
        <f>S30</f>
        <v>0</v>
      </c>
      <c r="N35" s="446"/>
      <c r="Q35" s="124"/>
    </row>
    <row r="36" spans="1:19" x14ac:dyDescent="0.2">
      <c r="G36" s="112"/>
      <c r="H36" s="112"/>
      <c r="I36" s="112"/>
      <c r="J36" s="112"/>
      <c r="K36" s="112"/>
      <c r="L36" s="112"/>
      <c r="M36" s="167"/>
      <c r="N36" s="167"/>
      <c r="Q36" s="124"/>
    </row>
    <row r="37" spans="1:19" ht="13.5" thickBot="1" x14ac:dyDescent="0.25">
      <c r="G37" s="112"/>
      <c r="H37" s="112"/>
      <c r="I37" s="112"/>
      <c r="J37" s="112"/>
      <c r="K37" s="112"/>
      <c r="L37" s="112"/>
      <c r="M37" s="167"/>
      <c r="N37" s="167"/>
      <c r="Q37" s="124"/>
    </row>
    <row r="38" spans="1:19" ht="13.5" thickBot="1" x14ac:dyDescent="0.25">
      <c r="A38" s="405" t="s">
        <v>38</v>
      </c>
      <c r="B38" s="406"/>
      <c r="C38" s="406"/>
      <c r="D38" s="406"/>
      <c r="E38" s="406"/>
      <c r="F38" s="406"/>
      <c r="G38" s="407"/>
      <c r="H38" s="97"/>
      <c r="I38" s="402" t="s">
        <v>157</v>
      </c>
      <c r="J38" s="403"/>
      <c r="K38" s="403"/>
      <c r="L38" s="403"/>
      <c r="M38" s="403"/>
      <c r="N38" s="403"/>
      <c r="O38" s="403"/>
      <c r="P38" s="403"/>
      <c r="Q38" s="403"/>
      <c r="R38" s="403"/>
      <c r="S38" s="404"/>
    </row>
    <row r="39" spans="1:19" ht="13.5" thickBot="1" x14ac:dyDescent="0.25">
      <c r="A39" s="204" t="s">
        <v>25</v>
      </c>
      <c r="B39" s="396" t="s">
        <v>121</v>
      </c>
      <c r="C39" s="396"/>
      <c r="D39" s="396"/>
      <c r="E39" s="396" t="s">
        <v>154</v>
      </c>
      <c r="F39" s="396"/>
      <c r="G39" s="210" t="s">
        <v>155</v>
      </c>
      <c r="I39" s="92" t="s">
        <v>25</v>
      </c>
      <c r="J39" s="400" t="s">
        <v>121</v>
      </c>
      <c r="K39" s="396"/>
      <c r="L39" s="396"/>
      <c r="M39" s="396"/>
      <c r="N39" s="444"/>
      <c r="O39" s="451" t="s">
        <v>154</v>
      </c>
      <c r="P39" s="452"/>
      <c r="Q39" s="452"/>
      <c r="R39" s="453"/>
      <c r="S39" s="92" t="s">
        <v>159</v>
      </c>
    </row>
    <row r="40" spans="1:19" ht="20.100000000000001" customHeight="1" x14ac:dyDescent="0.2">
      <c r="A40" s="169">
        <v>1</v>
      </c>
      <c r="B40" s="450"/>
      <c r="C40" s="450"/>
      <c r="D40" s="450"/>
      <c r="E40" s="454"/>
      <c r="F40" s="454"/>
      <c r="G40" s="93"/>
      <c r="I40" s="169">
        <v>1</v>
      </c>
      <c r="J40" s="450"/>
      <c r="K40" s="450"/>
      <c r="L40" s="450"/>
      <c r="M40" s="450"/>
      <c r="N40" s="450"/>
      <c r="O40" s="458"/>
      <c r="P40" s="459"/>
      <c r="Q40" s="459"/>
      <c r="R40" s="460"/>
      <c r="S40" s="93"/>
    </row>
    <row r="41" spans="1:19" ht="20.100000000000001" customHeight="1" x14ac:dyDescent="0.2">
      <c r="A41" s="137">
        <v>2</v>
      </c>
      <c r="B41" s="450"/>
      <c r="C41" s="450"/>
      <c r="D41" s="450"/>
      <c r="E41" s="436"/>
      <c r="F41" s="436"/>
      <c r="G41" s="99"/>
      <c r="I41" s="137">
        <v>2</v>
      </c>
      <c r="J41" s="450"/>
      <c r="K41" s="450"/>
      <c r="L41" s="450"/>
      <c r="M41" s="450"/>
      <c r="N41" s="450"/>
      <c r="O41" s="438"/>
      <c r="P41" s="439"/>
      <c r="Q41" s="439"/>
      <c r="R41" s="440"/>
      <c r="S41" s="94"/>
    </row>
    <row r="42" spans="1:19" ht="20.100000000000001" customHeight="1" x14ac:dyDescent="0.2">
      <c r="A42" s="137">
        <v>3</v>
      </c>
      <c r="B42" s="450"/>
      <c r="C42" s="450"/>
      <c r="D42" s="450"/>
      <c r="E42" s="436"/>
      <c r="F42" s="436"/>
      <c r="G42" s="94"/>
      <c r="I42" s="137">
        <v>3</v>
      </c>
      <c r="J42" s="450"/>
      <c r="K42" s="450"/>
      <c r="L42" s="450"/>
      <c r="M42" s="450"/>
      <c r="N42" s="450"/>
      <c r="O42" s="438"/>
      <c r="P42" s="439"/>
      <c r="Q42" s="439"/>
      <c r="R42" s="440"/>
      <c r="S42" s="94"/>
    </row>
    <row r="43" spans="1:19" ht="20.100000000000001" customHeight="1" x14ac:dyDescent="0.2">
      <c r="A43" s="137">
        <v>4</v>
      </c>
      <c r="B43" s="450"/>
      <c r="C43" s="450"/>
      <c r="D43" s="450"/>
      <c r="E43" s="436"/>
      <c r="F43" s="436"/>
      <c r="G43" s="94"/>
      <c r="I43" s="137">
        <v>4</v>
      </c>
      <c r="J43" s="450"/>
      <c r="K43" s="450"/>
      <c r="L43" s="450"/>
      <c r="M43" s="450"/>
      <c r="N43" s="450"/>
      <c r="O43" s="438"/>
      <c r="P43" s="439"/>
      <c r="Q43" s="439"/>
      <c r="R43" s="440"/>
      <c r="S43" s="94"/>
    </row>
    <row r="44" spans="1:19" ht="20.100000000000001" customHeight="1" thickBot="1" x14ac:dyDescent="0.25">
      <c r="A44" s="170">
        <v>5</v>
      </c>
      <c r="B44" s="450"/>
      <c r="C44" s="450"/>
      <c r="D44" s="450"/>
      <c r="E44" s="437"/>
      <c r="F44" s="437"/>
      <c r="G44" s="95"/>
      <c r="H44" s="97"/>
      <c r="I44" s="170">
        <v>5</v>
      </c>
      <c r="J44" s="450"/>
      <c r="K44" s="450"/>
      <c r="L44" s="450"/>
      <c r="M44" s="450"/>
      <c r="N44" s="450"/>
      <c r="O44" s="441"/>
      <c r="P44" s="442"/>
      <c r="Q44" s="442"/>
      <c r="R44" s="443"/>
      <c r="S44" s="95"/>
    </row>
    <row r="45" spans="1:19" ht="13.5" thickBot="1" x14ac:dyDescent="0.25">
      <c r="A45" s="455" t="s">
        <v>156</v>
      </c>
      <c r="B45" s="456"/>
      <c r="C45" s="456"/>
      <c r="D45" s="456"/>
      <c r="E45" s="456"/>
      <c r="F45" s="456"/>
      <c r="G45" s="211">
        <f>SUM(G40:G44)</f>
        <v>0</v>
      </c>
      <c r="H45" s="97"/>
      <c r="I45" s="455" t="s">
        <v>160</v>
      </c>
      <c r="J45" s="456"/>
      <c r="K45" s="456"/>
      <c r="L45" s="456"/>
      <c r="M45" s="456"/>
      <c r="N45" s="456"/>
      <c r="O45" s="456"/>
      <c r="P45" s="456"/>
      <c r="Q45" s="456"/>
      <c r="R45" s="457"/>
      <c r="S45" s="96">
        <f>SUM(S40:S44)</f>
        <v>0</v>
      </c>
    </row>
    <row r="46" spans="1:19" ht="13.5" thickBot="1" x14ac:dyDescent="0.25">
      <c r="A46" s="97"/>
      <c r="B46" s="97"/>
      <c r="C46" s="97"/>
      <c r="D46" s="171"/>
      <c r="E46" s="97"/>
      <c r="F46" s="97"/>
      <c r="G46" s="97"/>
      <c r="H46" s="97"/>
      <c r="I46" s="97"/>
      <c r="J46" s="97"/>
      <c r="K46" s="97"/>
      <c r="L46" s="97"/>
      <c r="M46" s="97"/>
      <c r="N46" s="97"/>
      <c r="O46" s="97"/>
      <c r="P46" s="97"/>
      <c r="Q46" s="97"/>
      <c r="R46" s="97"/>
      <c r="S46" s="97"/>
    </row>
    <row r="47" spans="1:19" ht="13.5" thickBot="1" x14ac:dyDescent="0.25">
      <c r="A47" s="447" t="s">
        <v>245</v>
      </c>
      <c r="B47" s="448"/>
      <c r="C47" s="448"/>
      <c r="D47" s="448"/>
      <c r="E47" s="448"/>
      <c r="F47" s="448"/>
      <c r="G47" s="449"/>
      <c r="H47" s="97"/>
      <c r="I47" s="402" t="s">
        <v>246</v>
      </c>
      <c r="J47" s="403"/>
      <c r="K47" s="403"/>
      <c r="L47" s="403"/>
      <c r="M47" s="403"/>
      <c r="N47" s="403"/>
      <c r="O47" s="403"/>
      <c r="P47" s="403"/>
      <c r="Q47" s="403"/>
      <c r="R47" s="403"/>
      <c r="S47" s="404"/>
    </row>
    <row r="48" spans="1:19" ht="13.5" thickBot="1" x14ac:dyDescent="0.25">
      <c r="A48" s="204" t="s">
        <v>25</v>
      </c>
      <c r="B48" s="396" t="s">
        <v>121</v>
      </c>
      <c r="C48" s="396"/>
      <c r="D48" s="396"/>
      <c r="E48" s="396" t="s">
        <v>174</v>
      </c>
      <c r="F48" s="396"/>
      <c r="G48" s="210" t="s">
        <v>155</v>
      </c>
      <c r="H48" s="97"/>
      <c r="I48" s="92" t="s">
        <v>25</v>
      </c>
      <c r="J48" s="400" t="s">
        <v>121</v>
      </c>
      <c r="K48" s="396"/>
      <c r="L48" s="396"/>
      <c r="M48" s="396"/>
      <c r="N48" s="444"/>
      <c r="O48" s="451" t="s">
        <v>154</v>
      </c>
      <c r="P48" s="452"/>
      <c r="Q48" s="452"/>
      <c r="R48" s="453"/>
      <c r="S48" s="92" t="s">
        <v>159</v>
      </c>
    </row>
    <row r="49" spans="1:19" x14ac:dyDescent="0.2">
      <c r="A49" s="172">
        <v>1</v>
      </c>
      <c r="B49" s="450"/>
      <c r="C49" s="450"/>
      <c r="D49" s="450"/>
      <c r="E49" s="464"/>
      <c r="F49" s="464"/>
      <c r="G49" s="98"/>
      <c r="H49" s="97"/>
      <c r="I49" s="172">
        <v>1</v>
      </c>
      <c r="J49" s="450"/>
      <c r="K49" s="450"/>
      <c r="L49" s="450"/>
      <c r="M49" s="450"/>
      <c r="N49" s="450"/>
      <c r="O49" s="461"/>
      <c r="P49" s="462"/>
      <c r="Q49" s="462"/>
      <c r="R49" s="463"/>
      <c r="S49" s="98"/>
    </row>
    <row r="50" spans="1:19" x14ac:dyDescent="0.2">
      <c r="A50" s="173">
        <v>2</v>
      </c>
      <c r="B50" s="450"/>
      <c r="C50" s="450"/>
      <c r="D50" s="450"/>
      <c r="E50" s="465"/>
      <c r="F50" s="465"/>
      <c r="G50" s="99"/>
      <c r="H50" s="97"/>
      <c r="I50" s="173">
        <v>2</v>
      </c>
      <c r="J50" s="450"/>
      <c r="K50" s="450"/>
      <c r="L50" s="450"/>
      <c r="M50" s="450"/>
      <c r="N50" s="450"/>
      <c r="O50" s="469"/>
      <c r="P50" s="470"/>
      <c r="Q50" s="470"/>
      <c r="R50" s="471"/>
      <c r="S50" s="99"/>
    </row>
    <row r="51" spans="1:19" x14ac:dyDescent="0.2">
      <c r="A51" s="173">
        <v>3</v>
      </c>
      <c r="B51" s="450"/>
      <c r="C51" s="450"/>
      <c r="D51" s="450"/>
      <c r="E51" s="465"/>
      <c r="F51" s="465"/>
      <c r="G51" s="99"/>
      <c r="H51" s="97"/>
      <c r="I51" s="173">
        <v>3</v>
      </c>
      <c r="J51" s="450"/>
      <c r="K51" s="450"/>
      <c r="L51" s="450"/>
      <c r="M51" s="450"/>
      <c r="N51" s="450"/>
      <c r="O51" s="469"/>
      <c r="P51" s="470"/>
      <c r="Q51" s="470"/>
      <c r="R51" s="471"/>
      <c r="S51" s="99"/>
    </row>
    <row r="52" spans="1:19" x14ac:dyDescent="0.2">
      <c r="A52" s="173">
        <v>4</v>
      </c>
      <c r="B52" s="450"/>
      <c r="C52" s="450"/>
      <c r="D52" s="450"/>
      <c r="E52" s="465"/>
      <c r="F52" s="465"/>
      <c r="G52" s="99"/>
      <c r="H52" s="97"/>
      <c r="I52" s="173">
        <v>4</v>
      </c>
      <c r="J52" s="450"/>
      <c r="K52" s="450"/>
      <c r="L52" s="450"/>
      <c r="M52" s="450"/>
      <c r="N52" s="450"/>
      <c r="O52" s="469"/>
      <c r="P52" s="470"/>
      <c r="Q52" s="470"/>
      <c r="R52" s="471"/>
      <c r="S52" s="99"/>
    </row>
    <row r="53" spans="1:19" ht="13.5" thickBot="1" x14ac:dyDescent="0.25">
      <c r="A53" s="170">
        <v>5</v>
      </c>
      <c r="B53" s="450"/>
      <c r="C53" s="450"/>
      <c r="D53" s="450"/>
      <c r="E53" s="472"/>
      <c r="F53" s="472"/>
      <c r="G53" s="95"/>
      <c r="H53" s="97"/>
      <c r="I53" s="170">
        <v>5</v>
      </c>
      <c r="J53" s="450"/>
      <c r="K53" s="450"/>
      <c r="L53" s="450"/>
      <c r="M53" s="450"/>
      <c r="N53" s="450"/>
      <c r="O53" s="466"/>
      <c r="P53" s="467"/>
      <c r="Q53" s="467"/>
      <c r="R53" s="468"/>
      <c r="S53" s="95"/>
    </row>
    <row r="54" spans="1:19" ht="13.5" thickBot="1" x14ac:dyDescent="0.25">
      <c r="A54" s="455" t="s">
        <v>182</v>
      </c>
      <c r="B54" s="456"/>
      <c r="C54" s="456"/>
      <c r="D54" s="456"/>
      <c r="E54" s="456"/>
      <c r="F54" s="456"/>
      <c r="G54" s="211">
        <f>IF(SUM(G49:G53)&gt;40,40,SUM(G49:G53))</f>
        <v>0</v>
      </c>
      <c r="H54" s="97"/>
      <c r="I54" s="455" t="s">
        <v>181</v>
      </c>
      <c r="J54" s="456"/>
      <c r="K54" s="456"/>
      <c r="L54" s="456"/>
      <c r="M54" s="456"/>
      <c r="N54" s="456"/>
      <c r="O54" s="456"/>
      <c r="P54" s="456"/>
      <c r="Q54" s="456"/>
      <c r="R54" s="457"/>
      <c r="S54" s="96">
        <f>IF(SUM(S49:S53)&gt;30,30,SUM(S49:S53))</f>
        <v>0</v>
      </c>
    </row>
    <row r="55" spans="1:19" ht="13.5" thickBot="1" x14ac:dyDescent="0.25">
      <c r="A55" s="209"/>
      <c r="B55" s="209"/>
      <c r="C55" s="209"/>
      <c r="D55" s="209"/>
      <c r="E55" s="209"/>
      <c r="F55" s="209"/>
      <c r="G55" s="100"/>
      <c r="H55" s="97"/>
      <c r="I55" s="209"/>
      <c r="J55" s="209"/>
      <c r="K55" s="209"/>
      <c r="L55" s="209"/>
      <c r="M55" s="209"/>
      <c r="N55" s="209"/>
      <c r="O55" s="209"/>
      <c r="P55" s="209"/>
      <c r="Q55" s="209"/>
      <c r="R55" s="209"/>
      <c r="S55" s="100"/>
    </row>
    <row r="56" spans="1:19" ht="13.5" thickBot="1" x14ac:dyDescent="0.25">
      <c r="A56" s="447" t="s">
        <v>190</v>
      </c>
      <c r="B56" s="448"/>
      <c r="C56" s="448"/>
      <c r="D56" s="448"/>
      <c r="E56" s="448"/>
      <c r="F56" s="448"/>
      <c r="G56" s="449"/>
      <c r="H56" s="97"/>
      <c r="I56" s="402" t="s">
        <v>254</v>
      </c>
      <c r="J56" s="403"/>
      <c r="K56" s="403"/>
      <c r="L56" s="403"/>
      <c r="M56" s="403"/>
      <c r="N56" s="403"/>
      <c r="O56" s="403"/>
      <c r="P56" s="403"/>
      <c r="Q56" s="403"/>
      <c r="R56" s="403"/>
      <c r="S56" s="404"/>
    </row>
    <row r="57" spans="1:19" ht="13.5" thickBot="1" x14ac:dyDescent="0.25">
      <c r="A57" s="204" t="s">
        <v>25</v>
      </c>
      <c r="B57" s="396" t="s">
        <v>121</v>
      </c>
      <c r="C57" s="396"/>
      <c r="D57" s="396"/>
      <c r="E57" s="396" t="s">
        <v>196</v>
      </c>
      <c r="F57" s="396"/>
      <c r="G57" s="210" t="s">
        <v>155</v>
      </c>
      <c r="H57" s="97"/>
      <c r="I57" s="92" t="s">
        <v>25</v>
      </c>
      <c r="J57" s="400" t="s">
        <v>210</v>
      </c>
      <c r="K57" s="396"/>
      <c r="L57" s="396"/>
      <c r="M57" s="396"/>
      <c r="N57" s="444"/>
      <c r="O57" s="451" t="s">
        <v>215</v>
      </c>
      <c r="P57" s="452"/>
      <c r="Q57" s="452"/>
      <c r="R57" s="453"/>
      <c r="S57" s="92" t="s">
        <v>159</v>
      </c>
    </row>
    <row r="58" spans="1:19" ht="21.95" customHeight="1" x14ac:dyDescent="0.2">
      <c r="A58" s="172">
        <v>1</v>
      </c>
      <c r="B58" s="450"/>
      <c r="C58" s="450"/>
      <c r="D58" s="450"/>
      <c r="E58" s="454"/>
      <c r="F58" s="454"/>
      <c r="G58" s="98"/>
      <c r="H58" s="97"/>
      <c r="I58" s="172">
        <v>1</v>
      </c>
      <c r="J58" s="450"/>
      <c r="K58" s="450"/>
      <c r="L58" s="450"/>
      <c r="M58" s="450"/>
      <c r="N58" s="450"/>
      <c r="O58" s="473"/>
      <c r="P58" s="474"/>
      <c r="Q58" s="474"/>
      <c r="R58" s="475"/>
      <c r="S58" s="98"/>
    </row>
    <row r="59" spans="1:19" ht="21.95" customHeight="1" thickBot="1" x14ac:dyDescent="0.25">
      <c r="A59" s="173">
        <v>2</v>
      </c>
      <c r="B59" s="450"/>
      <c r="C59" s="450"/>
      <c r="D59" s="450"/>
      <c r="E59" s="476"/>
      <c r="F59" s="477"/>
      <c r="G59" s="98"/>
      <c r="H59" s="97"/>
      <c r="I59" s="173">
        <v>2</v>
      </c>
      <c r="J59" s="450"/>
      <c r="K59" s="450"/>
      <c r="L59" s="450"/>
      <c r="M59" s="450"/>
      <c r="N59" s="450"/>
      <c r="O59" s="438"/>
      <c r="P59" s="439"/>
      <c r="Q59" s="439"/>
      <c r="R59" s="440"/>
      <c r="S59" s="99"/>
    </row>
    <row r="60" spans="1:19" ht="13.5" thickBot="1" x14ac:dyDescent="0.25">
      <c r="A60" s="455" t="s">
        <v>201</v>
      </c>
      <c r="B60" s="456"/>
      <c r="C60" s="456"/>
      <c r="D60" s="456"/>
      <c r="E60" s="456"/>
      <c r="F60" s="456"/>
      <c r="G60" s="211">
        <f>SUM(G58:G59)</f>
        <v>0</v>
      </c>
      <c r="H60" s="97"/>
      <c r="I60" s="455" t="s">
        <v>216</v>
      </c>
      <c r="J60" s="456"/>
      <c r="K60" s="456"/>
      <c r="L60" s="456"/>
      <c r="M60" s="456"/>
      <c r="N60" s="456"/>
      <c r="O60" s="456"/>
      <c r="P60" s="456"/>
      <c r="Q60" s="456"/>
      <c r="R60" s="457"/>
      <c r="S60" s="96">
        <f>SUM(S58:S59)</f>
        <v>0</v>
      </c>
    </row>
    <row r="61" spans="1:19" ht="13.5" thickBot="1" x14ac:dyDescent="0.25">
      <c r="A61" s="209"/>
      <c r="B61" s="209"/>
      <c r="C61" s="209"/>
      <c r="D61" s="209"/>
      <c r="E61" s="209"/>
      <c r="F61" s="209"/>
      <c r="G61" s="100"/>
      <c r="H61" s="97"/>
      <c r="I61" s="97"/>
      <c r="J61" s="97"/>
      <c r="K61" s="97"/>
      <c r="L61" s="97"/>
      <c r="M61" s="97"/>
      <c r="N61" s="97"/>
      <c r="O61" s="97"/>
      <c r="P61" s="97"/>
      <c r="Q61" s="97"/>
      <c r="R61" s="97"/>
      <c r="S61" s="97"/>
    </row>
    <row r="62" spans="1:19" ht="13.5" thickBot="1" x14ac:dyDescent="0.25">
      <c r="A62" s="447" t="s">
        <v>247</v>
      </c>
      <c r="B62" s="448"/>
      <c r="C62" s="448"/>
      <c r="D62" s="448"/>
      <c r="E62" s="448"/>
      <c r="F62" s="448"/>
      <c r="G62" s="449"/>
      <c r="H62" s="97"/>
      <c r="I62" s="402" t="s">
        <v>248</v>
      </c>
      <c r="J62" s="403"/>
      <c r="K62" s="403"/>
      <c r="L62" s="403"/>
      <c r="M62" s="403"/>
      <c r="N62" s="403"/>
      <c r="O62" s="403"/>
      <c r="P62" s="403"/>
      <c r="Q62" s="403"/>
      <c r="R62" s="403"/>
      <c r="S62" s="404"/>
    </row>
    <row r="63" spans="1:19" ht="13.5" thickBot="1" x14ac:dyDescent="0.25">
      <c r="A63" s="204" t="s">
        <v>25</v>
      </c>
      <c r="B63" s="396" t="s">
        <v>113</v>
      </c>
      <c r="C63" s="396"/>
      <c r="D63" s="396"/>
      <c r="E63" s="396" t="s">
        <v>183</v>
      </c>
      <c r="F63" s="396"/>
      <c r="G63" s="210" t="s">
        <v>155</v>
      </c>
      <c r="H63" s="97"/>
      <c r="I63" s="92" t="s">
        <v>25</v>
      </c>
      <c r="J63" s="400" t="s">
        <v>188</v>
      </c>
      <c r="K63" s="396"/>
      <c r="L63" s="396"/>
      <c r="M63" s="396"/>
      <c r="N63" s="444"/>
      <c r="O63" s="451" t="s">
        <v>154</v>
      </c>
      <c r="P63" s="452"/>
      <c r="Q63" s="452"/>
      <c r="R63" s="453"/>
      <c r="S63" s="92" t="s">
        <v>159</v>
      </c>
    </row>
    <row r="64" spans="1:19" ht="20.100000000000001" customHeight="1" x14ac:dyDescent="0.2">
      <c r="A64" s="172">
        <v>1</v>
      </c>
      <c r="B64" s="450"/>
      <c r="C64" s="450"/>
      <c r="D64" s="450"/>
      <c r="E64" s="454"/>
      <c r="F64" s="454"/>
      <c r="G64" s="98"/>
      <c r="H64" s="97"/>
      <c r="I64" s="172">
        <v>1</v>
      </c>
      <c r="J64" s="450"/>
      <c r="K64" s="450"/>
      <c r="L64" s="450"/>
      <c r="M64" s="450"/>
      <c r="N64" s="450"/>
      <c r="O64" s="473"/>
      <c r="P64" s="474"/>
      <c r="Q64" s="474"/>
      <c r="R64" s="475"/>
      <c r="S64" s="98"/>
    </row>
    <row r="65" spans="1:19" ht="20.100000000000001" customHeight="1" x14ac:dyDescent="0.2">
      <c r="A65" s="173">
        <v>2</v>
      </c>
      <c r="B65" s="450"/>
      <c r="C65" s="450"/>
      <c r="D65" s="450"/>
      <c r="E65" s="436"/>
      <c r="F65" s="436"/>
      <c r="G65" s="99"/>
      <c r="H65" s="97"/>
      <c r="I65" s="173">
        <v>2</v>
      </c>
      <c r="J65" s="450"/>
      <c r="K65" s="450"/>
      <c r="L65" s="450"/>
      <c r="M65" s="450"/>
      <c r="N65" s="450"/>
      <c r="O65" s="438"/>
      <c r="P65" s="439"/>
      <c r="Q65" s="439"/>
      <c r="R65" s="440"/>
      <c r="S65" s="99"/>
    </row>
    <row r="66" spans="1:19" ht="20.100000000000001" customHeight="1" x14ac:dyDescent="0.2">
      <c r="A66" s="173">
        <v>3</v>
      </c>
      <c r="B66" s="450"/>
      <c r="C66" s="450"/>
      <c r="D66" s="450"/>
      <c r="E66" s="436"/>
      <c r="F66" s="436"/>
      <c r="G66" s="99"/>
      <c r="H66" s="97"/>
      <c r="I66" s="173">
        <v>3</v>
      </c>
      <c r="J66" s="450"/>
      <c r="K66" s="450"/>
      <c r="L66" s="450"/>
      <c r="M66" s="450"/>
      <c r="N66" s="450"/>
      <c r="O66" s="438"/>
      <c r="P66" s="439"/>
      <c r="Q66" s="439"/>
      <c r="R66" s="440"/>
      <c r="S66" s="99"/>
    </row>
    <row r="67" spans="1:19" ht="20.100000000000001" customHeight="1" x14ac:dyDescent="0.2">
      <c r="A67" s="173">
        <v>4</v>
      </c>
      <c r="B67" s="450"/>
      <c r="C67" s="450"/>
      <c r="D67" s="450"/>
      <c r="E67" s="436"/>
      <c r="F67" s="436"/>
      <c r="G67" s="99"/>
      <c r="H67" s="97"/>
      <c r="I67" s="173">
        <v>4</v>
      </c>
      <c r="J67" s="450"/>
      <c r="K67" s="450"/>
      <c r="L67" s="450"/>
      <c r="M67" s="450"/>
      <c r="N67" s="450"/>
      <c r="O67" s="438"/>
      <c r="P67" s="439"/>
      <c r="Q67" s="439"/>
      <c r="R67" s="440"/>
      <c r="S67" s="99"/>
    </row>
    <row r="68" spans="1:19" ht="20.100000000000001" customHeight="1" thickBot="1" x14ac:dyDescent="0.25">
      <c r="A68" s="170">
        <v>5</v>
      </c>
      <c r="B68" s="450"/>
      <c r="C68" s="450"/>
      <c r="D68" s="450"/>
      <c r="E68" s="437"/>
      <c r="F68" s="437"/>
      <c r="G68" s="95"/>
      <c r="H68" s="97"/>
      <c r="I68" s="170">
        <v>5</v>
      </c>
      <c r="J68" s="450"/>
      <c r="K68" s="450"/>
      <c r="L68" s="450"/>
      <c r="M68" s="450"/>
      <c r="N68" s="450"/>
      <c r="O68" s="441"/>
      <c r="P68" s="442"/>
      <c r="Q68" s="442"/>
      <c r="R68" s="443"/>
      <c r="S68" s="95"/>
    </row>
    <row r="69" spans="1:19" ht="13.5" thickBot="1" x14ac:dyDescent="0.25">
      <c r="A69" s="455" t="s">
        <v>184</v>
      </c>
      <c r="B69" s="456"/>
      <c r="C69" s="456"/>
      <c r="D69" s="456"/>
      <c r="E69" s="456"/>
      <c r="F69" s="456"/>
      <c r="G69" s="211">
        <f>IF(SUM(G64:G68)&gt;90,90,SUM(G64:G68))</f>
        <v>0</v>
      </c>
      <c r="H69" s="97"/>
      <c r="I69" s="455" t="s">
        <v>189</v>
      </c>
      <c r="J69" s="456"/>
      <c r="K69" s="456"/>
      <c r="L69" s="456"/>
      <c r="M69" s="456"/>
      <c r="N69" s="456"/>
      <c r="O69" s="456"/>
      <c r="P69" s="456"/>
      <c r="Q69" s="456"/>
      <c r="R69" s="457"/>
      <c r="S69" s="96">
        <f>IF(SUM(S64:S68)&gt;15,15,SUM(S64:S68))</f>
        <v>0</v>
      </c>
    </row>
    <row r="70" spans="1:19" ht="13.5" thickBot="1" x14ac:dyDescent="0.25">
      <c r="A70" s="97"/>
      <c r="B70" s="97"/>
      <c r="C70" s="97"/>
      <c r="D70" s="171"/>
      <c r="E70" s="97"/>
      <c r="F70" s="97"/>
      <c r="G70" s="97"/>
      <c r="H70" s="97"/>
      <c r="I70" s="97"/>
      <c r="J70" s="97"/>
      <c r="K70" s="97"/>
      <c r="L70" s="97"/>
      <c r="M70" s="97"/>
      <c r="N70" s="97"/>
      <c r="O70" s="97"/>
      <c r="P70" s="97"/>
      <c r="Q70" s="97"/>
      <c r="R70" s="97"/>
      <c r="S70" s="97"/>
    </row>
    <row r="71" spans="1:19" ht="13.5" thickBot="1" x14ac:dyDescent="0.25">
      <c r="A71" s="447" t="s">
        <v>217</v>
      </c>
      <c r="B71" s="448"/>
      <c r="C71" s="448"/>
      <c r="D71" s="448"/>
      <c r="E71" s="448"/>
      <c r="F71" s="448"/>
      <c r="G71" s="449"/>
      <c r="H71" s="97"/>
      <c r="I71" s="402" t="s">
        <v>249</v>
      </c>
      <c r="J71" s="403"/>
      <c r="K71" s="403"/>
      <c r="L71" s="403"/>
      <c r="M71" s="403"/>
      <c r="N71" s="403"/>
      <c r="O71" s="403"/>
      <c r="P71" s="403"/>
      <c r="Q71" s="403"/>
      <c r="R71" s="403"/>
      <c r="S71" s="404"/>
    </row>
    <row r="72" spans="1:19" ht="13.5" thickBot="1" x14ac:dyDescent="0.25">
      <c r="A72" s="204" t="s">
        <v>25</v>
      </c>
      <c r="B72" s="396" t="s">
        <v>121</v>
      </c>
      <c r="C72" s="396"/>
      <c r="D72" s="396"/>
      <c r="E72" s="396" t="s">
        <v>225</v>
      </c>
      <c r="F72" s="396"/>
      <c r="G72" s="210" t="s">
        <v>155</v>
      </c>
      <c r="H72" s="97"/>
      <c r="I72" s="92" t="s">
        <v>25</v>
      </c>
      <c r="J72" s="400" t="s">
        <v>121</v>
      </c>
      <c r="K72" s="396"/>
      <c r="L72" s="396"/>
      <c r="M72" s="396"/>
      <c r="N72" s="444"/>
      <c r="O72" s="451" t="s">
        <v>151</v>
      </c>
      <c r="P72" s="452"/>
      <c r="Q72" s="452"/>
      <c r="R72" s="453"/>
      <c r="S72" s="92" t="s">
        <v>159</v>
      </c>
    </row>
    <row r="73" spans="1:19" ht="20.100000000000001" customHeight="1" x14ac:dyDescent="0.2">
      <c r="A73" s="172">
        <v>1</v>
      </c>
      <c r="B73" s="450"/>
      <c r="C73" s="450"/>
      <c r="D73" s="450"/>
      <c r="E73" s="454"/>
      <c r="F73" s="454"/>
      <c r="G73" s="98"/>
      <c r="H73" s="97"/>
      <c r="I73" s="172">
        <v>1</v>
      </c>
      <c r="J73" s="450"/>
      <c r="K73" s="450"/>
      <c r="L73" s="450"/>
      <c r="M73" s="450"/>
      <c r="N73" s="450"/>
      <c r="O73" s="473"/>
      <c r="P73" s="474"/>
      <c r="Q73" s="474"/>
      <c r="R73" s="475"/>
      <c r="S73" s="98"/>
    </row>
    <row r="74" spans="1:19" ht="20.100000000000001" customHeight="1" x14ac:dyDescent="0.2">
      <c r="A74" s="173">
        <v>2</v>
      </c>
      <c r="B74" s="450"/>
      <c r="C74" s="450"/>
      <c r="D74" s="450"/>
      <c r="E74" s="436"/>
      <c r="F74" s="436"/>
      <c r="G74" s="99"/>
      <c r="H74" s="97"/>
      <c r="I74" s="173">
        <v>2</v>
      </c>
      <c r="J74" s="450"/>
      <c r="K74" s="450"/>
      <c r="L74" s="450"/>
      <c r="M74" s="450"/>
      <c r="N74" s="450"/>
      <c r="O74" s="438"/>
      <c r="P74" s="439"/>
      <c r="Q74" s="439"/>
      <c r="R74" s="440"/>
      <c r="S74" s="99"/>
    </row>
    <row r="75" spans="1:19" ht="20.100000000000001" customHeight="1" x14ac:dyDescent="0.2">
      <c r="A75" s="173">
        <v>3</v>
      </c>
      <c r="B75" s="450"/>
      <c r="C75" s="450"/>
      <c r="D75" s="450"/>
      <c r="E75" s="436"/>
      <c r="F75" s="436"/>
      <c r="G75" s="99"/>
      <c r="H75" s="97"/>
      <c r="I75" s="173">
        <v>3</v>
      </c>
      <c r="J75" s="450"/>
      <c r="K75" s="450"/>
      <c r="L75" s="450"/>
      <c r="M75" s="450"/>
      <c r="N75" s="450"/>
      <c r="O75" s="438"/>
      <c r="P75" s="439"/>
      <c r="Q75" s="439"/>
      <c r="R75" s="440"/>
      <c r="S75" s="99"/>
    </row>
    <row r="76" spans="1:19" ht="20.100000000000001" customHeight="1" x14ac:dyDescent="0.2">
      <c r="A76" s="173">
        <v>4</v>
      </c>
      <c r="B76" s="450"/>
      <c r="C76" s="450"/>
      <c r="D76" s="450"/>
      <c r="E76" s="436"/>
      <c r="F76" s="436"/>
      <c r="G76" s="99"/>
      <c r="H76" s="97"/>
      <c r="I76" s="173">
        <v>4</v>
      </c>
      <c r="J76" s="450"/>
      <c r="K76" s="450"/>
      <c r="L76" s="450"/>
      <c r="M76" s="450"/>
      <c r="N76" s="450"/>
      <c r="O76" s="438"/>
      <c r="P76" s="439"/>
      <c r="Q76" s="439"/>
      <c r="R76" s="440"/>
      <c r="S76" s="99"/>
    </row>
    <row r="77" spans="1:19" ht="20.100000000000001" customHeight="1" thickBot="1" x14ac:dyDescent="0.25">
      <c r="A77" s="170">
        <v>5</v>
      </c>
      <c r="B77" s="450"/>
      <c r="C77" s="450"/>
      <c r="D77" s="450"/>
      <c r="E77" s="437"/>
      <c r="F77" s="437"/>
      <c r="G77" s="95"/>
      <c r="H77" s="97"/>
      <c r="I77" s="170">
        <v>5</v>
      </c>
      <c r="J77" s="450"/>
      <c r="K77" s="450"/>
      <c r="L77" s="450"/>
      <c r="M77" s="450"/>
      <c r="N77" s="450"/>
      <c r="O77" s="441"/>
      <c r="P77" s="442"/>
      <c r="Q77" s="442"/>
      <c r="R77" s="443"/>
      <c r="S77" s="95"/>
    </row>
    <row r="78" spans="1:19" ht="13.5" thickBot="1" x14ac:dyDescent="0.25">
      <c r="A78" s="455" t="s">
        <v>226</v>
      </c>
      <c r="B78" s="456"/>
      <c r="C78" s="456"/>
      <c r="D78" s="456"/>
      <c r="E78" s="456"/>
      <c r="F78" s="456"/>
      <c r="G78" s="211">
        <f>+SUM(G73:G77)</f>
        <v>0</v>
      </c>
      <c r="H78" s="97"/>
      <c r="I78" s="455" t="s">
        <v>189</v>
      </c>
      <c r="J78" s="456"/>
      <c r="K78" s="456"/>
      <c r="L78" s="456"/>
      <c r="M78" s="456"/>
      <c r="N78" s="456"/>
      <c r="O78" s="456"/>
      <c r="P78" s="456"/>
      <c r="Q78" s="456"/>
      <c r="R78" s="457"/>
      <c r="S78" s="96">
        <f>IF(SUM(S73:S77)&gt;45,45,SUM(S73:S77))</f>
        <v>0</v>
      </c>
    </row>
    <row r="79" spans="1:19" ht="13.5" thickBot="1" x14ac:dyDescent="0.25">
      <c r="A79" s="97"/>
      <c r="B79" s="97"/>
      <c r="C79" s="97"/>
      <c r="D79" s="171"/>
      <c r="E79" s="97"/>
      <c r="F79" s="97"/>
      <c r="G79" s="97"/>
      <c r="H79" s="97"/>
      <c r="I79" s="97"/>
      <c r="J79" s="97"/>
      <c r="K79" s="97"/>
      <c r="L79" s="97"/>
      <c r="M79" s="97"/>
      <c r="N79" s="97"/>
      <c r="O79" s="97"/>
      <c r="P79" s="97"/>
      <c r="Q79" s="97"/>
      <c r="R79" s="97"/>
      <c r="S79" s="97"/>
    </row>
    <row r="80" spans="1:19" ht="13.5" thickBot="1" x14ac:dyDescent="0.25">
      <c r="A80" s="447" t="s">
        <v>14</v>
      </c>
      <c r="B80" s="448"/>
      <c r="C80" s="448"/>
      <c r="D80" s="448"/>
      <c r="E80" s="448"/>
      <c r="F80" s="448"/>
      <c r="G80" s="449"/>
      <c r="H80" s="97"/>
      <c r="I80" s="402" t="s">
        <v>30</v>
      </c>
      <c r="J80" s="403"/>
      <c r="K80" s="403"/>
      <c r="L80" s="403"/>
      <c r="M80" s="403"/>
      <c r="N80" s="403"/>
      <c r="O80" s="403"/>
      <c r="P80" s="403"/>
      <c r="Q80" s="403"/>
      <c r="R80" s="403"/>
      <c r="S80" s="404"/>
    </row>
    <row r="81" spans="1:19" ht="13.5" thickBot="1" x14ac:dyDescent="0.25">
      <c r="A81" s="204" t="s">
        <v>25</v>
      </c>
      <c r="B81" s="401" t="s">
        <v>151</v>
      </c>
      <c r="C81" s="479"/>
      <c r="D81" s="479"/>
      <c r="E81" s="479"/>
      <c r="F81" s="480"/>
      <c r="G81" s="210" t="s">
        <v>155</v>
      </c>
      <c r="H81" s="97"/>
      <c r="I81" s="92" t="s">
        <v>25</v>
      </c>
      <c r="J81" s="400" t="s">
        <v>233</v>
      </c>
      <c r="K81" s="396"/>
      <c r="L81" s="396"/>
      <c r="M81" s="396"/>
      <c r="N81" s="444"/>
      <c r="O81" s="451" t="s">
        <v>234</v>
      </c>
      <c r="P81" s="452"/>
      <c r="Q81" s="452"/>
      <c r="R81" s="453"/>
      <c r="S81" s="92" t="s">
        <v>159</v>
      </c>
    </row>
    <row r="82" spans="1:19" ht="21.95" customHeight="1" x14ac:dyDescent="0.2">
      <c r="A82" s="172">
        <v>1</v>
      </c>
      <c r="B82" s="481"/>
      <c r="C82" s="482"/>
      <c r="D82" s="482"/>
      <c r="E82" s="482"/>
      <c r="F82" s="483"/>
      <c r="G82" s="98"/>
      <c r="H82" s="97"/>
      <c r="I82" s="172">
        <v>1</v>
      </c>
      <c r="J82" s="450"/>
      <c r="K82" s="450"/>
      <c r="L82" s="450"/>
      <c r="M82" s="450"/>
      <c r="N82" s="450"/>
      <c r="O82" s="473"/>
      <c r="P82" s="474"/>
      <c r="Q82" s="474"/>
      <c r="R82" s="475"/>
      <c r="S82" s="98"/>
    </row>
    <row r="83" spans="1:19" ht="21.95" customHeight="1" thickBot="1" x14ac:dyDescent="0.25">
      <c r="A83" s="173">
        <v>2</v>
      </c>
      <c r="B83" s="484"/>
      <c r="C83" s="485"/>
      <c r="D83" s="485"/>
      <c r="E83" s="485"/>
      <c r="F83" s="486"/>
      <c r="G83" s="99"/>
      <c r="H83" s="97"/>
      <c r="I83" s="173">
        <v>2</v>
      </c>
      <c r="J83" s="478"/>
      <c r="K83" s="478"/>
      <c r="L83" s="478"/>
      <c r="M83" s="478"/>
      <c r="N83" s="478"/>
      <c r="O83" s="438"/>
      <c r="P83" s="439"/>
      <c r="Q83" s="439"/>
      <c r="R83" s="440"/>
      <c r="S83" s="99"/>
    </row>
    <row r="84" spans="1:19" ht="21.95" customHeight="1" thickBot="1" x14ac:dyDescent="0.25">
      <c r="A84" s="455" t="s">
        <v>232</v>
      </c>
      <c r="B84" s="456"/>
      <c r="C84" s="456"/>
      <c r="D84" s="456"/>
      <c r="E84" s="456"/>
      <c r="F84" s="456"/>
      <c r="G84" s="211">
        <f>SUM(G82:G83)</f>
        <v>0</v>
      </c>
      <c r="I84" s="137">
        <v>3</v>
      </c>
      <c r="J84" s="478"/>
      <c r="K84" s="478"/>
      <c r="L84" s="478"/>
      <c r="M84" s="478"/>
      <c r="N84" s="478"/>
      <c r="O84" s="438"/>
      <c r="P84" s="439"/>
      <c r="Q84" s="439"/>
      <c r="R84" s="440"/>
      <c r="S84" s="94"/>
    </row>
    <row r="85" spans="1:19" ht="21.95" customHeight="1" x14ac:dyDescent="0.2">
      <c r="A85" s="487"/>
      <c r="B85" s="487"/>
      <c r="C85" s="487"/>
      <c r="D85" s="487"/>
      <c r="E85" s="487"/>
      <c r="F85" s="487"/>
      <c r="G85" s="487"/>
      <c r="I85" s="137">
        <v>4</v>
      </c>
      <c r="J85" s="478"/>
      <c r="K85" s="478"/>
      <c r="L85" s="478"/>
      <c r="M85" s="478"/>
      <c r="N85" s="478"/>
      <c r="O85" s="438"/>
      <c r="P85" s="439"/>
      <c r="Q85" s="439"/>
      <c r="R85" s="440"/>
      <c r="S85" s="94"/>
    </row>
    <row r="86" spans="1:19" ht="21.95" customHeight="1" x14ac:dyDescent="0.2">
      <c r="A86" s="488"/>
      <c r="B86" s="488"/>
      <c r="C86" s="488"/>
      <c r="D86" s="488"/>
      <c r="E86" s="488"/>
      <c r="F86" s="488"/>
      <c r="G86" s="488"/>
      <c r="I86" s="174">
        <v>5</v>
      </c>
      <c r="J86" s="498"/>
      <c r="K86" s="498"/>
      <c r="L86" s="498"/>
      <c r="M86" s="498"/>
      <c r="N86" s="498"/>
      <c r="O86" s="441"/>
      <c r="P86" s="442"/>
      <c r="Q86" s="442"/>
      <c r="R86" s="443"/>
      <c r="S86" s="101"/>
    </row>
    <row r="87" spans="1:19" ht="21.95" customHeight="1" x14ac:dyDescent="0.2">
      <c r="A87" s="488"/>
      <c r="B87" s="488"/>
      <c r="C87" s="488"/>
      <c r="D87" s="488"/>
      <c r="E87" s="488"/>
      <c r="F87" s="488"/>
      <c r="G87" s="488"/>
      <c r="I87" s="174">
        <v>6</v>
      </c>
      <c r="J87" s="498"/>
      <c r="K87" s="498"/>
      <c r="L87" s="498"/>
      <c r="M87" s="498"/>
      <c r="N87" s="498"/>
      <c r="O87" s="441"/>
      <c r="P87" s="442"/>
      <c r="Q87" s="442"/>
      <c r="R87" s="443"/>
      <c r="S87" s="101"/>
    </row>
    <row r="88" spans="1:19" ht="21.95" customHeight="1" thickBot="1" x14ac:dyDescent="0.25">
      <c r="A88" s="488"/>
      <c r="B88" s="488"/>
      <c r="C88" s="488"/>
      <c r="D88" s="488"/>
      <c r="E88" s="488"/>
      <c r="F88" s="488"/>
      <c r="G88" s="488"/>
      <c r="I88" s="174">
        <v>7</v>
      </c>
      <c r="J88" s="498"/>
      <c r="K88" s="498"/>
      <c r="L88" s="498"/>
      <c r="M88" s="498"/>
      <c r="N88" s="498"/>
      <c r="O88" s="441"/>
      <c r="P88" s="442"/>
      <c r="Q88" s="442"/>
      <c r="R88" s="443"/>
      <c r="S88" s="101"/>
    </row>
    <row r="89" spans="1:19" ht="13.5" thickBot="1" x14ac:dyDescent="0.25">
      <c r="A89" s="488"/>
      <c r="B89" s="488"/>
      <c r="C89" s="488"/>
      <c r="D89" s="488"/>
      <c r="E89" s="488"/>
      <c r="F89" s="488"/>
      <c r="G89" s="488"/>
      <c r="I89" s="499" t="s">
        <v>235</v>
      </c>
      <c r="J89" s="500"/>
      <c r="K89" s="500"/>
      <c r="L89" s="500"/>
      <c r="M89" s="500"/>
      <c r="N89" s="500"/>
      <c r="O89" s="500"/>
      <c r="P89" s="500"/>
      <c r="Q89" s="500"/>
      <c r="R89" s="501"/>
      <c r="S89" s="96">
        <f>SUM(S82:S88)</f>
        <v>0</v>
      </c>
    </row>
    <row r="90" spans="1:19" ht="13.5" thickBot="1" x14ac:dyDescent="0.25">
      <c r="A90" s="488"/>
      <c r="B90" s="488"/>
      <c r="C90" s="488"/>
      <c r="D90" s="488"/>
      <c r="E90" s="488"/>
      <c r="F90" s="488"/>
      <c r="G90" s="488"/>
      <c r="H90" s="102"/>
      <c r="I90" s="102"/>
      <c r="J90" s="102"/>
      <c r="K90" s="102"/>
      <c r="L90" s="102"/>
      <c r="M90" s="102"/>
    </row>
    <row r="91" spans="1:19" x14ac:dyDescent="0.2">
      <c r="A91" s="102"/>
      <c r="B91" s="497" t="s">
        <v>236</v>
      </c>
      <c r="C91" s="497"/>
      <c r="D91" s="497"/>
      <c r="E91" s="502" t="s">
        <v>237</v>
      </c>
      <c r="F91" s="502"/>
      <c r="G91" s="502"/>
      <c r="H91" s="102"/>
      <c r="I91" s="102"/>
      <c r="J91" s="102"/>
      <c r="K91" s="102"/>
      <c r="L91" s="102"/>
      <c r="M91" s="102"/>
      <c r="N91" s="489" t="s">
        <v>21</v>
      </c>
      <c r="O91" s="490"/>
      <c r="P91" s="490"/>
      <c r="Q91" s="490"/>
      <c r="R91" s="493">
        <f>+M35+G45+S45+G54+S54+G60+S60+G69+S69+G78+S78+G84+S89</f>
        <v>0</v>
      </c>
      <c r="S91" s="494"/>
    </row>
    <row r="92" spans="1:19" ht="13.5" thickBot="1" x14ac:dyDescent="0.25">
      <c r="A92" s="102"/>
      <c r="B92" s="102"/>
      <c r="C92" s="102"/>
      <c r="D92" s="175"/>
      <c r="E92" s="102"/>
      <c r="F92" s="102"/>
      <c r="G92" s="102"/>
      <c r="H92" s="102"/>
      <c r="I92" s="102"/>
      <c r="J92" s="102"/>
      <c r="K92" s="102"/>
      <c r="L92" s="102"/>
      <c r="M92" s="102"/>
      <c r="N92" s="491"/>
      <c r="O92" s="492"/>
      <c r="P92" s="492"/>
      <c r="Q92" s="492"/>
      <c r="R92" s="495"/>
      <c r="S92" s="496"/>
    </row>
    <row r="93" spans="1:19" x14ac:dyDescent="0.2">
      <c r="A93" s="102"/>
      <c r="B93" s="212" t="s">
        <v>279</v>
      </c>
      <c r="C93" s="102"/>
      <c r="D93" s="175"/>
      <c r="E93" s="102"/>
      <c r="F93" s="102"/>
      <c r="G93" s="102"/>
      <c r="H93" s="102"/>
      <c r="I93" s="102"/>
      <c r="J93" s="102"/>
      <c r="K93" s="102"/>
      <c r="L93" s="102"/>
      <c r="M93" s="102"/>
      <c r="N93" s="102"/>
      <c r="O93" s="102"/>
      <c r="P93" s="102"/>
      <c r="Q93" s="102"/>
      <c r="R93" s="102"/>
      <c r="S93" s="102"/>
    </row>
    <row r="97" spans="5:5" x14ac:dyDescent="0.2">
      <c r="E97" s="176"/>
    </row>
  </sheetData>
  <sheetProtection algorithmName="SHA-512" hashValue="sWz3/ctMFBA3rpw+cHZRyob8Eh+qxiU56mhg4GxGFIMyd4jIiA7jOmheDuAVWrAulE6WgubHKzTe/xt7kV7vhA==" saltValue="1WpnHCm/V/qZRzMaAr6WlA==" spinCount="100000" sheet="1" objects="1" scenarios="1"/>
  <mergeCells count="197">
    <mergeCell ref="A1:S1"/>
    <mergeCell ref="A2:S2"/>
    <mergeCell ref="A3:N3"/>
    <mergeCell ref="O3:P3"/>
    <mergeCell ref="Q3:R3"/>
    <mergeCell ref="A5:C5"/>
    <mergeCell ref="D5:G5"/>
    <mergeCell ref="J5:M5"/>
    <mergeCell ref="N5:R5"/>
    <mergeCell ref="A11:C11"/>
    <mergeCell ref="D11:G11"/>
    <mergeCell ref="J11:M11"/>
    <mergeCell ref="N11:R11"/>
    <mergeCell ref="A13:S13"/>
    <mergeCell ref="A16:E16"/>
    <mergeCell ref="G16:K16"/>
    <mergeCell ref="A7:C7"/>
    <mergeCell ref="D7:G7"/>
    <mergeCell ref="J7:M7"/>
    <mergeCell ref="N7:R7"/>
    <mergeCell ref="A9:C9"/>
    <mergeCell ref="D9:G9"/>
    <mergeCell ref="J9:M9"/>
    <mergeCell ref="N9:R9"/>
    <mergeCell ref="J18:J19"/>
    <mergeCell ref="K18:M18"/>
    <mergeCell ref="N18:S18"/>
    <mergeCell ref="A28:J28"/>
    <mergeCell ref="A29:J29"/>
    <mergeCell ref="A30:J30"/>
    <mergeCell ref="A18:A19"/>
    <mergeCell ref="B18:B19"/>
    <mergeCell ref="C18:C19"/>
    <mergeCell ref="D18:G18"/>
    <mergeCell ref="H18:H19"/>
    <mergeCell ref="I18:I19"/>
    <mergeCell ref="B39:D39"/>
    <mergeCell ref="E39:F39"/>
    <mergeCell ref="J39:N39"/>
    <mergeCell ref="O39:R39"/>
    <mergeCell ref="B40:D40"/>
    <mergeCell ref="E40:F40"/>
    <mergeCell ref="J40:N40"/>
    <mergeCell ref="O40:R40"/>
    <mergeCell ref="G33:N33"/>
    <mergeCell ref="G34:L34"/>
    <mergeCell ref="M34:N34"/>
    <mergeCell ref="G35:L35"/>
    <mergeCell ref="M35:N35"/>
    <mergeCell ref="A38:G38"/>
    <mergeCell ref="I38:S38"/>
    <mergeCell ref="B43:D43"/>
    <mergeCell ref="E43:F43"/>
    <mergeCell ref="J43:N43"/>
    <mergeCell ref="O43:R43"/>
    <mergeCell ref="B44:D44"/>
    <mergeCell ref="E44:F44"/>
    <mergeCell ref="J44:N44"/>
    <mergeCell ref="O44:R44"/>
    <mergeCell ref="B41:D41"/>
    <mergeCell ref="E41:F41"/>
    <mergeCell ref="J41:N41"/>
    <mergeCell ref="O41:R41"/>
    <mergeCell ref="B42:D42"/>
    <mergeCell ref="E42:F42"/>
    <mergeCell ref="J42:N42"/>
    <mergeCell ref="O42:R42"/>
    <mergeCell ref="B49:D49"/>
    <mergeCell ref="E49:F49"/>
    <mergeCell ref="J49:N49"/>
    <mergeCell ref="O49:R49"/>
    <mergeCell ref="B50:D50"/>
    <mergeCell ref="E50:F50"/>
    <mergeCell ref="J50:N50"/>
    <mergeCell ref="O50:R50"/>
    <mergeCell ref="A45:F45"/>
    <mergeCell ref="I45:R45"/>
    <mergeCell ref="A47:G47"/>
    <mergeCell ref="I47:S47"/>
    <mergeCell ref="B48:D48"/>
    <mergeCell ref="E48:F48"/>
    <mergeCell ref="J48:N48"/>
    <mergeCell ref="O48:R48"/>
    <mergeCell ref="B53:D53"/>
    <mergeCell ref="E53:F53"/>
    <mergeCell ref="J53:N53"/>
    <mergeCell ref="O53:R53"/>
    <mergeCell ref="A54:F54"/>
    <mergeCell ref="I54:R54"/>
    <mergeCell ref="B51:D51"/>
    <mergeCell ref="E51:F51"/>
    <mergeCell ref="J51:N51"/>
    <mergeCell ref="O51:R51"/>
    <mergeCell ref="B52:D52"/>
    <mergeCell ref="E52:F52"/>
    <mergeCell ref="J52:N52"/>
    <mergeCell ref="O52:R52"/>
    <mergeCell ref="B58:D58"/>
    <mergeCell ref="E58:F58"/>
    <mergeCell ref="J58:N58"/>
    <mergeCell ref="O58:R58"/>
    <mergeCell ref="B59:D59"/>
    <mergeCell ref="E59:F59"/>
    <mergeCell ref="J59:N59"/>
    <mergeCell ref="O59:R59"/>
    <mergeCell ref="A56:G56"/>
    <mergeCell ref="I56:S56"/>
    <mergeCell ref="B57:D57"/>
    <mergeCell ref="E57:F57"/>
    <mergeCell ref="J57:N57"/>
    <mergeCell ref="O57:R57"/>
    <mergeCell ref="B64:D64"/>
    <mergeCell ref="E64:F64"/>
    <mergeCell ref="J64:N64"/>
    <mergeCell ref="O64:R64"/>
    <mergeCell ref="B65:D65"/>
    <mergeCell ref="E65:F65"/>
    <mergeCell ref="J65:N65"/>
    <mergeCell ref="O65:R65"/>
    <mergeCell ref="A60:F60"/>
    <mergeCell ref="I60:R60"/>
    <mergeCell ref="A62:G62"/>
    <mergeCell ref="I62:S62"/>
    <mergeCell ref="B63:D63"/>
    <mergeCell ref="E63:F63"/>
    <mergeCell ref="J63:N63"/>
    <mergeCell ref="O63:R63"/>
    <mergeCell ref="B68:D68"/>
    <mergeCell ref="E68:F68"/>
    <mergeCell ref="J68:N68"/>
    <mergeCell ref="O68:R68"/>
    <mergeCell ref="A69:F69"/>
    <mergeCell ref="I69:R69"/>
    <mergeCell ref="B66:D66"/>
    <mergeCell ref="E66:F66"/>
    <mergeCell ref="J66:N66"/>
    <mergeCell ref="O66:R66"/>
    <mergeCell ref="B67:D67"/>
    <mergeCell ref="E67:F67"/>
    <mergeCell ref="J67:N67"/>
    <mergeCell ref="O67:R67"/>
    <mergeCell ref="B73:D73"/>
    <mergeCell ref="E73:F73"/>
    <mergeCell ref="J73:N73"/>
    <mergeCell ref="O73:R73"/>
    <mergeCell ref="B74:D74"/>
    <mergeCell ref="E74:F74"/>
    <mergeCell ref="J74:N74"/>
    <mergeCell ref="O74:R74"/>
    <mergeCell ref="A71:G71"/>
    <mergeCell ref="I71:S71"/>
    <mergeCell ref="B72:D72"/>
    <mergeCell ref="E72:F72"/>
    <mergeCell ref="J72:N72"/>
    <mergeCell ref="O72:R72"/>
    <mergeCell ref="B77:D77"/>
    <mergeCell ref="E77:F77"/>
    <mergeCell ref="J77:N77"/>
    <mergeCell ref="O77:R77"/>
    <mergeCell ref="A78:F78"/>
    <mergeCell ref="I78:R78"/>
    <mergeCell ref="B75:D75"/>
    <mergeCell ref="E75:F75"/>
    <mergeCell ref="J75:N75"/>
    <mergeCell ref="O75:R75"/>
    <mergeCell ref="B76:D76"/>
    <mergeCell ref="E76:F76"/>
    <mergeCell ref="J76:N76"/>
    <mergeCell ref="O76:R76"/>
    <mergeCell ref="B83:F83"/>
    <mergeCell ref="J83:N83"/>
    <mergeCell ref="O83:R83"/>
    <mergeCell ref="A84:F84"/>
    <mergeCell ref="J84:N84"/>
    <mergeCell ref="O84:R84"/>
    <mergeCell ref="A80:G80"/>
    <mergeCell ref="I80:S80"/>
    <mergeCell ref="B81:F81"/>
    <mergeCell ref="J81:N81"/>
    <mergeCell ref="O81:R81"/>
    <mergeCell ref="B82:F82"/>
    <mergeCell ref="J82:N82"/>
    <mergeCell ref="O82:R82"/>
    <mergeCell ref="B91:D91"/>
    <mergeCell ref="E91:G91"/>
    <mergeCell ref="N91:Q92"/>
    <mergeCell ref="R91:S92"/>
    <mergeCell ref="A85:G90"/>
    <mergeCell ref="J85:N85"/>
    <mergeCell ref="O85:R85"/>
    <mergeCell ref="J86:N86"/>
    <mergeCell ref="O86:R86"/>
    <mergeCell ref="J87:N87"/>
    <mergeCell ref="O87:R87"/>
    <mergeCell ref="J88:N88"/>
    <mergeCell ref="O88:R88"/>
    <mergeCell ref="I89:R89"/>
  </mergeCells>
  <dataValidations count="6">
    <dataValidation type="decimal" allowBlank="1" showInputMessage="1" showErrorMessage="1" errorTitle="Error" error="Solo se permiten datos númericos" sqref="J20:J27">
      <formula1>0</formula1>
      <formula2>100</formula2>
    </dataValidation>
    <dataValidation type="decimal" allowBlank="1" showInputMessage="1" showErrorMessage="1" errorTitle="Error" error="Solo se permiten datos numericos" sqref="K20:L20">
      <formula1>0</formula1>
      <formula2>100</formula2>
    </dataValidation>
    <dataValidation type="decimal" allowBlank="1" showInputMessage="1" showErrorMessage="1" errorTitle="Error" error="Solo se permiten datos numericos." sqref="M20">
      <formula1>0</formula1>
      <formula2>100</formula2>
    </dataValidation>
    <dataValidation allowBlank="1" showInputMessage="1" showErrorMessage="1" errorTitle="Error" error="Seleccione un Item de la lista" sqref="B82"/>
    <dataValidation allowBlank="1" showInputMessage="1" showErrorMessage="1" errorTitle="Error" error="Seleccione una opción del listado" sqref="J82:N82"/>
    <dataValidation allowBlank="1" showInputMessage="1" showErrorMessage="1" errorTitle="Error" error="Seleccione el nivel educativo._x000a_Límite:_x000a_Pregrado[20 Horas]_x000a_Posgrado[30 Horas]" sqref="G64"/>
  </dataValidations>
  <pageMargins left="0.3" right="0.25" top="0.75" bottom="0.25" header="0.3" footer="0.3"/>
  <pageSetup paperSize="14" scale="66" orientation="landscape" r:id="rId1"/>
  <rowBreaks count="1" manualBreakCount="1">
    <brk id="55" max="16383" man="1"/>
  </rowBreaks>
  <drawing r:id="rId2"/>
  <extLst>
    <ext xmlns:x14="http://schemas.microsoft.com/office/spreadsheetml/2009/9/main" uri="{CCE6A557-97BC-4b89-ADB6-D9C93CAAB3DF}">
      <x14:dataValidations xmlns:xm="http://schemas.microsoft.com/office/excel/2006/main" count="18">
        <x14:dataValidation type="list" showInputMessage="1" showErrorMessage="1" errorTitle="Error" error="Seleccione un valor de la lista desplegable">
          <x14:formula1>
            <xm:f>INFORMACION!$A$2:$A$3</xm:f>
          </x14:formula1>
          <xm:sqref>B20:B26</xm:sqref>
        </x14:dataValidation>
        <x14:dataValidation type="list" showInputMessage="1" showErrorMessage="1">
          <x14:formula1>
            <xm:f>INFORMACION!$B$2:$B$3</xm:f>
          </x14:formula1>
          <xm:sqref>C20:C26</xm:sqref>
        </x14:dataValidation>
        <x14:dataValidation type="list" showInputMessage="1" showErrorMessage="1">
          <x14:formula1>
            <xm:f>INFORMACION!$C$2:$C$23</xm:f>
          </x14:formula1>
          <xm:sqref>I20:I27</xm:sqref>
        </x14:dataValidation>
        <x14:dataValidation type="list" showInputMessage="1" showErrorMessage="1" errorTitle="Error" error="Seleccione una opción de la lista desplegable">
          <x14:formula1>
            <xm:f>INFORMACION!$D$2:$D$7</xm:f>
          </x14:formula1>
          <xm:sqref>G20:G26</xm:sqref>
        </x14:dataValidation>
        <x14:dataValidation type="list" allowBlank="1" showInputMessage="1" showErrorMessage="1" errorTitle="Error" error="Seleccione el tipo de vinculación del listado">
          <x14:formula1>
            <xm:f>INFORMACION!$F$3:$F$4</xm:f>
          </x14:formula1>
          <xm:sqref>D9:G9</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una opción del listado">
          <x14:formula1>
            <xm:f>INFORMACION!$T$2:$T$4</xm:f>
          </x14:formula1>
          <xm:sqref>E17 G16</xm:sqref>
        </x14:dataValidation>
        <x14:dataValidation type="list" allowBlank="1" showInputMessage="1" showErrorMessage="1" errorTitle="Error" error="Seleccione un Item de la lista">
          <x14:formula1>
            <xm:f>INFORMACION!$W$2:$W$14</xm:f>
          </x14:formula1>
          <xm:sqref>B49:D53</xm:sqref>
        </x14:dataValidation>
        <x14:dataValidation type="list" allowBlank="1" showInputMessage="1" showErrorMessage="1" errorTitle="Error" error="Seleccione una opción del listado">
          <x14:formula1>
            <xm:f>INFORMACION!$X$2:$X$5</xm:f>
          </x14:formula1>
          <xm:sqref>J49:N53</xm:sqref>
        </x14:dataValidation>
        <x14:dataValidation type="list" allowBlank="1" showInputMessage="1" showErrorMessage="1" errorTitle="Error" error="Seleccione un Item de la lista">
          <x14:formula1>
            <xm:f>INFORMACION!$A$2:$A$3</xm:f>
          </x14:formula1>
          <xm:sqref>B64:D68</xm:sqref>
        </x14:dataValidation>
        <x14:dataValidation type="list" allowBlank="1" showInputMessage="1" showErrorMessage="1" errorTitle="Error" error="Seleccione una opción del listado">
          <x14:formula1>
            <xm:f>INFORMACION!$Y$2:$Y$4</xm:f>
          </x14:formula1>
          <xm:sqref>J64:N68</xm:sqref>
        </x14:dataValidation>
        <x14:dataValidation type="list" allowBlank="1" showInputMessage="1" showErrorMessage="1" errorTitle="Error" error="Seleccione un Item de la lista">
          <x14:formula1>
            <xm:f>INFORMACION!$Z$2:$Z$9</xm:f>
          </x14:formula1>
          <xm:sqref>B58:D59</xm:sqref>
        </x14:dataValidation>
        <x14:dataValidation type="list" allowBlank="1" showInputMessage="1" showErrorMessage="1" errorTitle="Error" error="Seleccione una opción del listado">
          <x14:formula1>
            <xm:f>INFORMACION!$AB$2:$AB$12</xm:f>
          </x14:formula1>
          <xm:sqref>J58:N59</xm:sqref>
        </x14:dataValidation>
        <x14:dataValidation type="list" allowBlank="1" showInputMessage="1" showErrorMessage="1" errorTitle="Error" error="Seleccione un Item de la lista">
          <x14:formula1>
            <xm:f>INFORMACION!$AC$2:$AC$8</xm:f>
          </x14:formula1>
          <xm:sqref>B73:D77</xm:sqref>
        </x14:dataValidation>
        <x14:dataValidation type="list" allowBlank="1" showInputMessage="1" showErrorMessage="1" errorTitle="Error" error="Seleccione una opción del listado">
          <x14:formula1>
            <xm:f>INFORMACION!$AD$2:$AD$5</xm:f>
          </x14:formula1>
          <xm:sqref>J73:N77</xm:sqref>
        </x14:dataValidation>
        <x14:dataValidation type="list" allowBlank="1" showInputMessage="1" showErrorMessage="1" errorTitle="Error" error="Seleccione una opción de la lista">
          <x14:formula1>
            <xm:f>INFORMACION!$AE$2:$AE$5</xm:f>
          </x14:formula1>
          <xm:sqref>B40:D44</xm:sqref>
        </x14:dataValidation>
        <x14:dataValidation type="list" allowBlank="1" showInputMessage="1" showErrorMessage="1" errorTitle="Error" error="Seleccione una opción de la lista">
          <x14:formula1>
            <xm:f>INFORMACION!$AF$2:$AF$3</xm:f>
          </x14:formula1>
          <xm:sqref>J40:N44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97"/>
  <sheetViews>
    <sheetView zoomScale="90" zoomScaleNormal="90" workbookViewId="0">
      <selection activeCell="J82" sqref="J82:S88"/>
    </sheetView>
  </sheetViews>
  <sheetFormatPr baseColWidth="10" defaultColWidth="11.42578125" defaultRowHeight="12.75" x14ac:dyDescent="0.2"/>
  <cols>
    <col min="1" max="1" width="3.7109375" style="91" bestFit="1" customWidth="1"/>
    <col min="2" max="2" width="10" style="91" customWidth="1"/>
    <col min="3" max="3" width="9.5703125" style="91" customWidth="1"/>
    <col min="4" max="4" width="10.5703125" style="166" customWidth="1"/>
    <col min="5" max="5" width="54" style="91" customWidth="1"/>
    <col min="6" max="6" width="3.7109375" style="91" customWidth="1"/>
    <col min="7" max="7" width="26.28515625" style="91" customWidth="1"/>
    <col min="8" max="9" width="3.7109375" style="91" customWidth="1"/>
    <col min="10" max="10" width="5.5703125" style="91" bestFit="1" customWidth="1"/>
    <col min="11" max="11" width="6" style="91" bestFit="1" customWidth="1"/>
    <col min="12" max="13" width="6" style="91" customWidth="1"/>
    <col min="14" max="18" width="9.28515625" style="91" customWidth="1"/>
    <col min="19" max="19" width="10" style="91" customWidth="1"/>
    <col min="20" max="16384" width="11.42578125" style="91"/>
  </cols>
  <sheetData>
    <row r="1" spans="1:19" x14ac:dyDescent="0.2">
      <c r="A1" s="408" t="s">
        <v>24</v>
      </c>
      <c r="B1" s="409"/>
      <c r="C1" s="409"/>
      <c r="D1" s="409"/>
      <c r="E1" s="409"/>
      <c r="F1" s="409"/>
      <c r="G1" s="409"/>
      <c r="H1" s="409"/>
      <c r="I1" s="409"/>
      <c r="J1" s="409"/>
      <c r="K1" s="409"/>
      <c r="L1" s="409"/>
      <c r="M1" s="409"/>
      <c r="N1" s="409"/>
      <c r="O1" s="409"/>
      <c r="P1" s="409"/>
      <c r="Q1" s="409"/>
      <c r="R1" s="409"/>
      <c r="S1" s="410"/>
    </row>
    <row r="2" spans="1:19" ht="13.5" thickBot="1" x14ac:dyDescent="0.25">
      <c r="A2" s="377" t="s">
        <v>278</v>
      </c>
      <c r="B2" s="378"/>
      <c r="C2" s="378"/>
      <c r="D2" s="378"/>
      <c r="E2" s="378"/>
      <c r="F2" s="378"/>
      <c r="G2" s="378"/>
      <c r="H2" s="378"/>
      <c r="I2" s="378"/>
      <c r="J2" s="378"/>
      <c r="K2" s="378"/>
      <c r="L2" s="378"/>
      <c r="M2" s="378"/>
      <c r="N2" s="378"/>
      <c r="O2" s="378"/>
      <c r="P2" s="378"/>
      <c r="Q2" s="378"/>
      <c r="R2" s="378"/>
      <c r="S2" s="411"/>
    </row>
    <row r="3" spans="1:19" ht="13.5" thickBot="1" x14ac:dyDescent="0.25">
      <c r="A3" s="377" t="s">
        <v>153</v>
      </c>
      <c r="B3" s="378"/>
      <c r="C3" s="378"/>
      <c r="D3" s="378"/>
      <c r="E3" s="378"/>
      <c r="F3" s="378"/>
      <c r="G3" s="378"/>
      <c r="H3" s="378"/>
      <c r="I3" s="378"/>
      <c r="J3" s="378"/>
      <c r="K3" s="378"/>
      <c r="L3" s="378"/>
      <c r="M3" s="378"/>
      <c r="N3" s="378"/>
      <c r="O3" s="378" t="s">
        <v>0</v>
      </c>
      <c r="P3" s="411"/>
      <c r="Q3" s="434">
        <f>'RESUMEN-DPTO'!AK8</f>
        <v>0</v>
      </c>
      <c r="R3" s="435"/>
      <c r="S3" s="80"/>
    </row>
    <row r="4" spans="1:19" ht="13.5" thickBot="1" x14ac:dyDescent="0.25">
      <c r="A4" s="115"/>
      <c r="B4" s="103"/>
      <c r="C4" s="103"/>
      <c r="D4" s="116"/>
      <c r="E4" s="103"/>
      <c r="F4" s="103"/>
      <c r="G4" s="103"/>
      <c r="H4" s="103"/>
      <c r="I4" s="103"/>
      <c r="J4" s="103"/>
      <c r="K4" s="103"/>
      <c r="L4" s="103"/>
      <c r="M4" s="103"/>
      <c r="N4" s="103"/>
      <c r="O4" s="103"/>
      <c r="P4" s="103"/>
      <c r="Q4" s="103"/>
      <c r="R4" s="103"/>
      <c r="S4" s="80"/>
    </row>
    <row r="5" spans="1:19" ht="13.5" thickBot="1" x14ac:dyDescent="0.25">
      <c r="A5" s="377" t="s">
        <v>56</v>
      </c>
      <c r="B5" s="378"/>
      <c r="C5" s="378"/>
      <c r="D5" s="379">
        <f>'RESUMEN-DPTO'!D8:O8</f>
        <v>0</v>
      </c>
      <c r="E5" s="380"/>
      <c r="F5" s="380"/>
      <c r="G5" s="381"/>
      <c r="H5" s="103"/>
      <c r="I5" s="103"/>
      <c r="J5" s="386" t="s">
        <v>28</v>
      </c>
      <c r="K5" s="386"/>
      <c r="L5" s="386"/>
      <c r="M5" s="386"/>
      <c r="N5" s="379">
        <f>'RESUMEN-DPTO'!T8</f>
        <v>0</v>
      </c>
      <c r="O5" s="387"/>
      <c r="P5" s="387"/>
      <c r="Q5" s="387"/>
      <c r="R5" s="388"/>
      <c r="S5" s="80"/>
    </row>
    <row r="6" spans="1:19" ht="3" customHeight="1" thickBot="1" x14ac:dyDescent="0.25">
      <c r="A6" s="117"/>
      <c r="B6" s="118"/>
      <c r="C6" s="118"/>
      <c r="D6" s="116"/>
      <c r="E6" s="103"/>
      <c r="F6" s="103"/>
      <c r="G6" s="103"/>
      <c r="H6" s="103"/>
      <c r="I6" s="103"/>
      <c r="J6" s="203"/>
      <c r="K6" s="203"/>
      <c r="L6" s="203"/>
      <c r="M6" s="203"/>
      <c r="N6" s="103"/>
      <c r="O6" s="103"/>
      <c r="P6" s="103"/>
      <c r="Q6" s="103"/>
      <c r="R6" s="103"/>
      <c r="S6" s="80"/>
    </row>
    <row r="7" spans="1:19" ht="13.5" thickBot="1" x14ac:dyDescent="0.25">
      <c r="A7" s="377" t="s">
        <v>138</v>
      </c>
      <c r="B7" s="378"/>
      <c r="C7" s="378"/>
      <c r="D7" s="382"/>
      <c r="E7" s="383"/>
      <c r="F7" s="383"/>
      <c r="G7" s="384"/>
      <c r="H7" s="103"/>
      <c r="I7" s="103"/>
      <c r="J7" s="386" t="s">
        <v>55</v>
      </c>
      <c r="K7" s="386"/>
      <c r="L7" s="386"/>
      <c r="M7" s="386"/>
      <c r="N7" s="389"/>
      <c r="O7" s="390"/>
      <c r="P7" s="390"/>
      <c r="Q7" s="390"/>
      <c r="R7" s="391"/>
      <c r="S7" s="80"/>
    </row>
    <row r="8" spans="1:19" ht="2.25" customHeight="1" thickBot="1" x14ac:dyDescent="0.25">
      <c r="A8" s="117"/>
      <c r="B8" s="118"/>
      <c r="C8" s="118"/>
      <c r="D8" s="116"/>
      <c r="E8" s="103"/>
      <c r="F8" s="103"/>
      <c r="G8" s="103"/>
      <c r="H8" s="103"/>
      <c r="I8" s="103"/>
      <c r="J8" s="203"/>
      <c r="K8" s="203"/>
      <c r="L8" s="203"/>
      <c r="M8" s="203"/>
      <c r="N8" s="103"/>
      <c r="O8" s="103"/>
      <c r="P8" s="103"/>
      <c r="Q8" s="103"/>
      <c r="R8" s="103"/>
      <c r="S8" s="80"/>
    </row>
    <row r="9" spans="1:19" ht="13.5" thickBot="1" x14ac:dyDescent="0.25">
      <c r="A9" s="377" t="s">
        <v>42</v>
      </c>
      <c r="B9" s="378"/>
      <c r="C9" s="378"/>
      <c r="D9" s="385"/>
      <c r="E9" s="383"/>
      <c r="F9" s="383"/>
      <c r="G9" s="384"/>
      <c r="H9" s="103"/>
      <c r="I9" s="103"/>
      <c r="J9" s="386" t="s">
        <v>106</v>
      </c>
      <c r="K9" s="386"/>
      <c r="L9" s="386"/>
      <c r="M9" s="386"/>
      <c r="N9" s="392"/>
      <c r="O9" s="390"/>
      <c r="P9" s="390"/>
      <c r="Q9" s="390"/>
      <c r="R9" s="391"/>
      <c r="S9" s="80"/>
    </row>
    <row r="10" spans="1:19" ht="2.25" customHeight="1" thickBot="1" x14ac:dyDescent="0.25">
      <c r="A10" s="117"/>
      <c r="B10" s="118"/>
      <c r="C10" s="118"/>
      <c r="D10" s="116"/>
      <c r="E10" s="103"/>
      <c r="F10" s="103"/>
      <c r="G10" s="103"/>
      <c r="H10" s="103"/>
      <c r="I10" s="103"/>
      <c r="J10" s="118"/>
      <c r="K10" s="118"/>
      <c r="L10" s="118"/>
      <c r="M10" s="118"/>
      <c r="N10" s="103"/>
      <c r="O10" s="103"/>
      <c r="P10" s="103"/>
      <c r="Q10" s="103"/>
      <c r="R10" s="103"/>
      <c r="S10" s="80"/>
    </row>
    <row r="11" spans="1:19" ht="13.5" thickBot="1" x14ac:dyDescent="0.25">
      <c r="A11" s="377" t="s">
        <v>139</v>
      </c>
      <c r="B11" s="378"/>
      <c r="C11" s="378"/>
      <c r="D11" s="385"/>
      <c r="E11" s="383"/>
      <c r="F11" s="383"/>
      <c r="G11" s="384"/>
      <c r="H11" s="103"/>
      <c r="I11" s="103"/>
      <c r="J11" s="386" t="s">
        <v>109</v>
      </c>
      <c r="K11" s="386"/>
      <c r="L11" s="386"/>
      <c r="M11" s="386"/>
      <c r="N11" s="393"/>
      <c r="O11" s="394"/>
      <c r="P11" s="394"/>
      <c r="Q11" s="394"/>
      <c r="R11" s="395"/>
      <c r="S11" s="80"/>
    </row>
    <row r="12" spans="1:19" ht="6.75" customHeight="1" thickBot="1" x14ac:dyDescent="0.25">
      <c r="A12" s="120"/>
      <c r="B12" s="104"/>
      <c r="C12" s="104"/>
      <c r="D12" s="121"/>
      <c r="E12" s="104"/>
      <c r="F12" s="104"/>
      <c r="G12" s="104"/>
      <c r="H12" s="104"/>
      <c r="I12" s="104"/>
      <c r="J12" s="104"/>
      <c r="K12" s="104"/>
      <c r="L12" s="104"/>
      <c r="M12" s="104"/>
      <c r="N12" s="104"/>
      <c r="O12" s="104"/>
      <c r="P12" s="104"/>
      <c r="Q12" s="104"/>
      <c r="R12" s="104"/>
      <c r="S12" s="81"/>
    </row>
    <row r="13" spans="1:19" ht="13.5" thickBot="1" x14ac:dyDescent="0.25">
      <c r="A13" s="405" t="s">
        <v>26</v>
      </c>
      <c r="B13" s="406"/>
      <c r="C13" s="406"/>
      <c r="D13" s="406"/>
      <c r="E13" s="406"/>
      <c r="F13" s="406"/>
      <c r="G13" s="406"/>
      <c r="H13" s="406"/>
      <c r="I13" s="406"/>
      <c r="J13" s="406"/>
      <c r="K13" s="406"/>
      <c r="L13" s="406"/>
      <c r="M13" s="406"/>
      <c r="N13" s="406"/>
      <c r="O13" s="406"/>
      <c r="P13" s="406"/>
      <c r="Q13" s="406"/>
      <c r="R13" s="406"/>
      <c r="S13" s="407"/>
    </row>
    <row r="14" spans="1:19" ht="4.5" customHeight="1" thickBot="1" x14ac:dyDescent="0.25">
      <c r="A14" s="122"/>
      <c r="B14" s="105"/>
      <c r="C14" s="105"/>
      <c r="D14" s="105"/>
      <c r="E14" s="105"/>
      <c r="F14" s="105"/>
      <c r="G14" s="105"/>
      <c r="H14" s="105"/>
      <c r="I14" s="105"/>
      <c r="J14" s="105"/>
      <c r="K14" s="105"/>
      <c r="L14" s="105"/>
      <c r="M14" s="105"/>
      <c r="N14" s="105"/>
      <c r="O14" s="105"/>
      <c r="P14" s="105"/>
      <c r="Q14" s="105"/>
      <c r="R14" s="105"/>
      <c r="S14" s="82"/>
    </row>
    <row r="15" spans="1:19" s="124" customFormat="1" ht="3" customHeight="1" thickBot="1" x14ac:dyDescent="0.25">
      <c r="A15" s="208"/>
      <c r="B15" s="209"/>
      <c r="C15" s="209"/>
      <c r="D15" s="209"/>
      <c r="E15" s="209"/>
      <c r="F15" s="209"/>
      <c r="G15" s="209"/>
      <c r="H15" s="209"/>
      <c r="I15" s="209"/>
      <c r="J15" s="209"/>
      <c r="K15" s="209"/>
      <c r="L15" s="209"/>
      <c r="M15" s="209"/>
      <c r="N15" s="209"/>
      <c r="O15" s="209"/>
      <c r="P15" s="209"/>
      <c r="Q15" s="209"/>
      <c r="R15" s="209"/>
      <c r="S15" s="83"/>
    </row>
    <row r="16" spans="1:19" s="124" customFormat="1" ht="13.5" thickBot="1" x14ac:dyDescent="0.25">
      <c r="A16" s="429" t="s">
        <v>273</v>
      </c>
      <c r="B16" s="430"/>
      <c r="C16" s="430"/>
      <c r="D16" s="430"/>
      <c r="E16" s="430"/>
      <c r="F16" s="100"/>
      <c r="G16" s="431" t="s">
        <v>145</v>
      </c>
      <c r="H16" s="432"/>
      <c r="I16" s="432"/>
      <c r="J16" s="432"/>
      <c r="K16" s="433"/>
      <c r="L16" s="209"/>
      <c r="M16" s="209"/>
      <c r="N16" s="209"/>
      <c r="O16" s="209"/>
      <c r="P16" s="209"/>
      <c r="Q16" s="209"/>
      <c r="R16" s="209"/>
      <c r="S16" s="83"/>
    </row>
    <row r="17" spans="1:19" s="124" customFormat="1" ht="3" customHeight="1" thickBot="1" x14ac:dyDescent="0.25">
      <c r="A17" s="208"/>
      <c r="B17" s="209"/>
      <c r="C17" s="209"/>
      <c r="D17" s="209"/>
      <c r="E17" s="209"/>
      <c r="F17" s="209"/>
      <c r="G17" s="209"/>
      <c r="H17" s="209"/>
      <c r="I17" s="209"/>
      <c r="J17" s="209"/>
      <c r="K17" s="209"/>
      <c r="L17" s="209"/>
      <c r="M17" s="209"/>
      <c r="N17" s="209"/>
      <c r="O17" s="209"/>
      <c r="P17" s="209"/>
      <c r="Q17" s="209"/>
      <c r="R17" s="209"/>
      <c r="S17" s="83"/>
    </row>
    <row r="18" spans="1:19" x14ac:dyDescent="0.2">
      <c r="A18" s="376" t="s">
        <v>25</v>
      </c>
      <c r="B18" s="413" t="s">
        <v>264</v>
      </c>
      <c r="C18" s="415" t="s">
        <v>265</v>
      </c>
      <c r="D18" s="423" t="s">
        <v>143</v>
      </c>
      <c r="E18" s="424"/>
      <c r="F18" s="424"/>
      <c r="G18" s="425"/>
      <c r="H18" s="417" t="s">
        <v>260</v>
      </c>
      <c r="I18" s="419" t="s">
        <v>261</v>
      </c>
      <c r="J18" s="421" t="s">
        <v>262</v>
      </c>
      <c r="K18" s="376" t="s">
        <v>263</v>
      </c>
      <c r="L18" s="374"/>
      <c r="M18" s="375"/>
      <c r="N18" s="373" t="s">
        <v>123</v>
      </c>
      <c r="O18" s="374"/>
      <c r="P18" s="374"/>
      <c r="Q18" s="374"/>
      <c r="R18" s="374"/>
      <c r="S18" s="375"/>
    </row>
    <row r="19" spans="1:19" ht="63.75" customHeight="1" thickBot="1" x14ac:dyDescent="0.25">
      <c r="A19" s="412"/>
      <c r="B19" s="414"/>
      <c r="C19" s="416"/>
      <c r="D19" s="44" t="s">
        <v>266</v>
      </c>
      <c r="E19" s="42" t="s">
        <v>257</v>
      </c>
      <c r="F19" s="207" t="s">
        <v>258</v>
      </c>
      <c r="G19" s="78" t="s">
        <v>259</v>
      </c>
      <c r="H19" s="418"/>
      <c r="I19" s="420"/>
      <c r="J19" s="422"/>
      <c r="K19" s="206" t="s">
        <v>142</v>
      </c>
      <c r="L19" s="207" t="s">
        <v>140</v>
      </c>
      <c r="M19" s="84" t="s">
        <v>141</v>
      </c>
      <c r="N19" s="126" t="s">
        <v>134</v>
      </c>
      <c r="O19" s="205" t="s">
        <v>135</v>
      </c>
      <c r="P19" s="207" t="s">
        <v>125</v>
      </c>
      <c r="Q19" s="207" t="s">
        <v>136</v>
      </c>
      <c r="R19" s="207" t="s">
        <v>124</v>
      </c>
      <c r="S19" s="84" t="s">
        <v>137</v>
      </c>
    </row>
    <row r="20" spans="1:19" x14ac:dyDescent="0.2">
      <c r="A20" s="128">
        <v>1</v>
      </c>
      <c r="B20" s="129"/>
      <c r="C20" s="129"/>
      <c r="D20" s="130"/>
      <c r="E20" s="131"/>
      <c r="F20" s="131"/>
      <c r="G20" s="107"/>
      <c r="H20" s="132"/>
      <c r="I20" s="129"/>
      <c r="J20" s="133"/>
      <c r="K20" s="132"/>
      <c r="L20" s="129"/>
      <c r="M20" s="133"/>
      <c r="N20" s="134">
        <f>IFERROR((K20+L20+M20),0)</f>
        <v>0</v>
      </c>
      <c r="O20" s="135">
        <f>IFERROR((N20*I20)*(J20/100),0)</f>
        <v>0</v>
      </c>
      <c r="P20" s="135">
        <f>IFERROR(((IF(I20&gt;=16,15,((I20*15)/16))*J20)/100)/H20,0)</f>
        <v>0</v>
      </c>
      <c r="Q20" s="135">
        <f>IFERROR(((IF(I20&gt;=16,30,((I20*30)/16))*J20)/100)/H20,0)</f>
        <v>0</v>
      </c>
      <c r="R20" s="136">
        <f>IFERROR(IF(B20="Pregrado",((IF(I20&gt;=16,VLOOKUP('P14'!G20,INFORMACION!$D:$E,2,FALSE)*N20,((VLOOKUP('P14'!G20,INFORMACION!$D:$E,2,FALSE)*N20)*I20)/16)))*(J20/100),((IF(I20&gt;=16,(VLOOKUP('P14'!G20,INFORMACION!$D:$E,2,FALSE)+10)*N20,(((VLOOKUP('P14'!G20,INFORMACION!$D:$E,2,FALSE)+10)*N20)*I20)/16)))*(J20/100)),0)</f>
        <v>0</v>
      </c>
      <c r="S20" s="85">
        <f>IFERROR(O20+P20+Q20+R20,0)</f>
        <v>0</v>
      </c>
    </row>
    <row r="21" spans="1:19" x14ac:dyDescent="0.2">
      <c r="A21" s="137">
        <v>2</v>
      </c>
      <c r="B21" s="138"/>
      <c r="C21" s="138"/>
      <c r="D21" s="139"/>
      <c r="E21" s="140"/>
      <c r="F21" s="138"/>
      <c r="G21" s="108"/>
      <c r="H21" s="141"/>
      <c r="I21" s="138"/>
      <c r="J21" s="142"/>
      <c r="K21" s="141"/>
      <c r="L21" s="138"/>
      <c r="M21" s="142"/>
      <c r="N21" s="143">
        <f t="shared" ref="N21:N26" si="0">IFERROR((K21+L21+M21),0)</f>
        <v>0</v>
      </c>
      <c r="O21" s="144">
        <f t="shared" ref="O21:O26" si="1">IFERROR((N21*I21)*(J21/100),0)</f>
        <v>0</v>
      </c>
      <c r="P21" s="144">
        <f t="shared" ref="P21:P26" si="2">IFERROR(((IF(I21&gt;=16,15,((I21*15)/16))*J21)/100)/H21,0)</f>
        <v>0</v>
      </c>
      <c r="Q21" s="144">
        <f t="shared" ref="Q21:Q26" si="3">IFERROR(((IF(I21&gt;=16,30,((I21*30)/16))*J21)/100)/H21,0)</f>
        <v>0</v>
      </c>
      <c r="R21" s="145">
        <f>IFERROR(IF(B21="Pregrado",((IF(I21&gt;=16,VLOOKUP('P14'!G21,INFORMACION!$D:$E,2,FALSE)*N21,((VLOOKUP('P14'!G21,INFORMACION!$D:$E,2,FALSE)*N21)*I21)/16)))*(J21/100),((IF(I21&gt;=16,(VLOOKUP('P14'!G21,INFORMACION!$D:$E,2,FALSE)+10)*N21,(((VLOOKUP('P14'!G21,INFORMACION!$D:$E,2,FALSE)+10)*N21)*I21)/16)))*(J21/100)),0)</f>
        <v>0</v>
      </c>
      <c r="S21" s="86">
        <f t="shared" ref="S21:S26" si="4">IFERROR(O21+P21+Q21+R21,0)</f>
        <v>0</v>
      </c>
    </row>
    <row r="22" spans="1:19" x14ac:dyDescent="0.2">
      <c r="A22" s="137">
        <v>3</v>
      </c>
      <c r="B22" s="138"/>
      <c r="C22" s="138"/>
      <c r="D22" s="139"/>
      <c r="E22" s="140"/>
      <c r="F22" s="138"/>
      <c r="G22" s="108"/>
      <c r="H22" s="141"/>
      <c r="I22" s="138"/>
      <c r="J22" s="142"/>
      <c r="K22" s="141"/>
      <c r="L22" s="138"/>
      <c r="M22" s="142"/>
      <c r="N22" s="143">
        <f t="shared" si="0"/>
        <v>0</v>
      </c>
      <c r="O22" s="144">
        <f t="shared" si="1"/>
        <v>0</v>
      </c>
      <c r="P22" s="144">
        <f t="shared" si="2"/>
        <v>0</v>
      </c>
      <c r="Q22" s="144">
        <f t="shared" si="3"/>
        <v>0</v>
      </c>
      <c r="R22" s="145">
        <f>IFERROR(IF(B22="Pregrado",((IF(I22&gt;=16,VLOOKUP('P14'!G22,INFORMACION!$D:$E,2,FALSE)*N22,((VLOOKUP('P14'!G22,INFORMACION!$D:$E,2,FALSE)*N22)*I22)/16)))*(J22/100),((IF(I22&gt;=16,(VLOOKUP('P14'!G22,INFORMACION!$D:$E,2,FALSE)+10)*N22,(((VLOOKUP('P14'!G22,INFORMACION!$D:$E,2,FALSE)+10)*N22)*I22)/16)))*(J22/100)),0)</f>
        <v>0</v>
      </c>
      <c r="S22" s="86">
        <f t="shared" si="4"/>
        <v>0</v>
      </c>
    </row>
    <row r="23" spans="1:19" x14ac:dyDescent="0.2">
      <c r="A23" s="137">
        <v>4</v>
      </c>
      <c r="B23" s="138"/>
      <c r="C23" s="138"/>
      <c r="D23" s="139"/>
      <c r="E23" s="140"/>
      <c r="F23" s="138"/>
      <c r="G23" s="108"/>
      <c r="H23" s="141"/>
      <c r="I23" s="138"/>
      <c r="J23" s="142"/>
      <c r="K23" s="141"/>
      <c r="L23" s="138"/>
      <c r="M23" s="142"/>
      <c r="N23" s="143">
        <f t="shared" si="0"/>
        <v>0</v>
      </c>
      <c r="O23" s="144">
        <f t="shared" si="1"/>
        <v>0</v>
      </c>
      <c r="P23" s="144">
        <f t="shared" si="2"/>
        <v>0</v>
      </c>
      <c r="Q23" s="144">
        <f t="shared" si="3"/>
        <v>0</v>
      </c>
      <c r="R23" s="145">
        <f>IFERROR(IF(B23="Pregrado",((IF(I23&gt;=16,VLOOKUP('P14'!G23,INFORMACION!$D:$E,2,FALSE)*N23,((VLOOKUP('P14'!G23,INFORMACION!$D:$E,2,FALSE)*N23)*I23)/16)))*(J23/100),((IF(I23&gt;=16,(VLOOKUP('P14'!G23,INFORMACION!$D:$E,2,FALSE)+10)*N23,(((VLOOKUP('P14'!G23,INFORMACION!$D:$E,2,FALSE)+10)*N23)*I23)/16)))*(J23/100)),0)</f>
        <v>0</v>
      </c>
      <c r="S23" s="86">
        <f t="shared" si="4"/>
        <v>0</v>
      </c>
    </row>
    <row r="24" spans="1:19" x14ac:dyDescent="0.2">
      <c r="A24" s="137">
        <v>5</v>
      </c>
      <c r="B24" s="138"/>
      <c r="C24" s="138"/>
      <c r="D24" s="139"/>
      <c r="E24" s="140"/>
      <c r="F24" s="138"/>
      <c r="G24" s="108"/>
      <c r="H24" s="141"/>
      <c r="I24" s="138"/>
      <c r="J24" s="142"/>
      <c r="K24" s="141"/>
      <c r="L24" s="138"/>
      <c r="M24" s="142"/>
      <c r="N24" s="143">
        <f t="shared" si="0"/>
        <v>0</v>
      </c>
      <c r="O24" s="144">
        <f t="shared" si="1"/>
        <v>0</v>
      </c>
      <c r="P24" s="144">
        <f t="shared" si="2"/>
        <v>0</v>
      </c>
      <c r="Q24" s="144">
        <f t="shared" si="3"/>
        <v>0</v>
      </c>
      <c r="R24" s="145">
        <f>IFERROR(IF(B24="Pregrado",((IF(I24&gt;=16,VLOOKUP('P14'!G24,INFORMACION!$D:$E,2,FALSE)*N24,((VLOOKUP('P14'!G24,INFORMACION!$D:$E,2,FALSE)*N24)*I24)/16)))*(J24/100),((IF(I24&gt;=16,(VLOOKUP('P14'!G24,INFORMACION!$D:$E,2,FALSE)+10)*N24,(((VLOOKUP('P14'!G24,INFORMACION!$D:$E,2,FALSE)+10)*N24)*I24)/16)))*(J24/100)),0)</f>
        <v>0</v>
      </c>
      <c r="S24" s="86">
        <f t="shared" si="4"/>
        <v>0</v>
      </c>
    </row>
    <row r="25" spans="1:19" x14ac:dyDescent="0.2">
      <c r="A25" s="137">
        <v>6</v>
      </c>
      <c r="B25" s="138"/>
      <c r="C25" s="138"/>
      <c r="D25" s="139"/>
      <c r="E25" s="138"/>
      <c r="F25" s="138"/>
      <c r="G25" s="108"/>
      <c r="H25" s="141"/>
      <c r="I25" s="138"/>
      <c r="J25" s="142"/>
      <c r="K25" s="141"/>
      <c r="L25" s="138"/>
      <c r="M25" s="142"/>
      <c r="N25" s="143">
        <f t="shared" si="0"/>
        <v>0</v>
      </c>
      <c r="O25" s="144">
        <f t="shared" si="1"/>
        <v>0</v>
      </c>
      <c r="P25" s="144">
        <f t="shared" si="2"/>
        <v>0</v>
      </c>
      <c r="Q25" s="144">
        <f t="shared" si="3"/>
        <v>0</v>
      </c>
      <c r="R25" s="145">
        <f>IFERROR(IF(B25="Pregrado",((IF(I25&gt;=16,VLOOKUP('P14'!G25,INFORMACION!$D:$E,2,FALSE)*N25,((VLOOKUP('P14'!G25,INFORMACION!$D:$E,2,FALSE)*N25)*I25)/16)))*(J25/100),((IF(I25&gt;=16,(VLOOKUP('P14'!G25,INFORMACION!$D:$E,2,FALSE)+10)*N25,(((VLOOKUP('P14'!G25,INFORMACION!$D:$E,2,FALSE)+10)*N25)*I25)/16)))*(J25/100)),0)</f>
        <v>0</v>
      </c>
      <c r="S25" s="86">
        <f t="shared" si="4"/>
        <v>0</v>
      </c>
    </row>
    <row r="26" spans="1:19" ht="13.5" thickBot="1" x14ac:dyDescent="0.25">
      <c r="A26" s="146">
        <v>7</v>
      </c>
      <c r="B26" s="147"/>
      <c r="C26" s="147"/>
      <c r="D26" s="148"/>
      <c r="E26" s="147"/>
      <c r="F26" s="147"/>
      <c r="G26" s="109"/>
      <c r="H26" s="149"/>
      <c r="I26" s="147"/>
      <c r="J26" s="150"/>
      <c r="K26" s="149"/>
      <c r="L26" s="147"/>
      <c r="M26" s="150"/>
      <c r="N26" s="151">
        <f t="shared" si="0"/>
        <v>0</v>
      </c>
      <c r="O26" s="152">
        <f t="shared" si="1"/>
        <v>0</v>
      </c>
      <c r="P26" s="152">
        <f t="shared" si="2"/>
        <v>0</v>
      </c>
      <c r="Q26" s="152">
        <f t="shared" si="3"/>
        <v>0</v>
      </c>
      <c r="R26" s="153">
        <f>IFERROR(IF(B26="Pregrado",((IF(I26&gt;=16,VLOOKUP('P14'!G26,INFORMACION!$D:$E,2,FALSE)*N26,((VLOOKUP('P14'!G26,INFORMACION!$D:$E,2,FALSE)*N26)*I26)/16)))*(J26/100),((IF(I26&gt;=16,(VLOOKUP('P14'!G26,INFORMACION!$D:$E,2,FALSE)+10)*N26,(((VLOOKUP('P14'!G26,INFORMACION!$D:$E,2,FALSE)+10)*N26)*I26)/16)))*(J26/100)),0)</f>
        <v>0</v>
      </c>
      <c r="S26" s="87">
        <f t="shared" si="4"/>
        <v>0</v>
      </c>
    </row>
    <row r="27" spans="1:19" ht="1.5" customHeight="1" thickBot="1" x14ac:dyDescent="0.25">
      <c r="A27" s="154"/>
      <c r="B27" s="155"/>
      <c r="C27" s="110"/>
      <c r="D27" s="156" t="s">
        <v>270</v>
      </c>
      <c r="E27" s="155"/>
      <c r="F27" s="155"/>
      <c r="G27" s="110"/>
      <c r="H27" s="157">
        <v>1</v>
      </c>
      <c r="I27" s="158">
        <v>16</v>
      </c>
      <c r="J27" s="159">
        <v>100</v>
      </c>
      <c r="K27" s="154"/>
      <c r="L27" s="155"/>
      <c r="M27" s="88"/>
      <c r="N27" s="160"/>
      <c r="O27" s="155"/>
      <c r="P27" s="155"/>
      <c r="Q27" s="155"/>
      <c r="R27" s="155"/>
      <c r="S27" s="88"/>
    </row>
    <row r="28" spans="1:19" ht="15.75" thickBot="1" x14ac:dyDescent="0.25">
      <c r="A28" s="426" t="s">
        <v>144</v>
      </c>
      <c r="B28" s="427"/>
      <c r="C28" s="427"/>
      <c r="D28" s="427"/>
      <c r="E28" s="427"/>
      <c r="F28" s="427"/>
      <c r="G28" s="427"/>
      <c r="H28" s="427"/>
      <c r="I28" s="427"/>
      <c r="J28" s="428"/>
      <c r="K28" s="161">
        <f>SUM(K20:K26)</f>
        <v>0</v>
      </c>
      <c r="L28" s="162">
        <f t="shared" ref="L28:S28" si="5">SUM(L20:L26)</f>
        <v>0</v>
      </c>
      <c r="M28" s="89">
        <f t="shared" si="5"/>
        <v>0</v>
      </c>
      <c r="N28" s="163">
        <f t="shared" si="5"/>
        <v>0</v>
      </c>
      <c r="O28" s="162">
        <f t="shared" si="5"/>
        <v>0</v>
      </c>
      <c r="P28" s="162">
        <f t="shared" si="5"/>
        <v>0</v>
      </c>
      <c r="Q28" s="162">
        <f t="shared" si="5"/>
        <v>0</v>
      </c>
      <c r="R28" s="162">
        <f t="shared" si="5"/>
        <v>0</v>
      </c>
      <c r="S28" s="89">
        <f t="shared" si="5"/>
        <v>0</v>
      </c>
    </row>
    <row r="29" spans="1:19" ht="15.75" thickBot="1" x14ac:dyDescent="0.25">
      <c r="A29" s="426" t="s">
        <v>150</v>
      </c>
      <c r="B29" s="427"/>
      <c r="C29" s="427"/>
      <c r="D29" s="427"/>
      <c r="E29" s="427"/>
      <c r="F29" s="427"/>
      <c r="G29" s="427"/>
      <c r="H29" s="427"/>
      <c r="I29" s="427"/>
      <c r="J29" s="428"/>
      <c r="K29" s="161">
        <v>0</v>
      </c>
      <c r="L29" s="162">
        <v>0</v>
      </c>
      <c r="M29" s="89">
        <v>0</v>
      </c>
      <c r="N29" s="163">
        <v>0</v>
      </c>
      <c r="O29" s="162">
        <v>0</v>
      </c>
      <c r="P29" s="162">
        <f>VLOOKUP(G16,INFORMACION!T:V,2,FALSE)</f>
        <v>0</v>
      </c>
      <c r="Q29" s="162">
        <f>VLOOKUP(G16,INFORMACION!T:V,3,FALSE)</f>
        <v>0</v>
      </c>
      <c r="R29" s="162">
        <v>0</v>
      </c>
      <c r="S29" s="89">
        <f>SUM(P29:Q29)</f>
        <v>0</v>
      </c>
    </row>
    <row r="30" spans="1:19" ht="15.75" thickBot="1" x14ac:dyDescent="0.25">
      <c r="A30" s="426" t="s">
        <v>274</v>
      </c>
      <c r="B30" s="427"/>
      <c r="C30" s="427"/>
      <c r="D30" s="427"/>
      <c r="E30" s="427"/>
      <c r="F30" s="427"/>
      <c r="G30" s="427"/>
      <c r="H30" s="427"/>
      <c r="I30" s="427"/>
      <c r="J30" s="428"/>
      <c r="K30" s="161">
        <f>SUM(K28:K29)</f>
        <v>0</v>
      </c>
      <c r="L30" s="162">
        <f t="shared" ref="L30:S30" si="6">SUM(L28:L29)</f>
        <v>0</v>
      </c>
      <c r="M30" s="89">
        <f t="shared" si="6"/>
        <v>0</v>
      </c>
      <c r="N30" s="163">
        <f t="shared" si="6"/>
        <v>0</v>
      </c>
      <c r="O30" s="162">
        <f t="shared" si="6"/>
        <v>0</v>
      </c>
      <c r="P30" s="162">
        <f t="shared" si="6"/>
        <v>0</v>
      </c>
      <c r="Q30" s="162">
        <f t="shared" si="6"/>
        <v>0</v>
      </c>
      <c r="R30" s="162">
        <f t="shared" si="6"/>
        <v>0</v>
      </c>
      <c r="S30" s="89">
        <f t="shared" si="6"/>
        <v>0</v>
      </c>
    </row>
    <row r="31" spans="1:19" ht="10.5" customHeight="1" x14ac:dyDescent="0.2">
      <c r="A31" s="164"/>
      <c r="B31" s="111"/>
      <c r="C31" s="111"/>
      <c r="D31" s="165"/>
      <c r="E31" s="111"/>
      <c r="F31" s="111"/>
      <c r="G31" s="111"/>
      <c r="H31" s="111"/>
      <c r="I31" s="111"/>
      <c r="J31" s="111"/>
      <c r="K31" s="111"/>
      <c r="L31" s="111"/>
      <c r="M31" s="111"/>
      <c r="N31" s="111"/>
      <c r="O31" s="111"/>
      <c r="P31" s="111"/>
      <c r="Q31" s="111"/>
      <c r="R31" s="111"/>
      <c r="S31" s="90"/>
    </row>
    <row r="32" spans="1:19" ht="13.5" thickBot="1" x14ac:dyDescent="0.25"/>
    <row r="33" spans="1:19" ht="13.5" thickBot="1" x14ac:dyDescent="0.25">
      <c r="G33" s="402" t="s">
        <v>152</v>
      </c>
      <c r="H33" s="403"/>
      <c r="I33" s="403"/>
      <c r="J33" s="403"/>
      <c r="K33" s="403"/>
      <c r="L33" s="403"/>
      <c r="M33" s="403"/>
      <c r="N33" s="404"/>
      <c r="Q33" s="124"/>
    </row>
    <row r="34" spans="1:19" ht="13.5" thickBot="1" x14ac:dyDescent="0.25">
      <c r="G34" s="400" t="s">
        <v>151</v>
      </c>
      <c r="H34" s="396"/>
      <c r="I34" s="396"/>
      <c r="J34" s="396"/>
      <c r="K34" s="396"/>
      <c r="L34" s="401"/>
      <c r="M34" s="400" t="s">
        <v>126</v>
      </c>
      <c r="N34" s="444"/>
      <c r="Q34" s="100"/>
    </row>
    <row r="35" spans="1:19" ht="16.5" thickBot="1" x14ac:dyDescent="0.25">
      <c r="G35" s="397" t="s">
        <v>275</v>
      </c>
      <c r="H35" s="398"/>
      <c r="I35" s="398"/>
      <c r="J35" s="398"/>
      <c r="K35" s="398"/>
      <c r="L35" s="399"/>
      <c r="M35" s="445">
        <f>S30</f>
        <v>0</v>
      </c>
      <c r="N35" s="446"/>
      <c r="Q35" s="124"/>
    </row>
    <row r="36" spans="1:19" x14ac:dyDescent="0.2">
      <c r="G36" s="112"/>
      <c r="H36" s="112"/>
      <c r="I36" s="112"/>
      <c r="J36" s="112"/>
      <c r="K36" s="112"/>
      <c r="L36" s="112"/>
      <c r="M36" s="167"/>
      <c r="N36" s="167"/>
      <c r="Q36" s="124"/>
    </row>
    <row r="37" spans="1:19" ht="13.5" thickBot="1" x14ac:dyDescent="0.25">
      <c r="G37" s="112"/>
      <c r="H37" s="112"/>
      <c r="I37" s="112"/>
      <c r="J37" s="112"/>
      <c r="K37" s="112"/>
      <c r="L37" s="112"/>
      <c r="M37" s="167"/>
      <c r="N37" s="167"/>
      <c r="Q37" s="124"/>
    </row>
    <row r="38" spans="1:19" ht="13.5" thickBot="1" x14ac:dyDescent="0.25">
      <c r="A38" s="405" t="s">
        <v>38</v>
      </c>
      <c r="B38" s="406"/>
      <c r="C38" s="406"/>
      <c r="D38" s="406"/>
      <c r="E38" s="406"/>
      <c r="F38" s="406"/>
      <c r="G38" s="407"/>
      <c r="H38" s="97"/>
      <c r="I38" s="402" t="s">
        <v>157</v>
      </c>
      <c r="J38" s="403"/>
      <c r="K38" s="403"/>
      <c r="L38" s="403"/>
      <c r="M38" s="403"/>
      <c r="N38" s="403"/>
      <c r="O38" s="403"/>
      <c r="P38" s="403"/>
      <c r="Q38" s="403"/>
      <c r="R38" s="403"/>
      <c r="S38" s="404"/>
    </row>
    <row r="39" spans="1:19" ht="13.5" thickBot="1" x14ac:dyDescent="0.25">
      <c r="A39" s="204" t="s">
        <v>25</v>
      </c>
      <c r="B39" s="396" t="s">
        <v>121</v>
      </c>
      <c r="C39" s="396"/>
      <c r="D39" s="396"/>
      <c r="E39" s="396" t="s">
        <v>154</v>
      </c>
      <c r="F39" s="396"/>
      <c r="G39" s="210" t="s">
        <v>155</v>
      </c>
      <c r="I39" s="92" t="s">
        <v>25</v>
      </c>
      <c r="J39" s="400" t="s">
        <v>121</v>
      </c>
      <c r="K39" s="396"/>
      <c r="L39" s="396"/>
      <c r="M39" s="396"/>
      <c r="N39" s="444"/>
      <c r="O39" s="451" t="s">
        <v>154</v>
      </c>
      <c r="P39" s="452"/>
      <c r="Q39" s="452"/>
      <c r="R39" s="453"/>
      <c r="S39" s="92" t="s">
        <v>159</v>
      </c>
    </row>
    <row r="40" spans="1:19" ht="20.100000000000001" customHeight="1" x14ac:dyDescent="0.2">
      <c r="A40" s="169">
        <v>1</v>
      </c>
      <c r="B40" s="450"/>
      <c r="C40" s="450"/>
      <c r="D40" s="450"/>
      <c r="E40" s="454"/>
      <c r="F40" s="454"/>
      <c r="G40" s="93"/>
      <c r="I40" s="169">
        <v>1</v>
      </c>
      <c r="J40" s="450"/>
      <c r="K40" s="450"/>
      <c r="L40" s="450"/>
      <c r="M40" s="450"/>
      <c r="N40" s="450"/>
      <c r="O40" s="458"/>
      <c r="P40" s="459"/>
      <c r="Q40" s="459"/>
      <c r="R40" s="460"/>
      <c r="S40" s="93"/>
    </row>
    <row r="41" spans="1:19" ht="20.100000000000001" customHeight="1" x14ac:dyDescent="0.2">
      <c r="A41" s="137">
        <v>2</v>
      </c>
      <c r="B41" s="450"/>
      <c r="C41" s="450"/>
      <c r="D41" s="450"/>
      <c r="E41" s="436"/>
      <c r="F41" s="436"/>
      <c r="G41" s="99"/>
      <c r="I41" s="137">
        <v>2</v>
      </c>
      <c r="J41" s="450"/>
      <c r="K41" s="450"/>
      <c r="L41" s="450"/>
      <c r="M41" s="450"/>
      <c r="N41" s="450"/>
      <c r="O41" s="438"/>
      <c r="P41" s="439"/>
      <c r="Q41" s="439"/>
      <c r="R41" s="440"/>
      <c r="S41" s="94"/>
    </row>
    <row r="42" spans="1:19" ht="20.100000000000001" customHeight="1" x14ac:dyDescent="0.2">
      <c r="A42" s="137">
        <v>3</v>
      </c>
      <c r="B42" s="450"/>
      <c r="C42" s="450"/>
      <c r="D42" s="450"/>
      <c r="E42" s="436"/>
      <c r="F42" s="436"/>
      <c r="G42" s="94"/>
      <c r="I42" s="137">
        <v>3</v>
      </c>
      <c r="J42" s="450"/>
      <c r="K42" s="450"/>
      <c r="L42" s="450"/>
      <c r="M42" s="450"/>
      <c r="N42" s="450"/>
      <c r="O42" s="438"/>
      <c r="P42" s="439"/>
      <c r="Q42" s="439"/>
      <c r="R42" s="440"/>
      <c r="S42" s="94"/>
    </row>
    <row r="43" spans="1:19" ht="20.100000000000001" customHeight="1" x14ac:dyDescent="0.2">
      <c r="A43" s="137">
        <v>4</v>
      </c>
      <c r="B43" s="450"/>
      <c r="C43" s="450"/>
      <c r="D43" s="450"/>
      <c r="E43" s="436"/>
      <c r="F43" s="436"/>
      <c r="G43" s="94"/>
      <c r="I43" s="137">
        <v>4</v>
      </c>
      <c r="J43" s="450"/>
      <c r="K43" s="450"/>
      <c r="L43" s="450"/>
      <c r="M43" s="450"/>
      <c r="N43" s="450"/>
      <c r="O43" s="438"/>
      <c r="P43" s="439"/>
      <c r="Q43" s="439"/>
      <c r="R43" s="440"/>
      <c r="S43" s="94"/>
    </row>
    <row r="44" spans="1:19" ht="20.100000000000001" customHeight="1" thickBot="1" x14ac:dyDescent="0.25">
      <c r="A44" s="170">
        <v>5</v>
      </c>
      <c r="B44" s="450"/>
      <c r="C44" s="450"/>
      <c r="D44" s="450"/>
      <c r="E44" s="437"/>
      <c r="F44" s="437"/>
      <c r="G44" s="95"/>
      <c r="H44" s="97"/>
      <c r="I44" s="170">
        <v>5</v>
      </c>
      <c r="J44" s="450"/>
      <c r="K44" s="450"/>
      <c r="L44" s="450"/>
      <c r="M44" s="450"/>
      <c r="N44" s="450"/>
      <c r="O44" s="441"/>
      <c r="P44" s="442"/>
      <c r="Q44" s="442"/>
      <c r="R44" s="443"/>
      <c r="S44" s="95"/>
    </row>
    <row r="45" spans="1:19" ht="13.5" thickBot="1" x14ac:dyDescent="0.25">
      <c r="A45" s="455" t="s">
        <v>156</v>
      </c>
      <c r="B45" s="456"/>
      <c r="C45" s="456"/>
      <c r="D45" s="456"/>
      <c r="E45" s="456"/>
      <c r="F45" s="456"/>
      <c r="G45" s="211">
        <f>SUM(G40:G44)</f>
        <v>0</v>
      </c>
      <c r="H45" s="97"/>
      <c r="I45" s="455" t="s">
        <v>160</v>
      </c>
      <c r="J45" s="456"/>
      <c r="K45" s="456"/>
      <c r="L45" s="456"/>
      <c r="M45" s="456"/>
      <c r="N45" s="456"/>
      <c r="O45" s="456"/>
      <c r="P45" s="456"/>
      <c r="Q45" s="456"/>
      <c r="R45" s="457"/>
      <c r="S45" s="96">
        <f>SUM(S40:S44)</f>
        <v>0</v>
      </c>
    </row>
    <row r="46" spans="1:19" ht="13.5" thickBot="1" x14ac:dyDescent="0.25">
      <c r="A46" s="97"/>
      <c r="B46" s="97"/>
      <c r="C46" s="97"/>
      <c r="D46" s="171"/>
      <c r="E46" s="97"/>
      <c r="F46" s="97"/>
      <c r="G46" s="97"/>
      <c r="H46" s="97"/>
      <c r="I46" s="97"/>
      <c r="J46" s="97"/>
      <c r="K46" s="97"/>
      <c r="L46" s="97"/>
      <c r="M46" s="97"/>
      <c r="N46" s="97"/>
      <c r="O46" s="97"/>
      <c r="P46" s="97"/>
      <c r="Q46" s="97"/>
      <c r="R46" s="97"/>
      <c r="S46" s="97"/>
    </row>
    <row r="47" spans="1:19" ht="13.5" thickBot="1" x14ac:dyDescent="0.25">
      <c r="A47" s="447" t="s">
        <v>245</v>
      </c>
      <c r="B47" s="448"/>
      <c r="C47" s="448"/>
      <c r="D47" s="448"/>
      <c r="E47" s="448"/>
      <c r="F47" s="448"/>
      <c r="G47" s="449"/>
      <c r="H47" s="97"/>
      <c r="I47" s="402" t="s">
        <v>246</v>
      </c>
      <c r="J47" s="403"/>
      <c r="K47" s="403"/>
      <c r="L47" s="403"/>
      <c r="M47" s="403"/>
      <c r="N47" s="403"/>
      <c r="O47" s="403"/>
      <c r="P47" s="403"/>
      <c r="Q47" s="403"/>
      <c r="R47" s="403"/>
      <c r="S47" s="404"/>
    </row>
    <row r="48" spans="1:19" ht="13.5" thickBot="1" x14ac:dyDescent="0.25">
      <c r="A48" s="204" t="s">
        <v>25</v>
      </c>
      <c r="B48" s="396" t="s">
        <v>121</v>
      </c>
      <c r="C48" s="396"/>
      <c r="D48" s="396"/>
      <c r="E48" s="396" t="s">
        <v>174</v>
      </c>
      <c r="F48" s="396"/>
      <c r="G48" s="210" t="s">
        <v>155</v>
      </c>
      <c r="H48" s="97"/>
      <c r="I48" s="92" t="s">
        <v>25</v>
      </c>
      <c r="J48" s="400" t="s">
        <v>121</v>
      </c>
      <c r="K48" s="396"/>
      <c r="L48" s="396"/>
      <c r="M48" s="396"/>
      <c r="N48" s="444"/>
      <c r="O48" s="451" t="s">
        <v>154</v>
      </c>
      <c r="P48" s="452"/>
      <c r="Q48" s="452"/>
      <c r="R48" s="453"/>
      <c r="S48" s="92" t="s">
        <v>159</v>
      </c>
    </row>
    <row r="49" spans="1:19" x14ac:dyDescent="0.2">
      <c r="A49" s="172">
        <v>1</v>
      </c>
      <c r="B49" s="450"/>
      <c r="C49" s="450"/>
      <c r="D49" s="450"/>
      <c r="E49" s="464"/>
      <c r="F49" s="464"/>
      <c r="G49" s="98"/>
      <c r="H49" s="97"/>
      <c r="I49" s="172">
        <v>1</v>
      </c>
      <c r="J49" s="450"/>
      <c r="K49" s="450"/>
      <c r="L49" s="450"/>
      <c r="M49" s="450"/>
      <c r="N49" s="450"/>
      <c r="O49" s="461"/>
      <c r="P49" s="462"/>
      <c r="Q49" s="462"/>
      <c r="R49" s="463"/>
      <c r="S49" s="98"/>
    </row>
    <row r="50" spans="1:19" x14ac:dyDescent="0.2">
      <c r="A50" s="173">
        <v>2</v>
      </c>
      <c r="B50" s="450"/>
      <c r="C50" s="450"/>
      <c r="D50" s="450"/>
      <c r="E50" s="465"/>
      <c r="F50" s="465"/>
      <c r="G50" s="99"/>
      <c r="H50" s="97"/>
      <c r="I50" s="173">
        <v>2</v>
      </c>
      <c r="J50" s="450"/>
      <c r="K50" s="450"/>
      <c r="L50" s="450"/>
      <c r="M50" s="450"/>
      <c r="N50" s="450"/>
      <c r="O50" s="469"/>
      <c r="P50" s="470"/>
      <c r="Q50" s="470"/>
      <c r="R50" s="471"/>
      <c r="S50" s="99"/>
    </row>
    <row r="51" spans="1:19" x14ac:dyDescent="0.2">
      <c r="A51" s="173">
        <v>3</v>
      </c>
      <c r="B51" s="450"/>
      <c r="C51" s="450"/>
      <c r="D51" s="450"/>
      <c r="E51" s="465"/>
      <c r="F51" s="465"/>
      <c r="G51" s="99"/>
      <c r="H51" s="97"/>
      <c r="I51" s="173">
        <v>3</v>
      </c>
      <c r="J51" s="450"/>
      <c r="K51" s="450"/>
      <c r="L51" s="450"/>
      <c r="M51" s="450"/>
      <c r="N51" s="450"/>
      <c r="O51" s="469"/>
      <c r="P51" s="470"/>
      <c r="Q51" s="470"/>
      <c r="R51" s="471"/>
      <c r="S51" s="99"/>
    </row>
    <row r="52" spans="1:19" x14ac:dyDescent="0.2">
      <c r="A52" s="173">
        <v>4</v>
      </c>
      <c r="B52" s="450"/>
      <c r="C52" s="450"/>
      <c r="D52" s="450"/>
      <c r="E52" s="465"/>
      <c r="F52" s="465"/>
      <c r="G52" s="99"/>
      <c r="H52" s="97"/>
      <c r="I52" s="173">
        <v>4</v>
      </c>
      <c r="J52" s="450"/>
      <c r="K52" s="450"/>
      <c r="L52" s="450"/>
      <c r="M52" s="450"/>
      <c r="N52" s="450"/>
      <c r="O52" s="469"/>
      <c r="P52" s="470"/>
      <c r="Q52" s="470"/>
      <c r="R52" s="471"/>
      <c r="S52" s="99"/>
    </row>
    <row r="53" spans="1:19" ht="13.5" thickBot="1" x14ac:dyDescent="0.25">
      <c r="A53" s="170">
        <v>5</v>
      </c>
      <c r="B53" s="450"/>
      <c r="C53" s="450"/>
      <c r="D53" s="450"/>
      <c r="E53" s="472"/>
      <c r="F53" s="472"/>
      <c r="G53" s="95"/>
      <c r="H53" s="97"/>
      <c r="I53" s="170">
        <v>5</v>
      </c>
      <c r="J53" s="450"/>
      <c r="K53" s="450"/>
      <c r="L53" s="450"/>
      <c r="M53" s="450"/>
      <c r="N53" s="450"/>
      <c r="O53" s="466"/>
      <c r="P53" s="467"/>
      <c r="Q53" s="467"/>
      <c r="R53" s="468"/>
      <c r="S53" s="95"/>
    </row>
    <row r="54" spans="1:19" ht="13.5" thickBot="1" x14ac:dyDescent="0.25">
      <c r="A54" s="455" t="s">
        <v>182</v>
      </c>
      <c r="B54" s="456"/>
      <c r="C54" s="456"/>
      <c r="D54" s="456"/>
      <c r="E54" s="456"/>
      <c r="F54" s="456"/>
      <c r="G54" s="211">
        <f>IF(SUM(G49:G53)&gt;40,40,SUM(G49:G53))</f>
        <v>0</v>
      </c>
      <c r="H54" s="97"/>
      <c r="I54" s="455" t="s">
        <v>181</v>
      </c>
      <c r="J54" s="456"/>
      <c r="K54" s="456"/>
      <c r="L54" s="456"/>
      <c r="M54" s="456"/>
      <c r="N54" s="456"/>
      <c r="O54" s="456"/>
      <c r="P54" s="456"/>
      <c r="Q54" s="456"/>
      <c r="R54" s="457"/>
      <c r="S54" s="96">
        <f>IF(SUM(S49:S53)&gt;30,30,SUM(S49:S53))</f>
        <v>0</v>
      </c>
    </row>
    <row r="55" spans="1:19" ht="13.5" thickBot="1" x14ac:dyDescent="0.25">
      <c r="A55" s="209"/>
      <c r="B55" s="209"/>
      <c r="C55" s="209"/>
      <c r="D55" s="209"/>
      <c r="E55" s="209"/>
      <c r="F55" s="209"/>
      <c r="G55" s="100"/>
      <c r="H55" s="97"/>
      <c r="I55" s="209"/>
      <c r="J55" s="209"/>
      <c r="K55" s="209"/>
      <c r="L55" s="209"/>
      <c r="M55" s="209"/>
      <c r="N55" s="209"/>
      <c r="O55" s="209"/>
      <c r="P55" s="209"/>
      <c r="Q55" s="209"/>
      <c r="R55" s="209"/>
      <c r="S55" s="100"/>
    </row>
    <row r="56" spans="1:19" ht="13.5" thickBot="1" x14ac:dyDescent="0.25">
      <c r="A56" s="447" t="s">
        <v>190</v>
      </c>
      <c r="B56" s="448"/>
      <c r="C56" s="448"/>
      <c r="D56" s="448"/>
      <c r="E56" s="448"/>
      <c r="F56" s="448"/>
      <c r="G56" s="449"/>
      <c r="H56" s="97"/>
      <c r="I56" s="402" t="s">
        <v>254</v>
      </c>
      <c r="J56" s="403"/>
      <c r="K56" s="403"/>
      <c r="L56" s="403"/>
      <c r="M56" s="403"/>
      <c r="N56" s="403"/>
      <c r="O56" s="403"/>
      <c r="P56" s="403"/>
      <c r="Q56" s="403"/>
      <c r="R56" s="403"/>
      <c r="S56" s="404"/>
    </row>
    <row r="57" spans="1:19" ht="13.5" thickBot="1" x14ac:dyDescent="0.25">
      <c r="A57" s="204" t="s">
        <v>25</v>
      </c>
      <c r="B57" s="396" t="s">
        <v>121</v>
      </c>
      <c r="C57" s="396"/>
      <c r="D57" s="396"/>
      <c r="E57" s="396" t="s">
        <v>196</v>
      </c>
      <c r="F57" s="396"/>
      <c r="G57" s="210" t="s">
        <v>155</v>
      </c>
      <c r="H57" s="97"/>
      <c r="I57" s="92" t="s">
        <v>25</v>
      </c>
      <c r="J57" s="400" t="s">
        <v>210</v>
      </c>
      <c r="K57" s="396"/>
      <c r="L57" s="396"/>
      <c r="M57" s="396"/>
      <c r="N57" s="444"/>
      <c r="O57" s="451" t="s">
        <v>215</v>
      </c>
      <c r="P57" s="452"/>
      <c r="Q57" s="452"/>
      <c r="R57" s="453"/>
      <c r="S57" s="92" t="s">
        <v>159</v>
      </c>
    </row>
    <row r="58" spans="1:19" ht="21.95" customHeight="1" x14ac:dyDescent="0.2">
      <c r="A58" s="172">
        <v>1</v>
      </c>
      <c r="B58" s="450"/>
      <c r="C58" s="450"/>
      <c r="D58" s="450"/>
      <c r="E58" s="454"/>
      <c r="F58" s="454"/>
      <c r="G58" s="98"/>
      <c r="H58" s="97"/>
      <c r="I58" s="172">
        <v>1</v>
      </c>
      <c r="J58" s="450"/>
      <c r="K58" s="450"/>
      <c r="L58" s="450"/>
      <c r="M58" s="450"/>
      <c r="N58" s="450"/>
      <c r="O58" s="473"/>
      <c r="P58" s="474"/>
      <c r="Q58" s="474"/>
      <c r="R58" s="475"/>
      <c r="S58" s="98"/>
    </row>
    <row r="59" spans="1:19" ht="21.95" customHeight="1" thickBot="1" x14ac:dyDescent="0.25">
      <c r="A59" s="173">
        <v>2</v>
      </c>
      <c r="B59" s="450"/>
      <c r="C59" s="450"/>
      <c r="D59" s="450"/>
      <c r="E59" s="476"/>
      <c r="F59" s="477"/>
      <c r="G59" s="98"/>
      <c r="H59" s="97"/>
      <c r="I59" s="173">
        <v>2</v>
      </c>
      <c r="J59" s="450"/>
      <c r="K59" s="450"/>
      <c r="L59" s="450"/>
      <c r="M59" s="450"/>
      <c r="N59" s="450"/>
      <c r="O59" s="438"/>
      <c r="P59" s="439"/>
      <c r="Q59" s="439"/>
      <c r="R59" s="440"/>
      <c r="S59" s="99"/>
    </row>
    <row r="60" spans="1:19" ht="13.5" thickBot="1" x14ac:dyDescent="0.25">
      <c r="A60" s="455" t="s">
        <v>201</v>
      </c>
      <c r="B60" s="456"/>
      <c r="C60" s="456"/>
      <c r="D60" s="456"/>
      <c r="E60" s="456"/>
      <c r="F60" s="456"/>
      <c r="G60" s="211">
        <f>SUM(G58:G59)</f>
        <v>0</v>
      </c>
      <c r="H60" s="97"/>
      <c r="I60" s="455" t="s">
        <v>216</v>
      </c>
      <c r="J60" s="456"/>
      <c r="K60" s="456"/>
      <c r="L60" s="456"/>
      <c r="M60" s="456"/>
      <c r="N60" s="456"/>
      <c r="O60" s="456"/>
      <c r="P60" s="456"/>
      <c r="Q60" s="456"/>
      <c r="R60" s="457"/>
      <c r="S60" s="96">
        <f>SUM(S58:S59)</f>
        <v>0</v>
      </c>
    </row>
    <row r="61" spans="1:19" ht="13.5" thickBot="1" x14ac:dyDescent="0.25">
      <c r="A61" s="209"/>
      <c r="B61" s="209"/>
      <c r="C61" s="209"/>
      <c r="D61" s="209"/>
      <c r="E61" s="209"/>
      <c r="F61" s="209"/>
      <c r="G61" s="100"/>
      <c r="H61" s="97"/>
      <c r="I61" s="97"/>
      <c r="J61" s="97"/>
      <c r="K61" s="97"/>
      <c r="L61" s="97"/>
      <c r="M61" s="97"/>
      <c r="N61" s="97"/>
      <c r="O61" s="97"/>
      <c r="P61" s="97"/>
      <c r="Q61" s="97"/>
      <c r="R61" s="97"/>
      <c r="S61" s="97"/>
    </row>
    <row r="62" spans="1:19" ht="13.5" thickBot="1" x14ac:dyDescent="0.25">
      <c r="A62" s="447" t="s">
        <v>247</v>
      </c>
      <c r="B62" s="448"/>
      <c r="C62" s="448"/>
      <c r="D62" s="448"/>
      <c r="E62" s="448"/>
      <c r="F62" s="448"/>
      <c r="G62" s="449"/>
      <c r="H62" s="97"/>
      <c r="I62" s="402" t="s">
        <v>248</v>
      </c>
      <c r="J62" s="403"/>
      <c r="K62" s="403"/>
      <c r="L62" s="403"/>
      <c r="M62" s="403"/>
      <c r="N62" s="403"/>
      <c r="O62" s="403"/>
      <c r="P62" s="403"/>
      <c r="Q62" s="403"/>
      <c r="R62" s="403"/>
      <c r="S62" s="404"/>
    </row>
    <row r="63" spans="1:19" ht="13.5" thickBot="1" x14ac:dyDescent="0.25">
      <c r="A63" s="204" t="s">
        <v>25</v>
      </c>
      <c r="B63" s="396" t="s">
        <v>113</v>
      </c>
      <c r="C63" s="396"/>
      <c r="D63" s="396"/>
      <c r="E63" s="396" t="s">
        <v>183</v>
      </c>
      <c r="F63" s="396"/>
      <c r="G63" s="210" t="s">
        <v>155</v>
      </c>
      <c r="H63" s="97"/>
      <c r="I63" s="92" t="s">
        <v>25</v>
      </c>
      <c r="J63" s="400" t="s">
        <v>188</v>
      </c>
      <c r="K63" s="396"/>
      <c r="L63" s="396"/>
      <c r="M63" s="396"/>
      <c r="N63" s="444"/>
      <c r="O63" s="451" t="s">
        <v>154</v>
      </c>
      <c r="P63" s="452"/>
      <c r="Q63" s="452"/>
      <c r="R63" s="453"/>
      <c r="S63" s="92" t="s">
        <v>159</v>
      </c>
    </row>
    <row r="64" spans="1:19" ht="20.100000000000001" customHeight="1" x14ac:dyDescent="0.2">
      <c r="A64" s="172">
        <v>1</v>
      </c>
      <c r="B64" s="450"/>
      <c r="C64" s="450"/>
      <c r="D64" s="450"/>
      <c r="E64" s="454"/>
      <c r="F64" s="454"/>
      <c r="G64" s="98"/>
      <c r="H64" s="97"/>
      <c r="I64" s="172">
        <v>1</v>
      </c>
      <c r="J64" s="450"/>
      <c r="K64" s="450"/>
      <c r="L64" s="450"/>
      <c r="M64" s="450"/>
      <c r="N64" s="450"/>
      <c r="O64" s="473"/>
      <c r="P64" s="474"/>
      <c r="Q64" s="474"/>
      <c r="R64" s="475"/>
      <c r="S64" s="98"/>
    </row>
    <row r="65" spans="1:19" ht="20.100000000000001" customHeight="1" x14ac:dyDescent="0.2">
      <c r="A65" s="173">
        <v>2</v>
      </c>
      <c r="B65" s="450"/>
      <c r="C65" s="450"/>
      <c r="D65" s="450"/>
      <c r="E65" s="436"/>
      <c r="F65" s="436"/>
      <c r="G65" s="99"/>
      <c r="H65" s="97"/>
      <c r="I65" s="173">
        <v>2</v>
      </c>
      <c r="J65" s="450"/>
      <c r="K65" s="450"/>
      <c r="L65" s="450"/>
      <c r="M65" s="450"/>
      <c r="N65" s="450"/>
      <c r="O65" s="438"/>
      <c r="P65" s="439"/>
      <c r="Q65" s="439"/>
      <c r="R65" s="440"/>
      <c r="S65" s="99"/>
    </row>
    <row r="66" spans="1:19" ht="20.100000000000001" customHeight="1" x14ac:dyDescent="0.2">
      <c r="A66" s="173">
        <v>3</v>
      </c>
      <c r="B66" s="450"/>
      <c r="C66" s="450"/>
      <c r="D66" s="450"/>
      <c r="E66" s="436"/>
      <c r="F66" s="436"/>
      <c r="G66" s="99"/>
      <c r="H66" s="97"/>
      <c r="I66" s="173">
        <v>3</v>
      </c>
      <c r="J66" s="450"/>
      <c r="K66" s="450"/>
      <c r="L66" s="450"/>
      <c r="M66" s="450"/>
      <c r="N66" s="450"/>
      <c r="O66" s="438"/>
      <c r="P66" s="439"/>
      <c r="Q66" s="439"/>
      <c r="R66" s="440"/>
      <c r="S66" s="99"/>
    </row>
    <row r="67" spans="1:19" ht="20.100000000000001" customHeight="1" x14ac:dyDescent="0.2">
      <c r="A67" s="173">
        <v>4</v>
      </c>
      <c r="B67" s="450"/>
      <c r="C67" s="450"/>
      <c r="D67" s="450"/>
      <c r="E67" s="436"/>
      <c r="F67" s="436"/>
      <c r="G67" s="99"/>
      <c r="H67" s="97"/>
      <c r="I67" s="173">
        <v>4</v>
      </c>
      <c r="J67" s="450"/>
      <c r="K67" s="450"/>
      <c r="L67" s="450"/>
      <c r="M67" s="450"/>
      <c r="N67" s="450"/>
      <c r="O67" s="438"/>
      <c r="P67" s="439"/>
      <c r="Q67" s="439"/>
      <c r="R67" s="440"/>
      <c r="S67" s="99"/>
    </row>
    <row r="68" spans="1:19" ht="20.100000000000001" customHeight="1" thickBot="1" x14ac:dyDescent="0.25">
      <c r="A68" s="170">
        <v>5</v>
      </c>
      <c r="B68" s="450"/>
      <c r="C68" s="450"/>
      <c r="D68" s="450"/>
      <c r="E68" s="437"/>
      <c r="F68" s="437"/>
      <c r="G68" s="95"/>
      <c r="H68" s="97"/>
      <c r="I68" s="170">
        <v>5</v>
      </c>
      <c r="J68" s="450"/>
      <c r="K68" s="450"/>
      <c r="L68" s="450"/>
      <c r="M68" s="450"/>
      <c r="N68" s="450"/>
      <c r="O68" s="441"/>
      <c r="P68" s="442"/>
      <c r="Q68" s="442"/>
      <c r="R68" s="443"/>
      <c r="S68" s="95"/>
    </row>
    <row r="69" spans="1:19" ht="13.5" thickBot="1" x14ac:dyDescent="0.25">
      <c r="A69" s="455" t="s">
        <v>184</v>
      </c>
      <c r="B69" s="456"/>
      <c r="C69" s="456"/>
      <c r="D69" s="456"/>
      <c r="E69" s="456"/>
      <c r="F69" s="456"/>
      <c r="G69" s="211">
        <f>IF(SUM(G64:G68)&gt;90,90,SUM(G64:G68))</f>
        <v>0</v>
      </c>
      <c r="H69" s="97"/>
      <c r="I69" s="455" t="s">
        <v>189</v>
      </c>
      <c r="J69" s="456"/>
      <c r="K69" s="456"/>
      <c r="L69" s="456"/>
      <c r="M69" s="456"/>
      <c r="N69" s="456"/>
      <c r="O69" s="456"/>
      <c r="P69" s="456"/>
      <c r="Q69" s="456"/>
      <c r="R69" s="457"/>
      <c r="S69" s="96">
        <f>IF(SUM(S64:S68)&gt;15,15,SUM(S64:S68))</f>
        <v>0</v>
      </c>
    </row>
    <row r="70" spans="1:19" ht="13.5" thickBot="1" x14ac:dyDescent="0.25">
      <c r="A70" s="97"/>
      <c r="B70" s="97"/>
      <c r="C70" s="97"/>
      <c r="D70" s="171"/>
      <c r="E70" s="97"/>
      <c r="F70" s="97"/>
      <c r="G70" s="97"/>
      <c r="H70" s="97"/>
      <c r="I70" s="97"/>
      <c r="J70" s="97"/>
      <c r="K70" s="97"/>
      <c r="L70" s="97"/>
      <c r="M70" s="97"/>
      <c r="N70" s="97"/>
      <c r="O70" s="97"/>
      <c r="P70" s="97"/>
      <c r="Q70" s="97"/>
      <c r="R70" s="97"/>
      <c r="S70" s="97"/>
    </row>
    <row r="71" spans="1:19" ht="13.5" thickBot="1" x14ac:dyDescent="0.25">
      <c r="A71" s="447" t="s">
        <v>217</v>
      </c>
      <c r="B71" s="448"/>
      <c r="C71" s="448"/>
      <c r="D71" s="448"/>
      <c r="E71" s="448"/>
      <c r="F71" s="448"/>
      <c r="G71" s="449"/>
      <c r="H71" s="97"/>
      <c r="I71" s="402" t="s">
        <v>249</v>
      </c>
      <c r="J71" s="403"/>
      <c r="K71" s="403"/>
      <c r="L71" s="403"/>
      <c r="M71" s="403"/>
      <c r="N71" s="403"/>
      <c r="O71" s="403"/>
      <c r="P71" s="403"/>
      <c r="Q71" s="403"/>
      <c r="R71" s="403"/>
      <c r="S71" s="404"/>
    </row>
    <row r="72" spans="1:19" ht="13.5" thickBot="1" x14ac:dyDescent="0.25">
      <c r="A72" s="204" t="s">
        <v>25</v>
      </c>
      <c r="B72" s="396" t="s">
        <v>121</v>
      </c>
      <c r="C72" s="396"/>
      <c r="D72" s="396"/>
      <c r="E72" s="396" t="s">
        <v>225</v>
      </c>
      <c r="F72" s="396"/>
      <c r="G72" s="210" t="s">
        <v>155</v>
      </c>
      <c r="H72" s="97"/>
      <c r="I72" s="92" t="s">
        <v>25</v>
      </c>
      <c r="J72" s="400" t="s">
        <v>121</v>
      </c>
      <c r="K72" s="396"/>
      <c r="L72" s="396"/>
      <c r="M72" s="396"/>
      <c r="N72" s="444"/>
      <c r="O72" s="451" t="s">
        <v>151</v>
      </c>
      <c r="P72" s="452"/>
      <c r="Q72" s="452"/>
      <c r="R72" s="453"/>
      <c r="S72" s="92" t="s">
        <v>159</v>
      </c>
    </row>
    <row r="73" spans="1:19" ht="20.100000000000001" customHeight="1" x14ac:dyDescent="0.2">
      <c r="A73" s="172">
        <v>1</v>
      </c>
      <c r="B73" s="450"/>
      <c r="C73" s="450"/>
      <c r="D73" s="450"/>
      <c r="E73" s="454"/>
      <c r="F73" s="454"/>
      <c r="G73" s="98"/>
      <c r="H73" s="97"/>
      <c r="I73" s="172">
        <v>1</v>
      </c>
      <c r="J73" s="450"/>
      <c r="K73" s="450"/>
      <c r="L73" s="450"/>
      <c r="M73" s="450"/>
      <c r="N73" s="450"/>
      <c r="O73" s="473"/>
      <c r="P73" s="474"/>
      <c r="Q73" s="474"/>
      <c r="R73" s="475"/>
      <c r="S73" s="98"/>
    </row>
    <row r="74" spans="1:19" ht="20.100000000000001" customHeight="1" x14ac:dyDescent="0.2">
      <c r="A74" s="173">
        <v>2</v>
      </c>
      <c r="B74" s="450"/>
      <c r="C74" s="450"/>
      <c r="D74" s="450"/>
      <c r="E74" s="436"/>
      <c r="F74" s="436"/>
      <c r="G74" s="99"/>
      <c r="H74" s="97"/>
      <c r="I74" s="173">
        <v>2</v>
      </c>
      <c r="J74" s="450"/>
      <c r="K74" s="450"/>
      <c r="L74" s="450"/>
      <c r="M74" s="450"/>
      <c r="N74" s="450"/>
      <c r="O74" s="438"/>
      <c r="P74" s="439"/>
      <c r="Q74" s="439"/>
      <c r="R74" s="440"/>
      <c r="S74" s="99"/>
    </row>
    <row r="75" spans="1:19" ht="20.100000000000001" customHeight="1" x14ac:dyDescent="0.2">
      <c r="A75" s="173">
        <v>3</v>
      </c>
      <c r="B75" s="450"/>
      <c r="C75" s="450"/>
      <c r="D75" s="450"/>
      <c r="E75" s="436"/>
      <c r="F75" s="436"/>
      <c r="G75" s="99"/>
      <c r="H75" s="97"/>
      <c r="I75" s="173">
        <v>3</v>
      </c>
      <c r="J75" s="450"/>
      <c r="K75" s="450"/>
      <c r="L75" s="450"/>
      <c r="M75" s="450"/>
      <c r="N75" s="450"/>
      <c r="O75" s="438"/>
      <c r="P75" s="439"/>
      <c r="Q75" s="439"/>
      <c r="R75" s="440"/>
      <c r="S75" s="99"/>
    </row>
    <row r="76" spans="1:19" ht="20.100000000000001" customHeight="1" x14ac:dyDescent="0.2">
      <c r="A76" s="173">
        <v>4</v>
      </c>
      <c r="B76" s="450"/>
      <c r="C76" s="450"/>
      <c r="D76" s="450"/>
      <c r="E76" s="436"/>
      <c r="F76" s="436"/>
      <c r="G76" s="99"/>
      <c r="H76" s="97"/>
      <c r="I76" s="173">
        <v>4</v>
      </c>
      <c r="J76" s="450"/>
      <c r="K76" s="450"/>
      <c r="L76" s="450"/>
      <c r="M76" s="450"/>
      <c r="N76" s="450"/>
      <c r="O76" s="438"/>
      <c r="P76" s="439"/>
      <c r="Q76" s="439"/>
      <c r="R76" s="440"/>
      <c r="S76" s="99"/>
    </row>
    <row r="77" spans="1:19" ht="20.100000000000001" customHeight="1" thickBot="1" x14ac:dyDescent="0.25">
      <c r="A77" s="170">
        <v>5</v>
      </c>
      <c r="B77" s="450"/>
      <c r="C77" s="450"/>
      <c r="D77" s="450"/>
      <c r="E77" s="437"/>
      <c r="F77" s="437"/>
      <c r="G77" s="95"/>
      <c r="H77" s="97"/>
      <c r="I77" s="170">
        <v>5</v>
      </c>
      <c r="J77" s="450"/>
      <c r="K77" s="450"/>
      <c r="L77" s="450"/>
      <c r="M77" s="450"/>
      <c r="N77" s="450"/>
      <c r="O77" s="441"/>
      <c r="P77" s="442"/>
      <c r="Q77" s="442"/>
      <c r="R77" s="443"/>
      <c r="S77" s="95"/>
    </row>
    <row r="78" spans="1:19" ht="13.5" thickBot="1" x14ac:dyDescent="0.25">
      <c r="A78" s="455" t="s">
        <v>226</v>
      </c>
      <c r="B78" s="456"/>
      <c r="C78" s="456"/>
      <c r="D78" s="456"/>
      <c r="E78" s="456"/>
      <c r="F78" s="456"/>
      <c r="G78" s="211">
        <f>+SUM(G73:G77)</f>
        <v>0</v>
      </c>
      <c r="H78" s="97"/>
      <c r="I78" s="455" t="s">
        <v>189</v>
      </c>
      <c r="J78" s="456"/>
      <c r="K78" s="456"/>
      <c r="L78" s="456"/>
      <c r="M78" s="456"/>
      <c r="N78" s="456"/>
      <c r="O78" s="456"/>
      <c r="P78" s="456"/>
      <c r="Q78" s="456"/>
      <c r="R78" s="457"/>
      <c r="S78" s="96">
        <f>IF(SUM(S73:S77)&gt;45,45,SUM(S73:S77))</f>
        <v>0</v>
      </c>
    </row>
    <row r="79" spans="1:19" ht="13.5" thickBot="1" x14ac:dyDescent="0.25">
      <c r="A79" s="97"/>
      <c r="B79" s="97"/>
      <c r="C79" s="97"/>
      <c r="D79" s="171"/>
      <c r="E79" s="97"/>
      <c r="F79" s="97"/>
      <c r="G79" s="97"/>
      <c r="H79" s="97"/>
      <c r="I79" s="97"/>
      <c r="J79" s="97"/>
      <c r="K79" s="97"/>
      <c r="L79" s="97"/>
      <c r="M79" s="97"/>
      <c r="N79" s="97"/>
      <c r="O79" s="97"/>
      <c r="P79" s="97"/>
      <c r="Q79" s="97"/>
      <c r="R79" s="97"/>
      <c r="S79" s="97"/>
    </row>
    <row r="80" spans="1:19" ht="13.5" thickBot="1" x14ac:dyDescent="0.25">
      <c r="A80" s="447" t="s">
        <v>14</v>
      </c>
      <c r="B80" s="448"/>
      <c r="C80" s="448"/>
      <c r="D80" s="448"/>
      <c r="E80" s="448"/>
      <c r="F80" s="448"/>
      <c r="G80" s="449"/>
      <c r="H80" s="97"/>
      <c r="I80" s="402" t="s">
        <v>30</v>
      </c>
      <c r="J80" s="403"/>
      <c r="K80" s="403"/>
      <c r="L80" s="403"/>
      <c r="M80" s="403"/>
      <c r="N80" s="403"/>
      <c r="O80" s="403"/>
      <c r="P80" s="403"/>
      <c r="Q80" s="403"/>
      <c r="R80" s="403"/>
      <c r="S80" s="404"/>
    </row>
    <row r="81" spans="1:19" ht="13.5" thickBot="1" x14ac:dyDescent="0.25">
      <c r="A81" s="204" t="s">
        <v>25</v>
      </c>
      <c r="B81" s="401" t="s">
        <v>151</v>
      </c>
      <c r="C81" s="479"/>
      <c r="D81" s="479"/>
      <c r="E81" s="479"/>
      <c r="F81" s="480"/>
      <c r="G81" s="210" t="s">
        <v>155</v>
      </c>
      <c r="H81" s="97"/>
      <c r="I81" s="92" t="s">
        <v>25</v>
      </c>
      <c r="J81" s="400" t="s">
        <v>233</v>
      </c>
      <c r="K81" s="396"/>
      <c r="L81" s="396"/>
      <c r="M81" s="396"/>
      <c r="N81" s="444"/>
      <c r="O81" s="451" t="s">
        <v>234</v>
      </c>
      <c r="P81" s="452"/>
      <c r="Q81" s="452"/>
      <c r="R81" s="453"/>
      <c r="S81" s="92" t="s">
        <v>159</v>
      </c>
    </row>
    <row r="82" spans="1:19" ht="21.95" customHeight="1" x14ac:dyDescent="0.2">
      <c r="A82" s="172">
        <v>1</v>
      </c>
      <c r="B82" s="481"/>
      <c r="C82" s="482"/>
      <c r="D82" s="482"/>
      <c r="E82" s="482"/>
      <c r="F82" s="483"/>
      <c r="G82" s="98"/>
      <c r="H82" s="97"/>
      <c r="I82" s="172">
        <v>1</v>
      </c>
      <c r="J82" s="450"/>
      <c r="K82" s="450"/>
      <c r="L82" s="450"/>
      <c r="M82" s="450"/>
      <c r="N82" s="450"/>
      <c r="O82" s="473"/>
      <c r="P82" s="474"/>
      <c r="Q82" s="474"/>
      <c r="R82" s="475"/>
      <c r="S82" s="98"/>
    </row>
    <row r="83" spans="1:19" ht="21.95" customHeight="1" thickBot="1" x14ac:dyDescent="0.25">
      <c r="A83" s="173">
        <v>2</v>
      </c>
      <c r="B83" s="484"/>
      <c r="C83" s="485"/>
      <c r="D83" s="485"/>
      <c r="E83" s="485"/>
      <c r="F83" s="486"/>
      <c r="G83" s="99"/>
      <c r="H83" s="97"/>
      <c r="I83" s="173">
        <v>2</v>
      </c>
      <c r="J83" s="478"/>
      <c r="K83" s="478"/>
      <c r="L83" s="478"/>
      <c r="M83" s="478"/>
      <c r="N83" s="478"/>
      <c r="O83" s="438"/>
      <c r="P83" s="439"/>
      <c r="Q83" s="439"/>
      <c r="R83" s="440"/>
      <c r="S83" s="99"/>
    </row>
    <row r="84" spans="1:19" ht="21.95" customHeight="1" thickBot="1" x14ac:dyDescent="0.25">
      <c r="A84" s="455" t="s">
        <v>232</v>
      </c>
      <c r="B84" s="456"/>
      <c r="C84" s="456"/>
      <c r="D84" s="456"/>
      <c r="E84" s="456"/>
      <c r="F84" s="456"/>
      <c r="G84" s="211">
        <f>SUM(G82:G83)</f>
        <v>0</v>
      </c>
      <c r="I84" s="137">
        <v>3</v>
      </c>
      <c r="J84" s="478"/>
      <c r="K84" s="478"/>
      <c r="L84" s="478"/>
      <c r="M84" s="478"/>
      <c r="N84" s="478"/>
      <c r="O84" s="438"/>
      <c r="P84" s="439"/>
      <c r="Q84" s="439"/>
      <c r="R84" s="440"/>
      <c r="S84" s="94"/>
    </row>
    <row r="85" spans="1:19" ht="21.95" customHeight="1" x14ac:dyDescent="0.2">
      <c r="A85" s="487"/>
      <c r="B85" s="487"/>
      <c r="C85" s="487"/>
      <c r="D85" s="487"/>
      <c r="E85" s="487"/>
      <c r="F85" s="487"/>
      <c r="G85" s="487"/>
      <c r="I85" s="137">
        <v>4</v>
      </c>
      <c r="J85" s="478"/>
      <c r="K85" s="478"/>
      <c r="L85" s="478"/>
      <c r="M85" s="478"/>
      <c r="N85" s="478"/>
      <c r="O85" s="438"/>
      <c r="P85" s="439"/>
      <c r="Q85" s="439"/>
      <c r="R85" s="440"/>
      <c r="S85" s="94"/>
    </row>
    <row r="86" spans="1:19" ht="21.95" customHeight="1" x14ac:dyDescent="0.2">
      <c r="A86" s="488"/>
      <c r="B86" s="488"/>
      <c r="C86" s="488"/>
      <c r="D86" s="488"/>
      <c r="E86" s="488"/>
      <c r="F86" s="488"/>
      <c r="G86" s="488"/>
      <c r="I86" s="174">
        <v>5</v>
      </c>
      <c r="J86" s="498"/>
      <c r="K86" s="498"/>
      <c r="L86" s="498"/>
      <c r="M86" s="498"/>
      <c r="N86" s="498"/>
      <c r="O86" s="441"/>
      <c r="P86" s="442"/>
      <c r="Q86" s="442"/>
      <c r="R86" s="443"/>
      <c r="S86" s="101"/>
    </row>
    <row r="87" spans="1:19" ht="21.95" customHeight="1" x14ac:dyDescent="0.2">
      <c r="A87" s="488"/>
      <c r="B87" s="488"/>
      <c r="C87" s="488"/>
      <c r="D87" s="488"/>
      <c r="E87" s="488"/>
      <c r="F87" s="488"/>
      <c r="G87" s="488"/>
      <c r="I87" s="174">
        <v>6</v>
      </c>
      <c r="J87" s="498"/>
      <c r="K87" s="498"/>
      <c r="L87" s="498"/>
      <c r="M87" s="498"/>
      <c r="N87" s="498"/>
      <c r="O87" s="441"/>
      <c r="P87" s="442"/>
      <c r="Q87" s="442"/>
      <c r="R87" s="443"/>
      <c r="S87" s="101"/>
    </row>
    <row r="88" spans="1:19" ht="21.95" customHeight="1" thickBot="1" x14ac:dyDescent="0.25">
      <c r="A88" s="488"/>
      <c r="B88" s="488"/>
      <c r="C88" s="488"/>
      <c r="D88" s="488"/>
      <c r="E88" s="488"/>
      <c r="F88" s="488"/>
      <c r="G88" s="488"/>
      <c r="I88" s="174">
        <v>7</v>
      </c>
      <c r="J88" s="498"/>
      <c r="K88" s="498"/>
      <c r="L88" s="498"/>
      <c r="M88" s="498"/>
      <c r="N88" s="498"/>
      <c r="O88" s="441"/>
      <c r="P88" s="442"/>
      <c r="Q88" s="442"/>
      <c r="R88" s="443"/>
      <c r="S88" s="101"/>
    </row>
    <row r="89" spans="1:19" ht="13.5" thickBot="1" x14ac:dyDescent="0.25">
      <c r="A89" s="488"/>
      <c r="B89" s="488"/>
      <c r="C89" s="488"/>
      <c r="D89" s="488"/>
      <c r="E89" s="488"/>
      <c r="F89" s="488"/>
      <c r="G89" s="488"/>
      <c r="I89" s="499" t="s">
        <v>235</v>
      </c>
      <c r="J89" s="500"/>
      <c r="K89" s="500"/>
      <c r="L89" s="500"/>
      <c r="M89" s="500"/>
      <c r="N89" s="500"/>
      <c r="O89" s="500"/>
      <c r="P89" s="500"/>
      <c r="Q89" s="500"/>
      <c r="R89" s="501"/>
      <c r="S89" s="96">
        <f>SUM(S82:S88)</f>
        <v>0</v>
      </c>
    </row>
    <row r="90" spans="1:19" ht="13.5" thickBot="1" x14ac:dyDescent="0.25">
      <c r="A90" s="488"/>
      <c r="B90" s="488"/>
      <c r="C90" s="488"/>
      <c r="D90" s="488"/>
      <c r="E90" s="488"/>
      <c r="F90" s="488"/>
      <c r="G90" s="488"/>
      <c r="H90" s="102"/>
      <c r="I90" s="102"/>
      <c r="J90" s="102"/>
      <c r="K90" s="102"/>
      <c r="L90" s="102"/>
      <c r="M90" s="102"/>
    </row>
    <row r="91" spans="1:19" x14ac:dyDescent="0.2">
      <c r="A91" s="102"/>
      <c r="B91" s="497" t="s">
        <v>236</v>
      </c>
      <c r="C91" s="497"/>
      <c r="D91" s="497"/>
      <c r="E91" s="502" t="s">
        <v>237</v>
      </c>
      <c r="F91" s="502"/>
      <c r="G91" s="502"/>
      <c r="H91" s="102"/>
      <c r="I91" s="102"/>
      <c r="J91" s="102"/>
      <c r="K91" s="102"/>
      <c r="L91" s="102"/>
      <c r="M91" s="102"/>
      <c r="N91" s="489" t="s">
        <v>21</v>
      </c>
      <c r="O91" s="490"/>
      <c r="P91" s="490"/>
      <c r="Q91" s="490"/>
      <c r="R91" s="493">
        <f>+M35+G45+S45+G54+S54+G60+S60+G69+S69+G78+S78+G84+S89</f>
        <v>0</v>
      </c>
      <c r="S91" s="494"/>
    </row>
    <row r="92" spans="1:19" ht="13.5" thickBot="1" x14ac:dyDescent="0.25">
      <c r="A92" s="102"/>
      <c r="B92" s="102"/>
      <c r="C92" s="102"/>
      <c r="D92" s="175"/>
      <c r="E92" s="102"/>
      <c r="F92" s="102"/>
      <c r="G92" s="102"/>
      <c r="H92" s="102"/>
      <c r="I92" s="102"/>
      <c r="J92" s="102"/>
      <c r="K92" s="102"/>
      <c r="L92" s="102"/>
      <c r="M92" s="102"/>
      <c r="N92" s="491"/>
      <c r="O92" s="492"/>
      <c r="P92" s="492"/>
      <c r="Q92" s="492"/>
      <c r="R92" s="495"/>
      <c r="S92" s="496"/>
    </row>
    <row r="93" spans="1:19" x14ac:dyDescent="0.2">
      <c r="A93" s="102"/>
      <c r="B93" s="212" t="s">
        <v>279</v>
      </c>
      <c r="C93" s="102"/>
      <c r="D93" s="175"/>
      <c r="E93" s="102"/>
      <c r="F93" s="102"/>
      <c r="G93" s="102"/>
      <c r="H93" s="102"/>
      <c r="I93" s="102"/>
      <c r="J93" s="102"/>
      <c r="K93" s="102"/>
      <c r="L93" s="102"/>
      <c r="M93" s="102"/>
      <c r="N93" s="102"/>
      <c r="O93" s="102"/>
      <c r="P93" s="102"/>
      <c r="Q93" s="102"/>
      <c r="R93" s="102"/>
      <c r="S93" s="102"/>
    </row>
    <row r="97" spans="5:5" x14ac:dyDescent="0.2">
      <c r="E97" s="176"/>
    </row>
  </sheetData>
  <sheetProtection algorithmName="SHA-512" hashValue="sWz3/ctMFBA3rpw+cHZRyob8Eh+qxiU56mhg4GxGFIMyd4jIiA7jOmheDuAVWrAulE6WgubHKzTe/xt7kV7vhA==" saltValue="1WpnHCm/V/qZRzMaAr6WlA==" spinCount="100000" sheet="1" objects="1" scenarios="1"/>
  <mergeCells count="197">
    <mergeCell ref="A1:S1"/>
    <mergeCell ref="A2:S2"/>
    <mergeCell ref="A3:N3"/>
    <mergeCell ref="O3:P3"/>
    <mergeCell ref="Q3:R3"/>
    <mergeCell ref="A5:C5"/>
    <mergeCell ref="D5:G5"/>
    <mergeCell ref="J5:M5"/>
    <mergeCell ref="N5:R5"/>
    <mergeCell ref="A11:C11"/>
    <mergeCell ref="D11:G11"/>
    <mergeCell ref="J11:M11"/>
    <mergeCell ref="N11:R11"/>
    <mergeCell ref="A13:S13"/>
    <mergeCell ref="A16:E16"/>
    <mergeCell ref="G16:K16"/>
    <mergeCell ref="A7:C7"/>
    <mergeCell ref="D7:G7"/>
    <mergeCell ref="J7:M7"/>
    <mergeCell ref="N7:R7"/>
    <mergeCell ref="A9:C9"/>
    <mergeCell ref="D9:G9"/>
    <mergeCell ref="J9:M9"/>
    <mergeCell ref="N9:R9"/>
    <mergeCell ref="J18:J19"/>
    <mergeCell ref="K18:M18"/>
    <mergeCell ref="N18:S18"/>
    <mergeCell ref="A28:J28"/>
    <mergeCell ref="A29:J29"/>
    <mergeCell ref="A30:J30"/>
    <mergeCell ref="A18:A19"/>
    <mergeCell ref="B18:B19"/>
    <mergeCell ref="C18:C19"/>
    <mergeCell ref="D18:G18"/>
    <mergeCell ref="H18:H19"/>
    <mergeCell ref="I18:I19"/>
    <mergeCell ref="B39:D39"/>
    <mergeCell ref="E39:F39"/>
    <mergeCell ref="J39:N39"/>
    <mergeCell ref="O39:R39"/>
    <mergeCell ref="B40:D40"/>
    <mergeCell ref="E40:F40"/>
    <mergeCell ref="J40:N40"/>
    <mergeCell ref="O40:R40"/>
    <mergeCell ref="G33:N33"/>
    <mergeCell ref="G34:L34"/>
    <mergeCell ref="M34:N34"/>
    <mergeCell ref="G35:L35"/>
    <mergeCell ref="M35:N35"/>
    <mergeCell ref="A38:G38"/>
    <mergeCell ref="I38:S38"/>
    <mergeCell ref="B43:D43"/>
    <mergeCell ref="E43:F43"/>
    <mergeCell ref="J43:N43"/>
    <mergeCell ref="O43:R43"/>
    <mergeCell ref="B44:D44"/>
    <mergeCell ref="E44:F44"/>
    <mergeCell ref="J44:N44"/>
    <mergeCell ref="O44:R44"/>
    <mergeCell ref="B41:D41"/>
    <mergeCell ref="E41:F41"/>
    <mergeCell ref="J41:N41"/>
    <mergeCell ref="O41:R41"/>
    <mergeCell ref="B42:D42"/>
    <mergeCell ref="E42:F42"/>
    <mergeCell ref="J42:N42"/>
    <mergeCell ref="O42:R42"/>
    <mergeCell ref="B49:D49"/>
    <mergeCell ref="E49:F49"/>
    <mergeCell ref="J49:N49"/>
    <mergeCell ref="O49:R49"/>
    <mergeCell ref="B50:D50"/>
    <mergeCell ref="E50:F50"/>
    <mergeCell ref="J50:N50"/>
    <mergeCell ref="O50:R50"/>
    <mergeCell ref="A45:F45"/>
    <mergeCell ref="I45:R45"/>
    <mergeCell ref="A47:G47"/>
    <mergeCell ref="I47:S47"/>
    <mergeCell ref="B48:D48"/>
    <mergeCell ref="E48:F48"/>
    <mergeCell ref="J48:N48"/>
    <mergeCell ref="O48:R48"/>
    <mergeCell ref="B53:D53"/>
    <mergeCell ref="E53:F53"/>
    <mergeCell ref="J53:N53"/>
    <mergeCell ref="O53:R53"/>
    <mergeCell ref="A54:F54"/>
    <mergeCell ref="I54:R54"/>
    <mergeCell ref="B51:D51"/>
    <mergeCell ref="E51:F51"/>
    <mergeCell ref="J51:N51"/>
    <mergeCell ref="O51:R51"/>
    <mergeCell ref="B52:D52"/>
    <mergeCell ref="E52:F52"/>
    <mergeCell ref="J52:N52"/>
    <mergeCell ref="O52:R52"/>
    <mergeCell ref="B58:D58"/>
    <mergeCell ref="E58:F58"/>
    <mergeCell ref="J58:N58"/>
    <mergeCell ref="O58:R58"/>
    <mergeCell ref="B59:D59"/>
    <mergeCell ref="E59:F59"/>
    <mergeCell ref="J59:N59"/>
    <mergeCell ref="O59:R59"/>
    <mergeCell ref="A56:G56"/>
    <mergeCell ref="I56:S56"/>
    <mergeCell ref="B57:D57"/>
    <mergeCell ref="E57:F57"/>
    <mergeCell ref="J57:N57"/>
    <mergeCell ref="O57:R57"/>
    <mergeCell ref="B64:D64"/>
    <mergeCell ref="E64:F64"/>
    <mergeCell ref="J64:N64"/>
    <mergeCell ref="O64:R64"/>
    <mergeCell ref="B65:D65"/>
    <mergeCell ref="E65:F65"/>
    <mergeCell ref="J65:N65"/>
    <mergeCell ref="O65:R65"/>
    <mergeCell ref="A60:F60"/>
    <mergeCell ref="I60:R60"/>
    <mergeCell ref="A62:G62"/>
    <mergeCell ref="I62:S62"/>
    <mergeCell ref="B63:D63"/>
    <mergeCell ref="E63:F63"/>
    <mergeCell ref="J63:N63"/>
    <mergeCell ref="O63:R63"/>
    <mergeCell ref="B68:D68"/>
    <mergeCell ref="E68:F68"/>
    <mergeCell ref="J68:N68"/>
    <mergeCell ref="O68:R68"/>
    <mergeCell ref="A69:F69"/>
    <mergeCell ref="I69:R69"/>
    <mergeCell ref="B66:D66"/>
    <mergeCell ref="E66:F66"/>
    <mergeCell ref="J66:N66"/>
    <mergeCell ref="O66:R66"/>
    <mergeCell ref="B67:D67"/>
    <mergeCell ref="E67:F67"/>
    <mergeCell ref="J67:N67"/>
    <mergeCell ref="O67:R67"/>
    <mergeCell ref="B73:D73"/>
    <mergeCell ref="E73:F73"/>
    <mergeCell ref="J73:N73"/>
    <mergeCell ref="O73:R73"/>
    <mergeCell ref="B74:D74"/>
    <mergeCell ref="E74:F74"/>
    <mergeCell ref="J74:N74"/>
    <mergeCell ref="O74:R74"/>
    <mergeCell ref="A71:G71"/>
    <mergeCell ref="I71:S71"/>
    <mergeCell ref="B72:D72"/>
    <mergeCell ref="E72:F72"/>
    <mergeCell ref="J72:N72"/>
    <mergeCell ref="O72:R72"/>
    <mergeCell ref="B77:D77"/>
    <mergeCell ref="E77:F77"/>
    <mergeCell ref="J77:N77"/>
    <mergeCell ref="O77:R77"/>
    <mergeCell ref="A78:F78"/>
    <mergeCell ref="I78:R78"/>
    <mergeCell ref="B75:D75"/>
    <mergeCell ref="E75:F75"/>
    <mergeCell ref="J75:N75"/>
    <mergeCell ref="O75:R75"/>
    <mergeCell ref="B76:D76"/>
    <mergeCell ref="E76:F76"/>
    <mergeCell ref="J76:N76"/>
    <mergeCell ref="O76:R76"/>
    <mergeCell ref="B83:F83"/>
    <mergeCell ref="J83:N83"/>
    <mergeCell ref="O83:R83"/>
    <mergeCell ref="A84:F84"/>
    <mergeCell ref="J84:N84"/>
    <mergeCell ref="O84:R84"/>
    <mergeCell ref="A80:G80"/>
    <mergeCell ref="I80:S80"/>
    <mergeCell ref="B81:F81"/>
    <mergeCell ref="J81:N81"/>
    <mergeCell ref="O81:R81"/>
    <mergeCell ref="B82:F82"/>
    <mergeCell ref="J82:N82"/>
    <mergeCell ref="O82:R82"/>
    <mergeCell ref="B91:D91"/>
    <mergeCell ref="E91:G91"/>
    <mergeCell ref="N91:Q92"/>
    <mergeCell ref="R91:S92"/>
    <mergeCell ref="A85:G90"/>
    <mergeCell ref="J85:N85"/>
    <mergeCell ref="O85:R85"/>
    <mergeCell ref="J86:N86"/>
    <mergeCell ref="O86:R86"/>
    <mergeCell ref="J87:N87"/>
    <mergeCell ref="O87:R87"/>
    <mergeCell ref="J88:N88"/>
    <mergeCell ref="O88:R88"/>
    <mergeCell ref="I89:R89"/>
  </mergeCells>
  <dataValidations count="6">
    <dataValidation allowBlank="1" showInputMessage="1" showErrorMessage="1" errorTitle="Error" error="Seleccione el nivel educativo._x000a_Límite:_x000a_Pregrado[20 Horas]_x000a_Posgrado[30 Horas]" sqref="G64"/>
    <dataValidation allowBlank="1" showInputMessage="1" showErrorMessage="1" errorTitle="Error" error="Seleccione una opción del listado" sqref="J82:N82"/>
    <dataValidation allowBlank="1" showInputMessage="1" showErrorMessage="1" errorTitle="Error" error="Seleccione un Item de la lista" sqref="B82"/>
    <dataValidation type="decimal" allowBlank="1" showInputMessage="1" showErrorMessage="1" errorTitle="Error" error="Solo se permiten datos numericos." sqref="M20">
      <formula1>0</formula1>
      <formula2>100</formula2>
    </dataValidation>
    <dataValidation type="decimal" allowBlank="1" showInputMessage="1" showErrorMessage="1" errorTitle="Error" error="Solo se permiten datos numericos" sqref="K20:L20">
      <formula1>0</formula1>
      <formula2>100</formula2>
    </dataValidation>
    <dataValidation type="decimal" allowBlank="1" showInputMessage="1" showErrorMessage="1" errorTitle="Error" error="Solo se permiten datos númericos" sqref="J20:J27">
      <formula1>0</formula1>
      <formula2>100</formula2>
    </dataValidation>
  </dataValidations>
  <pageMargins left="0.3" right="0.25" top="0.75" bottom="0.25" header="0.3" footer="0.3"/>
  <pageSetup paperSize="14" scale="66" orientation="landscape" r:id="rId1"/>
  <rowBreaks count="1" manualBreakCount="1">
    <brk id="55" max="16383" man="1"/>
  </rowBreaks>
  <drawing r:id="rId2"/>
  <extLst>
    <ext xmlns:x14="http://schemas.microsoft.com/office/spreadsheetml/2009/9/main" uri="{CCE6A557-97BC-4b89-ADB6-D9C93CAAB3DF}">
      <x14:dataValidations xmlns:xm="http://schemas.microsoft.com/office/excel/2006/main" count="18">
        <x14:dataValidation type="list" allowBlank="1" showInputMessage="1" showErrorMessage="1" errorTitle="Error" error="Seleccione una opción de la lista">
          <x14:formula1>
            <xm:f>INFORMACION!$AF$2:$AF$3</xm:f>
          </x14:formula1>
          <xm:sqref>J40:N44</xm:sqref>
        </x14:dataValidation>
        <x14:dataValidation type="list" allowBlank="1" showInputMessage="1" showErrorMessage="1" errorTitle="Error" error="Seleccione una opción de la lista">
          <x14:formula1>
            <xm:f>INFORMACION!$AE$2:$AE$5</xm:f>
          </x14:formula1>
          <xm:sqref>B40:D44</xm:sqref>
        </x14:dataValidation>
        <x14:dataValidation type="list" allowBlank="1" showInputMessage="1" showErrorMessage="1" errorTitle="Error" error="Seleccione una opción del listado">
          <x14:formula1>
            <xm:f>INFORMACION!$AD$2:$AD$5</xm:f>
          </x14:formula1>
          <xm:sqref>J73:N77</xm:sqref>
        </x14:dataValidation>
        <x14:dataValidation type="list" allowBlank="1" showInputMessage="1" showErrorMessage="1" errorTitle="Error" error="Seleccione un Item de la lista">
          <x14:formula1>
            <xm:f>INFORMACION!$AC$2:$AC$8</xm:f>
          </x14:formula1>
          <xm:sqref>B73:D77</xm:sqref>
        </x14:dataValidation>
        <x14:dataValidation type="list" allowBlank="1" showInputMessage="1" showErrorMessage="1" errorTitle="Error" error="Seleccione una opción del listado">
          <x14:formula1>
            <xm:f>INFORMACION!$AB$2:$AB$12</xm:f>
          </x14:formula1>
          <xm:sqref>J58:N59</xm:sqref>
        </x14:dataValidation>
        <x14:dataValidation type="list" allowBlank="1" showInputMessage="1" showErrorMessage="1" errorTitle="Error" error="Seleccione un Item de la lista">
          <x14:formula1>
            <xm:f>INFORMACION!$Z$2:$Z$9</xm:f>
          </x14:formula1>
          <xm:sqref>B58:D59</xm:sqref>
        </x14:dataValidation>
        <x14:dataValidation type="list" allowBlank="1" showInputMessage="1" showErrorMessage="1" errorTitle="Error" error="Seleccione una opción del listado">
          <x14:formula1>
            <xm:f>INFORMACION!$Y$2:$Y$4</xm:f>
          </x14:formula1>
          <xm:sqref>J64:N68</xm:sqref>
        </x14:dataValidation>
        <x14:dataValidation type="list" allowBlank="1" showInputMessage="1" showErrorMessage="1" errorTitle="Error" error="Seleccione un Item de la lista">
          <x14:formula1>
            <xm:f>INFORMACION!$A$2:$A$3</xm:f>
          </x14:formula1>
          <xm:sqref>B64:D68</xm:sqref>
        </x14:dataValidation>
        <x14:dataValidation type="list" allowBlank="1" showInputMessage="1" showErrorMessage="1" errorTitle="Error" error="Seleccione una opción del listado">
          <x14:formula1>
            <xm:f>INFORMACION!$X$2:$X$5</xm:f>
          </x14:formula1>
          <xm:sqref>J49:N53</xm:sqref>
        </x14:dataValidation>
        <x14:dataValidation type="list" allowBlank="1" showInputMessage="1" showErrorMessage="1" errorTitle="Error" error="Seleccione un Item de la lista">
          <x14:formula1>
            <xm:f>INFORMACION!$W$2:$W$14</xm:f>
          </x14:formula1>
          <xm:sqref>B49:D53</xm:sqref>
        </x14:dataValidation>
        <x14:dataValidation type="list" allowBlank="1" showInputMessage="1" showErrorMessage="1" errorTitle="Error" error="Seleccione una opción del listado">
          <x14:formula1>
            <xm:f>INFORMACION!$T$2:$T$4</xm:f>
          </x14:formula1>
          <xm:sqref>E17 G16</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el tipo de vinculación del listado">
          <x14:formula1>
            <xm:f>INFORMACION!$F$3:$F$4</xm:f>
          </x14:formula1>
          <xm:sqref>D9:G9</xm:sqref>
        </x14:dataValidation>
        <x14:dataValidation type="list" showInputMessage="1" showErrorMessage="1" errorTitle="Error" error="Seleccione una opción de la lista desplegable">
          <x14:formula1>
            <xm:f>INFORMACION!$D$2:$D$7</xm:f>
          </x14:formula1>
          <xm:sqref>G20:G26</xm:sqref>
        </x14:dataValidation>
        <x14:dataValidation type="list" showInputMessage="1" showErrorMessage="1">
          <x14:formula1>
            <xm:f>INFORMACION!$C$2:$C$23</xm:f>
          </x14:formula1>
          <xm:sqref>I20:I27</xm:sqref>
        </x14:dataValidation>
        <x14:dataValidation type="list" showInputMessage="1" showErrorMessage="1">
          <x14:formula1>
            <xm:f>INFORMACION!$B$2:$B$3</xm:f>
          </x14:formula1>
          <xm:sqref>C20:C26</xm:sqref>
        </x14:dataValidation>
        <x14:dataValidation type="list" showInputMessage="1" showErrorMessage="1" errorTitle="Error" error="Seleccione un valor de la lista desplegable">
          <x14:formula1>
            <xm:f>INFORMACION!$A$2:$A$3</xm:f>
          </x14:formula1>
          <xm:sqref>B20:B26</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97"/>
  <sheetViews>
    <sheetView zoomScale="90" zoomScaleNormal="90" workbookViewId="0">
      <selection activeCell="E6" sqref="E6"/>
    </sheetView>
  </sheetViews>
  <sheetFormatPr baseColWidth="10" defaultColWidth="11.42578125" defaultRowHeight="12.75" x14ac:dyDescent="0.2"/>
  <cols>
    <col min="1" max="1" width="3.7109375" style="91" bestFit="1" customWidth="1"/>
    <col min="2" max="2" width="10" style="91" customWidth="1"/>
    <col min="3" max="3" width="9.5703125" style="91" customWidth="1"/>
    <col min="4" max="4" width="10.5703125" style="166" customWidth="1"/>
    <col min="5" max="5" width="54" style="91" customWidth="1"/>
    <col min="6" max="6" width="3.7109375" style="91" customWidth="1"/>
    <col min="7" max="7" width="26.28515625" style="91" customWidth="1"/>
    <col min="8" max="9" width="3.7109375" style="91" customWidth="1"/>
    <col min="10" max="10" width="5.5703125" style="91" bestFit="1" customWidth="1"/>
    <col min="11" max="11" width="6" style="91" bestFit="1" customWidth="1"/>
    <col min="12" max="13" width="6" style="91" customWidth="1"/>
    <col min="14" max="18" width="9.28515625" style="91" customWidth="1"/>
    <col min="19" max="19" width="10" style="91" customWidth="1"/>
    <col min="20" max="16384" width="11.42578125" style="91"/>
  </cols>
  <sheetData>
    <row r="1" spans="1:19" x14ac:dyDescent="0.2">
      <c r="A1" s="408" t="s">
        <v>24</v>
      </c>
      <c r="B1" s="409"/>
      <c r="C1" s="409"/>
      <c r="D1" s="409"/>
      <c r="E1" s="409"/>
      <c r="F1" s="409"/>
      <c r="G1" s="409"/>
      <c r="H1" s="409"/>
      <c r="I1" s="409"/>
      <c r="J1" s="409"/>
      <c r="K1" s="409"/>
      <c r="L1" s="409"/>
      <c r="M1" s="409"/>
      <c r="N1" s="409"/>
      <c r="O1" s="409"/>
      <c r="P1" s="409"/>
      <c r="Q1" s="409"/>
      <c r="R1" s="409"/>
      <c r="S1" s="410"/>
    </row>
    <row r="2" spans="1:19" ht="13.5" thickBot="1" x14ac:dyDescent="0.25">
      <c r="A2" s="377" t="s">
        <v>278</v>
      </c>
      <c r="B2" s="378"/>
      <c r="C2" s="378"/>
      <c r="D2" s="378"/>
      <c r="E2" s="378"/>
      <c r="F2" s="378"/>
      <c r="G2" s="378"/>
      <c r="H2" s="378"/>
      <c r="I2" s="378"/>
      <c r="J2" s="378"/>
      <c r="K2" s="378"/>
      <c r="L2" s="378"/>
      <c r="M2" s="378"/>
      <c r="N2" s="378"/>
      <c r="O2" s="378"/>
      <c r="P2" s="378"/>
      <c r="Q2" s="378"/>
      <c r="R2" s="378"/>
      <c r="S2" s="411"/>
    </row>
    <row r="3" spans="1:19" ht="13.5" thickBot="1" x14ac:dyDescent="0.25">
      <c r="A3" s="377" t="s">
        <v>153</v>
      </c>
      <c r="B3" s="378"/>
      <c r="C3" s="378"/>
      <c r="D3" s="378"/>
      <c r="E3" s="378"/>
      <c r="F3" s="378"/>
      <c r="G3" s="378"/>
      <c r="H3" s="378"/>
      <c r="I3" s="378"/>
      <c r="J3" s="378"/>
      <c r="K3" s="378"/>
      <c r="L3" s="378"/>
      <c r="M3" s="378"/>
      <c r="N3" s="378"/>
      <c r="O3" s="378" t="s">
        <v>0</v>
      </c>
      <c r="P3" s="411"/>
      <c r="Q3" s="434">
        <f>'RESUMEN-DPTO'!AK8</f>
        <v>0</v>
      </c>
      <c r="R3" s="435"/>
      <c r="S3" s="80"/>
    </row>
    <row r="4" spans="1:19" ht="13.5" thickBot="1" x14ac:dyDescent="0.25">
      <c r="A4" s="115"/>
      <c r="B4" s="103"/>
      <c r="C4" s="103"/>
      <c r="D4" s="116"/>
      <c r="E4" s="103"/>
      <c r="F4" s="103"/>
      <c r="G4" s="103"/>
      <c r="H4" s="103"/>
      <c r="I4" s="103"/>
      <c r="J4" s="103"/>
      <c r="K4" s="103"/>
      <c r="L4" s="103"/>
      <c r="M4" s="103"/>
      <c r="N4" s="103"/>
      <c r="O4" s="103"/>
      <c r="P4" s="103"/>
      <c r="Q4" s="103"/>
      <c r="R4" s="103"/>
      <c r="S4" s="80"/>
    </row>
    <row r="5" spans="1:19" ht="13.5" thickBot="1" x14ac:dyDescent="0.25">
      <c r="A5" s="377" t="s">
        <v>56</v>
      </c>
      <c r="B5" s="378"/>
      <c r="C5" s="378"/>
      <c r="D5" s="379">
        <f>'RESUMEN-DPTO'!D8:O8</f>
        <v>0</v>
      </c>
      <c r="E5" s="380"/>
      <c r="F5" s="380"/>
      <c r="G5" s="381"/>
      <c r="H5" s="103"/>
      <c r="I5" s="103"/>
      <c r="J5" s="386" t="s">
        <v>28</v>
      </c>
      <c r="K5" s="386"/>
      <c r="L5" s="386"/>
      <c r="M5" s="386"/>
      <c r="N5" s="379">
        <f>'RESUMEN-DPTO'!T8</f>
        <v>0</v>
      </c>
      <c r="O5" s="387"/>
      <c r="P5" s="387"/>
      <c r="Q5" s="387"/>
      <c r="R5" s="388"/>
      <c r="S5" s="80"/>
    </row>
    <row r="6" spans="1:19" ht="3" customHeight="1" thickBot="1" x14ac:dyDescent="0.25">
      <c r="A6" s="117"/>
      <c r="B6" s="118"/>
      <c r="C6" s="118"/>
      <c r="D6" s="116"/>
      <c r="E6" s="103"/>
      <c r="F6" s="103"/>
      <c r="G6" s="103"/>
      <c r="H6" s="103"/>
      <c r="I6" s="103"/>
      <c r="J6" s="203"/>
      <c r="K6" s="203"/>
      <c r="L6" s="203"/>
      <c r="M6" s="203"/>
      <c r="N6" s="103"/>
      <c r="O6" s="103"/>
      <c r="P6" s="103"/>
      <c r="Q6" s="103"/>
      <c r="R6" s="103"/>
      <c r="S6" s="80"/>
    </row>
    <row r="7" spans="1:19" ht="13.5" thickBot="1" x14ac:dyDescent="0.25">
      <c r="A7" s="377" t="s">
        <v>138</v>
      </c>
      <c r="B7" s="378"/>
      <c r="C7" s="378"/>
      <c r="D7" s="382"/>
      <c r="E7" s="383"/>
      <c r="F7" s="383"/>
      <c r="G7" s="384"/>
      <c r="H7" s="103"/>
      <c r="I7" s="103"/>
      <c r="J7" s="386" t="s">
        <v>55</v>
      </c>
      <c r="K7" s="386"/>
      <c r="L7" s="386"/>
      <c r="M7" s="386"/>
      <c r="N7" s="389"/>
      <c r="O7" s="390"/>
      <c r="P7" s="390"/>
      <c r="Q7" s="390"/>
      <c r="R7" s="391"/>
      <c r="S7" s="80"/>
    </row>
    <row r="8" spans="1:19" ht="2.25" customHeight="1" thickBot="1" x14ac:dyDescent="0.25">
      <c r="A8" s="117"/>
      <c r="B8" s="118"/>
      <c r="C8" s="118"/>
      <c r="D8" s="116"/>
      <c r="E8" s="103"/>
      <c r="F8" s="103"/>
      <c r="G8" s="103"/>
      <c r="H8" s="103"/>
      <c r="I8" s="103"/>
      <c r="J8" s="203"/>
      <c r="K8" s="203"/>
      <c r="L8" s="203"/>
      <c r="M8" s="203"/>
      <c r="N8" s="103"/>
      <c r="O8" s="103"/>
      <c r="P8" s="103"/>
      <c r="Q8" s="103"/>
      <c r="R8" s="103"/>
      <c r="S8" s="80"/>
    </row>
    <row r="9" spans="1:19" ht="13.5" thickBot="1" x14ac:dyDescent="0.25">
      <c r="A9" s="377" t="s">
        <v>42</v>
      </c>
      <c r="B9" s="378"/>
      <c r="C9" s="378"/>
      <c r="D9" s="385"/>
      <c r="E9" s="383"/>
      <c r="F9" s="383"/>
      <c r="G9" s="384"/>
      <c r="H9" s="103"/>
      <c r="I9" s="103"/>
      <c r="J9" s="386" t="s">
        <v>106</v>
      </c>
      <c r="K9" s="386"/>
      <c r="L9" s="386"/>
      <c r="M9" s="386"/>
      <c r="N9" s="392"/>
      <c r="O9" s="390"/>
      <c r="P9" s="390"/>
      <c r="Q9" s="390"/>
      <c r="R9" s="391"/>
      <c r="S9" s="80"/>
    </row>
    <row r="10" spans="1:19" ht="2.25" customHeight="1" thickBot="1" x14ac:dyDescent="0.25">
      <c r="A10" s="117"/>
      <c r="B10" s="118"/>
      <c r="C10" s="118"/>
      <c r="D10" s="116"/>
      <c r="E10" s="103"/>
      <c r="F10" s="103"/>
      <c r="G10" s="103"/>
      <c r="H10" s="103"/>
      <c r="I10" s="103"/>
      <c r="J10" s="118"/>
      <c r="K10" s="118"/>
      <c r="L10" s="118"/>
      <c r="M10" s="118"/>
      <c r="N10" s="103"/>
      <c r="O10" s="103"/>
      <c r="P10" s="103"/>
      <c r="Q10" s="103"/>
      <c r="R10" s="103"/>
      <c r="S10" s="80"/>
    </row>
    <row r="11" spans="1:19" ht="13.5" thickBot="1" x14ac:dyDescent="0.25">
      <c r="A11" s="377" t="s">
        <v>139</v>
      </c>
      <c r="B11" s="378"/>
      <c r="C11" s="378"/>
      <c r="D11" s="385"/>
      <c r="E11" s="383"/>
      <c r="F11" s="383"/>
      <c r="G11" s="384"/>
      <c r="H11" s="103"/>
      <c r="I11" s="103"/>
      <c r="J11" s="386" t="s">
        <v>109</v>
      </c>
      <c r="K11" s="386"/>
      <c r="L11" s="386"/>
      <c r="M11" s="386"/>
      <c r="N11" s="393"/>
      <c r="O11" s="394"/>
      <c r="P11" s="394"/>
      <c r="Q11" s="394"/>
      <c r="R11" s="395"/>
      <c r="S11" s="80"/>
    </row>
    <row r="12" spans="1:19" ht="6.75" customHeight="1" thickBot="1" x14ac:dyDescent="0.25">
      <c r="A12" s="120"/>
      <c r="B12" s="104"/>
      <c r="C12" s="104"/>
      <c r="D12" s="121"/>
      <c r="E12" s="104"/>
      <c r="F12" s="104"/>
      <c r="G12" s="104"/>
      <c r="H12" s="104"/>
      <c r="I12" s="104"/>
      <c r="J12" s="104"/>
      <c r="K12" s="104"/>
      <c r="L12" s="104"/>
      <c r="M12" s="104"/>
      <c r="N12" s="104"/>
      <c r="O12" s="104"/>
      <c r="P12" s="104"/>
      <c r="Q12" s="104"/>
      <c r="R12" s="104"/>
      <c r="S12" s="81"/>
    </row>
    <row r="13" spans="1:19" ht="13.5" thickBot="1" x14ac:dyDescent="0.25">
      <c r="A13" s="405" t="s">
        <v>26</v>
      </c>
      <c r="B13" s="406"/>
      <c r="C13" s="406"/>
      <c r="D13" s="406"/>
      <c r="E13" s="406"/>
      <c r="F13" s="406"/>
      <c r="G13" s="406"/>
      <c r="H13" s="406"/>
      <c r="I13" s="406"/>
      <c r="J13" s="406"/>
      <c r="K13" s="406"/>
      <c r="L13" s="406"/>
      <c r="M13" s="406"/>
      <c r="N13" s="406"/>
      <c r="O13" s="406"/>
      <c r="P13" s="406"/>
      <c r="Q13" s="406"/>
      <c r="R13" s="406"/>
      <c r="S13" s="407"/>
    </row>
    <row r="14" spans="1:19" ht="4.5" customHeight="1" thickBot="1" x14ac:dyDescent="0.25">
      <c r="A14" s="122"/>
      <c r="B14" s="105"/>
      <c r="C14" s="105"/>
      <c r="D14" s="105"/>
      <c r="E14" s="105"/>
      <c r="F14" s="105"/>
      <c r="G14" s="105"/>
      <c r="H14" s="105"/>
      <c r="I14" s="105"/>
      <c r="J14" s="105"/>
      <c r="K14" s="105"/>
      <c r="L14" s="105"/>
      <c r="M14" s="105"/>
      <c r="N14" s="105"/>
      <c r="O14" s="105"/>
      <c r="P14" s="105"/>
      <c r="Q14" s="105"/>
      <c r="R14" s="105"/>
      <c r="S14" s="82"/>
    </row>
    <row r="15" spans="1:19" s="124" customFormat="1" ht="3" customHeight="1" thickBot="1" x14ac:dyDescent="0.25">
      <c r="A15" s="208"/>
      <c r="B15" s="209"/>
      <c r="C15" s="209"/>
      <c r="D15" s="209"/>
      <c r="E15" s="209"/>
      <c r="F15" s="209"/>
      <c r="G15" s="209"/>
      <c r="H15" s="209"/>
      <c r="I15" s="209"/>
      <c r="J15" s="209"/>
      <c r="K15" s="209"/>
      <c r="L15" s="209"/>
      <c r="M15" s="209"/>
      <c r="N15" s="209"/>
      <c r="O15" s="209"/>
      <c r="P15" s="209"/>
      <c r="Q15" s="209"/>
      <c r="R15" s="209"/>
      <c r="S15" s="83"/>
    </row>
    <row r="16" spans="1:19" s="124" customFormat="1" ht="13.5" thickBot="1" x14ac:dyDescent="0.25">
      <c r="A16" s="429" t="s">
        <v>273</v>
      </c>
      <c r="B16" s="430"/>
      <c r="C16" s="430"/>
      <c r="D16" s="430"/>
      <c r="E16" s="430"/>
      <c r="F16" s="100"/>
      <c r="G16" s="431" t="s">
        <v>145</v>
      </c>
      <c r="H16" s="432"/>
      <c r="I16" s="432"/>
      <c r="J16" s="432"/>
      <c r="K16" s="433"/>
      <c r="L16" s="209"/>
      <c r="M16" s="209"/>
      <c r="N16" s="209"/>
      <c r="O16" s="209"/>
      <c r="P16" s="209"/>
      <c r="Q16" s="209"/>
      <c r="R16" s="209"/>
      <c r="S16" s="83"/>
    </row>
    <row r="17" spans="1:19" s="124" customFormat="1" ht="3" customHeight="1" thickBot="1" x14ac:dyDescent="0.25">
      <c r="A17" s="208"/>
      <c r="B17" s="209"/>
      <c r="C17" s="209"/>
      <c r="D17" s="209"/>
      <c r="E17" s="209"/>
      <c r="F17" s="209"/>
      <c r="G17" s="209"/>
      <c r="H17" s="209"/>
      <c r="I17" s="209"/>
      <c r="J17" s="209"/>
      <c r="K17" s="209"/>
      <c r="L17" s="209"/>
      <c r="M17" s="209"/>
      <c r="N17" s="209"/>
      <c r="O17" s="209"/>
      <c r="P17" s="209"/>
      <c r="Q17" s="209"/>
      <c r="R17" s="209"/>
      <c r="S17" s="83"/>
    </row>
    <row r="18" spans="1:19" x14ac:dyDescent="0.2">
      <c r="A18" s="376" t="s">
        <v>25</v>
      </c>
      <c r="B18" s="413" t="s">
        <v>264</v>
      </c>
      <c r="C18" s="415" t="s">
        <v>265</v>
      </c>
      <c r="D18" s="423" t="s">
        <v>143</v>
      </c>
      <c r="E18" s="424"/>
      <c r="F18" s="424"/>
      <c r="G18" s="425"/>
      <c r="H18" s="417" t="s">
        <v>260</v>
      </c>
      <c r="I18" s="419" t="s">
        <v>261</v>
      </c>
      <c r="J18" s="421" t="s">
        <v>262</v>
      </c>
      <c r="K18" s="376" t="s">
        <v>263</v>
      </c>
      <c r="L18" s="374"/>
      <c r="M18" s="375"/>
      <c r="N18" s="373" t="s">
        <v>123</v>
      </c>
      <c r="O18" s="374"/>
      <c r="P18" s="374"/>
      <c r="Q18" s="374"/>
      <c r="R18" s="374"/>
      <c r="S18" s="375"/>
    </row>
    <row r="19" spans="1:19" ht="63.75" customHeight="1" thickBot="1" x14ac:dyDescent="0.25">
      <c r="A19" s="412"/>
      <c r="B19" s="414"/>
      <c r="C19" s="416"/>
      <c r="D19" s="44" t="s">
        <v>266</v>
      </c>
      <c r="E19" s="42" t="s">
        <v>257</v>
      </c>
      <c r="F19" s="207" t="s">
        <v>258</v>
      </c>
      <c r="G19" s="78" t="s">
        <v>259</v>
      </c>
      <c r="H19" s="418"/>
      <c r="I19" s="420"/>
      <c r="J19" s="422"/>
      <c r="K19" s="206" t="s">
        <v>142</v>
      </c>
      <c r="L19" s="207" t="s">
        <v>140</v>
      </c>
      <c r="M19" s="84" t="s">
        <v>141</v>
      </c>
      <c r="N19" s="126" t="s">
        <v>134</v>
      </c>
      <c r="O19" s="205" t="s">
        <v>135</v>
      </c>
      <c r="P19" s="207" t="s">
        <v>125</v>
      </c>
      <c r="Q19" s="207" t="s">
        <v>136</v>
      </c>
      <c r="R19" s="207" t="s">
        <v>124</v>
      </c>
      <c r="S19" s="84" t="s">
        <v>137</v>
      </c>
    </row>
    <row r="20" spans="1:19" x14ac:dyDescent="0.2">
      <c r="A20" s="128">
        <v>1</v>
      </c>
      <c r="B20" s="129"/>
      <c r="C20" s="129"/>
      <c r="D20" s="130"/>
      <c r="E20" s="131"/>
      <c r="F20" s="131"/>
      <c r="G20" s="107"/>
      <c r="H20" s="132"/>
      <c r="I20" s="129"/>
      <c r="J20" s="133"/>
      <c r="K20" s="132"/>
      <c r="L20" s="129"/>
      <c r="M20" s="133"/>
      <c r="N20" s="134">
        <f>IFERROR((K20+L20+M20),0)</f>
        <v>0</v>
      </c>
      <c r="O20" s="135">
        <f>IFERROR((N20*I20)*(J20/100),0)</f>
        <v>0</v>
      </c>
      <c r="P20" s="135">
        <f>IFERROR(((IF(I20&gt;=16,15,((I20*15)/16))*J20)/100)/H20,0)</f>
        <v>0</v>
      </c>
      <c r="Q20" s="135">
        <f>IFERROR(((IF(I20&gt;=16,30,((I20*30)/16))*J20)/100)/H20,0)</f>
        <v>0</v>
      </c>
      <c r="R20" s="136">
        <f>IFERROR(IF(B20="Pregrado",((IF(I20&gt;=16,VLOOKUP('P15'!G20,INFORMACION!$D:$E,2,FALSE)*N20,((VLOOKUP('P15'!G20,INFORMACION!$D:$E,2,FALSE)*N20)*I20)/16)))*(J20/100),((IF(I20&gt;=16,(VLOOKUP('P15'!G20,INFORMACION!$D:$E,2,FALSE)+10)*N20,(((VLOOKUP('P15'!G20,INFORMACION!$D:$E,2,FALSE)+10)*N20)*I20)/16)))*(J20/100)),0)</f>
        <v>0</v>
      </c>
      <c r="S20" s="85">
        <f>IFERROR(O20+P20+Q20+R20,0)</f>
        <v>0</v>
      </c>
    </row>
    <row r="21" spans="1:19" x14ac:dyDescent="0.2">
      <c r="A21" s="137">
        <v>2</v>
      </c>
      <c r="B21" s="138"/>
      <c r="C21" s="138"/>
      <c r="D21" s="139"/>
      <c r="E21" s="140"/>
      <c r="F21" s="138"/>
      <c r="G21" s="108"/>
      <c r="H21" s="141"/>
      <c r="I21" s="138"/>
      <c r="J21" s="142"/>
      <c r="K21" s="141"/>
      <c r="L21" s="138"/>
      <c r="M21" s="142"/>
      <c r="N21" s="143">
        <f t="shared" ref="N21:N26" si="0">IFERROR((K21+L21+M21),0)</f>
        <v>0</v>
      </c>
      <c r="O21" s="144">
        <f t="shared" ref="O21:O26" si="1">IFERROR((N21*I21)*(J21/100),0)</f>
        <v>0</v>
      </c>
      <c r="P21" s="144">
        <f t="shared" ref="P21:P26" si="2">IFERROR(((IF(I21&gt;=16,15,((I21*15)/16))*J21)/100)/H21,0)</f>
        <v>0</v>
      </c>
      <c r="Q21" s="144">
        <f t="shared" ref="Q21:Q26" si="3">IFERROR(((IF(I21&gt;=16,30,((I21*30)/16))*J21)/100)/H21,0)</f>
        <v>0</v>
      </c>
      <c r="R21" s="145">
        <f>IFERROR(IF(B21="Pregrado",((IF(I21&gt;=16,VLOOKUP('P15'!G21,INFORMACION!$D:$E,2,FALSE)*N21,((VLOOKUP('P15'!G21,INFORMACION!$D:$E,2,FALSE)*N21)*I21)/16)))*(J21/100),((IF(I21&gt;=16,(VLOOKUP('P15'!G21,INFORMACION!$D:$E,2,FALSE)+10)*N21,(((VLOOKUP('P15'!G21,INFORMACION!$D:$E,2,FALSE)+10)*N21)*I21)/16)))*(J21/100)),0)</f>
        <v>0</v>
      </c>
      <c r="S21" s="86">
        <f t="shared" ref="S21:S26" si="4">IFERROR(O21+P21+Q21+R21,0)</f>
        <v>0</v>
      </c>
    </row>
    <row r="22" spans="1:19" x14ac:dyDescent="0.2">
      <c r="A22" s="137">
        <v>3</v>
      </c>
      <c r="B22" s="138"/>
      <c r="C22" s="138"/>
      <c r="D22" s="139"/>
      <c r="E22" s="140"/>
      <c r="F22" s="138"/>
      <c r="G22" s="108"/>
      <c r="H22" s="141"/>
      <c r="I22" s="138"/>
      <c r="J22" s="142"/>
      <c r="K22" s="141"/>
      <c r="L22" s="138"/>
      <c r="M22" s="142"/>
      <c r="N22" s="143">
        <f t="shared" si="0"/>
        <v>0</v>
      </c>
      <c r="O22" s="144">
        <f t="shared" si="1"/>
        <v>0</v>
      </c>
      <c r="P22" s="144">
        <f t="shared" si="2"/>
        <v>0</v>
      </c>
      <c r="Q22" s="144">
        <f t="shared" si="3"/>
        <v>0</v>
      </c>
      <c r="R22" s="145">
        <f>IFERROR(IF(B22="Pregrado",((IF(I22&gt;=16,VLOOKUP('P15'!G22,INFORMACION!$D:$E,2,FALSE)*N22,((VLOOKUP('P15'!G22,INFORMACION!$D:$E,2,FALSE)*N22)*I22)/16)))*(J22/100),((IF(I22&gt;=16,(VLOOKUP('P15'!G22,INFORMACION!$D:$E,2,FALSE)+10)*N22,(((VLOOKUP('P15'!G22,INFORMACION!$D:$E,2,FALSE)+10)*N22)*I22)/16)))*(J22/100)),0)</f>
        <v>0</v>
      </c>
      <c r="S22" s="86">
        <f t="shared" si="4"/>
        <v>0</v>
      </c>
    </row>
    <row r="23" spans="1:19" x14ac:dyDescent="0.2">
      <c r="A23" s="137">
        <v>4</v>
      </c>
      <c r="B23" s="138"/>
      <c r="C23" s="138"/>
      <c r="D23" s="139"/>
      <c r="E23" s="140"/>
      <c r="F23" s="138"/>
      <c r="G23" s="108"/>
      <c r="H23" s="141"/>
      <c r="I23" s="138"/>
      <c r="J23" s="142"/>
      <c r="K23" s="141"/>
      <c r="L23" s="138"/>
      <c r="M23" s="142"/>
      <c r="N23" s="143">
        <f t="shared" si="0"/>
        <v>0</v>
      </c>
      <c r="O23" s="144">
        <f t="shared" si="1"/>
        <v>0</v>
      </c>
      <c r="P23" s="144">
        <f t="shared" si="2"/>
        <v>0</v>
      </c>
      <c r="Q23" s="144">
        <f t="shared" si="3"/>
        <v>0</v>
      </c>
      <c r="R23" s="145">
        <f>IFERROR(IF(B23="Pregrado",((IF(I23&gt;=16,VLOOKUP('P15'!G23,INFORMACION!$D:$E,2,FALSE)*N23,((VLOOKUP('P15'!G23,INFORMACION!$D:$E,2,FALSE)*N23)*I23)/16)))*(J23/100),((IF(I23&gt;=16,(VLOOKUP('P15'!G23,INFORMACION!$D:$E,2,FALSE)+10)*N23,(((VLOOKUP('P15'!G23,INFORMACION!$D:$E,2,FALSE)+10)*N23)*I23)/16)))*(J23/100)),0)</f>
        <v>0</v>
      </c>
      <c r="S23" s="86">
        <f t="shared" si="4"/>
        <v>0</v>
      </c>
    </row>
    <row r="24" spans="1:19" x14ac:dyDescent="0.2">
      <c r="A24" s="137">
        <v>5</v>
      </c>
      <c r="B24" s="138"/>
      <c r="C24" s="138"/>
      <c r="D24" s="139"/>
      <c r="E24" s="140"/>
      <c r="F24" s="138"/>
      <c r="G24" s="108"/>
      <c r="H24" s="141"/>
      <c r="I24" s="138"/>
      <c r="J24" s="142"/>
      <c r="K24" s="141"/>
      <c r="L24" s="138"/>
      <c r="M24" s="142"/>
      <c r="N24" s="143">
        <f t="shared" si="0"/>
        <v>0</v>
      </c>
      <c r="O24" s="144">
        <f t="shared" si="1"/>
        <v>0</v>
      </c>
      <c r="P24" s="144">
        <f t="shared" si="2"/>
        <v>0</v>
      </c>
      <c r="Q24" s="144">
        <f t="shared" si="3"/>
        <v>0</v>
      </c>
      <c r="R24" s="145">
        <f>IFERROR(IF(B24="Pregrado",((IF(I24&gt;=16,VLOOKUP('P15'!G24,INFORMACION!$D:$E,2,FALSE)*N24,((VLOOKUP('P15'!G24,INFORMACION!$D:$E,2,FALSE)*N24)*I24)/16)))*(J24/100),((IF(I24&gt;=16,(VLOOKUP('P15'!G24,INFORMACION!$D:$E,2,FALSE)+10)*N24,(((VLOOKUP('P15'!G24,INFORMACION!$D:$E,2,FALSE)+10)*N24)*I24)/16)))*(J24/100)),0)</f>
        <v>0</v>
      </c>
      <c r="S24" s="86">
        <f t="shared" si="4"/>
        <v>0</v>
      </c>
    </row>
    <row r="25" spans="1:19" x14ac:dyDescent="0.2">
      <c r="A25" s="137">
        <v>6</v>
      </c>
      <c r="B25" s="138"/>
      <c r="C25" s="138"/>
      <c r="D25" s="139"/>
      <c r="E25" s="138"/>
      <c r="F25" s="138"/>
      <c r="G25" s="108"/>
      <c r="H25" s="141"/>
      <c r="I25" s="138"/>
      <c r="J25" s="142"/>
      <c r="K25" s="141"/>
      <c r="L25" s="138"/>
      <c r="M25" s="142"/>
      <c r="N25" s="143">
        <f t="shared" si="0"/>
        <v>0</v>
      </c>
      <c r="O25" s="144">
        <f t="shared" si="1"/>
        <v>0</v>
      </c>
      <c r="P25" s="144">
        <f t="shared" si="2"/>
        <v>0</v>
      </c>
      <c r="Q25" s="144">
        <f t="shared" si="3"/>
        <v>0</v>
      </c>
      <c r="R25" s="145">
        <f>IFERROR(IF(B25="Pregrado",((IF(I25&gt;=16,VLOOKUP('P15'!G25,INFORMACION!$D:$E,2,FALSE)*N25,((VLOOKUP('P15'!G25,INFORMACION!$D:$E,2,FALSE)*N25)*I25)/16)))*(J25/100),((IF(I25&gt;=16,(VLOOKUP('P15'!G25,INFORMACION!$D:$E,2,FALSE)+10)*N25,(((VLOOKUP('P15'!G25,INFORMACION!$D:$E,2,FALSE)+10)*N25)*I25)/16)))*(J25/100)),0)</f>
        <v>0</v>
      </c>
      <c r="S25" s="86">
        <f t="shared" si="4"/>
        <v>0</v>
      </c>
    </row>
    <row r="26" spans="1:19" ht="13.5" thickBot="1" x14ac:dyDescent="0.25">
      <c r="A26" s="146">
        <v>7</v>
      </c>
      <c r="B26" s="147"/>
      <c r="C26" s="147"/>
      <c r="D26" s="148"/>
      <c r="E26" s="147"/>
      <c r="F26" s="147"/>
      <c r="G26" s="109"/>
      <c r="H26" s="149"/>
      <c r="I26" s="147"/>
      <c r="J26" s="150"/>
      <c r="K26" s="149"/>
      <c r="L26" s="147"/>
      <c r="M26" s="150"/>
      <c r="N26" s="151">
        <f t="shared" si="0"/>
        <v>0</v>
      </c>
      <c r="O26" s="152">
        <f t="shared" si="1"/>
        <v>0</v>
      </c>
      <c r="P26" s="152">
        <f t="shared" si="2"/>
        <v>0</v>
      </c>
      <c r="Q26" s="152">
        <f t="shared" si="3"/>
        <v>0</v>
      </c>
      <c r="R26" s="153">
        <f>IFERROR(IF(B26="Pregrado",((IF(I26&gt;=16,VLOOKUP('P15'!G26,INFORMACION!$D:$E,2,FALSE)*N26,((VLOOKUP('P15'!G26,INFORMACION!$D:$E,2,FALSE)*N26)*I26)/16)))*(J26/100),((IF(I26&gt;=16,(VLOOKUP('P15'!G26,INFORMACION!$D:$E,2,FALSE)+10)*N26,(((VLOOKUP('P15'!G26,INFORMACION!$D:$E,2,FALSE)+10)*N26)*I26)/16)))*(J26/100)),0)</f>
        <v>0</v>
      </c>
      <c r="S26" s="87">
        <f t="shared" si="4"/>
        <v>0</v>
      </c>
    </row>
    <row r="27" spans="1:19" ht="1.5" customHeight="1" thickBot="1" x14ac:dyDescent="0.25">
      <c r="A27" s="154"/>
      <c r="B27" s="155"/>
      <c r="C27" s="110"/>
      <c r="D27" s="156" t="s">
        <v>270</v>
      </c>
      <c r="E27" s="155"/>
      <c r="F27" s="155"/>
      <c r="G27" s="110"/>
      <c r="H27" s="157">
        <v>1</v>
      </c>
      <c r="I27" s="158">
        <v>16</v>
      </c>
      <c r="J27" s="159">
        <v>100</v>
      </c>
      <c r="K27" s="154"/>
      <c r="L27" s="155"/>
      <c r="M27" s="88"/>
      <c r="N27" s="160"/>
      <c r="O27" s="155"/>
      <c r="P27" s="155"/>
      <c r="Q27" s="155"/>
      <c r="R27" s="155"/>
      <c r="S27" s="88"/>
    </row>
    <row r="28" spans="1:19" ht="15.75" thickBot="1" x14ac:dyDescent="0.25">
      <c r="A28" s="426" t="s">
        <v>144</v>
      </c>
      <c r="B28" s="427"/>
      <c r="C28" s="427"/>
      <c r="D28" s="427"/>
      <c r="E28" s="427"/>
      <c r="F28" s="427"/>
      <c r="G28" s="427"/>
      <c r="H28" s="427"/>
      <c r="I28" s="427"/>
      <c r="J28" s="428"/>
      <c r="K28" s="161">
        <f>SUM(K20:K26)</f>
        <v>0</v>
      </c>
      <c r="L28" s="162">
        <f t="shared" ref="L28:S28" si="5">SUM(L20:L26)</f>
        <v>0</v>
      </c>
      <c r="M28" s="89">
        <f t="shared" si="5"/>
        <v>0</v>
      </c>
      <c r="N28" s="163">
        <f t="shared" si="5"/>
        <v>0</v>
      </c>
      <c r="O28" s="162">
        <f t="shared" si="5"/>
        <v>0</v>
      </c>
      <c r="P28" s="162">
        <f t="shared" si="5"/>
        <v>0</v>
      </c>
      <c r="Q28" s="162">
        <f t="shared" si="5"/>
        <v>0</v>
      </c>
      <c r="R28" s="162">
        <f t="shared" si="5"/>
        <v>0</v>
      </c>
      <c r="S28" s="89">
        <f t="shared" si="5"/>
        <v>0</v>
      </c>
    </row>
    <row r="29" spans="1:19" ht="15.75" thickBot="1" x14ac:dyDescent="0.25">
      <c r="A29" s="426" t="s">
        <v>150</v>
      </c>
      <c r="B29" s="427"/>
      <c r="C29" s="427"/>
      <c r="D29" s="427"/>
      <c r="E29" s="427"/>
      <c r="F29" s="427"/>
      <c r="G29" s="427"/>
      <c r="H29" s="427"/>
      <c r="I29" s="427"/>
      <c r="J29" s="428"/>
      <c r="K29" s="161">
        <v>0</v>
      </c>
      <c r="L29" s="162">
        <v>0</v>
      </c>
      <c r="M29" s="89">
        <v>0</v>
      </c>
      <c r="N29" s="163">
        <v>0</v>
      </c>
      <c r="O29" s="162">
        <v>0</v>
      </c>
      <c r="P29" s="162">
        <f>VLOOKUP(G16,INFORMACION!T:V,2,FALSE)</f>
        <v>0</v>
      </c>
      <c r="Q29" s="162">
        <f>VLOOKUP(G16,INFORMACION!T:V,3,FALSE)</f>
        <v>0</v>
      </c>
      <c r="R29" s="162">
        <v>0</v>
      </c>
      <c r="S29" s="89">
        <f>SUM(P29:Q29)</f>
        <v>0</v>
      </c>
    </row>
    <row r="30" spans="1:19" ht="15.75" thickBot="1" x14ac:dyDescent="0.25">
      <c r="A30" s="426" t="s">
        <v>274</v>
      </c>
      <c r="B30" s="427"/>
      <c r="C30" s="427"/>
      <c r="D30" s="427"/>
      <c r="E30" s="427"/>
      <c r="F30" s="427"/>
      <c r="G30" s="427"/>
      <c r="H30" s="427"/>
      <c r="I30" s="427"/>
      <c r="J30" s="428"/>
      <c r="K30" s="161">
        <f>SUM(K28:K29)</f>
        <v>0</v>
      </c>
      <c r="L30" s="162">
        <f t="shared" ref="L30:S30" si="6">SUM(L28:L29)</f>
        <v>0</v>
      </c>
      <c r="M30" s="89">
        <f t="shared" si="6"/>
        <v>0</v>
      </c>
      <c r="N30" s="163">
        <f t="shared" si="6"/>
        <v>0</v>
      </c>
      <c r="O30" s="162">
        <f t="shared" si="6"/>
        <v>0</v>
      </c>
      <c r="P30" s="162">
        <f t="shared" si="6"/>
        <v>0</v>
      </c>
      <c r="Q30" s="162">
        <f t="shared" si="6"/>
        <v>0</v>
      </c>
      <c r="R30" s="162">
        <f t="shared" si="6"/>
        <v>0</v>
      </c>
      <c r="S30" s="89">
        <f t="shared" si="6"/>
        <v>0</v>
      </c>
    </row>
    <row r="31" spans="1:19" ht="10.5" customHeight="1" x14ac:dyDescent="0.2">
      <c r="A31" s="164"/>
      <c r="B31" s="111"/>
      <c r="C31" s="111"/>
      <c r="D31" s="165"/>
      <c r="E31" s="111"/>
      <c r="F31" s="111"/>
      <c r="G31" s="111"/>
      <c r="H31" s="111"/>
      <c r="I31" s="111"/>
      <c r="J31" s="111"/>
      <c r="K31" s="111"/>
      <c r="L31" s="111"/>
      <c r="M31" s="111"/>
      <c r="N31" s="111"/>
      <c r="O31" s="111"/>
      <c r="P31" s="111"/>
      <c r="Q31" s="111"/>
      <c r="R31" s="111"/>
      <c r="S31" s="90"/>
    </row>
    <row r="32" spans="1:19" ht="13.5" thickBot="1" x14ac:dyDescent="0.25"/>
    <row r="33" spans="1:19" ht="13.5" thickBot="1" x14ac:dyDescent="0.25">
      <c r="G33" s="402" t="s">
        <v>152</v>
      </c>
      <c r="H33" s="403"/>
      <c r="I33" s="403"/>
      <c r="J33" s="403"/>
      <c r="K33" s="403"/>
      <c r="L33" s="403"/>
      <c r="M33" s="403"/>
      <c r="N33" s="404"/>
      <c r="Q33" s="124"/>
    </row>
    <row r="34" spans="1:19" ht="13.5" thickBot="1" x14ac:dyDescent="0.25">
      <c r="G34" s="400" t="s">
        <v>151</v>
      </c>
      <c r="H34" s="396"/>
      <c r="I34" s="396"/>
      <c r="J34" s="396"/>
      <c r="K34" s="396"/>
      <c r="L34" s="401"/>
      <c r="M34" s="400" t="s">
        <v>126</v>
      </c>
      <c r="N34" s="444"/>
      <c r="Q34" s="100"/>
    </row>
    <row r="35" spans="1:19" ht="16.5" thickBot="1" x14ac:dyDescent="0.25">
      <c r="G35" s="397" t="s">
        <v>275</v>
      </c>
      <c r="H35" s="398"/>
      <c r="I35" s="398"/>
      <c r="J35" s="398"/>
      <c r="K35" s="398"/>
      <c r="L35" s="399"/>
      <c r="M35" s="445">
        <f>S30</f>
        <v>0</v>
      </c>
      <c r="N35" s="446"/>
      <c r="Q35" s="124"/>
    </row>
    <row r="36" spans="1:19" x14ac:dyDescent="0.2">
      <c r="G36" s="112"/>
      <c r="H36" s="112"/>
      <c r="I36" s="112"/>
      <c r="J36" s="112"/>
      <c r="K36" s="112"/>
      <c r="L36" s="112"/>
      <c r="M36" s="167"/>
      <c r="N36" s="167"/>
      <c r="Q36" s="124"/>
    </row>
    <row r="37" spans="1:19" ht="13.5" thickBot="1" x14ac:dyDescent="0.25">
      <c r="G37" s="112"/>
      <c r="H37" s="112"/>
      <c r="I37" s="112"/>
      <c r="J37" s="112"/>
      <c r="K37" s="112"/>
      <c r="L37" s="112"/>
      <c r="M37" s="167"/>
      <c r="N37" s="167"/>
      <c r="Q37" s="124"/>
    </row>
    <row r="38" spans="1:19" ht="13.5" thickBot="1" x14ac:dyDescent="0.25">
      <c r="A38" s="405" t="s">
        <v>38</v>
      </c>
      <c r="B38" s="406"/>
      <c r="C38" s="406"/>
      <c r="D38" s="406"/>
      <c r="E38" s="406"/>
      <c r="F38" s="406"/>
      <c r="G38" s="407"/>
      <c r="H38" s="97"/>
      <c r="I38" s="402" t="s">
        <v>157</v>
      </c>
      <c r="J38" s="403"/>
      <c r="K38" s="403"/>
      <c r="L38" s="403"/>
      <c r="M38" s="403"/>
      <c r="N38" s="403"/>
      <c r="O38" s="403"/>
      <c r="P38" s="403"/>
      <c r="Q38" s="403"/>
      <c r="R38" s="403"/>
      <c r="S38" s="404"/>
    </row>
    <row r="39" spans="1:19" ht="13.5" thickBot="1" x14ac:dyDescent="0.25">
      <c r="A39" s="204" t="s">
        <v>25</v>
      </c>
      <c r="B39" s="396" t="s">
        <v>121</v>
      </c>
      <c r="C39" s="396"/>
      <c r="D39" s="396"/>
      <c r="E39" s="396" t="s">
        <v>154</v>
      </c>
      <c r="F39" s="396"/>
      <c r="G39" s="210" t="s">
        <v>155</v>
      </c>
      <c r="I39" s="92" t="s">
        <v>25</v>
      </c>
      <c r="J39" s="400" t="s">
        <v>121</v>
      </c>
      <c r="K39" s="396"/>
      <c r="L39" s="396"/>
      <c r="M39" s="396"/>
      <c r="N39" s="444"/>
      <c r="O39" s="451" t="s">
        <v>154</v>
      </c>
      <c r="P39" s="452"/>
      <c r="Q39" s="452"/>
      <c r="R39" s="453"/>
      <c r="S39" s="92" t="s">
        <v>159</v>
      </c>
    </row>
    <row r="40" spans="1:19" ht="20.100000000000001" customHeight="1" x14ac:dyDescent="0.2">
      <c r="A40" s="169">
        <v>1</v>
      </c>
      <c r="B40" s="450"/>
      <c r="C40" s="450"/>
      <c r="D40" s="450"/>
      <c r="E40" s="454"/>
      <c r="F40" s="454"/>
      <c r="G40" s="93"/>
      <c r="I40" s="169">
        <v>1</v>
      </c>
      <c r="J40" s="450"/>
      <c r="K40" s="450"/>
      <c r="L40" s="450"/>
      <c r="M40" s="450"/>
      <c r="N40" s="450"/>
      <c r="O40" s="458"/>
      <c r="P40" s="459"/>
      <c r="Q40" s="459"/>
      <c r="R40" s="460"/>
      <c r="S40" s="93"/>
    </row>
    <row r="41" spans="1:19" ht="20.100000000000001" customHeight="1" x14ac:dyDescent="0.2">
      <c r="A41" s="137">
        <v>2</v>
      </c>
      <c r="B41" s="450"/>
      <c r="C41" s="450"/>
      <c r="D41" s="450"/>
      <c r="E41" s="436"/>
      <c r="F41" s="436"/>
      <c r="G41" s="99"/>
      <c r="I41" s="137">
        <v>2</v>
      </c>
      <c r="J41" s="450"/>
      <c r="K41" s="450"/>
      <c r="L41" s="450"/>
      <c r="M41" s="450"/>
      <c r="N41" s="450"/>
      <c r="O41" s="438"/>
      <c r="P41" s="439"/>
      <c r="Q41" s="439"/>
      <c r="R41" s="440"/>
      <c r="S41" s="94"/>
    </row>
    <row r="42" spans="1:19" ht="20.100000000000001" customHeight="1" x14ac:dyDescent="0.2">
      <c r="A42" s="137">
        <v>3</v>
      </c>
      <c r="B42" s="450"/>
      <c r="C42" s="450"/>
      <c r="D42" s="450"/>
      <c r="E42" s="436"/>
      <c r="F42" s="436"/>
      <c r="G42" s="94"/>
      <c r="I42" s="137">
        <v>3</v>
      </c>
      <c r="J42" s="450"/>
      <c r="K42" s="450"/>
      <c r="L42" s="450"/>
      <c r="M42" s="450"/>
      <c r="N42" s="450"/>
      <c r="O42" s="438"/>
      <c r="P42" s="439"/>
      <c r="Q42" s="439"/>
      <c r="R42" s="440"/>
      <c r="S42" s="94"/>
    </row>
    <row r="43" spans="1:19" ht="20.100000000000001" customHeight="1" x14ac:dyDescent="0.2">
      <c r="A43" s="137">
        <v>4</v>
      </c>
      <c r="B43" s="450"/>
      <c r="C43" s="450"/>
      <c r="D43" s="450"/>
      <c r="E43" s="436"/>
      <c r="F43" s="436"/>
      <c r="G43" s="94"/>
      <c r="I43" s="137">
        <v>4</v>
      </c>
      <c r="J43" s="450"/>
      <c r="K43" s="450"/>
      <c r="L43" s="450"/>
      <c r="M43" s="450"/>
      <c r="N43" s="450"/>
      <c r="O43" s="438"/>
      <c r="P43" s="439"/>
      <c r="Q43" s="439"/>
      <c r="R43" s="440"/>
      <c r="S43" s="94"/>
    </row>
    <row r="44" spans="1:19" ht="20.100000000000001" customHeight="1" thickBot="1" x14ac:dyDescent="0.25">
      <c r="A44" s="170">
        <v>5</v>
      </c>
      <c r="B44" s="450"/>
      <c r="C44" s="450"/>
      <c r="D44" s="450"/>
      <c r="E44" s="437"/>
      <c r="F44" s="437"/>
      <c r="G44" s="95"/>
      <c r="H44" s="97"/>
      <c r="I44" s="170">
        <v>5</v>
      </c>
      <c r="J44" s="450"/>
      <c r="K44" s="450"/>
      <c r="L44" s="450"/>
      <c r="M44" s="450"/>
      <c r="N44" s="450"/>
      <c r="O44" s="441"/>
      <c r="P44" s="442"/>
      <c r="Q44" s="442"/>
      <c r="R44" s="443"/>
      <c r="S44" s="95"/>
    </row>
    <row r="45" spans="1:19" ht="13.5" thickBot="1" x14ac:dyDescent="0.25">
      <c r="A45" s="455" t="s">
        <v>156</v>
      </c>
      <c r="B45" s="456"/>
      <c r="C45" s="456"/>
      <c r="D45" s="456"/>
      <c r="E45" s="456"/>
      <c r="F45" s="456"/>
      <c r="G45" s="211">
        <f>SUM(G40:G44)</f>
        <v>0</v>
      </c>
      <c r="H45" s="97"/>
      <c r="I45" s="455" t="s">
        <v>160</v>
      </c>
      <c r="J45" s="456"/>
      <c r="K45" s="456"/>
      <c r="L45" s="456"/>
      <c r="M45" s="456"/>
      <c r="N45" s="456"/>
      <c r="O45" s="456"/>
      <c r="P45" s="456"/>
      <c r="Q45" s="456"/>
      <c r="R45" s="457"/>
      <c r="S45" s="96">
        <f>SUM(S40:S44)</f>
        <v>0</v>
      </c>
    </row>
    <row r="46" spans="1:19" ht="13.5" thickBot="1" x14ac:dyDescent="0.25">
      <c r="A46" s="97"/>
      <c r="B46" s="97"/>
      <c r="C46" s="97"/>
      <c r="D46" s="171"/>
      <c r="E46" s="97"/>
      <c r="F46" s="97"/>
      <c r="G46" s="97"/>
      <c r="H46" s="97"/>
      <c r="I46" s="97"/>
      <c r="J46" s="97"/>
      <c r="K46" s="97"/>
      <c r="L46" s="97"/>
      <c r="M46" s="97"/>
      <c r="N46" s="97"/>
      <c r="O46" s="97"/>
      <c r="P46" s="97"/>
      <c r="Q46" s="97"/>
      <c r="R46" s="97"/>
      <c r="S46" s="97"/>
    </row>
    <row r="47" spans="1:19" ht="13.5" thickBot="1" x14ac:dyDescent="0.25">
      <c r="A47" s="447" t="s">
        <v>245</v>
      </c>
      <c r="B47" s="448"/>
      <c r="C47" s="448"/>
      <c r="D47" s="448"/>
      <c r="E47" s="448"/>
      <c r="F47" s="448"/>
      <c r="G47" s="449"/>
      <c r="H47" s="97"/>
      <c r="I47" s="402" t="s">
        <v>246</v>
      </c>
      <c r="J47" s="403"/>
      <c r="K47" s="403"/>
      <c r="L47" s="403"/>
      <c r="M47" s="403"/>
      <c r="N47" s="403"/>
      <c r="O47" s="403"/>
      <c r="P47" s="403"/>
      <c r="Q47" s="403"/>
      <c r="R47" s="403"/>
      <c r="S47" s="404"/>
    </row>
    <row r="48" spans="1:19" ht="13.5" thickBot="1" x14ac:dyDescent="0.25">
      <c r="A48" s="204" t="s">
        <v>25</v>
      </c>
      <c r="B48" s="396" t="s">
        <v>121</v>
      </c>
      <c r="C48" s="396"/>
      <c r="D48" s="396"/>
      <c r="E48" s="396" t="s">
        <v>174</v>
      </c>
      <c r="F48" s="396"/>
      <c r="G48" s="210" t="s">
        <v>155</v>
      </c>
      <c r="H48" s="97"/>
      <c r="I48" s="92" t="s">
        <v>25</v>
      </c>
      <c r="J48" s="400" t="s">
        <v>121</v>
      </c>
      <c r="K48" s="396"/>
      <c r="L48" s="396"/>
      <c r="M48" s="396"/>
      <c r="N48" s="444"/>
      <c r="O48" s="451" t="s">
        <v>154</v>
      </c>
      <c r="P48" s="452"/>
      <c r="Q48" s="452"/>
      <c r="R48" s="453"/>
      <c r="S48" s="92" t="s">
        <v>159</v>
      </c>
    </row>
    <row r="49" spans="1:19" x14ac:dyDescent="0.2">
      <c r="A49" s="172">
        <v>1</v>
      </c>
      <c r="B49" s="450"/>
      <c r="C49" s="450"/>
      <c r="D49" s="450"/>
      <c r="E49" s="464"/>
      <c r="F49" s="464"/>
      <c r="G49" s="98"/>
      <c r="H49" s="97"/>
      <c r="I49" s="172">
        <v>1</v>
      </c>
      <c r="J49" s="450"/>
      <c r="K49" s="450"/>
      <c r="L49" s="450"/>
      <c r="M49" s="450"/>
      <c r="N49" s="450"/>
      <c r="O49" s="461"/>
      <c r="P49" s="462"/>
      <c r="Q49" s="462"/>
      <c r="R49" s="463"/>
      <c r="S49" s="98"/>
    </row>
    <row r="50" spans="1:19" x14ac:dyDescent="0.2">
      <c r="A50" s="173">
        <v>2</v>
      </c>
      <c r="B50" s="450"/>
      <c r="C50" s="450"/>
      <c r="D50" s="450"/>
      <c r="E50" s="465"/>
      <c r="F50" s="465"/>
      <c r="G50" s="99"/>
      <c r="H50" s="97"/>
      <c r="I50" s="173">
        <v>2</v>
      </c>
      <c r="J50" s="450"/>
      <c r="K50" s="450"/>
      <c r="L50" s="450"/>
      <c r="M50" s="450"/>
      <c r="N50" s="450"/>
      <c r="O50" s="469"/>
      <c r="P50" s="470"/>
      <c r="Q50" s="470"/>
      <c r="R50" s="471"/>
      <c r="S50" s="99"/>
    </row>
    <row r="51" spans="1:19" x14ac:dyDescent="0.2">
      <c r="A51" s="173">
        <v>3</v>
      </c>
      <c r="B51" s="450"/>
      <c r="C51" s="450"/>
      <c r="D51" s="450"/>
      <c r="E51" s="465"/>
      <c r="F51" s="465"/>
      <c r="G51" s="99"/>
      <c r="H51" s="97"/>
      <c r="I51" s="173">
        <v>3</v>
      </c>
      <c r="J51" s="450"/>
      <c r="K51" s="450"/>
      <c r="L51" s="450"/>
      <c r="M51" s="450"/>
      <c r="N51" s="450"/>
      <c r="O51" s="469"/>
      <c r="P51" s="470"/>
      <c r="Q51" s="470"/>
      <c r="R51" s="471"/>
      <c r="S51" s="99"/>
    </row>
    <row r="52" spans="1:19" x14ac:dyDescent="0.2">
      <c r="A52" s="173">
        <v>4</v>
      </c>
      <c r="B52" s="450"/>
      <c r="C52" s="450"/>
      <c r="D52" s="450"/>
      <c r="E52" s="465"/>
      <c r="F52" s="465"/>
      <c r="G52" s="99"/>
      <c r="H52" s="97"/>
      <c r="I52" s="173">
        <v>4</v>
      </c>
      <c r="J52" s="450"/>
      <c r="K52" s="450"/>
      <c r="L52" s="450"/>
      <c r="M52" s="450"/>
      <c r="N52" s="450"/>
      <c r="O52" s="469"/>
      <c r="P52" s="470"/>
      <c r="Q52" s="470"/>
      <c r="R52" s="471"/>
      <c r="S52" s="99"/>
    </row>
    <row r="53" spans="1:19" ht="13.5" thickBot="1" x14ac:dyDescent="0.25">
      <c r="A53" s="170">
        <v>5</v>
      </c>
      <c r="B53" s="450"/>
      <c r="C53" s="450"/>
      <c r="D53" s="450"/>
      <c r="E53" s="472"/>
      <c r="F53" s="472"/>
      <c r="G53" s="95"/>
      <c r="H53" s="97"/>
      <c r="I53" s="170">
        <v>5</v>
      </c>
      <c r="J53" s="450"/>
      <c r="K53" s="450"/>
      <c r="L53" s="450"/>
      <c r="M53" s="450"/>
      <c r="N53" s="450"/>
      <c r="O53" s="466"/>
      <c r="P53" s="467"/>
      <c r="Q53" s="467"/>
      <c r="R53" s="468"/>
      <c r="S53" s="95"/>
    </row>
    <row r="54" spans="1:19" ht="13.5" thickBot="1" x14ac:dyDescent="0.25">
      <c r="A54" s="455" t="s">
        <v>182</v>
      </c>
      <c r="B54" s="456"/>
      <c r="C54" s="456"/>
      <c r="D54" s="456"/>
      <c r="E54" s="456"/>
      <c r="F54" s="456"/>
      <c r="G54" s="211">
        <f>IF(SUM(G49:G53)&gt;40,40,SUM(G49:G53))</f>
        <v>0</v>
      </c>
      <c r="H54" s="97"/>
      <c r="I54" s="455" t="s">
        <v>181</v>
      </c>
      <c r="J54" s="456"/>
      <c r="K54" s="456"/>
      <c r="L54" s="456"/>
      <c r="M54" s="456"/>
      <c r="N54" s="456"/>
      <c r="O54" s="456"/>
      <c r="P54" s="456"/>
      <c r="Q54" s="456"/>
      <c r="R54" s="457"/>
      <c r="S54" s="96">
        <f>IF(SUM(S49:S53)&gt;30,30,SUM(S49:S53))</f>
        <v>0</v>
      </c>
    </row>
    <row r="55" spans="1:19" ht="13.5" thickBot="1" x14ac:dyDescent="0.25">
      <c r="A55" s="209"/>
      <c r="B55" s="209"/>
      <c r="C55" s="209"/>
      <c r="D55" s="209"/>
      <c r="E55" s="209"/>
      <c r="F55" s="209"/>
      <c r="G55" s="100"/>
      <c r="H55" s="97"/>
      <c r="I55" s="209"/>
      <c r="J55" s="209"/>
      <c r="K55" s="209"/>
      <c r="L55" s="209"/>
      <c r="M55" s="209"/>
      <c r="N55" s="209"/>
      <c r="O55" s="209"/>
      <c r="P55" s="209"/>
      <c r="Q55" s="209"/>
      <c r="R55" s="209"/>
      <c r="S55" s="100"/>
    </row>
    <row r="56" spans="1:19" ht="13.5" thickBot="1" x14ac:dyDescent="0.25">
      <c r="A56" s="447" t="s">
        <v>190</v>
      </c>
      <c r="B56" s="448"/>
      <c r="C56" s="448"/>
      <c r="D56" s="448"/>
      <c r="E56" s="448"/>
      <c r="F56" s="448"/>
      <c r="G56" s="449"/>
      <c r="H56" s="97"/>
      <c r="I56" s="402" t="s">
        <v>254</v>
      </c>
      <c r="J56" s="403"/>
      <c r="K56" s="403"/>
      <c r="L56" s="403"/>
      <c r="M56" s="403"/>
      <c r="N56" s="403"/>
      <c r="O56" s="403"/>
      <c r="P56" s="403"/>
      <c r="Q56" s="403"/>
      <c r="R56" s="403"/>
      <c r="S56" s="404"/>
    </row>
    <row r="57" spans="1:19" ht="13.5" thickBot="1" x14ac:dyDescent="0.25">
      <c r="A57" s="204" t="s">
        <v>25</v>
      </c>
      <c r="B57" s="396" t="s">
        <v>121</v>
      </c>
      <c r="C57" s="396"/>
      <c r="D57" s="396"/>
      <c r="E57" s="396" t="s">
        <v>196</v>
      </c>
      <c r="F57" s="396"/>
      <c r="G57" s="210" t="s">
        <v>155</v>
      </c>
      <c r="H57" s="97"/>
      <c r="I57" s="92" t="s">
        <v>25</v>
      </c>
      <c r="J57" s="400" t="s">
        <v>210</v>
      </c>
      <c r="K57" s="396"/>
      <c r="L57" s="396"/>
      <c r="M57" s="396"/>
      <c r="N57" s="444"/>
      <c r="O57" s="451" t="s">
        <v>215</v>
      </c>
      <c r="P57" s="452"/>
      <c r="Q57" s="452"/>
      <c r="R57" s="453"/>
      <c r="S57" s="92" t="s">
        <v>159</v>
      </c>
    </row>
    <row r="58" spans="1:19" ht="21.95" customHeight="1" x14ac:dyDescent="0.2">
      <c r="A58" s="172">
        <v>1</v>
      </c>
      <c r="B58" s="450"/>
      <c r="C58" s="450"/>
      <c r="D58" s="450"/>
      <c r="E58" s="454"/>
      <c r="F58" s="454"/>
      <c r="G58" s="98"/>
      <c r="H58" s="97"/>
      <c r="I58" s="172">
        <v>1</v>
      </c>
      <c r="J58" s="450"/>
      <c r="K58" s="450"/>
      <c r="L58" s="450"/>
      <c r="M58" s="450"/>
      <c r="N58" s="450"/>
      <c r="O58" s="473"/>
      <c r="P58" s="474"/>
      <c r="Q58" s="474"/>
      <c r="R58" s="475"/>
      <c r="S58" s="98"/>
    </row>
    <row r="59" spans="1:19" ht="21.95" customHeight="1" thickBot="1" x14ac:dyDescent="0.25">
      <c r="A59" s="173">
        <v>2</v>
      </c>
      <c r="B59" s="450"/>
      <c r="C59" s="450"/>
      <c r="D59" s="450"/>
      <c r="E59" s="476"/>
      <c r="F59" s="477"/>
      <c r="G59" s="98"/>
      <c r="H59" s="97"/>
      <c r="I59" s="173">
        <v>2</v>
      </c>
      <c r="J59" s="450"/>
      <c r="K59" s="450"/>
      <c r="L59" s="450"/>
      <c r="M59" s="450"/>
      <c r="N59" s="450"/>
      <c r="O59" s="438"/>
      <c r="P59" s="439"/>
      <c r="Q59" s="439"/>
      <c r="R59" s="440"/>
      <c r="S59" s="99"/>
    </row>
    <row r="60" spans="1:19" ht="13.5" thickBot="1" x14ac:dyDescent="0.25">
      <c r="A60" s="455" t="s">
        <v>201</v>
      </c>
      <c r="B60" s="456"/>
      <c r="C60" s="456"/>
      <c r="D60" s="456"/>
      <c r="E60" s="456"/>
      <c r="F60" s="456"/>
      <c r="G60" s="211">
        <f>SUM(G58:G59)</f>
        <v>0</v>
      </c>
      <c r="H60" s="97"/>
      <c r="I60" s="455" t="s">
        <v>216</v>
      </c>
      <c r="J60" s="456"/>
      <c r="K60" s="456"/>
      <c r="L60" s="456"/>
      <c r="M60" s="456"/>
      <c r="N60" s="456"/>
      <c r="O60" s="456"/>
      <c r="P60" s="456"/>
      <c r="Q60" s="456"/>
      <c r="R60" s="457"/>
      <c r="S60" s="96">
        <f>SUM(S58:S59)</f>
        <v>0</v>
      </c>
    </row>
    <row r="61" spans="1:19" ht="13.5" thickBot="1" x14ac:dyDescent="0.25">
      <c r="A61" s="209"/>
      <c r="B61" s="209"/>
      <c r="C61" s="209"/>
      <c r="D61" s="209"/>
      <c r="E61" s="209"/>
      <c r="F61" s="209"/>
      <c r="G61" s="100"/>
      <c r="H61" s="97"/>
      <c r="I61" s="97"/>
      <c r="J61" s="97"/>
      <c r="K61" s="97"/>
      <c r="L61" s="97"/>
      <c r="M61" s="97"/>
      <c r="N61" s="97"/>
      <c r="O61" s="97"/>
      <c r="P61" s="97"/>
      <c r="Q61" s="97"/>
      <c r="R61" s="97"/>
      <c r="S61" s="97"/>
    </row>
    <row r="62" spans="1:19" ht="13.5" thickBot="1" x14ac:dyDescent="0.25">
      <c r="A62" s="447" t="s">
        <v>247</v>
      </c>
      <c r="B62" s="448"/>
      <c r="C62" s="448"/>
      <c r="D62" s="448"/>
      <c r="E62" s="448"/>
      <c r="F62" s="448"/>
      <c r="G62" s="449"/>
      <c r="H62" s="97"/>
      <c r="I62" s="402" t="s">
        <v>248</v>
      </c>
      <c r="J62" s="403"/>
      <c r="K62" s="403"/>
      <c r="L62" s="403"/>
      <c r="M62" s="403"/>
      <c r="N62" s="403"/>
      <c r="O62" s="403"/>
      <c r="P62" s="403"/>
      <c r="Q62" s="403"/>
      <c r="R62" s="403"/>
      <c r="S62" s="404"/>
    </row>
    <row r="63" spans="1:19" ht="13.5" thickBot="1" x14ac:dyDescent="0.25">
      <c r="A63" s="204" t="s">
        <v>25</v>
      </c>
      <c r="B63" s="396" t="s">
        <v>113</v>
      </c>
      <c r="C63" s="396"/>
      <c r="D63" s="396"/>
      <c r="E63" s="396" t="s">
        <v>183</v>
      </c>
      <c r="F63" s="396"/>
      <c r="G63" s="210" t="s">
        <v>155</v>
      </c>
      <c r="H63" s="97"/>
      <c r="I63" s="92" t="s">
        <v>25</v>
      </c>
      <c r="J63" s="400" t="s">
        <v>188</v>
      </c>
      <c r="K63" s="396"/>
      <c r="L63" s="396"/>
      <c r="M63" s="396"/>
      <c r="N63" s="444"/>
      <c r="O63" s="451" t="s">
        <v>154</v>
      </c>
      <c r="P63" s="452"/>
      <c r="Q63" s="452"/>
      <c r="R63" s="453"/>
      <c r="S63" s="92" t="s">
        <v>159</v>
      </c>
    </row>
    <row r="64" spans="1:19" ht="20.100000000000001" customHeight="1" x14ac:dyDescent="0.2">
      <c r="A64" s="172">
        <v>1</v>
      </c>
      <c r="B64" s="450"/>
      <c r="C64" s="450"/>
      <c r="D64" s="450"/>
      <c r="E64" s="454"/>
      <c r="F64" s="454"/>
      <c r="G64" s="98"/>
      <c r="H64" s="97"/>
      <c r="I64" s="172">
        <v>1</v>
      </c>
      <c r="J64" s="450"/>
      <c r="K64" s="450"/>
      <c r="L64" s="450"/>
      <c r="M64" s="450"/>
      <c r="N64" s="450"/>
      <c r="O64" s="473"/>
      <c r="P64" s="474"/>
      <c r="Q64" s="474"/>
      <c r="R64" s="475"/>
      <c r="S64" s="98"/>
    </row>
    <row r="65" spans="1:19" ht="20.100000000000001" customHeight="1" x14ac:dyDescent="0.2">
      <c r="A65" s="173">
        <v>2</v>
      </c>
      <c r="B65" s="450"/>
      <c r="C65" s="450"/>
      <c r="D65" s="450"/>
      <c r="E65" s="436"/>
      <c r="F65" s="436"/>
      <c r="G65" s="99"/>
      <c r="H65" s="97"/>
      <c r="I65" s="173">
        <v>2</v>
      </c>
      <c r="J65" s="450"/>
      <c r="K65" s="450"/>
      <c r="L65" s="450"/>
      <c r="M65" s="450"/>
      <c r="N65" s="450"/>
      <c r="O65" s="438"/>
      <c r="P65" s="439"/>
      <c r="Q65" s="439"/>
      <c r="R65" s="440"/>
      <c r="S65" s="99"/>
    </row>
    <row r="66" spans="1:19" ht="20.100000000000001" customHeight="1" x14ac:dyDescent="0.2">
      <c r="A66" s="173">
        <v>3</v>
      </c>
      <c r="B66" s="450"/>
      <c r="C66" s="450"/>
      <c r="D66" s="450"/>
      <c r="E66" s="436"/>
      <c r="F66" s="436"/>
      <c r="G66" s="99"/>
      <c r="H66" s="97"/>
      <c r="I66" s="173">
        <v>3</v>
      </c>
      <c r="J66" s="450"/>
      <c r="K66" s="450"/>
      <c r="L66" s="450"/>
      <c r="M66" s="450"/>
      <c r="N66" s="450"/>
      <c r="O66" s="438"/>
      <c r="P66" s="439"/>
      <c r="Q66" s="439"/>
      <c r="R66" s="440"/>
      <c r="S66" s="99"/>
    </row>
    <row r="67" spans="1:19" ht="20.100000000000001" customHeight="1" x14ac:dyDescent="0.2">
      <c r="A67" s="173">
        <v>4</v>
      </c>
      <c r="B67" s="450"/>
      <c r="C67" s="450"/>
      <c r="D67" s="450"/>
      <c r="E67" s="436"/>
      <c r="F67" s="436"/>
      <c r="G67" s="99"/>
      <c r="H67" s="97"/>
      <c r="I67" s="173">
        <v>4</v>
      </c>
      <c r="J67" s="450"/>
      <c r="K67" s="450"/>
      <c r="L67" s="450"/>
      <c r="M67" s="450"/>
      <c r="N67" s="450"/>
      <c r="O67" s="438"/>
      <c r="P67" s="439"/>
      <c r="Q67" s="439"/>
      <c r="R67" s="440"/>
      <c r="S67" s="99"/>
    </row>
    <row r="68" spans="1:19" ht="20.100000000000001" customHeight="1" thickBot="1" x14ac:dyDescent="0.25">
      <c r="A68" s="170">
        <v>5</v>
      </c>
      <c r="B68" s="450"/>
      <c r="C68" s="450"/>
      <c r="D68" s="450"/>
      <c r="E68" s="437"/>
      <c r="F68" s="437"/>
      <c r="G68" s="95"/>
      <c r="H68" s="97"/>
      <c r="I68" s="170">
        <v>5</v>
      </c>
      <c r="J68" s="450"/>
      <c r="K68" s="450"/>
      <c r="L68" s="450"/>
      <c r="M68" s="450"/>
      <c r="N68" s="450"/>
      <c r="O68" s="441"/>
      <c r="P68" s="442"/>
      <c r="Q68" s="442"/>
      <c r="R68" s="443"/>
      <c r="S68" s="95"/>
    </row>
    <row r="69" spans="1:19" ht="13.5" thickBot="1" x14ac:dyDescent="0.25">
      <c r="A69" s="455" t="s">
        <v>184</v>
      </c>
      <c r="B69" s="456"/>
      <c r="C69" s="456"/>
      <c r="D69" s="456"/>
      <c r="E69" s="456"/>
      <c r="F69" s="456"/>
      <c r="G69" s="211">
        <f>IF(SUM(G64:G68)&gt;90,90,SUM(G64:G68))</f>
        <v>0</v>
      </c>
      <c r="H69" s="97"/>
      <c r="I69" s="455" t="s">
        <v>189</v>
      </c>
      <c r="J69" s="456"/>
      <c r="K69" s="456"/>
      <c r="L69" s="456"/>
      <c r="M69" s="456"/>
      <c r="N69" s="456"/>
      <c r="O69" s="456"/>
      <c r="P69" s="456"/>
      <c r="Q69" s="456"/>
      <c r="R69" s="457"/>
      <c r="S69" s="96">
        <f>IF(SUM(S64:S68)&gt;15,15,SUM(S64:S68))</f>
        <v>0</v>
      </c>
    </row>
    <row r="70" spans="1:19" ht="13.5" thickBot="1" x14ac:dyDescent="0.25">
      <c r="A70" s="97"/>
      <c r="B70" s="97"/>
      <c r="C70" s="97"/>
      <c r="D70" s="171"/>
      <c r="E70" s="97"/>
      <c r="F70" s="97"/>
      <c r="G70" s="97"/>
      <c r="H70" s="97"/>
      <c r="I70" s="97"/>
      <c r="J70" s="97"/>
      <c r="K70" s="97"/>
      <c r="L70" s="97"/>
      <c r="M70" s="97"/>
      <c r="N70" s="97"/>
      <c r="O70" s="97"/>
      <c r="P70" s="97"/>
      <c r="Q70" s="97"/>
      <c r="R70" s="97"/>
      <c r="S70" s="97"/>
    </row>
    <row r="71" spans="1:19" ht="13.5" thickBot="1" x14ac:dyDescent="0.25">
      <c r="A71" s="447" t="s">
        <v>217</v>
      </c>
      <c r="B71" s="448"/>
      <c r="C71" s="448"/>
      <c r="D71" s="448"/>
      <c r="E71" s="448"/>
      <c r="F71" s="448"/>
      <c r="G71" s="449"/>
      <c r="H71" s="97"/>
      <c r="I71" s="402" t="s">
        <v>249</v>
      </c>
      <c r="J71" s="403"/>
      <c r="K71" s="403"/>
      <c r="L71" s="403"/>
      <c r="M71" s="403"/>
      <c r="N71" s="403"/>
      <c r="O71" s="403"/>
      <c r="P71" s="403"/>
      <c r="Q71" s="403"/>
      <c r="R71" s="403"/>
      <c r="S71" s="404"/>
    </row>
    <row r="72" spans="1:19" ht="13.5" thickBot="1" x14ac:dyDescent="0.25">
      <c r="A72" s="204" t="s">
        <v>25</v>
      </c>
      <c r="B72" s="396" t="s">
        <v>121</v>
      </c>
      <c r="C72" s="396"/>
      <c r="D72" s="396"/>
      <c r="E72" s="396" t="s">
        <v>225</v>
      </c>
      <c r="F72" s="396"/>
      <c r="G72" s="210" t="s">
        <v>155</v>
      </c>
      <c r="H72" s="97"/>
      <c r="I72" s="92" t="s">
        <v>25</v>
      </c>
      <c r="J72" s="400" t="s">
        <v>121</v>
      </c>
      <c r="K72" s="396"/>
      <c r="L72" s="396"/>
      <c r="M72" s="396"/>
      <c r="N72" s="444"/>
      <c r="O72" s="451" t="s">
        <v>151</v>
      </c>
      <c r="P72" s="452"/>
      <c r="Q72" s="452"/>
      <c r="R72" s="453"/>
      <c r="S72" s="92" t="s">
        <v>159</v>
      </c>
    </row>
    <row r="73" spans="1:19" ht="20.100000000000001" customHeight="1" x14ac:dyDescent="0.2">
      <c r="A73" s="172">
        <v>1</v>
      </c>
      <c r="B73" s="450"/>
      <c r="C73" s="450"/>
      <c r="D73" s="450"/>
      <c r="E73" s="454"/>
      <c r="F73" s="454"/>
      <c r="G73" s="98"/>
      <c r="H73" s="97"/>
      <c r="I73" s="172">
        <v>1</v>
      </c>
      <c r="J73" s="450"/>
      <c r="K73" s="450"/>
      <c r="L73" s="450"/>
      <c r="M73" s="450"/>
      <c r="N73" s="450"/>
      <c r="O73" s="473"/>
      <c r="P73" s="474"/>
      <c r="Q73" s="474"/>
      <c r="R73" s="475"/>
      <c r="S73" s="98"/>
    </row>
    <row r="74" spans="1:19" ht="20.100000000000001" customHeight="1" x14ac:dyDescent="0.2">
      <c r="A74" s="173">
        <v>2</v>
      </c>
      <c r="B74" s="450"/>
      <c r="C74" s="450"/>
      <c r="D74" s="450"/>
      <c r="E74" s="436"/>
      <c r="F74" s="436"/>
      <c r="G74" s="99"/>
      <c r="H74" s="97"/>
      <c r="I74" s="173">
        <v>2</v>
      </c>
      <c r="J74" s="450"/>
      <c r="K74" s="450"/>
      <c r="L74" s="450"/>
      <c r="M74" s="450"/>
      <c r="N74" s="450"/>
      <c r="O74" s="438"/>
      <c r="P74" s="439"/>
      <c r="Q74" s="439"/>
      <c r="R74" s="440"/>
      <c r="S74" s="99"/>
    </row>
    <row r="75" spans="1:19" ht="20.100000000000001" customHeight="1" x14ac:dyDescent="0.2">
      <c r="A75" s="173">
        <v>3</v>
      </c>
      <c r="B75" s="450"/>
      <c r="C75" s="450"/>
      <c r="D75" s="450"/>
      <c r="E75" s="436"/>
      <c r="F75" s="436"/>
      <c r="G75" s="99"/>
      <c r="H75" s="97"/>
      <c r="I75" s="173">
        <v>3</v>
      </c>
      <c r="J75" s="450"/>
      <c r="K75" s="450"/>
      <c r="L75" s="450"/>
      <c r="M75" s="450"/>
      <c r="N75" s="450"/>
      <c r="O75" s="438"/>
      <c r="P75" s="439"/>
      <c r="Q75" s="439"/>
      <c r="R75" s="440"/>
      <c r="S75" s="99"/>
    </row>
    <row r="76" spans="1:19" ht="20.100000000000001" customHeight="1" x14ac:dyDescent="0.2">
      <c r="A76" s="173">
        <v>4</v>
      </c>
      <c r="B76" s="450"/>
      <c r="C76" s="450"/>
      <c r="D76" s="450"/>
      <c r="E76" s="436"/>
      <c r="F76" s="436"/>
      <c r="G76" s="99"/>
      <c r="H76" s="97"/>
      <c r="I76" s="173">
        <v>4</v>
      </c>
      <c r="J76" s="450"/>
      <c r="K76" s="450"/>
      <c r="L76" s="450"/>
      <c r="M76" s="450"/>
      <c r="N76" s="450"/>
      <c r="O76" s="438"/>
      <c r="P76" s="439"/>
      <c r="Q76" s="439"/>
      <c r="R76" s="440"/>
      <c r="S76" s="99"/>
    </row>
    <row r="77" spans="1:19" ht="20.100000000000001" customHeight="1" thickBot="1" x14ac:dyDescent="0.25">
      <c r="A77" s="170">
        <v>5</v>
      </c>
      <c r="B77" s="450"/>
      <c r="C77" s="450"/>
      <c r="D77" s="450"/>
      <c r="E77" s="437"/>
      <c r="F77" s="437"/>
      <c r="G77" s="95"/>
      <c r="H77" s="97"/>
      <c r="I77" s="170">
        <v>5</v>
      </c>
      <c r="J77" s="450"/>
      <c r="K77" s="450"/>
      <c r="L77" s="450"/>
      <c r="M77" s="450"/>
      <c r="N77" s="450"/>
      <c r="O77" s="441"/>
      <c r="P77" s="442"/>
      <c r="Q77" s="442"/>
      <c r="R77" s="443"/>
      <c r="S77" s="95"/>
    </row>
    <row r="78" spans="1:19" ht="13.5" thickBot="1" x14ac:dyDescent="0.25">
      <c r="A78" s="455" t="s">
        <v>226</v>
      </c>
      <c r="B78" s="456"/>
      <c r="C78" s="456"/>
      <c r="D78" s="456"/>
      <c r="E78" s="456"/>
      <c r="F78" s="456"/>
      <c r="G78" s="211">
        <f>+SUM(G73:G77)</f>
        <v>0</v>
      </c>
      <c r="H78" s="97"/>
      <c r="I78" s="455" t="s">
        <v>189</v>
      </c>
      <c r="J78" s="456"/>
      <c r="K78" s="456"/>
      <c r="L78" s="456"/>
      <c r="M78" s="456"/>
      <c r="N78" s="456"/>
      <c r="O78" s="456"/>
      <c r="P78" s="456"/>
      <c r="Q78" s="456"/>
      <c r="R78" s="457"/>
      <c r="S78" s="96">
        <f>IF(SUM(S73:S77)&gt;45,45,SUM(S73:S77))</f>
        <v>0</v>
      </c>
    </row>
    <row r="79" spans="1:19" ht="13.5" thickBot="1" x14ac:dyDescent="0.25">
      <c r="A79" s="97"/>
      <c r="B79" s="97"/>
      <c r="C79" s="97"/>
      <c r="D79" s="171"/>
      <c r="E79" s="97"/>
      <c r="F79" s="97"/>
      <c r="G79" s="97"/>
      <c r="H79" s="97"/>
      <c r="I79" s="97"/>
      <c r="J79" s="97"/>
      <c r="K79" s="97"/>
      <c r="L79" s="97"/>
      <c r="M79" s="97"/>
      <c r="N79" s="97"/>
      <c r="O79" s="97"/>
      <c r="P79" s="97"/>
      <c r="Q79" s="97"/>
      <c r="R79" s="97"/>
      <c r="S79" s="97"/>
    </row>
    <row r="80" spans="1:19" ht="13.5" thickBot="1" x14ac:dyDescent="0.25">
      <c r="A80" s="447" t="s">
        <v>14</v>
      </c>
      <c r="B80" s="448"/>
      <c r="C80" s="448"/>
      <c r="D80" s="448"/>
      <c r="E80" s="448"/>
      <c r="F80" s="448"/>
      <c r="G80" s="449"/>
      <c r="H80" s="97"/>
      <c r="I80" s="402" t="s">
        <v>30</v>
      </c>
      <c r="J80" s="403"/>
      <c r="K80" s="403"/>
      <c r="L80" s="403"/>
      <c r="M80" s="403"/>
      <c r="N80" s="403"/>
      <c r="O80" s="403"/>
      <c r="P80" s="403"/>
      <c r="Q80" s="403"/>
      <c r="R80" s="403"/>
      <c r="S80" s="404"/>
    </row>
    <row r="81" spans="1:19" ht="13.5" thickBot="1" x14ac:dyDescent="0.25">
      <c r="A81" s="204" t="s">
        <v>25</v>
      </c>
      <c r="B81" s="401" t="s">
        <v>151</v>
      </c>
      <c r="C81" s="479"/>
      <c r="D81" s="479"/>
      <c r="E81" s="479"/>
      <c r="F81" s="480"/>
      <c r="G81" s="210" t="s">
        <v>155</v>
      </c>
      <c r="H81" s="97"/>
      <c r="I81" s="92" t="s">
        <v>25</v>
      </c>
      <c r="J81" s="400" t="s">
        <v>233</v>
      </c>
      <c r="K81" s="396"/>
      <c r="L81" s="396"/>
      <c r="M81" s="396"/>
      <c r="N81" s="444"/>
      <c r="O81" s="451" t="s">
        <v>234</v>
      </c>
      <c r="P81" s="452"/>
      <c r="Q81" s="452"/>
      <c r="R81" s="453"/>
      <c r="S81" s="92" t="s">
        <v>159</v>
      </c>
    </row>
    <row r="82" spans="1:19" ht="21.95" customHeight="1" x14ac:dyDescent="0.2">
      <c r="A82" s="172">
        <v>1</v>
      </c>
      <c r="B82" s="481"/>
      <c r="C82" s="482"/>
      <c r="D82" s="482"/>
      <c r="E82" s="482"/>
      <c r="F82" s="483"/>
      <c r="G82" s="98"/>
      <c r="H82" s="97"/>
      <c r="I82" s="172">
        <v>1</v>
      </c>
      <c r="J82" s="450"/>
      <c r="K82" s="450"/>
      <c r="L82" s="450"/>
      <c r="M82" s="450"/>
      <c r="N82" s="450"/>
      <c r="O82" s="473"/>
      <c r="P82" s="474"/>
      <c r="Q82" s="474"/>
      <c r="R82" s="475"/>
      <c r="S82" s="98"/>
    </row>
    <row r="83" spans="1:19" ht="21.95" customHeight="1" thickBot="1" x14ac:dyDescent="0.25">
      <c r="A83" s="173">
        <v>2</v>
      </c>
      <c r="B83" s="484"/>
      <c r="C83" s="485"/>
      <c r="D83" s="485"/>
      <c r="E83" s="485"/>
      <c r="F83" s="486"/>
      <c r="G83" s="99"/>
      <c r="H83" s="97"/>
      <c r="I83" s="173">
        <v>2</v>
      </c>
      <c r="J83" s="478"/>
      <c r="K83" s="478"/>
      <c r="L83" s="478"/>
      <c r="M83" s="478"/>
      <c r="N83" s="478"/>
      <c r="O83" s="438"/>
      <c r="P83" s="439"/>
      <c r="Q83" s="439"/>
      <c r="R83" s="440"/>
      <c r="S83" s="99"/>
    </row>
    <row r="84" spans="1:19" ht="21.95" customHeight="1" thickBot="1" x14ac:dyDescent="0.25">
      <c r="A84" s="455" t="s">
        <v>232</v>
      </c>
      <c r="B84" s="456"/>
      <c r="C84" s="456"/>
      <c r="D84" s="456"/>
      <c r="E84" s="456"/>
      <c r="F84" s="456"/>
      <c r="G84" s="211">
        <f>SUM(G82:G83)</f>
        <v>0</v>
      </c>
      <c r="I84" s="137">
        <v>3</v>
      </c>
      <c r="J84" s="478"/>
      <c r="K84" s="478"/>
      <c r="L84" s="478"/>
      <c r="M84" s="478"/>
      <c r="N84" s="478"/>
      <c r="O84" s="438"/>
      <c r="P84" s="439"/>
      <c r="Q84" s="439"/>
      <c r="R84" s="440"/>
      <c r="S84" s="94"/>
    </row>
    <row r="85" spans="1:19" ht="21.95" customHeight="1" x14ac:dyDescent="0.2">
      <c r="A85" s="487"/>
      <c r="B85" s="487"/>
      <c r="C85" s="487"/>
      <c r="D85" s="487"/>
      <c r="E85" s="487"/>
      <c r="F85" s="487"/>
      <c r="G85" s="487"/>
      <c r="I85" s="137">
        <v>4</v>
      </c>
      <c r="J85" s="478"/>
      <c r="K85" s="478"/>
      <c r="L85" s="478"/>
      <c r="M85" s="478"/>
      <c r="N85" s="478"/>
      <c r="O85" s="438"/>
      <c r="P85" s="439"/>
      <c r="Q85" s="439"/>
      <c r="R85" s="440"/>
      <c r="S85" s="94"/>
    </row>
    <row r="86" spans="1:19" ht="21.95" customHeight="1" x14ac:dyDescent="0.2">
      <c r="A86" s="488"/>
      <c r="B86" s="488"/>
      <c r="C86" s="488"/>
      <c r="D86" s="488"/>
      <c r="E86" s="488"/>
      <c r="F86" s="488"/>
      <c r="G86" s="488"/>
      <c r="I86" s="174">
        <v>5</v>
      </c>
      <c r="J86" s="498"/>
      <c r="K86" s="498"/>
      <c r="L86" s="498"/>
      <c r="M86" s="498"/>
      <c r="N86" s="498"/>
      <c r="O86" s="441"/>
      <c r="P86" s="442"/>
      <c r="Q86" s="442"/>
      <c r="R86" s="443"/>
      <c r="S86" s="101"/>
    </row>
    <row r="87" spans="1:19" ht="21.95" customHeight="1" x14ac:dyDescent="0.2">
      <c r="A87" s="488"/>
      <c r="B87" s="488"/>
      <c r="C87" s="488"/>
      <c r="D87" s="488"/>
      <c r="E87" s="488"/>
      <c r="F87" s="488"/>
      <c r="G87" s="488"/>
      <c r="I87" s="174">
        <v>6</v>
      </c>
      <c r="J87" s="498"/>
      <c r="K87" s="498"/>
      <c r="L87" s="498"/>
      <c r="M87" s="498"/>
      <c r="N87" s="498"/>
      <c r="O87" s="441"/>
      <c r="P87" s="442"/>
      <c r="Q87" s="442"/>
      <c r="R87" s="443"/>
      <c r="S87" s="101"/>
    </row>
    <row r="88" spans="1:19" ht="21.95" customHeight="1" thickBot="1" x14ac:dyDescent="0.25">
      <c r="A88" s="488"/>
      <c r="B88" s="488"/>
      <c r="C88" s="488"/>
      <c r="D88" s="488"/>
      <c r="E88" s="488"/>
      <c r="F88" s="488"/>
      <c r="G88" s="488"/>
      <c r="I88" s="174">
        <v>7</v>
      </c>
      <c r="J88" s="498"/>
      <c r="K88" s="498"/>
      <c r="L88" s="498"/>
      <c r="M88" s="498"/>
      <c r="N88" s="498"/>
      <c r="O88" s="441"/>
      <c r="P88" s="442"/>
      <c r="Q88" s="442"/>
      <c r="R88" s="443"/>
      <c r="S88" s="101"/>
    </row>
    <row r="89" spans="1:19" ht="13.5" thickBot="1" x14ac:dyDescent="0.25">
      <c r="A89" s="488"/>
      <c r="B89" s="488"/>
      <c r="C89" s="488"/>
      <c r="D89" s="488"/>
      <c r="E89" s="488"/>
      <c r="F89" s="488"/>
      <c r="G89" s="488"/>
      <c r="I89" s="499" t="s">
        <v>235</v>
      </c>
      <c r="J89" s="500"/>
      <c r="K89" s="500"/>
      <c r="L89" s="500"/>
      <c r="M89" s="500"/>
      <c r="N89" s="500"/>
      <c r="O89" s="500"/>
      <c r="P89" s="500"/>
      <c r="Q89" s="500"/>
      <c r="R89" s="501"/>
      <c r="S89" s="96">
        <f>SUM(S82:S88)</f>
        <v>0</v>
      </c>
    </row>
    <row r="90" spans="1:19" ht="13.5" thickBot="1" x14ac:dyDescent="0.25">
      <c r="A90" s="488"/>
      <c r="B90" s="488"/>
      <c r="C90" s="488"/>
      <c r="D90" s="488"/>
      <c r="E90" s="488"/>
      <c r="F90" s="488"/>
      <c r="G90" s="488"/>
      <c r="H90" s="102"/>
      <c r="I90" s="102"/>
      <c r="J90" s="102"/>
      <c r="K90" s="102"/>
      <c r="L90" s="102"/>
      <c r="M90" s="102"/>
    </row>
    <row r="91" spans="1:19" x14ac:dyDescent="0.2">
      <c r="A91" s="102"/>
      <c r="B91" s="497" t="s">
        <v>236</v>
      </c>
      <c r="C91" s="497"/>
      <c r="D91" s="497"/>
      <c r="E91" s="502" t="s">
        <v>237</v>
      </c>
      <c r="F91" s="502"/>
      <c r="G91" s="502"/>
      <c r="H91" s="102"/>
      <c r="I91" s="102"/>
      <c r="J91" s="102"/>
      <c r="K91" s="102"/>
      <c r="L91" s="102"/>
      <c r="M91" s="102"/>
      <c r="N91" s="489" t="s">
        <v>21</v>
      </c>
      <c r="O91" s="490"/>
      <c r="P91" s="490"/>
      <c r="Q91" s="490"/>
      <c r="R91" s="493">
        <f>+M35+G45+S45+G54+S54+G60+S60+G69+S69+G78+S78+G84+S89</f>
        <v>0</v>
      </c>
      <c r="S91" s="494"/>
    </row>
    <row r="92" spans="1:19" ht="13.5" thickBot="1" x14ac:dyDescent="0.25">
      <c r="A92" s="102"/>
      <c r="B92" s="102"/>
      <c r="C92" s="102"/>
      <c r="D92" s="175"/>
      <c r="E92" s="102"/>
      <c r="F92" s="102"/>
      <c r="G92" s="102"/>
      <c r="H92" s="102"/>
      <c r="I92" s="102"/>
      <c r="J92" s="102"/>
      <c r="K92" s="102"/>
      <c r="L92" s="102"/>
      <c r="M92" s="102"/>
      <c r="N92" s="491"/>
      <c r="O92" s="492"/>
      <c r="P92" s="492"/>
      <c r="Q92" s="492"/>
      <c r="R92" s="495"/>
      <c r="S92" s="496"/>
    </row>
    <row r="93" spans="1:19" x14ac:dyDescent="0.2">
      <c r="A93" s="102"/>
      <c r="B93" s="212" t="s">
        <v>279</v>
      </c>
      <c r="C93" s="102"/>
      <c r="D93" s="175"/>
      <c r="E93" s="102"/>
      <c r="F93" s="102"/>
      <c r="G93" s="102"/>
      <c r="H93" s="102"/>
      <c r="I93" s="102"/>
      <c r="J93" s="102"/>
      <c r="K93" s="102"/>
      <c r="L93" s="102"/>
      <c r="M93" s="102"/>
      <c r="N93" s="102"/>
      <c r="O93" s="102"/>
      <c r="P93" s="102"/>
      <c r="Q93" s="102"/>
      <c r="R93" s="102"/>
      <c r="S93" s="102"/>
    </row>
    <row r="97" spans="5:5" x14ac:dyDescent="0.2">
      <c r="E97" s="176"/>
    </row>
  </sheetData>
  <sheetProtection algorithmName="SHA-512" hashValue="sWz3/ctMFBA3rpw+cHZRyob8Eh+qxiU56mhg4GxGFIMyd4jIiA7jOmheDuAVWrAulE6WgubHKzTe/xt7kV7vhA==" saltValue="1WpnHCm/V/qZRzMaAr6WlA==" spinCount="100000" sheet="1" objects="1" scenarios="1"/>
  <mergeCells count="197">
    <mergeCell ref="A1:S1"/>
    <mergeCell ref="A2:S2"/>
    <mergeCell ref="A3:N3"/>
    <mergeCell ref="O3:P3"/>
    <mergeCell ref="Q3:R3"/>
    <mergeCell ref="A5:C5"/>
    <mergeCell ref="D5:G5"/>
    <mergeCell ref="J5:M5"/>
    <mergeCell ref="N5:R5"/>
    <mergeCell ref="A11:C11"/>
    <mergeCell ref="D11:G11"/>
    <mergeCell ref="J11:M11"/>
    <mergeCell ref="N11:R11"/>
    <mergeCell ref="A13:S13"/>
    <mergeCell ref="A16:E16"/>
    <mergeCell ref="G16:K16"/>
    <mergeCell ref="A7:C7"/>
    <mergeCell ref="D7:G7"/>
    <mergeCell ref="J7:M7"/>
    <mergeCell ref="N7:R7"/>
    <mergeCell ref="A9:C9"/>
    <mergeCell ref="D9:G9"/>
    <mergeCell ref="J9:M9"/>
    <mergeCell ref="N9:R9"/>
    <mergeCell ref="J18:J19"/>
    <mergeCell ref="K18:M18"/>
    <mergeCell ref="N18:S18"/>
    <mergeCell ref="A28:J28"/>
    <mergeCell ref="A29:J29"/>
    <mergeCell ref="A30:J30"/>
    <mergeCell ref="A18:A19"/>
    <mergeCell ref="B18:B19"/>
    <mergeCell ref="C18:C19"/>
    <mergeCell ref="D18:G18"/>
    <mergeCell ref="H18:H19"/>
    <mergeCell ref="I18:I19"/>
    <mergeCell ref="B39:D39"/>
    <mergeCell ref="E39:F39"/>
    <mergeCell ref="J39:N39"/>
    <mergeCell ref="O39:R39"/>
    <mergeCell ref="B40:D40"/>
    <mergeCell ref="E40:F40"/>
    <mergeCell ref="J40:N40"/>
    <mergeCell ref="O40:R40"/>
    <mergeCell ref="G33:N33"/>
    <mergeCell ref="G34:L34"/>
    <mergeCell ref="M34:N34"/>
    <mergeCell ref="G35:L35"/>
    <mergeCell ref="M35:N35"/>
    <mergeCell ref="A38:G38"/>
    <mergeCell ref="I38:S38"/>
    <mergeCell ref="B43:D43"/>
    <mergeCell ref="E43:F43"/>
    <mergeCell ref="J43:N43"/>
    <mergeCell ref="O43:R43"/>
    <mergeCell ref="B44:D44"/>
    <mergeCell ref="E44:F44"/>
    <mergeCell ref="J44:N44"/>
    <mergeCell ref="O44:R44"/>
    <mergeCell ref="B41:D41"/>
    <mergeCell ref="E41:F41"/>
    <mergeCell ref="J41:N41"/>
    <mergeCell ref="O41:R41"/>
    <mergeCell ref="B42:D42"/>
    <mergeCell ref="E42:F42"/>
    <mergeCell ref="J42:N42"/>
    <mergeCell ref="O42:R42"/>
    <mergeCell ref="B49:D49"/>
    <mergeCell ref="E49:F49"/>
    <mergeCell ref="J49:N49"/>
    <mergeCell ref="O49:R49"/>
    <mergeCell ref="B50:D50"/>
    <mergeCell ref="E50:F50"/>
    <mergeCell ref="J50:N50"/>
    <mergeCell ref="O50:R50"/>
    <mergeCell ref="A45:F45"/>
    <mergeCell ref="I45:R45"/>
    <mergeCell ref="A47:G47"/>
    <mergeCell ref="I47:S47"/>
    <mergeCell ref="B48:D48"/>
    <mergeCell ref="E48:F48"/>
    <mergeCell ref="J48:N48"/>
    <mergeCell ref="O48:R48"/>
    <mergeCell ref="B53:D53"/>
    <mergeCell ref="E53:F53"/>
    <mergeCell ref="J53:N53"/>
    <mergeCell ref="O53:R53"/>
    <mergeCell ref="A54:F54"/>
    <mergeCell ref="I54:R54"/>
    <mergeCell ref="B51:D51"/>
    <mergeCell ref="E51:F51"/>
    <mergeCell ref="J51:N51"/>
    <mergeCell ref="O51:R51"/>
    <mergeCell ref="B52:D52"/>
    <mergeCell ref="E52:F52"/>
    <mergeCell ref="J52:N52"/>
    <mergeCell ref="O52:R52"/>
    <mergeCell ref="B58:D58"/>
    <mergeCell ref="E58:F58"/>
    <mergeCell ref="J58:N58"/>
    <mergeCell ref="O58:R58"/>
    <mergeCell ref="B59:D59"/>
    <mergeCell ref="E59:F59"/>
    <mergeCell ref="J59:N59"/>
    <mergeCell ref="O59:R59"/>
    <mergeCell ref="A56:G56"/>
    <mergeCell ref="I56:S56"/>
    <mergeCell ref="B57:D57"/>
    <mergeCell ref="E57:F57"/>
    <mergeCell ref="J57:N57"/>
    <mergeCell ref="O57:R57"/>
    <mergeCell ref="B64:D64"/>
    <mergeCell ref="E64:F64"/>
    <mergeCell ref="J64:N64"/>
    <mergeCell ref="O64:R64"/>
    <mergeCell ref="B65:D65"/>
    <mergeCell ref="E65:F65"/>
    <mergeCell ref="J65:N65"/>
    <mergeCell ref="O65:R65"/>
    <mergeCell ref="A60:F60"/>
    <mergeCell ref="I60:R60"/>
    <mergeCell ref="A62:G62"/>
    <mergeCell ref="I62:S62"/>
    <mergeCell ref="B63:D63"/>
    <mergeCell ref="E63:F63"/>
    <mergeCell ref="J63:N63"/>
    <mergeCell ref="O63:R63"/>
    <mergeCell ref="B68:D68"/>
    <mergeCell ref="E68:F68"/>
    <mergeCell ref="J68:N68"/>
    <mergeCell ref="O68:R68"/>
    <mergeCell ref="A69:F69"/>
    <mergeCell ref="I69:R69"/>
    <mergeCell ref="B66:D66"/>
    <mergeCell ref="E66:F66"/>
    <mergeCell ref="J66:N66"/>
    <mergeCell ref="O66:R66"/>
    <mergeCell ref="B67:D67"/>
    <mergeCell ref="E67:F67"/>
    <mergeCell ref="J67:N67"/>
    <mergeCell ref="O67:R67"/>
    <mergeCell ref="B73:D73"/>
    <mergeCell ref="E73:F73"/>
    <mergeCell ref="J73:N73"/>
    <mergeCell ref="O73:R73"/>
    <mergeCell ref="B74:D74"/>
    <mergeCell ref="E74:F74"/>
    <mergeCell ref="J74:N74"/>
    <mergeCell ref="O74:R74"/>
    <mergeCell ref="A71:G71"/>
    <mergeCell ref="I71:S71"/>
    <mergeCell ref="B72:D72"/>
    <mergeCell ref="E72:F72"/>
    <mergeCell ref="J72:N72"/>
    <mergeCell ref="O72:R72"/>
    <mergeCell ref="B77:D77"/>
    <mergeCell ref="E77:F77"/>
    <mergeCell ref="J77:N77"/>
    <mergeCell ref="O77:R77"/>
    <mergeCell ref="A78:F78"/>
    <mergeCell ref="I78:R78"/>
    <mergeCell ref="B75:D75"/>
    <mergeCell ref="E75:F75"/>
    <mergeCell ref="J75:N75"/>
    <mergeCell ref="O75:R75"/>
    <mergeCell ref="B76:D76"/>
    <mergeCell ref="E76:F76"/>
    <mergeCell ref="J76:N76"/>
    <mergeCell ref="O76:R76"/>
    <mergeCell ref="B83:F83"/>
    <mergeCell ref="J83:N83"/>
    <mergeCell ref="O83:R83"/>
    <mergeCell ref="A84:F84"/>
    <mergeCell ref="J84:N84"/>
    <mergeCell ref="O84:R84"/>
    <mergeCell ref="A80:G80"/>
    <mergeCell ref="I80:S80"/>
    <mergeCell ref="B81:F81"/>
    <mergeCell ref="J81:N81"/>
    <mergeCell ref="O81:R81"/>
    <mergeCell ref="B82:F82"/>
    <mergeCell ref="J82:N82"/>
    <mergeCell ref="O82:R82"/>
    <mergeCell ref="B91:D91"/>
    <mergeCell ref="E91:G91"/>
    <mergeCell ref="N91:Q92"/>
    <mergeCell ref="R91:S92"/>
    <mergeCell ref="A85:G90"/>
    <mergeCell ref="J85:N85"/>
    <mergeCell ref="O85:R85"/>
    <mergeCell ref="J86:N86"/>
    <mergeCell ref="O86:R86"/>
    <mergeCell ref="J87:N87"/>
    <mergeCell ref="O87:R87"/>
    <mergeCell ref="J88:N88"/>
    <mergeCell ref="O88:R88"/>
    <mergeCell ref="I89:R89"/>
  </mergeCells>
  <dataValidations count="6">
    <dataValidation type="decimal" allowBlank="1" showInputMessage="1" showErrorMessage="1" errorTitle="Error" error="Solo se permiten datos númericos" sqref="J20:J27">
      <formula1>0</formula1>
      <formula2>100</formula2>
    </dataValidation>
    <dataValidation type="decimal" allowBlank="1" showInputMessage="1" showErrorMessage="1" errorTitle="Error" error="Solo se permiten datos numericos" sqref="K20:L20">
      <formula1>0</formula1>
      <formula2>100</formula2>
    </dataValidation>
    <dataValidation type="decimal" allowBlank="1" showInputMessage="1" showErrorMessage="1" errorTitle="Error" error="Solo se permiten datos numericos." sqref="M20">
      <formula1>0</formula1>
      <formula2>100</formula2>
    </dataValidation>
    <dataValidation allowBlank="1" showInputMessage="1" showErrorMessage="1" errorTitle="Error" error="Seleccione un Item de la lista" sqref="B82"/>
    <dataValidation allowBlank="1" showInputMessage="1" showErrorMessage="1" errorTitle="Error" error="Seleccione una opción del listado" sqref="J82:N82"/>
    <dataValidation allowBlank="1" showInputMessage="1" showErrorMessage="1" errorTitle="Error" error="Seleccione el nivel educativo._x000a_Límite:_x000a_Pregrado[20 Horas]_x000a_Posgrado[30 Horas]" sqref="G64"/>
  </dataValidations>
  <pageMargins left="0.3" right="0.25" top="0.75" bottom="0.25" header="0.3" footer="0.3"/>
  <pageSetup paperSize="14" scale="66" orientation="landscape" r:id="rId1"/>
  <rowBreaks count="1" manualBreakCount="1">
    <brk id="55" max="16383" man="1"/>
  </rowBreaks>
  <drawing r:id="rId2"/>
  <extLst>
    <ext xmlns:x14="http://schemas.microsoft.com/office/spreadsheetml/2009/9/main" uri="{CCE6A557-97BC-4b89-ADB6-D9C93CAAB3DF}">
      <x14:dataValidations xmlns:xm="http://schemas.microsoft.com/office/excel/2006/main" count="18">
        <x14:dataValidation type="list" showInputMessage="1" showErrorMessage="1" errorTitle="Error" error="Seleccione un valor de la lista desplegable">
          <x14:formula1>
            <xm:f>INFORMACION!$A$2:$A$3</xm:f>
          </x14:formula1>
          <xm:sqref>B20:B26</xm:sqref>
        </x14:dataValidation>
        <x14:dataValidation type="list" showInputMessage="1" showErrorMessage="1">
          <x14:formula1>
            <xm:f>INFORMACION!$B$2:$B$3</xm:f>
          </x14:formula1>
          <xm:sqref>C20:C26</xm:sqref>
        </x14:dataValidation>
        <x14:dataValidation type="list" showInputMessage="1" showErrorMessage="1">
          <x14:formula1>
            <xm:f>INFORMACION!$C$2:$C$23</xm:f>
          </x14:formula1>
          <xm:sqref>I20:I27</xm:sqref>
        </x14:dataValidation>
        <x14:dataValidation type="list" showInputMessage="1" showErrorMessage="1" errorTitle="Error" error="Seleccione una opción de la lista desplegable">
          <x14:formula1>
            <xm:f>INFORMACION!$D$2:$D$7</xm:f>
          </x14:formula1>
          <xm:sqref>G20:G26</xm:sqref>
        </x14:dataValidation>
        <x14:dataValidation type="list" allowBlank="1" showInputMessage="1" showErrorMessage="1" errorTitle="Error" error="Seleccione el tipo de vinculación del listado">
          <x14:formula1>
            <xm:f>INFORMACION!$F$3:$F$4</xm:f>
          </x14:formula1>
          <xm:sqref>D9:G9</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una opción del listado">
          <x14:formula1>
            <xm:f>INFORMACION!$T$2:$T$4</xm:f>
          </x14:formula1>
          <xm:sqref>E17 G16</xm:sqref>
        </x14:dataValidation>
        <x14:dataValidation type="list" allowBlank="1" showInputMessage="1" showErrorMessage="1" errorTitle="Error" error="Seleccione un Item de la lista">
          <x14:formula1>
            <xm:f>INFORMACION!$W$2:$W$14</xm:f>
          </x14:formula1>
          <xm:sqref>B49:D53</xm:sqref>
        </x14:dataValidation>
        <x14:dataValidation type="list" allowBlank="1" showInputMessage="1" showErrorMessage="1" errorTitle="Error" error="Seleccione una opción del listado">
          <x14:formula1>
            <xm:f>INFORMACION!$X$2:$X$5</xm:f>
          </x14:formula1>
          <xm:sqref>J49:N53</xm:sqref>
        </x14:dataValidation>
        <x14:dataValidation type="list" allowBlank="1" showInputMessage="1" showErrorMessage="1" errorTitle="Error" error="Seleccione un Item de la lista">
          <x14:formula1>
            <xm:f>INFORMACION!$A$2:$A$3</xm:f>
          </x14:formula1>
          <xm:sqref>B64:D68</xm:sqref>
        </x14:dataValidation>
        <x14:dataValidation type="list" allowBlank="1" showInputMessage="1" showErrorMessage="1" errorTitle="Error" error="Seleccione una opción del listado">
          <x14:formula1>
            <xm:f>INFORMACION!$Y$2:$Y$4</xm:f>
          </x14:formula1>
          <xm:sqref>J64:N68</xm:sqref>
        </x14:dataValidation>
        <x14:dataValidation type="list" allowBlank="1" showInputMessage="1" showErrorMessage="1" errorTitle="Error" error="Seleccione un Item de la lista">
          <x14:formula1>
            <xm:f>INFORMACION!$Z$2:$Z$9</xm:f>
          </x14:formula1>
          <xm:sqref>B58:D59</xm:sqref>
        </x14:dataValidation>
        <x14:dataValidation type="list" allowBlank="1" showInputMessage="1" showErrorMessage="1" errorTitle="Error" error="Seleccione una opción del listado">
          <x14:formula1>
            <xm:f>INFORMACION!$AB$2:$AB$12</xm:f>
          </x14:formula1>
          <xm:sqref>J58:N59</xm:sqref>
        </x14:dataValidation>
        <x14:dataValidation type="list" allowBlank="1" showInputMessage="1" showErrorMessage="1" errorTitle="Error" error="Seleccione un Item de la lista">
          <x14:formula1>
            <xm:f>INFORMACION!$AC$2:$AC$8</xm:f>
          </x14:formula1>
          <xm:sqref>B73:D77</xm:sqref>
        </x14:dataValidation>
        <x14:dataValidation type="list" allowBlank="1" showInputMessage="1" showErrorMessage="1" errorTitle="Error" error="Seleccione una opción del listado">
          <x14:formula1>
            <xm:f>INFORMACION!$AD$2:$AD$5</xm:f>
          </x14:formula1>
          <xm:sqref>J73:N77</xm:sqref>
        </x14:dataValidation>
        <x14:dataValidation type="list" allowBlank="1" showInputMessage="1" showErrorMessage="1" errorTitle="Error" error="Seleccione una opción de la lista">
          <x14:formula1>
            <xm:f>INFORMACION!$AE$2:$AE$5</xm:f>
          </x14:formula1>
          <xm:sqref>B40:D44</xm:sqref>
        </x14:dataValidation>
        <x14:dataValidation type="list" allowBlank="1" showInputMessage="1" showErrorMessage="1" errorTitle="Error" error="Seleccione una opción de la lista">
          <x14:formula1>
            <xm:f>INFORMACION!$AF$2:$AF$3</xm:f>
          </x14:formula1>
          <xm:sqref>J40:N44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92D050"/>
  </sheetPr>
  <dimension ref="A1:F18"/>
  <sheetViews>
    <sheetView workbookViewId="0">
      <selection activeCell="A13" sqref="A13:B13"/>
    </sheetView>
  </sheetViews>
  <sheetFormatPr baseColWidth="10" defaultColWidth="11.42578125" defaultRowHeight="12.75" x14ac:dyDescent="0.2"/>
  <cols>
    <col min="1" max="1" width="22.85546875" style="1" customWidth="1"/>
    <col min="2" max="2" width="20.7109375" style="1" customWidth="1"/>
    <col min="3" max="3" width="8.42578125" style="1" customWidth="1"/>
    <col min="4" max="4" width="17.42578125" style="1" customWidth="1"/>
    <col min="5" max="5" width="7" style="1" customWidth="1"/>
    <col min="6" max="6" width="32.5703125" style="1" customWidth="1"/>
    <col min="7" max="16384" width="11.42578125" style="1"/>
  </cols>
  <sheetData>
    <row r="1" spans="1:6" ht="15" x14ac:dyDescent="0.2">
      <c r="A1" s="231" t="s">
        <v>24</v>
      </c>
      <c r="B1" s="232"/>
      <c r="C1" s="232"/>
      <c r="D1" s="232"/>
      <c r="E1" s="232"/>
      <c r="F1" s="233"/>
    </row>
    <row r="2" spans="1:6" ht="15" x14ac:dyDescent="0.2">
      <c r="A2" s="234" t="s">
        <v>20</v>
      </c>
      <c r="B2" s="235"/>
      <c r="C2" s="235"/>
      <c r="D2" s="235"/>
      <c r="E2" s="235"/>
      <c r="F2" s="236"/>
    </row>
    <row r="3" spans="1:6" ht="20.25" customHeight="1" x14ac:dyDescent="0.2">
      <c r="A3" s="237" t="s">
        <v>44</v>
      </c>
      <c r="B3" s="238"/>
      <c r="C3" s="238"/>
      <c r="D3" s="238"/>
      <c r="E3" s="238"/>
      <c r="F3" s="239"/>
    </row>
    <row r="4" spans="1:6" ht="20.25" customHeight="1" thickBot="1" x14ac:dyDescent="0.25">
      <c r="A4" s="4"/>
      <c r="B4" s="5"/>
      <c r="C4" s="5"/>
      <c r="D4" s="6"/>
      <c r="E4" s="6"/>
      <c r="F4" s="7"/>
    </row>
    <row r="5" spans="1:6" ht="30" customHeight="1" thickBot="1" x14ac:dyDescent="0.25">
      <c r="A5" s="8" t="s">
        <v>28</v>
      </c>
      <c r="B5" s="243">
        <f>'RESUMEN-DPTO'!T8</f>
        <v>0</v>
      </c>
      <c r="C5" s="244"/>
      <c r="D5" s="8" t="s">
        <v>27</v>
      </c>
      <c r="E5" s="243">
        <f>'RESUMEN-DPTO'!D8</f>
        <v>0</v>
      </c>
      <c r="F5" s="244"/>
    </row>
    <row r="6" spans="1:6" ht="5.25" customHeight="1" thickBot="1" x14ac:dyDescent="0.25">
      <c r="A6" s="11"/>
      <c r="B6" s="3"/>
      <c r="C6" s="3"/>
      <c r="D6" s="9"/>
      <c r="E6" s="9"/>
      <c r="F6" s="10"/>
    </row>
    <row r="7" spans="1:6" s="2" customFormat="1" ht="32.25" customHeight="1" x14ac:dyDescent="0.2">
      <c r="A7" s="245" t="s">
        <v>29</v>
      </c>
      <c r="B7" s="246"/>
      <c r="C7" s="240" t="s">
        <v>43</v>
      </c>
      <c r="D7" s="241"/>
      <c r="E7" s="242"/>
      <c r="F7" s="13" t="s">
        <v>45</v>
      </c>
    </row>
    <row r="8" spans="1:6" ht="50.25" customHeight="1" x14ac:dyDescent="0.2">
      <c r="A8" s="247" t="e">
        <f>#REF!</f>
        <v>#REF!</v>
      </c>
      <c r="B8" s="248"/>
      <c r="C8" s="251">
        <f ca="1">'RESUMEN-DPTO'!AB53</f>
        <v>0</v>
      </c>
      <c r="D8" s="252"/>
      <c r="E8" s="253"/>
      <c r="F8" s="14" t="e">
        <f ca="1">C8/$C$15*100</f>
        <v>#DIV/0!</v>
      </c>
    </row>
    <row r="9" spans="1:6" ht="36" customHeight="1" x14ac:dyDescent="0.2">
      <c r="A9" s="247" t="e">
        <f>#REF!</f>
        <v>#REF!</v>
      </c>
      <c r="B9" s="248"/>
      <c r="C9" s="251">
        <f ca="1">'RESUMEN-DPTO'!AC53</f>
        <v>0</v>
      </c>
      <c r="D9" s="252"/>
      <c r="E9" s="253"/>
      <c r="F9" s="14" t="e">
        <f t="shared" ref="F9:F14" ca="1" si="0">C9/$C$15*100</f>
        <v>#DIV/0!</v>
      </c>
    </row>
    <row r="10" spans="1:6" ht="63" customHeight="1" x14ac:dyDescent="0.2">
      <c r="A10" s="247" t="e">
        <f>#REF!</f>
        <v>#REF!</v>
      </c>
      <c r="B10" s="248"/>
      <c r="C10" s="251">
        <f ca="1">'RESUMEN-DPTO'!AD53</f>
        <v>0</v>
      </c>
      <c r="D10" s="252"/>
      <c r="E10" s="253"/>
      <c r="F10" s="14" t="e">
        <f t="shared" ca="1" si="0"/>
        <v>#DIV/0!</v>
      </c>
    </row>
    <row r="11" spans="1:6" ht="36.75" customHeight="1" x14ac:dyDescent="0.2">
      <c r="A11" s="247" t="e">
        <f>#REF!</f>
        <v>#REF!</v>
      </c>
      <c r="B11" s="248"/>
      <c r="C11" s="251">
        <f ca="1">'RESUMEN-DPTO'!AE53</f>
        <v>0</v>
      </c>
      <c r="D11" s="252"/>
      <c r="E11" s="253"/>
      <c r="F11" s="14" t="e">
        <f t="shared" ca="1" si="0"/>
        <v>#DIV/0!</v>
      </c>
    </row>
    <row r="12" spans="1:6" ht="47.25" customHeight="1" x14ac:dyDescent="0.2">
      <c r="A12" s="247" t="e">
        <f>#REF!</f>
        <v>#REF!</v>
      </c>
      <c r="B12" s="248"/>
      <c r="C12" s="251">
        <f ca="1">'RESUMEN-DPTO'!AF53</f>
        <v>0</v>
      </c>
      <c r="D12" s="252"/>
      <c r="E12" s="253"/>
      <c r="F12" s="14" t="e">
        <f t="shared" ca="1" si="0"/>
        <v>#DIV/0!</v>
      </c>
    </row>
    <row r="13" spans="1:6" ht="58.5" customHeight="1" x14ac:dyDescent="0.2">
      <c r="A13" s="260" t="e">
        <f>#REF!</f>
        <v>#REF!</v>
      </c>
      <c r="B13" s="261"/>
      <c r="C13" s="254">
        <f ca="1">'RESUMEN-DPTO'!AG53</f>
        <v>0</v>
      </c>
      <c r="D13" s="255"/>
      <c r="E13" s="256"/>
      <c r="F13" s="15" t="e">
        <f t="shared" ca="1" si="0"/>
        <v>#DIV/0!</v>
      </c>
    </row>
    <row r="14" spans="1:6" ht="35.25" customHeight="1" thickBot="1" x14ac:dyDescent="0.25">
      <c r="A14" s="262" t="e">
        <f>#REF!</f>
        <v>#REF!</v>
      </c>
      <c r="B14" s="263"/>
      <c r="C14" s="264">
        <f ca="1">'RESUMEN-DPTO'!AH53</f>
        <v>0</v>
      </c>
      <c r="D14" s="265"/>
      <c r="E14" s="266"/>
      <c r="F14" s="30" t="e">
        <f t="shared" ca="1" si="0"/>
        <v>#DIV/0!</v>
      </c>
    </row>
    <row r="15" spans="1:6" ht="24.75" thickTop="1" thickBot="1" x14ac:dyDescent="0.25">
      <c r="A15" s="249" t="s">
        <v>22</v>
      </c>
      <c r="B15" s="250"/>
      <c r="C15" s="257">
        <f ca="1">SUM(C8:E14)</f>
        <v>0</v>
      </c>
      <c r="D15" s="258"/>
      <c r="E15" s="259"/>
      <c r="F15" s="29" t="e">
        <f ca="1">SUM(F8:F14)</f>
        <v>#DIV/0!</v>
      </c>
    </row>
    <row r="16" spans="1:6" x14ac:dyDescent="0.2">
      <c r="C16" s="12"/>
    </row>
    <row r="18" spans="6:6" x14ac:dyDescent="0.2">
      <c r="F18" s="36" t="s">
        <v>110</v>
      </c>
    </row>
  </sheetData>
  <mergeCells count="23">
    <mergeCell ref="A9:B9"/>
    <mergeCell ref="A10:B10"/>
    <mergeCell ref="A11:B11"/>
    <mergeCell ref="C8:E8"/>
    <mergeCell ref="C9:E9"/>
    <mergeCell ref="C10:E10"/>
    <mergeCell ref="C11:E11"/>
    <mergeCell ref="A8:B8"/>
    <mergeCell ref="A12:B12"/>
    <mergeCell ref="A15:B15"/>
    <mergeCell ref="C12:E12"/>
    <mergeCell ref="C13:E13"/>
    <mergeCell ref="C15:E15"/>
    <mergeCell ref="A13:B13"/>
    <mergeCell ref="A14:B14"/>
    <mergeCell ref="C14:E14"/>
    <mergeCell ref="A1:F1"/>
    <mergeCell ref="A2:F2"/>
    <mergeCell ref="A3:F3"/>
    <mergeCell ref="C7:E7"/>
    <mergeCell ref="B5:C5"/>
    <mergeCell ref="E5:F5"/>
    <mergeCell ref="A7:B7"/>
  </mergeCells>
  <phoneticPr fontId="30" type="noConversion"/>
  <printOptions horizontalCentered="1" verticalCentered="1"/>
  <pageMargins left="0.70866141732283472" right="0.70866141732283472" top="0.39370078740157483" bottom="0.39370078740157483" header="0.31496062992125984" footer="0.31496062992125984"/>
  <pageSetup paperSize="5" scale="90" orientation="landscape" horizontalDpi="4294967293"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97"/>
  <sheetViews>
    <sheetView zoomScale="90" zoomScaleNormal="90" workbookViewId="0">
      <selection activeCell="J82" sqref="J82:S83"/>
    </sheetView>
  </sheetViews>
  <sheetFormatPr baseColWidth="10" defaultColWidth="11.42578125" defaultRowHeight="12.75" x14ac:dyDescent="0.2"/>
  <cols>
    <col min="1" max="1" width="3.7109375" style="91" bestFit="1" customWidth="1"/>
    <col min="2" max="2" width="10" style="91" customWidth="1"/>
    <col min="3" max="3" width="9.5703125" style="91" customWidth="1"/>
    <col min="4" max="4" width="10.5703125" style="166" customWidth="1"/>
    <col min="5" max="5" width="54" style="91" customWidth="1"/>
    <col min="6" max="6" width="3.7109375" style="91" customWidth="1"/>
    <col min="7" max="7" width="26.28515625" style="91" customWidth="1"/>
    <col min="8" max="9" width="3.7109375" style="91" customWidth="1"/>
    <col min="10" max="10" width="5.5703125" style="91" bestFit="1" customWidth="1"/>
    <col min="11" max="11" width="6" style="91" bestFit="1" customWidth="1"/>
    <col min="12" max="13" width="6" style="91" customWidth="1"/>
    <col min="14" max="18" width="9.28515625" style="91" customWidth="1"/>
    <col min="19" max="19" width="10" style="91" customWidth="1"/>
    <col min="20" max="16384" width="11.42578125" style="91"/>
  </cols>
  <sheetData>
    <row r="1" spans="1:19" x14ac:dyDescent="0.2">
      <c r="A1" s="408" t="s">
        <v>24</v>
      </c>
      <c r="B1" s="409"/>
      <c r="C1" s="409"/>
      <c r="D1" s="409"/>
      <c r="E1" s="409"/>
      <c r="F1" s="409"/>
      <c r="G1" s="409"/>
      <c r="H1" s="409"/>
      <c r="I1" s="409"/>
      <c r="J1" s="409"/>
      <c r="K1" s="409"/>
      <c r="L1" s="409"/>
      <c r="M1" s="409"/>
      <c r="N1" s="409"/>
      <c r="O1" s="409"/>
      <c r="P1" s="409"/>
      <c r="Q1" s="409"/>
      <c r="R1" s="409"/>
      <c r="S1" s="410"/>
    </row>
    <row r="2" spans="1:19" ht="13.5" thickBot="1" x14ac:dyDescent="0.25">
      <c r="A2" s="377" t="s">
        <v>278</v>
      </c>
      <c r="B2" s="378"/>
      <c r="C2" s="378"/>
      <c r="D2" s="378"/>
      <c r="E2" s="378"/>
      <c r="F2" s="378"/>
      <c r="G2" s="378"/>
      <c r="H2" s="378"/>
      <c r="I2" s="378"/>
      <c r="J2" s="378"/>
      <c r="K2" s="378"/>
      <c r="L2" s="378"/>
      <c r="M2" s="378"/>
      <c r="N2" s="378"/>
      <c r="O2" s="378"/>
      <c r="P2" s="378"/>
      <c r="Q2" s="378"/>
      <c r="R2" s="378"/>
      <c r="S2" s="411"/>
    </row>
    <row r="3" spans="1:19" ht="13.5" thickBot="1" x14ac:dyDescent="0.25">
      <c r="A3" s="377" t="s">
        <v>153</v>
      </c>
      <c r="B3" s="378"/>
      <c r="C3" s="378"/>
      <c r="D3" s="378"/>
      <c r="E3" s="378"/>
      <c r="F3" s="378"/>
      <c r="G3" s="378"/>
      <c r="H3" s="378"/>
      <c r="I3" s="378"/>
      <c r="J3" s="378"/>
      <c r="K3" s="378"/>
      <c r="L3" s="378"/>
      <c r="M3" s="378"/>
      <c r="N3" s="378"/>
      <c r="O3" s="378" t="s">
        <v>0</v>
      </c>
      <c r="P3" s="411"/>
      <c r="Q3" s="434">
        <f>'RESUMEN-DPTO'!AK8</f>
        <v>0</v>
      </c>
      <c r="R3" s="435"/>
      <c r="S3" s="80"/>
    </row>
    <row r="4" spans="1:19" ht="13.5" thickBot="1" x14ac:dyDescent="0.25">
      <c r="A4" s="115"/>
      <c r="B4" s="103"/>
      <c r="C4" s="103"/>
      <c r="D4" s="116"/>
      <c r="E4" s="103"/>
      <c r="F4" s="103"/>
      <c r="G4" s="103"/>
      <c r="H4" s="103"/>
      <c r="I4" s="103"/>
      <c r="J4" s="103"/>
      <c r="K4" s="103"/>
      <c r="L4" s="103"/>
      <c r="M4" s="103"/>
      <c r="N4" s="103"/>
      <c r="O4" s="103"/>
      <c r="P4" s="103"/>
      <c r="Q4" s="103"/>
      <c r="R4" s="103"/>
      <c r="S4" s="80"/>
    </row>
    <row r="5" spans="1:19" ht="13.5" thickBot="1" x14ac:dyDescent="0.25">
      <c r="A5" s="377" t="s">
        <v>56</v>
      </c>
      <c r="B5" s="378"/>
      <c r="C5" s="378"/>
      <c r="D5" s="379">
        <f>'RESUMEN-DPTO'!D8:O8</f>
        <v>0</v>
      </c>
      <c r="E5" s="380"/>
      <c r="F5" s="380"/>
      <c r="G5" s="381"/>
      <c r="H5" s="103"/>
      <c r="I5" s="103"/>
      <c r="J5" s="386" t="s">
        <v>28</v>
      </c>
      <c r="K5" s="386"/>
      <c r="L5" s="386"/>
      <c r="M5" s="386"/>
      <c r="N5" s="379">
        <f>'RESUMEN-DPTO'!T8</f>
        <v>0</v>
      </c>
      <c r="O5" s="387"/>
      <c r="P5" s="387"/>
      <c r="Q5" s="387"/>
      <c r="R5" s="388"/>
      <c r="S5" s="80"/>
    </row>
    <row r="6" spans="1:19" ht="3" customHeight="1" thickBot="1" x14ac:dyDescent="0.25">
      <c r="A6" s="117"/>
      <c r="B6" s="118"/>
      <c r="C6" s="118"/>
      <c r="D6" s="116"/>
      <c r="E6" s="103"/>
      <c r="F6" s="103"/>
      <c r="G6" s="103"/>
      <c r="H6" s="103"/>
      <c r="I6" s="103"/>
      <c r="J6" s="203"/>
      <c r="K6" s="203"/>
      <c r="L6" s="203"/>
      <c r="M6" s="203"/>
      <c r="N6" s="103"/>
      <c r="O6" s="103"/>
      <c r="P6" s="103"/>
      <c r="Q6" s="103"/>
      <c r="R6" s="103"/>
      <c r="S6" s="80"/>
    </row>
    <row r="7" spans="1:19" ht="13.5" thickBot="1" x14ac:dyDescent="0.25">
      <c r="A7" s="377" t="s">
        <v>138</v>
      </c>
      <c r="B7" s="378"/>
      <c r="C7" s="378"/>
      <c r="D7" s="382"/>
      <c r="E7" s="383"/>
      <c r="F7" s="383"/>
      <c r="G7" s="384"/>
      <c r="H7" s="103"/>
      <c r="I7" s="103"/>
      <c r="J7" s="386" t="s">
        <v>55</v>
      </c>
      <c r="K7" s="386"/>
      <c r="L7" s="386"/>
      <c r="M7" s="386"/>
      <c r="N7" s="389"/>
      <c r="O7" s="390"/>
      <c r="P7" s="390"/>
      <c r="Q7" s="390"/>
      <c r="R7" s="391"/>
      <c r="S7" s="80"/>
    </row>
    <row r="8" spans="1:19" ht="2.25" customHeight="1" thickBot="1" x14ac:dyDescent="0.25">
      <c r="A8" s="117"/>
      <c r="B8" s="118"/>
      <c r="C8" s="118"/>
      <c r="D8" s="116"/>
      <c r="E8" s="103"/>
      <c r="F8" s="103"/>
      <c r="G8" s="103"/>
      <c r="H8" s="103"/>
      <c r="I8" s="103"/>
      <c r="J8" s="203"/>
      <c r="K8" s="203"/>
      <c r="L8" s="203"/>
      <c r="M8" s="203"/>
      <c r="N8" s="103"/>
      <c r="O8" s="103"/>
      <c r="P8" s="103"/>
      <c r="Q8" s="103"/>
      <c r="R8" s="103"/>
      <c r="S8" s="80"/>
    </row>
    <row r="9" spans="1:19" ht="13.5" thickBot="1" x14ac:dyDescent="0.25">
      <c r="A9" s="377" t="s">
        <v>42</v>
      </c>
      <c r="B9" s="378"/>
      <c r="C9" s="378"/>
      <c r="D9" s="385"/>
      <c r="E9" s="383"/>
      <c r="F9" s="383"/>
      <c r="G9" s="384"/>
      <c r="H9" s="103"/>
      <c r="I9" s="103"/>
      <c r="J9" s="386" t="s">
        <v>106</v>
      </c>
      <c r="K9" s="386"/>
      <c r="L9" s="386"/>
      <c r="M9" s="386"/>
      <c r="N9" s="392"/>
      <c r="O9" s="390"/>
      <c r="P9" s="390"/>
      <c r="Q9" s="390"/>
      <c r="R9" s="391"/>
      <c r="S9" s="80"/>
    </row>
    <row r="10" spans="1:19" ht="2.25" customHeight="1" thickBot="1" x14ac:dyDescent="0.25">
      <c r="A10" s="117"/>
      <c r="B10" s="118"/>
      <c r="C10" s="118"/>
      <c r="D10" s="116"/>
      <c r="E10" s="103"/>
      <c r="F10" s="103"/>
      <c r="G10" s="103"/>
      <c r="H10" s="103"/>
      <c r="I10" s="103"/>
      <c r="J10" s="118"/>
      <c r="K10" s="118"/>
      <c r="L10" s="118"/>
      <c r="M10" s="118"/>
      <c r="N10" s="103"/>
      <c r="O10" s="103"/>
      <c r="P10" s="103"/>
      <c r="Q10" s="103"/>
      <c r="R10" s="103"/>
      <c r="S10" s="80"/>
    </row>
    <row r="11" spans="1:19" ht="13.5" thickBot="1" x14ac:dyDescent="0.25">
      <c r="A11" s="377" t="s">
        <v>139</v>
      </c>
      <c r="B11" s="378"/>
      <c r="C11" s="378"/>
      <c r="D11" s="385"/>
      <c r="E11" s="383"/>
      <c r="F11" s="383"/>
      <c r="G11" s="384"/>
      <c r="H11" s="103"/>
      <c r="I11" s="103"/>
      <c r="J11" s="386" t="s">
        <v>109</v>
      </c>
      <c r="K11" s="386"/>
      <c r="L11" s="386"/>
      <c r="M11" s="386"/>
      <c r="N11" s="393"/>
      <c r="O11" s="394"/>
      <c r="P11" s="394"/>
      <c r="Q11" s="394"/>
      <c r="R11" s="395"/>
      <c r="S11" s="80"/>
    </row>
    <row r="12" spans="1:19" ht="6.75" customHeight="1" thickBot="1" x14ac:dyDescent="0.25">
      <c r="A12" s="120"/>
      <c r="B12" s="104"/>
      <c r="C12" s="104"/>
      <c r="D12" s="121"/>
      <c r="E12" s="104"/>
      <c r="F12" s="104"/>
      <c r="G12" s="104"/>
      <c r="H12" s="104"/>
      <c r="I12" s="104"/>
      <c r="J12" s="104"/>
      <c r="K12" s="104"/>
      <c r="L12" s="104"/>
      <c r="M12" s="104"/>
      <c r="N12" s="104"/>
      <c r="O12" s="104"/>
      <c r="P12" s="104"/>
      <c r="Q12" s="104"/>
      <c r="R12" s="104"/>
      <c r="S12" s="81"/>
    </row>
    <row r="13" spans="1:19" ht="13.5" thickBot="1" x14ac:dyDescent="0.25">
      <c r="A13" s="405" t="s">
        <v>26</v>
      </c>
      <c r="B13" s="406"/>
      <c r="C13" s="406"/>
      <c r="D13" s="406"/>
      <c r="E13" s="406"/>
      <c r="F13" s="406"/>
      <c r="G13" s="406"/>
      <c r="H13" s="406"/>
      <c r="I13" s="406"/>
      <c r="J13" s="406"/>
      <c r="K13" s="406"/>
      <c r="L13" s="406"/>
      <c r="M13" s="406"/>
      <c r="N13" s="406"/>
      <c r="O13" s="406"/>
      <c r="P13" s="406"/>
      <c r="Q13" s="406"/>
      <c r="R13" s="406"/>
      <c r="S13" s="407"/>
    </row>
    <row r="14" spans="1:19" ht="4.5" customHeight="1" thickBot="1" x14ac:dyDescent="0.25">
      <c r="A14" s="122"/>
      <c r="B14" s="105"/>
      <c r="C14" s="105"/>
      <c r="D14" s="105"/>
      <c r="E14" s="105"/>
      <c r="F14" s="105"/>
      <c r="G14" s="105"/>
      <c r="H14" s="105"/>
      <c r="I14" s="105"/>
      <c r="J14" s="105"/>
      <c r="K14" s="105"/>
      <c r="L14" s="105"/>
      <c r="M14" s="105"/>
      <c r="N14" s="105"/>
      <c r="O14" s="105"/>
      <c r="P14" s="105"/>
      <c r="Q14" s="105"/>
      <c r="R14" s="105"/>
      <c r="S14" s="82"/>
    </row>
    <row r="15" spans="1:19" s="124" customFormat="1" ht="3" customHeight="1" thickBot="1" x14ac:dyDescent="0.25">
      <c r="A15" s="208"/>
      <c r="B15" s="209"/>
      <c r="C15" s="209"/>
      <c r="D15" s="209"/>
      <c r="E15" s="209"/>
      <c r="F15" s="209"/>
      <c r="G15" s="209"/>
      <c r="H15" s="209"/>
      <c r="I15" s="209"/>
      <c r="J15" s="209"/>
      <c r="K15" s="209"/>
      <c r="L15" s="209"/>
      <c r="M15" s="209"/>
      <c r="N15" s="209"/>
      <c r="O15" s="209"/>
      <c r="P15" s="209"/>
      <c r="Q15" s="209"/>
      <c r="R15" s="209"/>
      <c r="S15" s="83"/>
    </row>
    <row r="16" spans="1:19" s="124" customFormat="1" ht="13.5" thickBot="1" x14ac:dyDescent="0.25">
      <c r="A16" s="429" t="s">
        <v>273</v>
      </c>
      <c r="B16" s="430"/>
      <c r="C16" s="430"/>
      <c r="D16" s="430"/>
      <c r="E16" s="430"/>
      <c r="F16" s="100"/>
      <c r="G16" s="431" t="s">
        <v>145</v>
      </c>
      <c r="H16" s="432"/>
      <c r="I16" s="432"/>
      <c r="J16" s="432"/>
      <c r="K16" s="433"/>
      <c r="L16" s="209"/>
      <c r="M16" s="209"/>
      <c r="N16" s="209"/>
      <c r="O16" s="209"/>
      <c r="P16" s="209"/>
      <c r="Q16" s="209"/>
      <c r="R16" s="209"/>
      <c r="S16" s="83"/>
    </row>
    <row r="17" spans="1:19" s="124" customFormat="1" ht="3" customHeight="1" thickBot="1" x14ac:dyDescent="0.25">
      <c r="A17" s="208"/>
      <c r="B17" s="209"/>
      <c r="C17" s="209"/>
      <c r="D17" s="209"/>
      <c r="E17" s="209"/>
      <c r="F17" s="209"/>
      <c r="G17" s="209"/>
      <c r="H17" s="209"/>
      <c r="I17" s="209"/>
      <c r="J17" s="209"/>
      <c r="K17" s="209"/>
      <c r="L17" s="209"/>
      <c r="M17" s="209"/>
      <c r="N17" s="209"/>
      <c r="O17" s="209"/>
      <c r="P17" s="209"/>
      <c r="Q17" s="209"/>
      <c r="R17" s="209"/>
      <c r="S17" s="83"/>
    </row>
    <row r="18" spans="1:19" x14ac:dyDescent="0.2">
      <c r="A18" s="376" t="s">
        <v>25</v>
      </c>
      <c r="B18" s="413" t="s">
        <v>264</v>
      </c>
      <c r="C18" s="415" t="s">
        <v>265</v>
      </c>
      <c r="D18" s="423" t="s">
        <v>143</v>
      </c>
      <c r="E18" s="424"/>
      <c r="F18" s="424"/>
      <c r="G18" s="425"/>
      <c r="H18" s="417" t="s">
        <v>260</v>
      </c>
      <c r="I18" s="419" t="s">
        <v>261</v>
      </c>
      <c r="J18" s="421" t="s">
        <v>262</v>
      </c>
      <c r="K18" s="376" t="s">
        <v>263</v>
      </c>
      <c r="L18" s="374"/>
      <c r="M18" s="375"/>
      <c r="N18" s="373" t="s">
        <v>123</v>
      </c>
      <c r="O18" s="374"/>
      <c r="P18" s="374"/>
      <c r="Q18" s="374"/>
      <c r="R18" s="374"/>
      <c r="S18" s="375"/>
    </row>
    <row r="19" spans="1:19" ht="63.75" customHeight="1" thickBot="1" x14ac:dyDescent="0.25">
      <c r="A19" s="412"/>
      <c r="B19" s="414"/>
      <c r="C19" s="416"/>
      <c r="D19" s="44" t="s">
        <v>266</v>
      </c>
      <c r="E19" s="42" t="s">
        <v>257</v>
      </c>
      <c r="F19" s="207" t="s">
        <v>258</v>
      </c>
      <c r="G19" s="78" t="s">
        <v>259</v>
      </c>
      <c r="H19" s="418"/>
      <c r="I19" s="420"/>
      <c r="J19" s="422"/>
      <c r="K19" s="206" t="s">
        <v>142</v>
      </c>
      <c r="L19" s="207" t="s">
        <v>140</v>
      </c>
      <c r="M19" s="84" t="s">
        <v>141</v>
      </c>
      <c r="N19" s="126" t="s">
        <v>134</v>
      </c>
      <c r="O19" s="205" t="s">
        <v>135</v>
      </c>
      <c r="P19" s="207" t="s">
        <v>125</v>
      </c>
      <c r="Q19" s="207" t="s">
        <v>136</v>
      </c>
      <c r="R19" s="207" t="s">
        <v>124</v>
      </c>
      <c r="S19" s="84" t="s">
        <v>137</v>
      </c>
    </row>
    <row r="20" spans="1:19" x14ac:dyDescent="0.2">
      <c r="A20" s="128">
        <v>1</v>
      </c>
      <c r="B20" s="129"/>
      <c r="C20" s="129"/>
      <c r="D20" s="130"/>
      <c r="E20" s="131"/>
      <c r="F20" s="131"/>
      <c r="G20" s="107"/>
      <c r="H20" s="132"/>
      <c r="I20" s="129"/>
      <c r="J20" s="133"/>
      <c r="K20" s="132"/>
      <c r="L20" s="129"/>
      <c r="M20" s="133"/>
      <c r="N20" s="134">
        <f>IFERROR((K20+L20+M20),0)</f>
        <v>0</v>
      </c>
      <c r="O20" s="135">
        <f>IFERROR((N20*I20)*(J20/100),0)</f>
        <v>0</v>
      </c>
      <c r="P20" s="135">
        <f>IFERROR(((IF(I20&gt;=16,15,((I20*15)/16))*J20)/100)/H20,0)</f>
        <v>0</v>
      </c>
      <c r="Q20" s="135">
        <f>IFERROR(((IF(I20&gt;=16,30,((I20*30)/16))*J20)/100)/H20,0)</f>
        <v>0</v>
      </c>
      <c r="R20" s="136">
        <f>IFERROR(IF(B20="Pregrado",((IF(I20&gt;=16,VLOOKUP('P16'!G20,INFORMACION!$D:$E,2,FALSE)*N20,((VLOOKUP('P16'!G20,INFORMACION!$D:$E,2,FALSE)*N20)*I20)/16)))*(J20/100),((IF(I20&gt;=16,(VLOOKUP('P16'!G20,INFORMACION!$D:$E,2,FALSE)+10)*N20,(((VLOOKUP('P16'!G20,INFORMACION!$D:$E,2,FALSE)+10)*N20)*I20)/16)))*(J20/100)),0)</f>
        <v>0</v>
      </c>
      <c r="S20" s="85">
        <f>IFERROR(O20+P20+Q20+R20,0)</f>
        <v>0</v>
      </c>
    </row>
    <row r="21" spans="1:19" x14ac:dyDescent="0.2">
      <c r="A21" s="137">
        <v>2</v>
      </c>
      <c r="B21" s="138"/>
      <c r="C21" s="138"/>
      <c r="D21" s="139"/>
      <c r="E21" s="140"/>
      <c r="F21" s="138"/>
      <c r="G21" s="108"/>
      <c r="H21" s="141"/>
      <c r="I21" s="138"/>
      <c r="J21" s="142"/>
      <c r="K21" s="141"/>
      <c r="L21" s="138"/>
      <c r="M21" s="142"/>
      <c r="N21" s="143">
        <f t="shared" ref="N21:N26" si="0">IFERROR((K21+L21+M21),0)</f>
        <v>0</v>
      </c>
      <c r="O21" s="144">
        <f t="shared" ref="O21:O26" si="1">IFERROR((N21*I21)*(J21/100),0)</f>
        <v>0</v>
      </c>
      <c r="P21" s="144">
        <f t="shared" ref="P21:P26" si="2">IFERROR(((IF(I21&gt;=16,15,((I21*15)/16))*J21)/100)/H21,0)</f>
        <v>0</v>
      </c>
      <c r="Q21" s="144">
        <f t="shared" ref="Q21:Q26" si="3">IFERROR(((IF(I21&gt;=16,30,((I21*30)/16))*J21)/100)/H21,0)</f>
        <v>0</v>
      </c>
      <c r="R21" s="145">
        <f>IFERROR(IF(B21="Pregrado",((IF(I21&gt;=16,VLOOKUP('P16'!G21,INFORMACION!$D:$E,2,FALSE)*N21,((VLOOKUP('P16'!G21,INFORMACION!$D:$E,2,FALSE)*N21)*I21)/16)))*(J21/100),((IF(I21&gt;=16,(VLOOKUP('P16'!G21,INFORMACION!$D:$E,2,FALSE)+10)*N21,(((VLOOKUP('P16'!G21,INFORMACION!$D:$E,2,FALSE)+10)*N21)*I21)/16)))*(J21/100)),0)</f>
        <v>0</v>
      </c>
      <c r="S21" s="86">
        <f t="shared" ref="S21:S26" si="4">IFERROR(O21+P21+Q21+R21,0)</f>
        <v>0</v>
      </c>
    </row>
    <row r="22" spans="1:19" x14ac:dyDescent="0.2">
      <c r="A22" s="137">
        <v>3</v>
      </c>
      <c r="B22" s="138"/>
      <c r="C22" s="138"/>
      <c r="D22" s="139"/>
      <c r="E22" s="140"/>
      <c r="F22" s="138"/>
      <c r="G22" s="108"/>
      <c r="H22" s="141"/>
      <c r="I22" s="138"/>
      <c r="J22" s="142"/>
      <c r="K22" s="141"/>
      <c r="L22" s="138"/>
      <c r="M22" s="142"/>
      <c r="N22" s="143">
        <f t="shared" si="0"/>
        <v>0</v>
      </c>
      <c r="O22" s="144">
        <f t="shared" si="1"/>
        <v>0</v>
      </c>
      <c r="P22" s="144">
        <f t="shared" si="2"/>
        <v>0</v>
      </c>
      <c r="Q22" s="144">
        <f t="shared" si="3"/>
        <v>0</v>
      </c>
      <c r="R22" s="145">
        <f>IFERROR(IF(B22="Pregrado",((IF(I22&gt;=16,VLOOKUP('P16'!G22,INFORMACION!$D:$E,2,FALSE)*N22,((VLOOKUP('P16'!G22,INFORMACION!$D:$E,2,FALSE)*N22)*I22)/16)))*(J22/100),((IF(I22&gt;=16,(VLOOKUP('P16'!G22,INFORMACION!$D:$E,2,FALSE)+10)*N22,(((VLOOKUP('P16'!G22,INFORMACION!$D:$E,2,FALSE)+10)*N22)*I22)/16)))*(J22/100)),0)</f>
        <v>0</v>
      </c>
      <c r="S22" s="86">
        <f t="shared" si="4"/>
        <v>0</v>
      </c>
    </row>
    <row r="23" spans="1:19" x14ac:dyDescent="0.2">
      <c r="A23" s="137">
        <v>4</v>
      </c>
      <c r="B23" s="138"/>
      <c r="C23" s="138"/>
      <c r="D23" s="139"/>
      <c r="E23" s="140"/>
      <c r="F23" s="138"/>
      <c r="G23" s="108"/>
      <c r="H23" s="141"/>
      <c r="I23" s="138"/>
      <c r="J23" s="142"/>
      <c r="K23" s="141"/>
      <c r="L23" s="138"/>
      <c r="M23" s="142"/>
      <c r="N23" s="143">
        <f t="shared" si="0"/>
        <v>0</v>
      </c>
      <c r="O23" s="144">
        <f t="shared" si="1"/>
        <v>0</v>
      </c>
      <c r="P23" s="144">
        <f t="shared" si="2"/>
        <v>0</v>
      </c>
      <c r="Q23" s="144">
        <f t="shared" si="3"/>
        <v>0</v>
      </c>
      <c r="R23" s="145">
        <f>IFERROR(IF(B23="Pregrado",((IF(I23&gt;=16,VLOOKUP('P16'!G23,INFORMACION!$D:$E,2,FALSE)*N23,((VLOOKUP('P16'!G23,INFORMACION!$D:$E,2,FALSE)*N23)*I23)/16)))*(J23/100),((IF(I23&gt;=16,(VLOOKUP('P16'!G23,INFORMACION!$D:$E,2,FALSE)+10)*N23,(((VLOOKUP('P16'!G23,INFORMACION!$D:$E,2,FALSE)+10)*N23)*I23)/16)))*(J23/100)),0)</f>
        <v>0</v>
      </c>
      <c r="S23" s="86">
        <f t="shared" si="4"/>
        <v>0</v>
      </c>
    </row>
    <row r="24" spans="1:19" x14ac:dyDescent="0.2">
      <c r="A24" s="137">
        <v>5</v>
      </c>
      <c r="B24" s="138"/>
      <c r="C24" s="138"/>
      <c r="D24" s="139"/>
      <c r="E24" s="140"/>
      <c r="F24" s="138"/>
      <c r="G24" s="108"/>
      <c r="H24" s="141"/>
      <c r="I24" s="138"/>
      <c r="J24" s="142"/>
      <c r="K24" s="141"/>
      <c r="L24" s="138"/>
      <c r="M24" s="142"/>
      <c r="N24" s="143">
        <f t="shared" si="0"/>
        <v>0</v>
      </c>
      <c r="O24" s="144">
        <f t="shared" si="1"/>
        <v>0</v>
      </c>
      <c r="P24" s="144">
        <f t="shared" si="2"/>
        <v>0</v>
      </c>
      <c r="Q24" s="144">
        <f t="shared" si="3"/>
        <v>0</v>
      </c>
      <c r="R24" s="145">
        <f>IFERROR(IF(B24="Pregrado",((IF(I24&gt;=16,VLOOKUP('P16'!G24,INFORMACION!$D:$E,2,FALSE)*N24,((VLOOKUP('P16'!G24,INFORMACION!$D:$E,2,FALSE)*N24)*I24)/16)))*(J24/100),((IF(I24&gt;=16,(VLOOKUP('P16'!G24,INFORMACION!$D:$E,2,FALSE)+10)*N24,(((VLOOKUP('P16'!G24,INFORMACION!$D:$E,2,FALSE)+10)*N24)*I24)/16)))*(J24/100)),0)</f>
        <v>0</v>
      </c>
      <c r="S24" s="86">
        <f t="shared" si="4"/>
        <v>0</v>
      </c>
    </row>
    <row r="25" spans="1:19" x14ac:dyDescent="0.2">
      <c r="A25" s="137">
        <v>6</v>
      </c>
      <c r="B25" s="138"/>
      <c r="C25" s="138"/>
      <c r="D25" s="139"/>
      <c r="E25" s="138"/>
      <c r="F25" s="138"/>
      <c r="G25" s="108"/>
      <c r="H25" s="141"/>
      <c r="I25" s="138"/>
      <c r="J25" s="142"/>
      <c r="K25" s="141"/>
      <c r="L25" s="138"/>
      <c r="M25" s="142"/>
      <c r="N25" s="143">
        <f t="shared" si="0"/>
        <v>0</v>
      </c>
      <c r="O25" s="144">
        <f t="shared" si="1"/>
        <v>0</v>
      </c>
      <c r="P25" s="144">
        <f t="shared" si="2"/>
        <v>0</v>
      </c>
      <c r="Q25" s="144">
        <f t="shared" si="3"/>
        <v>0</v>
      </c>
      <c r="R25" s="145">
        <f>IFERROR(IF(B25="Pregrado",((IF(I25&gt;=16,VLOOKUP('P16'!G25,INFORMACION!$D:$E,2,FALSE)*N25,((VLOOKUP('P16'!G25,INFORMACION!$D:$E,2,FALSE)*N25)*I25)/16)))*(J25/100),((IF(I25&gt;=16,(VLOOKUP('P16'!G25,INFORMACION!$D:$E,2,FALSE)+10)*N25,(((VLOOKUP('P16'!G25,INFORMACION!$D:$E,2,FALSE)+10)*N25)*I25)/16)))*(J25/100)),0)</f>
        <v>0</v>
      </c>
      <c r="S25" s="86">
        <f t="shared" si="4"/>
        <v>0</v>
      </c>
    </row>
    <row r="26" spans="1:19" ht="13.5" thickBot="1" x14ac:dyDescent="0.25">
      <c r="A26" s="146">
        <v>7</v>
      </c>
      <c r="B26" s="147"/>
      <c r="C26" s="147"/>
      <c r="D26" s="148"/>
      <c r="E26" s="147"/>
      <c r="F26" s="147"/>
      <c r="G26" s="109"/>
      <c r="H26" s="149"/>
      <c r="I26" s="147"/>
      <c r="J26" s="150"/>
      <c r="K26" s="149"/>
      <c r="L26" s="147"/>
      <c r="M26" s="150"/>
      <c r="N26" s="151">
        <f t="shared" si="0"/>
        <v>0</v>
      </c>
      <c r="O26" s="152">
        <f t="shared" si="1"/>
        <v>0</v>
      </c>
      <c r="P26" s="152">
        <f t="shared" si="2"/>
        <v>0</v>
      </c>
      <c r="Q26" s="152">
        <f t="shared" si="3"/>
        <v>0</v>
      </c>
      <c r="R26" s="153">
        <f>IFERROR(IF(B26="Pregrado",((IF(I26&gt;=16,VLOOKUP('P16'!G26,INFORMACION!$D:$E,2,FALSE)*N26,((VLOOKUP('P16'!G26,INFORMACION!$D:$E,2,FALSE)*N26)*I26)/16)))*(J26/100),((IF(I26&gt;=16,(VLOOKUP('P16'!G26,INFORMACION!$D:$E,2,FALSE)+10)*N26,(((VLOOKUP('P16'!G26,INFORMACION!$D:$E,2,FALSE)+10)*N26)*I26)/16)))*(J26/100)),0)</f>
        <v>0</v>
      </c>
      <c r="S26" s="87">
        <f t="shared" si="4"/>
        <v>0</v>
      </c>
    </row>
    <row r="27" spans="1:19" ht="1.5" customHeight="1" thickBot="1" x14ac:dyDescent="0.25">
      <c r="A27" s="154"/>
      <c r="B27" s="155"/>
      <c r="C27" s="110"/>
      <c r="D27" s="156" t="s">
        <v>270</v>
      </c>
      <c r="E27" s="155"/>
      <c r="F27" s="155"/>
      <c r="G27" s="110"/>
      <c r="H27" s="157">
        <v>1</v>
      </c>
      <c r="I27" s="158">
        <v>16</v>
      </c>
      <c r="J27" s="159">
        <v>100</v>
      </c>
      <c r="K27" s="154"/>
      <c r="L27" s="155"/>
      <c r="M27" s="88"/>
      <c r="N27" s="160"/>
      <c r="O27" s="155"/>
      <c r="P27" s="155"/>
      <c r="Q27" s="155"/>
      <c r="R27" s="155"/>
      <c r="S27" s="88"/>
    </row>
    <row r="28" spans="1:19" ht="15.75" thickBot="1" x14ac:dyDescent="0.25">
      <c r="A28" s="426" t="s">
        <v>144</v>
      </c>
      <c r="B28" s="427"/>
      <c r="C28" s="427"/>
      <c r="D28" s="427"/>
      <c r="E28" s="427"/>
      <c r="F28" s="427"/>
      <c r="G28" s="427"/>
      <c r="H28" s="427"/>
      <c r="I28" s="427"/>
      <c r="J28" s="428"/>
      <c r="K28" s="161">
        <f>SUM(K20:K26)</f>
        <v>0</v>
      </c>
      <c r="L28" s="162">
        <f t="shared" ref="L28:S28" si="5">SUM(L20:L26)</f>
        <v>0</v>
      </c>
      <c r="M28" s="89">
        <f t="shared" si="5"/>
        <v>0</v>
      </c>
      <c r="N28" s="163">
        <f t="shared" si="5"/>
        <v>0</v>
      </c>
      <c r="O28" s="162">
        <f t="shared" si="5"/>
        <v>0</v>
      </c>
      <c r="P28" s="162">
        <f t="shared" si="5"/>
        <v>0</v>
      </c>
      <c r="Q28" s="162">
        <f t="shared" si="5"/>
        <v>0</v>
      </c>
      <c r="R28" s="162">
        <f t="shared" si="5"/>
        <v>0</v>
      </c>
      <c r="S28" s="89">
        <f t="shared" si="5"/>
        <v>0</v>
      </c>
    </row>
    <row r="29" spans="1:19" ht="15.75" thickBot="1" x14ac:dyDescent="0.25">
      <c r="A29" s="426" t="s">
        <v>150</v>
      </c>
      <c r="B29" s="427"/>
      <c r="C29" s="427"/>
      <c r="D29" s="427"/>
      <c r="E29" s="427"/>
      <c r="F29" s="427"/>
      <c r="G29" s="427"/>
      <c r="H29" s="427"/>
      <c r="I29" s="427"/>
      <c r="J29" s="428"/>
      <c r="K29" s="161">
        <v>0</v>
      </c>
      <c r="L29" s="162">
        <v>0</v>
      </c>
      <c r="M29" s="89">
        <v>0</v>
      </c>
      <c r="N29" s="163">
        <v>0</v>
      </c>
      <c r="O29" s="162">
        <v>0</v>
      </c>
      <c r="P29" s="162">
        <f>VLOOKUP(G16,INFORMACION!T:V,2,FALSE)</f>
        <v>0</v>
      </c>
      <c r="Q29" s="162">
        <f>VLOOKUP(G16,INFORMACION!T:V,3,FALSE)</f>
        <v>0</v>
      </c>
      <c r="R29" s="162">
        <v>0</v>
      </c>
      <c r="S29" s="89">
        <f>SUM(P29:Q29)</f>
        <v>0</v>
      </c>
    </row>
    <row r="30" spans="1:19" ht="15.75" thickBot="1" x14ac:dyDescent="0.25">
      <c r="A30" s="426" t="s">
        <v>274</v>
      </c>
      <c r="B30" s="427"/>
      <c r="C30" s="427"/>
      <c r="D30" s="427"/>
      <c r="E30" s="427"/>
      <c r="F30" s="427"/>
      <c r="G30" s="427"/>
      <c r="H30" s="427"/>
      <c r="I30" s="427"/>
      <c r="J30" s="428"/>
      <c r="K30" s="161">
        <f>SUM(K28:K29)</f>
        <v>0</v>
      </c>
      <c r="L30" s="162">
        <f t="shared" ref="L30:S30" si="6">SUM(L28:L29)</f>
        <v>0</v>
      </c>
      <c r="M30" s="89">
        <f t="shared" si="6"/>
        <v>0</v>
      </c>
      <c r="N30" s="163">
        <f t="shared" si="6"/>
        <v>0</v>
      </c>
      <c r="O30" s="162">
        <f t="shared" si="6"/>
        <v>0</v>
      </c>
      <c r="P30" s="162">
        <f t="shared" si="6"/>
        <v>0</v>
      </c>
      <c r="Q30" s="162">
        <f t="shared" si="6"/>
        <v>0</v>
      </c>
      <c r="R30" s="162">
        <f t="shared" si="6"/>
        <v>0</v>
      </c>
      <c r="S30" s="89">
        <f t="shared" si="6"/>
        <v>0</v>
      </c>
    </row>
    <row r="31" spans="1:19" ht="10.5" customHeight="1" x14ac:dyDescent="0.2">
      <c r="A31" s="164"/>
      <c r="B31" s="111"/>
      <c r="C31" s="111"/>
      <c r="D31" s="165"/>
      <c r="E31" s="111"/>
      <c r="F31" s="111"/>
      <c r="G31" s="111"/>
      <c r="H31" s="111"/>
      <c r="I31" s="111"/>
      <c r="J31" s="111"/>
      <c r="K31" s="111"/>
      <c r="L31" s="111"/>
      <c r="M31" s="111"/>
      <c r="N31" s="111"/>
      <c r="O31" s="111"/>
      <c r="P31" s="111"/>
      <c r="Q31" s="111"/>
      <c r="R31" s="111"/>
      <c r="S31" s="90"/>
    </row>
    <row r="32" spans="1:19" ht="13.5" thickBot="1" x14ac:dyDescent="0.25"/>
    <row r="33" spans="1:19" ht="13.5" thickBot="1" x14ac:dyDescent="0.25">
      <c r="G33" s="402" t="s">
        <v>152</v>
      </c>
      <c r="H33" s="403"/>
      <c r="I33" s="403"/>
      <c r="J33" s="403"/>
      <c r="K33" s="403"/>
      <c r="L33" s="403"/>
      <c r="M33" s="403"/>
      <c r="N33" s="404"/>
      <c r="Q33" s="124"/>
    </row>
    <row r="34" spans="1:19" ht="13.5" thickBot="1" x14ac:dyDescent="0.25">
      <c r="G34" s="400" t="s">
        <v>151</v>
      </c>
      <c r="H34" s="396"/>
      <c r="I34" s="396"/>
      <c r="J34" s="396"/>
      <c r="K34" s="396"/>
      <c r="L34" s="401"/>
      <c r="M34" s="400" t="s">
        <v>126</v>
      </c>
      <c r="N34" s="444"/>
      <c r="Q34" s="100"/>
    </row>
    <row r="35" spans="1:19" ht="16.5" thickBot="1" x14ac:dyDescent="0.25">
      <c r="G35" s="397" t="s">
        <v>275</v>
      </c>
      <c r="H35" s="398"/>
      <c r="I35" s="398"/>
      <c r="J35" s="398"/>
      <c r="K35" s="398"/>
      <c r="L35" s="399"/>
      <c r="M35" s="445">
        <f>S30</f>
        <v>0</v>
      </c>
      <c r="N35" s="446"/>
      <c r="Q35" s="124"/>
    </row>
    <row r="36" spans="1:19" x14ac:dyDescent="0.2">
      <c r="G36" s="112"/>
      <c r="H36" s="112"/>
      <c r="I36" s="112"/>
      <c r="J36" s="112"/>
      <c r="K36" s="112"/>
      <c r="L36" s="112"/>
      <c r="M36" s="167"/>
      <c r="N36" s="167"/>
      <c r="Q36" s="124"/>
    </row>
    <row r="37" spans="1:19" ht="13.5" thickBot="1" x14ac:dyDescent="0.25">
      <c r="G37" s="112"/>
      <c r="H37" s="112"/>
      <c r="I37" s="112"/>
      <c r="J37" s="112"/>
      <c r="K37" s="112"/>
      <c r="L37" s="112"/>
      <c r="M37" s="167"/>
      <c r="N37" s="167"/>
      <c r="Q37" s="124"/>
    </row>
    <row r="38" spans="1:19" ht="13.5" thickBot="1" x14ac:dyDescent="0.25">
      <c r="A38" s="405" t="s">
        <v>38</v>
      </c>
      <c r="B38" s="406"/>
      <c r="C38" s="406"/>
      <c r="D38" s="406"/>
      <c r="E38" s="406"/>
      <c r="F38" s="406"/>
      <c r="G38" s="407"/>
      <c r="H38" s="97"/>
      <c r="I38" s="402" t="s">
        <v>157</v>
      </c>
      <c r="J38" s="403"/>
      <c r="K38" s="403"/>
      <c r="L38" s="403"/>
      <c r="M38" s="403"/>
      <c r="N38" s="403"/>
      <c r="O38" s="403"/>
      <c r="P38" s="403"/>
      <c r="Q38" s="403"/>
      <c r="R38" s="403"/>
      <c r="S38" s="404"/>
    </row>
    <row r="39" spans="1:19" ht="13.5" thickBot="1" x14ac:dyDescent="0.25">
      <c r="A39" s="204" t="s">
        <v>25</v>
      </c>
      <c r="B39" s="396" t="s">
        <v>121</v>
      </c>
      <c r="C39" s="396"/>
      <c r="D39" s="396"/>
      <c r="E39" s="396" t="s">
        <v>154</v>
      </c>
      <c r="F39" s="396"/>
      <c r="G39" s="210" t="s">
        <v>155</v>
      </c>
      <c r="I39" s="92" t="s">
        <v>25</v>
      </c>
      <c r="J39" s="400" t="s">
        <v>121</v>
      </c>
      <c r="K39" s="396"/>
      <c r="L39" s="396"/>
      <c r="M39" s="396"/>
      <c r="N39" s="444"/>
      <c r="O39" s="451" t="s">
        <v>154</v>
      </c>
      <c r="P39" s="452"/>
      <c r="Q39" s="452"/>
      <c r="R39" s="453"/>
      <c r="S39" s="92" t="s">
        <v>159</v>
      </c>
    </row>
    <row r="40" spans="1:19" ht="20.100000000000001" customHeight="1" x14ac:dyDescent="0.2">
      <c r="A40" s="169">
        <v>1</v>
      </c>
      <c r="B40" s="450"/>
      <c r="C40" s="450"/>
      <c r="D40" s="450"/>
      <c r="E40" s="454"/>
      <c r="F40" s="454"/>
      <c r="G40" s="93"/>
      <c r="I40" s="169">
        <v>1</v>
      </c>
      <c r="J40" s="450"/>
      <c r="K40" s="450"/>
      <c r="L40" s="450"/>
      <c r="M40" s="450"/>
      <c r="N40" s="450"/>
      <c r="O40" s="458"/>
      <c r="P40" s="459"/>
      <c r="Q40" s="459"/>
      <c r="R40" s="460"/>
      <c r="S40" s="93"/>
    </row>
    <row r="41" spans="1:19" ht="20.100000000000001" customHeight="1" x14ac:dyDescent="0.2">
      <c r="A41" s="137">
        <v>2</v>
      </c>
      <c r="B41" s="450"/>
      <c r="C41" s="450"/>
      <c r="D41" s="450"/>
      <c r="E41" s="436"/>
      <c r="F41" s="436"/>
      <c r="G41" s="99"/>
      <c r="I41" s="137">
        <v>2</v>
      </c>
      <c r="J41" s="450"/>
      <c r="K41" s="450"/>
      <c r="L41" s="450"/>
      <c r="M41" s="450"/>
      <c r="N41" s="450"/>
      <c r="O41" s="438"/>
      <c r="P41" s="439"/>
      <c r="Q41" s="439"/>
      <c r="R41" s="440"/>
      <c r="S41" s="94"/>
    </row>
    <row r="42" spans="1:19" ht="20.100000000000001" customHeight="1" x14ac:dyDescent="0.2">
      <c r="A42" s="137">
        <v>3</v>
      </c>
      <c r="B42" s="450"/>
      <c r="C42" s="450"/>
      <c r="D42" s="450"/>
      <c r="E42" s="436"/>
      <c r="F42" s="436"/>
      <c r="G42" s="94"/>
      <c r="I42" s="137">
        <v>3</v>
      </c>
      <c r="J42" s="450"/>
      <c r="K42" s="450"/>
      <c r="L42" s="450"/>
      <c r="M42" s="450"/>
      <c r="N42" s="450"/>
      <c r="O42" s="438"/>
      <c r="P42" s="439"/>
      <c r="Q42" s="439"/>
      <c r="R42" s="440"/>
      <c r="S42" s="94"/>
    </row>
    <row r="43" spans="1:19" ht="20.100000000000001" customHeight="1" x14ac:dyDescent="0.2">
      <c r="A43" s="137">
        <v>4</v>
      </c>
      <c r="B43" s="450"/>
      <c r="C43" s="450"/>
      <c r="D43" s="450"/>
      <c r="E43" s="436"/>
      <c r="F43" s="436"/>
      <c r="G43" s="94"/>
      <c r="I43" s="137">
        <v>4</v>
      </c>
      <c r="J43" s="450"/>
      <c r="K43" s="450"/>
      <c r="L43" s="450"/>
      <c r="M43" s="450"/>
      <c r="N43" s="450"/>
      <c r="O43" s="438"/>
      <c r="P43" s="439"/>
      <c r="Q43" s="439"/>
      <c r="R43" s="440"/>
      <c r="S43" s="94"/>
    </row>
    <row r="44" spans="1:19" ht="20.100000000000001" customHeight="1" thickBot="1" x14ac:dyDescent="0.25">
      <c r="A44" s="170">
        <v>5</v>
      </c>
      <c r="B44" s="450"/>
      <c r="C44" s="450"/>
      <c r="D44" s="450"/>
      <c r="E44" s="437"/>
      <c r="F44" s="437"/>
      <c r="G44" s="95"/>
      <c r="H44" s="97"/>
      <c r="I44" s="170">
        <v>5</v>
      </c>
      <c r="J44" s="450"/>
      <c r="K44" s="450"/>
      <c r="L44" s="450"/>
      <c r="M44" s="450"/>
      <c r="N44" s="450"/>
      <c r="O44" s="441"/>
      <c r="P44" s="442"/>
      <c r="Q44" s="442"/>
      <c r="R44" s="443"/>
      <c r="S44" s="95"/>
    </row>
    <row r="45" spans="1:19" ht="13.5" thickBot="1" x14ac:dyDescent="0.25">
      <c r="A45" s="455" t="s">
        <v>156</v>
      </c>
      <c r="B45" s="456"/>
      <c r="C45" s="456"/>
      <c r="D45" s="456"/>
      <c r="E45" s="456"/>
      <c r="F45" s="456"/>
      <c r="G45" s="211">
        <f>SUM(G40:G44)</f>
        <v>0</v>
      </c>
      <c r="H45" s="97"/>
      <c r="I45" s="455" t="s">
        <v>160</v>
      </c>
      <c r="J45" s="456"/>
      <c r="K45" s="456"/>
      <c r="L45" s="456"/>
      <c r="M45" s="456"/>
      <c r="N45" s="456"/>
      <c r="O45" s="456"/>
      <c r="P45" s="456"/>
      <c r="Q45" s="456"/>
      <c r="R45" s="457"/>
      <c r="S45" s="96">
        <f>SUM(S40:S44)</f>
        <v>0</v>
      </c>
    </row>
    <row r="46" spans="1:19" ht="13.5" thickBot="1" x14ac:dyDescent="0.25">
      <c r="A46" s="97"/>
      <c r="B46" s="97"/>
      <c r="C46" s="97"/>
      <c r="D46" s="171"/>
      <c r="E46" s="97"/>
      <c r="F46" s="97"/>
      <c r="G46" s="97"/>
      <c r="H46" s="97"/>
      <c r="I46" s="97"/>
      <c r="J46" s="97"/>
      <c r="K46" s="97"/>
      <c r="L46" s="97"/>
      <c r="M46" s="97"/>
      <c r="N46" s="97"/>
      <c r="O46" s="97"/>
      <c r="P46" s="97"/>
      <c r="Q46" s="97"/>
      <c r="R46" s="97"/>
      <c r="S46" s="97"/>
    </row>
    <row r="47" spans="1:19" ht="13.5" thickBot="1" x14ac:dyDescent="0.25">
      <c r="A47" s="447" t="s">
        <v>245</v>
      </c>
      <c r="B47" s="448"/>
      <c r="C47" s="448"/>
      <c r="D47" s="448"/>
      <c r="E47" s="448"/>
      <c r="F47" s="448"/>
      <c r="G47" s="449"/>
      <c r="H47" s="97"/>
      <c r="I47" s="402" t="s">
        <v>246</v>
      </c>
      <c r="J47" s="403"/>
      <c r="K47" s="403"/>
      <c r="L47" s="403"/>
      <c r="M47" s="403"/>
      <c r="N47" s="403"/>
      <c r="O47" s="403"/>
      <c r="P47" s="403"/>
      <c r="Q47" s="403"/>
      <c r="R47" s="403"/>
      <c r="S47" s="404"/>
    </row>
    <row r="48" spans="1:19" ht="13.5" thickBot="1" x14ac:dyDescent="0.25">
      <c r="A48" s="204" t="s">
        <v>25</v>
      </c>
      <c r="B48" s="396" t="s">
        <v>121</v>
      </c>
      <c r="C48" s="396"/>
      <c r="D48" s="396"/>
      <c r="E48" s="396" t="s">
        <v>174</v>
      </c>
      <c r="F48" s="396"/>
      <c r="G48" s="210" t="s">
        <v>155</v>
      </c>
      <c r="H48" s="97"/>
      <c r="I48" s="92" t="s">
        <v>25</v>
      </c>
      <c r="J48" s="400" t="s">
        <v>121</v>
      </c>
      <c r="K48" s="396"/>
      <c r="L48" s="396"/>
      <c r="M48" s="396"/>
      <c r="N48" s="444"/>
      <c r="O48" s="451" t="s">
        <v>154</v>
      </c>
      <c r="P48" s="452"/>
      <c r="Q48" s="452"/>
      <c r="R48" s="453"/>
      <c r="S48" s="92" t="s">
        <v>159</v>
      </c>
    </row>
    <row r="49" spans="1:19" x14ac:dyDescent="0.2">
      <c r="A49" s="172">
        <v>1</v>
      </c>
      <c r="B49" s="450"/>
      <c r="C49" s="450"/>
      <c r="D49" s="450"/>
      <c r="E49" s="464"/>
      <c r="F49" s="464"/>
      <c r="G49" s="98"/>
      <c r="H49" s="97"/>
      <c r="I49" s="172">
        <v>1</v>
      </c>
      <c r="J49" s="450"/>
      <c r="K49" s="450"/>
      <c r="L49" s="450"/>
      <c r="M49" s="450"/>
      <c r="N49" s="450"/>
      <c r="O49" s="461"/>
      <c r="P49" s="462"/>
      <c r="Q49" s="462"/>
      <c r="R49" s="463"/>
      <c r="S49" s="98"/>
    </row>
    <row r="50" spans="1:19" x14ac:dyDescent="0.2">
      <c r="A50" s="173">
        <v>2</v>
      </c>
      <c r="B50" s="450"/>
      <c r="C50" s="450"/>
      <c r="D50" s="450"/>
      <c r="E50" s="465"/>
      <c r="F50" s="465"/>
      <c r="G50" s="99"/>
      <c r="H50" s="97"/>
      <c r="I50" s="173">
        <v>2</v>
      </c>
      <c r="J50" s="450"/>
      <c r="K50" s="450"/>
      <c r="L50" s="450"/>
      <c r="M50" s="450"/>
      <c r="N50" s="450"/>
      <c r="O50" s="469"/>
      <c r="P50" s="470"/>
      <c r="Q50" s="470"/>
      <c r="R50" s="471"/>
      <c r="S50" s="99"/>
    </row>
    <row r="51" spans="1:19" x14ac:dyDescent="0.2">
      <c r="A51" s="173">
        <v>3</v>
      </c>
      <c r="B51" s="450"/>
      <c r="C51" s="450"/>
      <c r="D51" s="450"/>
      <c r="E51" s="465"/>
      <c r="F51" s="465"/>
      <c r="G51" s="99"/>
      <c r="H51" s="97"/>
      <c r="I51" s="173">
        <v>3</v>
      </c>
      <c r="J51" s="450"/>
      <c r="K51" s="450"/>
      <c r="L51" s="450"/>
      <c r="M51" s="450"/>
      <c r="N51" s="450"/>
      <c r="O51" s="469"/>
      <c r="P51" s="470"/>
      <c r="Q51" s="470"/>
      <c r="R51" s="471"/>
      <c r="S51" s="99"/>
    </row>
    <row r="52" spans="1:19" x14ac:dyDescent="0.2">
      <c r="A52" s="173">
        <v>4</v>
      </c>
      <c r="B52" s="450"/>
      <c r="C52" s="450"/>
      <c r="D52" s="450"/>
      <c r="E52" s="465"/>
      <c r="F52" s="465"/>
      <c r="G52" s="99"/>
      <c r="H52" s="97"/>
      <c r="I52" s="173">
        <v>4</v>
      </c>
      <c r="J52" s="450"/>
      <c r="K52" s="450"/>
      <c r="L52" s="450"/>
      <c r="M52" s="450"/>
      <c r="N52" s="450"/>
      <c r="O52" s="469"/>
      <c r="P52" s="470"/>
      <c r="Q52" s="470"/>
      <c r="R52" s="471"/>
      <c r="S52" s="99"/>
    </row>
    <row r="53" spans="1:19" ht="13.5" thickBot="1" x14ac:dyDescent="0.25">
      <c r="A53" s="170">
        <v>5</v>
      </c>
      <c r="B53" s="450"/>
      <c r="C53" s="450"/>
      <c r="D53" s="450"/>
      <c r="E53" s="472"/>
      <c r="F53" s="472"/>
      <c r="G53" s="95"/>
      <c r="H53" s="97"/>
      <c r="I53" s="170">
        <v>5</v>
      </c>
      <c r="J53" s="450"/>
      <c r="K53" s="450"/>
      <c r="L53" s="450"/>
      <c r="M53" s="450"/>
      <c r="N53" s="450"/>
      <c r="O53" s="466"/>
      <c r="P53" s="467"/>
      <c r="Q53" s="467"/>
      <c r="R53" s="468"/>
      <c r="S53" s="95"/>
    </row>
    <row r="54" spans="1:19" ht="13.5" thickBot="1" x14ac:dyDescent="0.25">
      <c r="A54" s="455" t="s">
        <v>182</v>
      </c>
      <c r="B54" s="456"/>
      <c r="C54" s="456"/>
      <c r="D54" s="456"/>
      <c r="E54" s="456"/>
      <c r="F54" s="456"/>
      <c r="G54" s="211">
        <f>IF(SUM(G49:G53)&gt;40,40,SUM(G49:G53))</f>
        <v>0</v>
      </c>
      <c r="H54" s="97"/>
      <c r="I54" s="455" t="s">
        <v>181</v>
      </c>
      <c r="J54" s="456"/>
      <c r="K54" s="456"/>
      <c r="L54" s="456"/>
      <c r="M54" s="456"/>
      <c r="N54" s="456"/>
      <c r="O54" s="456"/>
      <c r="P54" s="456"/>
      <c r="Q54" s="456"/>
      <c r="R54" s="457"/>
      <c r="S54" s="96">
        <f>IF(SUM(S49:S53)&gt;30,30,SUM(S49:S53))</f>
        <v>0</v>
      </c>
    </row>
    <row r="55" spans="1:19" ht="13.5" thickBot="1" x14ac:dyDescent="0.25">
      <c r="A55" s="209"/>
      <c r="B55" s="209"/>
      <c r="C55" s="209"/>
      <c r="D55" s="209"/>
      <c r="E55" s="209"/>
      <c r="F55" s="209"/>
      <c r="G55" s="100"/>
      <c r="H55" s="97"/>
      <c r="I55" s="209"/>
      <c r="J55" s="209"/>
      <c r="K55" s="209"/>
      <c r="L55" s="209"/>
      <c r="M55" s="209"/>
      <c r="N55" s="209"/>
      <c r="O55" s="209"/>
      <c r="P55" s="209"/>
      <c r="Q55" s="209"/>
      <c r="R55" s="209"/>
      <c r="S55" s="100"/>
    </row>
    <row r="56" spans="1:19" ht="13.5" thickBot="1" x14ac:dyDescent="0.25">
      <c r="A56" s="447" t="s">
        <v>190</v>
      </c>
      <c r="B56" s="448"/>
      <c r="C56" s="448"/>
      <c r="D56" s="448"/>
      <c r="E56" s="448"/>
      <c r="F56" s="448"/>
      <c r="G56" s="449"/>
      <c r="H56" s="97"/>
      <c r="I56" s="402" t="s">
        <v>254</v>
      </c>
      <c r="J56" s="403"/>
      <c r="K56" s="403"/>
      <c r="L56" s="403"/>
      <c r="M56" s="403"/>
      <c r="N56" s="403"/>
      <c r="O56" s="403"/>
      <c r="P56" s="403"/>
      <c r="Q56" s="403"/>
      <c r="R56" s="403"/>
      <c r="S56" s="404"/>
    </row>
    <row r="57" spans="1:19" ht="13.5" thickBot="1" x14ac:dyDescent="0.25">
      <c r="A57" s="204" t="s">
        <v>25</v>
      </c>
      <c r="B57" s="396" t="s">
        <v>121</v>
      </c>
      <c r="C57" s="396"/>
      <c r="D57" s="396"/>
      <c r="E57" s="396" t="s">
        <v>196</v>
      </c>
      <c r="F57" s="396"/>
      <c r="G57" s="210" t="s">
        <v>155</v>
      </c>
      <c r="H57" s="97"/>
      <c r="I57" s="92" t="s">
        <v>25</v>
      </c>
      <c r="J57" s="400" t="s">
        <v>210</v>
      </c>
      <c r="K57" s="396"/>
      <c r="L57" s="396"/>
      <c r="M57" s="396"/>
      <c r="N57" s="444"/>
      <c r="O57" s="451" t="s">
        <v>215</v>
      </c>
      <c r="P57" s="452"/>
      <c r="Q57" s="452"/>
      <c r="R57" s="453"/>
      <c r="S57" s="92" t="s">
        <v>159</v>
      </c>
    </row>
    <row r="58" spans="1:19" ht="21.95" customHeight="1" x14ac:dyDescent="0.2">
      <c r="A58" s="172">
        <v>1</v>
      </c>
      <c r="B58" s="450"/>
      <c r="C58" s="450"/>
      <c r="D58" s="450"/>
      <c r="E58" s="454"/>
      <c r="F58" s="454"/>
      <c r="G58" s="98"/>
      <c r="H58" s="97"/>
      <c r="I58" s="172">
        <v>1</v>
      </c>
      <c r="J58" s="450"/>
      <c r="K58" s="450"/>
      <c r="L58" s="450"/>
      <c r="M58" s="450"/>
      <c r="N58" s="450"/>
      <c r="O58" s="473"/>
      <c r="P58" s="474"/>
      <c r="Q58" s="474"/>
      <c r="R58" s="475"/>
      <c r="S58" s="98"/>
    </row>
    <row r="59" spans="1:19" ht="21.95" customHeight="1" thickBot="1" x14ac:dyDescent="0.25">
      <c r="A59" s="173">
        <v>2</v>
      </c>
      <c r="B59" s="450"/>
      <c r="C59" s="450"/>
      <c r="D59" s="450"/>
      <c r="E59" s="476"/>
      <c r="F59" s="477"/>
      <c r="G59" s="98"/>
      <c r="H59" s="97"/>
      <c r="I59" s="173">
        <v>2</v>
      </c>
      <c r="J59" s="450"/>
      <c r="K59" s="450"/>
      <c r="L59" s="450"/>
      <c r="M59" s="450"/>
      <c r="N59" s="450"/>
      <c r="O59" s="438"/>
      <c r="P59" s="439"/>
      <c r="Q59" s="439"/>
      <c r="R59" s="440"/>
      <c r="S59" s="99"/>
    </row>
    <row r="60" spans="1:19" ht="13.5" thickBot="1" x14ac:dyDescent="0.25">
      <c r="A60" s="455" t="s">
        <v>201</v>
      </c>
      <c r="B60" s="456"/>
      <c r="C60" s="456"/>
      <c r="D60" s="456"/>
      <c r="E60" s="456"/>
      <c r="F60" s="456"/>
      <c r="G60" s="211">
        <f>SUM(G58:G59)</f>
        <v>0</v>
      </c>
      <c r="H60" s="97"/>
      <c r="I60" s="455" t="s">
        <v>216</v>
      </c>
      <c r="J60" s="456"/>
      <c r="K60" s="456"/>
      <c r="L60" s="456"/>
      <c r="M60" s="456"/>
      <c r="N60" s="456"/>
      <c r="O60" s="456"/>
      <c r="P60" s="456"/>
      <c r="Q60" s="456"/>
      <c r="R60" s="457"/>
      <c r="S60" s="96">
        <f>SUM(S58:S59)</f>
        <v>0</v>
      </c>
    </row>
    <row r="61" spans="1:19" ht="13.5" thickBot="1" x14ac:dyDescent="0.25">
      <c r="A61" s="209"/>
      <c r="B61" s="209"/>
      <c r="C61" s="209"/>
      <c r="D61" s="209"/>
      <c r="E61" s="209"/>
      <c r="F61" s="209"/>
      <c r="G61" s="100"/>
      <c r="H61" s="97"/>
      <c r="I61" s="97"/>
      <c r="J61" s="97"/>
      <c r="K61" s="97"/>
      <c r="L61" s="97"/>
      <c r="M61" s="97"/>
      <c r="N61" s="97"/>
      <c r="O61" s="97"/>
      <c r="P61" s="97"/>
      <c r="Q61" s="97"/>
      <c r="R61" s="97"/>
      <c r="S61" s="97"/>
    </row>
    <row r="62" spans="1:19" ht="13.5" thickBot="1" x14ac:dyDescent="0.25">
      <c r="A62" s="447" t="s">
        <v>247</v>
      </c>
      <c r="B62" s="448"/>
      <c r="C62" s="448"/>
      <c r="D62" s="448"/>
      <c r="E62" s="448"/>
      <c r="F62" s="448"/>
      <c r="G62" s="449"/>
      <c r="H62" s="97"/>
      <c r="I62" s="402" t="s">
        <v>248</v>
      </c>
      <c r="J62" s="403"/>
      <c r="K62" s="403"/>
      <c r="L62" s="403"/>
      <c r="M62" s="403"/>
      <c r="N62" s="403"/>
      <c r="O62" s="403"/>
      <c r="P62" s="403"/>
      <c r="Q62" s="403"/>
      <c r="R62" s="403"/>
      <c r="S62" s="404"/>
    </row>
    <row r="63" spans="1:19" ht="13.5" thickBot="1" x14ac:dyDescent="0.25">
      <c r="A63" s="204" t="s">
        <v>25</v>
      </c>
      <c r="B63" s="396" t="s">
        <v>113</v>
      </c>
      <c r="C63" s="396"/>
      <c r="D63" s="396"/>
      <c r="E63" s="396" t="s">
        <v>183</v>
      </c>
      <c r="F63" s="396"/>
      <c r="G63" s="210" t="s">
        <v>155</v>
      </c>
      <c r="H63" s="97"/>
      <c r="I63" s="92" t="s">
        <v>25</v>
      </c>
      <c r="J63" s="400" t="s">
        <v>188</v>
      </c>
      <c r="K63" s="396"/>
      <c r="L63" s="396"/>
      <c r="M63" s="396"/>
      <c r="N63" s="444"/>
      <c r="O63" s="451" t="s">
        <v>154</v>
      </c>
      <c r="P63" s="452"/>
      <c r="Q63" s="452"/>
      <c r="R63" s="453"/>
      <c r="S63" s="92" t="s">
        <v>159</v>
      </c>
    </row>
    <row r="64" spans="1:19" ht="20.100000000000001" customHeight="1" x14ac:dyDescent="0.2">
      <c r="A64" s="172">
        <v>1</v>
      </c>
      <c r="B64" s="450"/>
      <c r="C64" s="450"/>
      <c r="D64" s="450"/>
      <c r="E64" s="454"/>
      <c r="F64" s="454"/>
      <c r="G64" s="98"/>
      <c r="H64" s="97"/>
      <c r="I64" s="172">
        <v>1</v>
      </c>
      <c r="J64" s="450"/>
      <c r="K64" s="450"/>
      <c r="L64" s="450"/>
      <c r="M64" s="450"/>
      <c r="N64" s="450"/>
      <c r="O64" s="473"/>
      <c r="P64" s="474"/>
      <c r="Q64" s="474"/>
      <c r="R64" s="475"/>
      <c r="S64" s="98"/>
    </row>
    <row r="65" spans="1:19" ht="20.100000000000001" customHeight="1" x14ac:dyDescent="0.2">
      <c r="A65" s="173">
        <v>2</v>
      </c>
      <c r="B65" s="450"/>
      <c r="C65" s="450"/>
      <c r="D65" s="450"/>
      <c r="E65" s="436"/>
      <c r="F65" s="436"/>
      <c r="G65" s="99"/>
      <c r="H65" s="97"/>
      <c r="I65" s="173">
        <v>2</v>
      </c>
      <c r="J65" s="450"/>
      <c r="K65" s="450"/>
      <c r="L65" s="450"/>
      <c r="M65" s="450"/>
      <c r="N65" s="450"/>
      <c r="O65" s="438"/>
      <c r="P65" s="439"/>
      <c r="Q65" s="439"/>
      <c r="R65" s="440"/>
      <c r="S65" s="99"/>
    </row>
    <row r="66" spans="1:19" ht="20.100000000000001" customHeight="1" x14ac:dyDescent="0.2">
      <c r="A66" s="173">
        <v>3</v>
      </c>
      <c r="B66" s="450"/>
      <c r="C66" s="450"/>
      <c r="D66" s="450"/>
      <c r="E66" s="436"/>
      <c r="F66" s="436"/>
      <c r="G66" s="99"/>
      <c r="H66" s="97"/>
      <c r="I66" s="173">
        <v>3</v>
      </c>
      <c r="J66" s="450"/>
      <c r="K66" s="450"/>
      <c r="L66" s="450"/>
      <c r="M66" s="450"/>
      <c r="N66" s="450"/>
      <c r="O66" s="438"/>
      <c r="P66" s="439"/>
      <c r="Q66" s="439"/>
      <c r="R66" s="440"/>
      <c r="S66" s="99"/>
    </row>
    <row r="67" spans="1:19" ht="20.100000000000001" customHeight="1" x14ac:dyDescent="0.2">
      <c r="A67" s="173">
        <v>4</v>
      </c>
      <c r="B67" s="450"/>
      <c r="C67" s="450"/>
      <c r="D67" s="450"/>
      <c r="E67" s="436"/>
      <c r="F67" s="436"/>
      <c r="G67" s="99"/>
      <c r="H67" s="97"/>
      <c r="I67" s="173">
        <v>4</v>
      </c>
      <c r="J67" s="450"/>
      <c r="K67" s="450"/>
      <c r="L67" s="450"/>
      <c r="M67" s="450"/>
      <c r="N67" s="450"/>
      <c r="O67" s="438"/>
      <c r="P67" s="439"/>
      <c r="Q67" s="439"/>
      <c r="R67" s="440"/>
      <c r="S67" s="99"/>
    </row>
    <row r="68" spans="1:19" ht="20.100000000000001" customHeight="1" thickBot="1" x14ac:dyDescent="0.25">
      <c r="A68" s="170">
        <v>5</v>
      </c>
      <c r="B68" s="450"/>
      <c r="C68" s="450"/>
      <c r="D68" s="450"/>
      <c r="E68" s="437"/>
      <c r="F68" s="437"/>
      <c r="G68" s="95"/>
      <c r="H68" s="97"/>
      <c r="I68" s="170">
        <v>5</v>
      </c>
      <c r="J68" s="450"/>
      <c r="K68" s="450"/>
      <c r="L68" s="450"/>
      <c r="M68" s="450"/>
      <c r="N68" s="450"/>
      <c r="O68" s="441"/>
      <c r="P68" s="442"/>
      <c r="Q68" s="442"/>
      <c r="R68" s="443"/>
      <c r="S68" s="95"/>
    </row>
    <row r="69" spans="1:19" ht="13.5" thickBot="1" x14ac:dyDescent="0.25">
      <c r="A69" s="455" t="s">
        <v>184</v>
      </c>
      <c r="B69" s="456"/>
      <c r="C69" s="456"/>
      <c r="D69" s="456"/>
      <c r="E69" s="456"/>
      <c r="F69" s="456"/>
      <c r="G69" s="211">
        <f>IF(SUM(G64:G68)&gt;90,90,SUM(G64:G68))</f>
        <v>0</v>
      </c>
      <c r="H69" s="97"/>
      <c r="I69" s="455" t="s">
        <v>189</v>
      </c>
      <c r="J69" s="456"/>
      <c r="K69" s="456"/>
      <c r="L69" s="456"/>
      <c r="M69" s="456"/>
      <c r="N69" s="456"/>
      <c r="O69" s="456"/>
      <c r="P69" s="456"/>
      <c r="Q69" s="456"/>
      <c r="R69" s="457"/>
      <c r="S69" s="96">
        <f>IF(SUM(S64:S68)&gt;15,15,SUM(S64:S68))</f>
        <v>0</v>
      </c>
    </row>
    <row r="70" spans="1:19" ht="13.5" thickBot="1" x14ac:dyDescent="0.25">
      <c r="A70" s="97"/>
      <c r="B70" s="97"/>
      <c r="C70" s="97"/>
      <c r="D70" s="171"/>
      <c r="E70" s="97"/>
      <c r="F70" s="97"/>
      <c r="G70" s="97"/>
      <c r="H70" s="97"/>
      <c r="I70" s="97"/>
      <c r="J70" s="97"/>
      <c r="K70" s="97"/>
      <c r="L70" s="97"/>
      <c r="M70" s="97"/>
      <c r="N70" s="97"/>
      <c r="O70" s="97"/>
      <c r="P70" s="97"/>
      <c r="Q70" s="97"/>
      <c r="R70" s="97"/>
      <c r="S70" s="97"/>
    </row>
    <row r="71" spans="1:19" ht="13.5" thickBot="1" x14ac:dyDescent="0.25">
      <c r="A71" s="447" t="s">
        <v>217</v>
      </c>
      <c r="B71" s="448"/>
      <c r="C71" s="448"/>
      <c r="D71" s="448"/>
      <c r="E71" s="448"/>
      <c r="F71" s="448"/>
      <c r="G71" s="449"/>
      <c r="H71" s="97"/>
      <c r="I71" s="402" t="s">
        <v>249</v>
      </c>
      <c r="J71" s="403"/>
      <c r="K71" s="403"/>
      <c r="L71" s="403"/>
      <c r="M71" s="403"/>
      <c r="N71" s="403"/>
      <c r="O71" s="403"/>
      <c r="P71" s="403"/>
      <c r="Q71" s="403"/>
      <c r="R71" s="403"/>
      <c r="S71" s="404"/>
    </row>
    <row r="72" spans="1:19" ht="13.5" thickBot="1" x14ac:dyDescent="0.25">
      <c r="A72" s="204" t="s">
        <v>25</v>
      </c>
      <c r="B72" s="396" t="s">
        <v>121</v>
      </c>
      <c r="C72" s="396"/>
      <c r="D72" s="396"/>
      <c r="E72" s="396" t="s">
        <v>225</v>
      </c>
      <c r="F72" s="396"/>
      <c r="G72" s="210" t="s">
        <v>155</v>
      </c>
      <c r="H72" s="97"/>
      <c r="I72" s="92" t="s">
        <v>25</v>
      </c>
      <c r="J72" s="400" t="s">
        <v>121</v>
      </c>
      <c r="K72" s="396"/>
      <c r="L72" s="396"/>
      <c r="M72" s="396"/>
      <c r="N72" s="444"/>
      <c r="O72" s="451" t="s">
        <v>151</v>
      </c>
      <c r="P72" s="452"/>
      <c r="Q72" s="452"/>
      <c r="R72" s="453"/>
      <c r="S72" s="92" t="s">
        <v>159</v>
      </c>
    </row>
    <row r="73" spans="1:19" ht="20.100000000000001" customHeight="1" x14ac:dyDescent="0.2">
      <c r="A73" s="172">
        <v>1</v>
      </c>
      <c r="B73" s="450"/>
      <c r="C73" s="450"/>
      <c r="D73" s="450"/>
      <c r="E73" s="454"/>
      <c r="F73" s="454"/>
      <c r="G73" s="98"/>
      <c r="H73" s="97"/>
      <c r="I73" s="172">
        <v>1</v>
      </c>
      <c r="J73" s="450"/>
      <c r="K73" s="450"/>
      <c r="L73" s="450"/>
      <c r="M73" s="450"/>
      <c r="N73" s="450"/>
      <c r="O73" s="473"/>
      <c r="P73" s="474"/>
      <c r="Q73" s="474"/>
      <c r="R73" s="475"/>
      <c r="S73" s="98"/>
    </row>
    <row r="74" spans="1:19" ht="20.100000000000001" customHeight="1" x14ac:dyDescent="0.2">
      <c r="A74" s="173">
        <v>2</v>
      </c>
      <c r="B74" s="450"/>
      <c r="C74" s="450"/>
      <c r="D74" s="450"/>
      <c r="E74" s="436"/>
      <c r="F74" s="436"/>
      <c r="G74" s="99"/>
      <c r="H74" s="97"/>
      <c r="I74" s="173">
        <v>2</v>
      </c>
      <c r="J74" s="450"/>
      <c r="K74" s="450"/>
      <c r="L74" s="450"/>
      <c r="M74" s="450"/>
      <c r="N74" s="450"/>
      <c r="O74" s="438"/>
      <c r="P74" s="439"/>
      <c r="Q74" s="439"/>
      <c r="R74" s="440"/>
      <c r="S74" s="99"/>
    </row>
    <row r="75" spans="1:19" ht="20.100000000000001" customHeight="1" x14ac:dyDescent="0.2">
      <c r="A75" s="173">
        <v>3</v>
      </c>
      <c r="B75" s="450"/>
      <c r="C75" s="450"/>
      <c r="D75" s="450"/>
      <c r="E75" s="436"/>
      <c r="F75" s="436"/>
      <c r="G75" s="99"/>
      <c r="H75" s="97"/>
      <c r="I75" s="173">
        <v>3</v>
      </c>
      <c r="J75" s="450"/>
      <c r="K75" s="450"/>
      <c r="L75" s="450"/>
      <c r="M75" s="450"/>
      <c r="N75" s="450"/>
      <c r="O75" s="438"/>
      <c r="P75" s="439"/>
      <c r="Q75" s="439"/>
      <c r="R75" s="440"/>
      <c r="S75" s="99"/>
    </row>
    <row r="76" spans="1:19" ht="20.100000000000001" customHeight="1" x14ac:dyDescent="0.2">
      <c r="A76" s="173">
        <v>4</v>
      </c>
      <c r="B76" s="450"/>
      <c r="C76" s="450"/>
      <c r="D76" s="450"/>
      <c r="E76" s="436"/>
      <c r="F76" s="436"/>
      <c r="G76" s="99"/>
      <c r="H76" s="97"/>
      <c r="I76" s="173">
        <v>4</v>
      </c>
      <c r="J76" s="450"/>
      <c r="K76" s="450"/>
      <c r="L76" s="450"/>
      <c r="M76" s="450"/>
      <c r="N76" s="450"/>
      <c r="O76" s="438"/>
      <c r="P76" s="439"/>
      <c r="Q76" s="439"/>
      <c r="R76" s="440"/>
      <c r="S76" s="99"/>
    </row>
    <row r="77" spans="1:19" ht="20.100000000000001" customHeight="1" thickBot="1" x14ac:dyDescent="0.25">
      <c r="A77" s="170">
        <v>5</v>
      </c>
      <c r="B77" s="450"/>
      <c r="C77" s="450"/>
      <c r="D77" s="450"/>
      <c r="E77" s="437"/>
      <c r="F77" s="437"/>
      <c r="G77" s="95"/>
      <c r="H77" s="97"/>
      <c r="I77" s="170">
        <v>5</v>
      </c>
      <c r="J77" s="450"/>
      <c r="K77" s="450"/>
      <c r="L77" s="450"/>
      <c r="M77" s="450"/>
      <c r="N77" s="450"/>
      <c r="O77" s="441"/>
      <c r="P77" s="442"/>
      <c r="Q77" s="442"/>
      <c r="R77" s="443"/>
      <c r="S77" s="95"/>
    </row>
    <row r="78" spans="1:19" ht="13.5" thickBot="1" x14ac:dyDescent="0.25">
      <c r="A78" s="455" t="s">
        <v>226</v>
      </c>
      <c r="B78" s="456"/>
      <c r="C78" s="456"/>
      <c r="D78" s="456"/>
      <c r="E78" s="456"/>
      <c r="F78" s="456"/>
      <c r="G78" s="211">
        <f>+SUM(G73:G77)</f>
        <v>0</v>
      </c>
      <c r="H78" s="97"/>
      <c r="I78" s="455" t="s">
        <v>189</v>
      </c>
      <c r="J78" s="456"/>
      <c r="K78" s="456"/>
      <c r="L78" s="456"/>
      <c r="M78" s="456"/>
      <c r="N78" s="456"/>
      <c r="O78" s="456"/>
      <c r="P78" s="456"/>
      <c r="Q78" s="456"/>
      <c r="R78" s="457"/>
      <c r="S78" s="96">
        <f>IF(SUM(S73:S77)&gt;45,45,SUM(S73:S77))</f>
        <v>0</v>
      </c>
    </row>
    <row r="79" spans="1:19" ht="13.5" thickBot="1" x14ac:dyDescent="0.25">
      <c r="A79" s="97"/>
      <c r="B79" s="97"/>
      <c r="C79" s="97"/>
      <c r="D79" s="171"/>
      <c r="E79" s="97"/>
      <c r="F79" s="97"/>
      <c r="G79" s="97"/>
      <c r="H79" s="97"/>
      <c r="I79" s="97"/>
      <c r="J79" s="97"/>
      <c r="K79" s="97"/>
      <c r="L79" s="97"/>
      <c r="M79" s="97"/>
      <c r="N79" s="97"/>
      <c r="O79" s="97"/>
      <c r="P79" s="97"/>
      <c r="Q79" s="97"/>
      <c r="R79" s="97"/>
      <c r="S79" s="97"/>
    </row>
    <row r="80" spans="1:19" ht="13.5" thickBot="1" x14ac:dyDescent="0.25">
      <c r="A80" s="447" t="s">
        <v>14</v>
      </c>
      <c r="B80" s="448"/>
      <c r="C80" s="448"/>
      <c r="D80" s="448"/>
      <c r="E80" s="448"/>
      <c r="F80" s="448"/>
      <c r="G80" s="449"/>
      <c r="H80" s="97"/>
      <c r="I80" s="402" t="s">
        <v>30</v>
      </c>
      <c r="J80" s="403"/>
      <c r="K80" s="403"/>
      <c r="L80" s="403"/>
      <c r="M80" s="403"/>
      <c r="N80" s="403"/>
      <c r="O80" s="403"/>
      <c r="P80" s="403"/>
      <c r="Q80" s="403"/>
      <c r="R80" s="403"/>
      <c r="S80" s="404"/>
    </row>
    <row r="81" spans="1:19" ht="13.5" thickBot="1" x14ac:dyDescent="0.25">
      <c r="A81" s="204" t="s">
        <v>25</v>
      </c>
      <c r="B81" s="401" t="s">
        <v>151</v>
      </c>
      <c r="C81" s="479"/>
      <c r="D81" s="479"/>
      <c r="E81" s="479"/>
      <c r="F81" s="480"/>
      <c r="G81" s="210" t="s">
        <v>155</v>
      </c>
      <c r="H81" s="97"/>
      <c r="I81" s="92" t="s">
        <v>25</v>
      </c>
      <c r="J81" s="400" t="s">
        <v>233</v>
      </c>
      <c r="K81" s="396"/>
      <c r="L81" s="396"/>
      <c r="M81" s="396"/>
      <c r="N81" s="444"/>
      <c r="O81" s="451" t="s">
        <v>234</v>
      </c>
      <c r="P81" s="452"/>
      <c r="Q81" s="452"/>
      <c r="R81" s="453"/>
      <c r="S81" s="92" t="s">
        <v>159</v>
      </c>
    </row>
    <row r="82" spans="1:19" ht="21.95" customHeight="1" x14ac:dyDescent="0.2">
      <c r="A82" s="172">
        <v>1</v>
      </c>
      <c r="B82" s="481"/>
      <c r="C82" s="482"/>
      <c r="D82" s="482"/>
      <c r="E82" s="482"/>
      <c r="F82" s="483"/>
      <c r="G82" s="98"/>
      <c r="H82" s="97"/>
      <c r="I82" s="172">
        <v>1</v>
      </c>
      <c r="J82" s="450"/>
      <c r="K82" s="450"/>
      <c r="L82" s="450"/>
      <c r="M82" s="450"/>
      <c r="N82" s="450"/>
      <c r="O82" s="473"/>
      <c r="P82" s="474"/>
      <c r="Q82" s="474"/>
      <c r="R82" s="475"/>
      <c r="S82" s="98"/>
    </row>
    <row r="83" spans="1:19" ht="21.95" customHeight="1" thickBot="1" x14ac:dyDescent="0.25">
      <c r="A83" s="173">
        <v>2</v>
      </c>
      <c r="B83" s="484"/>
      <c r="C83" s="485"/>
      <c r="D83" s="485"/>
      <c r="E83" s="485"/>
      <c r="F83" s="486"/>
      <c r="G83" s="99"/>
      <c r="H83" s="97"/>
      <c r="I83" s="173">
        <v>2</v>
      </c>
      <c r="J83" s="478"/>
      <c r="K83" s="478"/>
      <c r="L83" s="478"/>
      <c r="M83" s="478"/>
      <c r="N83" s="478"/>
      <c r="O83" s="438"/>
      <c r="P83" s="439"/>
      <c r="Q83" s="439"/>
      <c r="R83" s="440"/>
      <c r="S83" s="99"/>
    </row>
    <row r="84" spans="1:19" ht="21.95" customHeight="1" thickBot="1" x14ac:dyDescent="0.25">
      <c r="A84" s="455" t="s">
        <v>232</v>
      </c>
      <c r="B84" s="456"/>
      <c r="C84" s="456"/>
      <c r="D84" s="456"/>
      <c r="E84" s="456"/>
      <c r="F84" s="456"/>
      <c r="G84" s="211">
        <f>SUM(G82:G83)</f>
        <v>0</v>
      </c>
      <c r="I84" s="137">
        <v>3</v>
      </c>
      <c r="J84" s="478"/>
      <c r="K84" s="478"/>
      <c r="L84" s="478"/>
      <c r="M84" s="478"/>
      <c r="N84" s="478"/>
      <c r="O84" s="438"/>
      <c r="P84" s="439"/>
      <c r="Q84" s="439"/>
      <c r="R84" s="440"/>
      <c r="S84" s="94"/>
    </row>
    <row r="85" spans="1:19" ht="21.95" customHeight="1" x14ac:dyDescent="0.2">
      <c r="A85" s="487"/>
      <c r="B85" s="487"/>
      <c r="C85" s="487"/>
      <c r="D85" s="487"/>
      <c r="E85" s="487"/>
      <c r="F85" s="487"/>
      <c r="G85" s="487"/>
      <c r="I85" s="137">
        <v>4</v>
      </c>
      <c r="J85" s="478"/>
      <c r="K85" s="478"/>
      <c r="L85" s="478"/>
      <c r="M85" s="478"/>
      <c r="N85" s="478"/>
      <c r="O85" s="438"/>
      <c r="P85" s="439"/>
      <c r="Q85" s="439"/>
      <c r="R85" s="440"/>
      <c r="S85" s="94"/>
    </row>
    <row r="86" spans="1:19" ht="21.95" customHeight="1" x14ac:dyDescent="0.2">
      <c r="A86" s="488"/>
      <c r="B86" s="488"/>
      <c r="C86" s="488"/>
      <c r="D86" s="488"/>
      <c r="E86" s="488"/>
      <c r="F86" s="488"/>
      <c r="G86" s="488"/>
      <c r="I86" s="174">
        <v>5</v>
      </c>
      <c r="J86" s="498"/>
      <c r="K86" s="498"/>
      <c r="L86" s="498"/>
      <c r="M86" s="498"/>
      <c r="N86" s="498"/>
      <c r="O86" s="441"/>
      <c r="P86" s="442"/>
      <c r="Q86" s="442"/>
      <c r="R86" s="443"/>
      <c r="S86" s="101"/>
    </row>
    <row r="87" spans="1:19" ht="21.95" customHeight="1" x14ac:dyDescent="0.2">
      <c r="A87" s="488"/>
      <c r="B87" s="488"/>
      <c r="C87" s="488"/>
      <c r="D87" s="488"/>
      <c r="E87" s="488"/>
      <c r="F87" s="488"/>
      <c r="G87" s="488"/>
      <c r="I87" s="174">
        <v>6</v>
      </c>
      <c r="J87" s="498"/>
      <c r="K87" s="498"/>
      <c r="L87" s="498"/>
      <c r="M87" s="498"/>
      <c r="N87" s="498"/>
      <c r="O87" s="441"/>
      <c r="P87" s="442"/>
      <c r="Q87" s="442"/>
      <c r="R87" s="443"/>
      <c r="S87" s="101"/>
    </row>
    <row r="88" spans="1:19" ht="21.95" customHeight="1" thickBot="1" x14ac:dyDescent="0.25">
      <c r="A88" s="488"/>
      <c r="B88" s="488"/>
      <c r="C88" s="488"/>
      <c r="D88" s="488"/>
      <c r="E88" s="488"/>
      <c r="F88" s="488"/>
      <c r="G88" s="488"/>
      <c r="I88" s="174">
        <v>7</v>
      </c>
      <c r="J88" s="498"/>
      <c r="K88" s="498"/>
      <c r="L88" s="498"/>
      <c r="M88" s="498"/>
      <c r="N88" s="498"/>
      <c r="O88" s="441"/>
      <c r="P88" s="442"/>
      <c r="Q88" s="442"/>
      <c r="R88" s="443"/>
      <c r="S88" s="101"/>
    </row>
    <row r="89" spans="1:19" ht="13.5" thickBot="1" x14ac:dyDescent="0.25">
      <c r="A89" s="488"/>
      <c r="B89" s="488"/>
      <c r="C89" s="488"/>
      <c r="D89" s="488"/>
      <c r="E89" s="488"/>
      <c r="F89" s="488"/>
      <c r="G89" s="488"/>
      <c r="I89" s="499" t="s">
        <v>235</v>
      </c>
      <c r="J89" s="500"/>
      <c r="K89" s="500"/>
      <c r="L89" s="500"/>
      <c r="M89" s="500"/>
      <c r="N89" s="500"/>
      <c r="O89" s="500"/>
      <c r="P89" s="500"/>
      <c r="Q89" s="500"/>
      <c r="R89" s="501"/>
      <c r="S89" s="96">
        <f>SUM(S82:S88)</f>
        <v>0</v>
      </c>
    </row>
    <row r="90" spans="1:19" ht="13.5" thickBot="1" x14ac:dyDescent="0.25">
      <c r="A90" s="488"/>
      <c r="B90" s="488"/>
      <c r="C90" s="488"/>
      <c r="D90" s="488"/>
      <c r="E90" s="488"/>
      <c r="F90" s="488"/>
      <c r="G90" s="488"/>
      <c r="H90" s="102"/>
      <c r="I90" s="102"/>
      <c r="J90" s="102"/>
      <c r="K90" s="102"/>
      <c r="L90" s="102"/>
      <c r="M90" s="102"/>
    </row>
    <row r="91" spans="1:19" x14ac:dyDescent="0.2">
      <c r="A91" s="102"/>
      <c r="B91" s="497" t="s">
        <v>236</v>
      </c>
      <c r="C91" s="497"/>
      <c r="D91" s="497"/>
      <c r="E91" s="502" t="s">
        <v>237</v>
      </c>
      <c r="F91" s="502"/>
      <c r="G91" s="502"/>
      <c r="H91" s="102"/>
      <c r="I91" s="102"/>
      <c r="J91" s="102"/>
      <c r="K91" s="102"/>
      <c r="L91" s="102"/>
      <c r="M91" s="102"/>
      <c r="N91" s="489" t="s">
        <v>21</v>
      </c>
      <c r="O91" s="490"/>
      <c r="P91" s="490"/>
      <c r="Q91" s="490"/>
      <c r="R91" s="493">
        <f>+M35+G45+S45+G54+S54+G60+S60+G69+S69+G78+S78+G84+S89</f>
        <v>0</v>
      </c>
      <c r="S91" s="494"/>
    </row>
    <row r="92" spans="1:19" ht="13.5" thickBot="1" x14ac:dyDescent="0.25">
      <c r="A92" s="102"/>
      <c r="B92" s="102"/>
      <c r="C92" s="102"/>
      <c r="D92" s="175"/>
      <c r="E92" s="102"/>
      <c r="F92" s="102"/>
      <c r="G92" s="102"/>
      <c r="H92" s="102"/>
      <c r="I92" s="102"/>
      <c r="J92" s="102"/>
      <c r="K92" s="102"/>
      <c r="L92" s="102"/>
      <c r="M92" s="102"/>
      <c r="N92" s="491"/>
      <c r="O92" s="492"/>
      <c r="P92" s="492"/>
      <c r="Q92" s="492"/>
      <c r="R92" s="495"/>
      <c r="S92" s="496"/>
    </row>
    <row r="93" spans="1:19" x14ac:dyDescent="0.2">
      <c r="A93" s="102"/>
      <c r="B93" s="212" t="s">
        <v>279</v>
      </c>
      <c r="C93" s="102"/>
      <c r="D93" s="175"/>
      <c r="E93" s="102"/>
      <c r="F93" s="102"/>
      <c r="G93" s="102"/>
      <c r="H93" s="102"/>
      <c r="I93" s="102"/>
      <c r="J93" s="102"/>
      <c r="K93" s="102"/>
      <c r="L93" s="102"/>
      <c r="M93" s="102"/>
      <c r="N93" s="102"/>
      <c r="O93" s="102"/>
      <c r="P93" s="102"/>
      <c r="Q93" s="102"/>
      <c r="R93" s="102"/>
      <c r="S93" s="102"/>
    </row>
    <row r="97" spans="5:5" x14ac:dyDescent="0.2">
      <c r="E97" s="176"/>
    </row>
  </sheetData>
  <sheetProtection algorithmName="SHA-512" hashValue="sWz3/ctMFBA3rpw+cHZRyob8Eh+qxiU56mhg4GxGFIMyd4jIiA7jOmheDuAVWrAulE6WgubHKzTe/xt7kV7vhA==" saltValue="1WpnHCm/V/qZRzMaAr6WlA==" spinCount="100000" sheet="1" objects="1" scenarios="1"/>
  <mergeCells count="197">
    <mergeCell ref="A1:S1"/>
    <mergeCell ref="A2:S2"/>
    <mergeCell ref="A3:N3"/>
    <mergeCell ref="O3:P3"/>
    <mergeCell ref="Q3:R3"/>
    <mergeCell ref="A5:C5"/>
    <mergeCell ref="D5:G5"/>
    <mergeCell ref="J5:M5"/>
    <mergeCell ref="N5:R5"/>
    <mergeCell ref="A11:C11"/>
    <mergeCell ref="D11:G11"/>
    <mergeCell ref="J11:M11"/>
    <mergeCell ref="N11:R11"/>
    <mergeCell ref="A13:S13"/>
    <mergeCell ref="A16:E16"/>
    <mergeCell ref="G16:K16"/>
    <mergeCell ref="A7:C7"/>
    <mergeCell ref="D7:G7"/>
    <mergeCell ref="J7:M7"/>
    <mergeCell ref="N7:R7"/>
    <mergeCell ref="A9:C9"/>
    <mergeCell ref="D9:G9"/>
    <mergeCell ref="J9:M9"/>
    <mergeCell ref="N9:R9"/>
    <mergeCell ref="J18:J19"/>
    <mergeCell ref="K18:M18"/>
    <mergeCell ref="N18:S18"/>
    <mergeCell ref="A28:J28"/>
    <mergeCell ref="A29:J29"/>
    <mergeCell ref="A30:J30"/>
    <mergeCell ref="A18:A19"/>
    <mergeCell ref="B18:B19"/>
    <mergeCell ref="C18:C19"/>
    <mergeCell ref="D18:G18"/>
    <mergeCell ref="H18:H19"/>
    <mergeCell ref="I18:I19"/>
    <mergeCell ref="B39:D39"/>
    <mergeCell ref="E39:F39"/>
    <mergeCell ref="J39:N39"/>
    <mergeCell ref="O39:R39"/>
    <mergeCell ref="B40:D40"/>
    <mergeCell ref="E40:F40"/>
    <mergeCell ref="J40:N40"/>
    <mergeCell ref="O40:R40"/>
    <mergeCell ref="G33:N33"/>
    <mergeCell ref="G34:L34"/>
    <mergeCell ref="M34:N34"/>
    <mergeCell ref="G35:L35"/>
    <mergeCell ref="M35:N35"/>
    <mergeCell ref="A38:G38"/>
    <mergeCell ref="I38:S38"/>
    <mergeCell ref="B43:D43"/>
    <mergeCell ref="E43:F43"/>
    <mergeCell ref="J43:N43"/>
    <mergeCell ref="O43:R43"/>
    <mergeCell ref="B44:D44"/>
    <mergeCell ref="E44:F44"/>
    <mergeCell ref="J44:N44"/>
    <mergeCell ref="O44:R44"/>
    <mergeCell ref="B41:D41"/>
    <mergeCell ref="E41:F41"/>
    <mergeCell ref="J41:N41"/>
    <mergeCell ref="O41:R41"/>
    <mergeCell ref="B42:D42"/>
    <mergeCell ref="E42:F42"/>
    <mergeCell ref="J42:N42"/>
    <mergeCell ref="O42:R42"/>
    <mergeCell ref="B49:D49"/>
    <mergeCell ref="E49:F49"/>
    <mergeCell ref="J49:N49"/>
    <mergeCell ref="O49:R49"/>
    <mergeCell ref="B50:D50"/>
    <mergeCell ref="E50:F50"/>
    <mergeCell ref="J50:N50"/>
    <mergeCell ref="O50:R50"/>
    <mergeCell ref="A45:F45"/>
    <mergeCell ref="I45:R45"/>
    <mergeCell ref="A47:G47"/>
    <mergeCell ref="I47:S47"/>
    <mergeCell ref="B48:D48"/>
    <mergeCell ref="E48:F48"/>
    <mergeCell ref="J48:N48"/>
    <mergeCell ref="O48:R48"/>
    <mergeCell ref="B53:D53"/>
    <mergeCell ref="E53:F53"/>
    <mergeCell ref="J53:N53"/>
    <mergeCell ref="O53:R53"/>
    <mergeCell ref="A54:F54"/>
    <mergeCell ref="I54:R54"/>
    <mergeCell ref="B51:D51"/>
    <mergeCell ref="E51:F51"/>
    <mergeCell ref="J51:N51"/>
    <mergeCell ref="O51:R51"/>
    <mergeCell ref="B52:D52"/>
    <mergeCell ref="E52:F52"/>
    <mergeCell ref="J52:N52"/>
    <mergeCell ref="O52:R52"/>
    <mergeCell ref="B58:D58"/>
    <mergeCell ref="E58:F58"/>
    <mergeCell ref="J58:N58"/>
    <mergeCell ref="O58:R58"/>
    <mergeCell ref="B59:D59"/>
    <mergeCell ref="E59:F59"/>
    <mergeCell ref="J59:N59"/>
    <mergeCell ref="O59:R59"/>
    <mergeCell ref="A56:G56"/>
    <mergeCell ref="I56:S56"/>
    <mergeCell ref="B57:D57"/>
    <mergeCell ref="E57:F57"/>
    <mergeCell ref="J57:N57"/>
    <mergeCell ref="O57:R57"/>
    <mergeCell ref="B64:D64"/>
    <mergeCell ref="E64:F64"/>
    <mergeCell ref="J64:N64"/>
    <mergeCell ref="O64:R64"/>
    <mergeCell ref="B65:D65"/>
    <mergeCell ref="E65:F65"/>
    <mergeCell ref="J65:N65"/>
    <mergeCell ref="O65:R65"/>
    <mergeCell ref="A60:F60"/>
    <mergeCell ref="I60:R60"/>
    <mergeCell ref="A62:G62"/>
    <mergeCell ref="I62:S62"/>
    <mergeCell ref="B63:D63"/>
    <mergeCell ref="E63:F63"/>
    <mergeCell ref="J63:N63"/>
    <mergeCell ref="O63:R63"/>
    <mergeCell ref="B68:D68"/>
    <mergeCell ref="E68:F68"/>
    <mergeCell ref="J68:N68"/>
    <mergeCell ref="O68:R68"/>
    <mergeCell ref="A69:F69"/>
    <mergeCell ref="I69:R69"/>
    <mergeCell ref="B66:D66"/>
    <mergeCell ref="E66:F66"/>
    <mergeCell ref="J66:N66"/>
    <mergeCell ref="O66:R66"/>
    <mergeCell ref="B67:D67"/>
    <mergeCell ref="E67:F67"/>
    <mergeCell ref="J67:N67"/>
    <mergeCell ref="O67:R67"/>
    <mergeCell ref="B73:D73"/>
    <mergeCell ref="E73:F73"/>
    <mergeCell ref="J73:N73"/>
    <mergeCell ref="O73:R73"/>
    <mergeCell ref="B74:D74"/>
    <mergeCell ref="E74:F74"/>
    <mergeCell ref="J74:N74"/>
    <mergeCell ref="O74:R74"/>
    <mergeCell ref="A71:G71"/>
    <mergeCell ref="I71:S71"/>
    <mergeCell ref="B72:D72"/>
    <mergeCell ref="E72:F72"/>
    <mergeCell ref="J72:N72"/>
    <mergeCell ref="O72:R72"/>
    <mergeCell ref="B77:D77"/>
    <mergeCell ref="E77:F77"/>
    <mergeCell ref="J77:N77"/>
    <mergeCell ref="O77:R77"/>
    <mergeCell ref="A78:F78"/>
    <mergeCell ref="I78:R78"/>
    <mergeCell ref="B75:D75"/>
    <mergeCell ref="E75:F75"/>
    <mergeCell ref="J75:N75"/>
    <mergeCell ref="O75:R75"/>
    <mergeCell ref="B76:D76"/>
    <mergeCell ref="E76:F76"/>
    <mergeCell ref="J76:N76"/>
    <mergeCell ref="O76:R76"/>
    <mergeCell ref="B83:F83"/>
    <mergeCell ref="J83:N83"/>
    <mergeCell ref="O83:R83"/>
    <mergeCell ref="A84:F84"/>
    <mergeCell ref="J84:N84"/>
    <mergeCell ref="O84:R84"/>
    <mergeCell ref="A80:G80"/>
    <mergeCell ref="I80:S80"/>
    <mergeCell ref="B81:F81"/>
    <mergeCell ref="J81:N81"/>
    <mergeCell ref="O81:R81"/>
    <mergeCell ref="B82:F82"/>
    <mergeCell ref="J82:N82"/>
    <mergeCell ref="O82:R82"/>
    <mergeCell ref="B91:D91"/>
    <mergeCell ref="E91:G91"/>
    <mergeCell ref="N91:Q92"/>
    <mergeCell ref="R91:S92"/>
    <mergeCell ref="A85:G90"/>
    <mergeCell ref="J85:N85"/>
    <mergeCell ref="O85:R85"/>
    <mergeCell ref="J86:N86"/>
    <mergeCell ref="O86:R86"/>
    <mergeCell ref="J87:N87"/>
    <mergeCell ref="O87:R87"/>
    <mergeCell ref="J88:N88"/>
    <mergeCell ref="O88:R88"/>
    <mergeCell ref="I89:R89"/>
  </mergeCells>
  <dataValidations count="6">
    <dataValidation allowBlank="1" showInputMessage="1" showErrorMessage="1" errorTitle="Error" error="Seleccione el nivel educativo._x000a_Límite:_x000a_Pregrado[20 Horas]_x000a_Posgrado[30 Horas]" sqref="G64"/>
    <dataValidation allowBlank="1" showInputMessage="1" showErrorMessage="1" errorTitle="Error" error="Seleccione una opción del listado" sqref="J82:N82"/>
    <dataValidation allowBlank="1" showInputMessage="1" showErrorMessage="1" errorTitle="Error" error="Seleccione un Item de la lista" sqref="B82"/>
    <dataValidation type="decimal" allowBlank="1" showInputMessage="1" showErrorMessage="1" errorTitle="Error" error="Solo se permiten datos numericos." sqref="M20">
      <formula1>0</formula1>
      <formula2>100</formula2>
    </dataValidation>
    <dataValidation type="decimal" allowBlank="1" showInputMessage="1" showErrorMessage="1" errorTitle="Error" error="Solo se permiten datos numericos" sqref="K20:L20">
      <formula1>0</formula1>
      <formula2>100</formula2>
    </dataValidation>
    <dataValidation type="decimal" allowBlank="1" showInputMessage="1" showErrorMessage="1" errorTitle="Error" error="Solo se permiten datos númericos" sqref="J20:J27">
      <formula1>0</formula1>
      <formula2>100</formula2>
    </dataValidation>
  </dataValidations>
  <pageMargins left="0.3" right="0.25" top="0.75" bottom="0.25" header="0.3" footer="0.3"/>
  <pageSetup paperSize="14" scale="66" orientation="landscape" r:id="rId1"/>
  <rowBreaks count="1" manualBreakCount="1">
    <brk id="55" max="16383" man="1"/>
  </rowBreaks>
  <drawing r:id="rId2"/>
  <extLst>
    <ext xmlns:x14="http://schemas.microsoft.com/office/spreadsheetml/2009/9/main" uri="{CCE6A557-97BC-4b89-ADB6-D9C93CAAB3DF}">
      <x14:dataValidations xmlns:xm="http://schemas.microsoft.com/office/excel/2006/main" count="18">
        <x14:dataValidation type="list" allowBlank="1" showInputMessage="1" showErrorMessage="1" errorTitle="Error" error="Seleccione una opción de la lista">
          <x14:formula1>
            <xm:f>INFORMACION!$AF$2:$AF$3</xm:f>
          </x14:formula1>
          <xm:sqref>J40:N44</xm:sqref>
        </x14:dataValidation>
        <x14:dataValidation type="list" allowBlank="1" showInputMessage="1" showErrorMessage="1" errorTitle="Error" error="Seleccione una opción de la lista">
          <x14:formula1>
            <xm:f>INFORMACION!$AE$2:$AE$5</xm:f>
          </x14:formula1>
          <xm:sqref>B40:D44</xm:sqref>
        </x14:dataValidation>
        <x14:dataValidation type="list" allowBlank="1" showInputMessage="1" showErrorMessage="1" errorTitle="Error" error="Seleccione una opción del listado">
          <x14:formula1>
            <xm:f>INFORMACION!$AD$2:$AD$5</xm:f>
          </x14:formula1>
          <xm:sqref>J73:N77</xm:sqref>
        </x14:dataValidation>
        <x14:dataValidation type="list" allowBlank="1" showInputMessage="1" showErrorMessage="1" errorTitle="Error" error="Seleccione un Item de la lista">
          <x14:formula1>
            <xm:f>INFORMACION!$AC$2:$AC$8</xm:f>
          </x14:formula1>
          <xm:sqref>B73:D77</xm:sqref>
        </x14:dataValidation>
        <x14:dataValidation type="list" allowBlank="1" showInputMessage="1" showErrorMessage="1" errorTitle="Error" error="Seleccione una opción del listado">
          <x14:formula1>
            <xm:f>INFORMACION!$AB$2:$AB$12</xm:f>
          </x14:formula1>
          <xm:sqref>J58:N59</xm:sqref>
        </x14:dataValidation>
        <x14:dataValidation type="list" allowBlank="1" showInputMessage="1" showErrorMessage="1" errorTitle="Error" error="Seleccione un Item de la lista">
          <x14:formula1>
            <xm:f>INFORMACION!$Z$2:$Z$9</xm:f>
          </x14:formula1>
          <xm:sqref>B58:D59</xm:sqref>
        </x14:dataValidation>
        <x14:dataValidation type="list" allowBlank="1" showInputMessage="1" showErrorMessage="1" errorTitle="Error" error="Seleccione una opción del listado">
          <x14:formula1>
            <xm:f>INFORMACION!$Y$2:$Y$4</xm:f>
          </x14:formula1>
          <xm:sqref>J64:N68</xm:sqref>
        </x14:dataValidation>
        <x14:dataValidation type="list" allowBlank="1" showInputMessage="1" showErrorMessage="1" errorTitle="Error" error="Seleccione un Item de la lista">
          <x14:formula1>
            <xm:f>INFORMACION!$A$2:$A$3</xm:f>
          </x14:formula1>
          <xm:sqref>B64:D68</xm:sqref>
        </x14:dataValidation>
        <x14:dataValidation type="list" allowBlank="1" showInputMessage="1" showErrorMessage="1" errorTitle="Error" error="Seleccione una opción del listado">
          <x14:formula1>
            <xm:f>INFORMACION!$X$2:$X$5</xm:f>
          </x14:formula1>
          <xm:sqref>J49:N53</xm:sqref>
        </x14:dataValidation>
        <x14:dataValidation type="list" allowBlank="1" showInputMessage="1" showErrorMessage="1" errorTitle="Error" error="Seleccione un Item de la lista">
          <x14:formula1>
            <xm:f>INFORMACION!$W$2:$W$14</xm:f>
          </x14:formula1>
          <xm:sqref>B49:D53</xm:sqref>
        </x14:dataValidation>
        <x14:dataValidation type="list" allowBlank="1" showInputMessage="1" showErrorMessage="1" errorTitle="Error" error="Seleccione una opción del listado">
          <x14:formula1>
            <xm:f>INFORMACION!$T$2:$T$4</xm:f>
          </x14:formula1>
          <xm:sqref>E17 G16</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el tipo de vinculación del listado">
          <x14:formula1>
            <xm:f>INFORMACION!$F$3:$F$4</xm:f>
          </x14:formula1>
          <xm:sqref>D9:G9</xm:sqref>
        </x14:dataValidation>
        <x14:dataValidation type="list" showInputMessage="1" showErrorMessage="1" errorTitle="Error" error="Seleccione una opción de la lista desplegable">
          <x14:formula1>
            <xm:f>INFORMACION!$D$2:$D$7</xm:f>
          </x14:formula1>
          <xm:sqref>G20:G26</xm:sqref>
        </x14:dataValidation>
        <x14:dataValidation type="list" showInputMessage="1" showErrorMessage="1">
          <x14:formula1>
            <xm:f>INFORMACION!$C$2:$C$23</xm:f>
          </x14:formula1>
          <xm:sqref>I20:I27</xm:sqref>
        </x14:dataValidation>
        <x14:dataValidation type="list" showInputMessage="1" showErrorMessage="1">
          <x14:formula1>
            <xm:f>INFORMACION!$B$2:$B$3</xm:f>
          </x14:formula1>
          <xm:sqref>C20:C26</xm:sqref>
        </x14:dataValidation>
        <x14:dataValidation type="list" showInputMessage="1" showErrorMessage="1" errorTitle="Error" error="Seleccione un valor de la lista desplegable">
          <x14:formula1>
            <xm:f>INFORMACION!$A$2:$A$3</xm:f>
          </x14:formula1>
          <xm:sqref>B20:B26</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97"/>
  <sheetViews>
    <sheetView zoomScale="90" zoomScaleNormal="90" workbookViewId="0">
      <selection activeCell="J82" sqref="J82:S88"/>
    </sheetView>
  </sheetViews>
  <sheetFormatPr baseColWidth="10" defaultColWidth="11.42578125" defaultRowHeight="12.75" x14ac:dyDescent="0.2"/>
  <cols>
    <col min="1" max="1" width="3.7109375" style="91" bestFit="1" customWidth="1"/>
    <col min="2" max="2" width="10" style="91" customWidth="1"/>
    <col min="3" max="3" width="9.5703125" style="91" customWidth="1"/>
    <col min="4" max="4" width="10.5703125" style="166" customWidth="1"/>
    <col min="5" max="5" width="54" style="91" customWidth="1"/>
    <col min="6" max="6" width="3.7109375" style="91" customWidth="1"/>
    <col min="7" max="7" width="26.28515625" style="91" customWidth="1"/>
    <col min="8" max="9" width="3.7109375" style="91" customWidth="1"/>
    <col min="10" max="10" width="5.5703125" style="91" bestFit="1" customWidth="1"/>
    <col min="11" max="11" width="6" style="91" bestFit="1" customWidth="1"/>
    <col min="12" max="13" width="6" style="91" customWidth="1"/>
    <col min="14" max="18" width="9.28515625" style="91" customWidth="1"/>
    <col min="19" max="19" width="10" style="91" customWidth="1"/>
    <col min="20" max="16384" width="11.42578125" style="91"/>
  </cols>
  <sheetData>
    <row r="1" spans="1:19" x14ac:dyDescent="0.2">
      <c r="A1" s="408" t="s">
        <v>24</v>
      </c>
      <c r="B1" s="409"/>
      <c r="C1" s="409"/>
      <c r="D1" s="409"/>
      <c r="E1" s="409"/>
      <c r="F1" s="409"/>
      <c r="G1" s="409"/>
      <c r="H1" s="409"/>
      <c r="I1" s="409"/>
      <c r="J1" s="409"/>
      <c r="K1" s="409"/>
      <c r="L1" s="409"/>
      <c r="M1" s="409"/>
      <c r="N1" s="409"/>
      <c r="O1" s="409"/>
      <c r="P1" s="409"/>
      <c r="Q1" s="409"/>
      <c r="R1" s="409"/>
      <c r="S1" s="410"/>
    </row>
    <row r="2" spans="1:19" ht="13.5" thickBot="1" x14ac:dyDescent="0.25">
      <c r="A2" s="377" t="s">
        <v>278</v>
      </c>
      <c r="B2" s="378"/>
      <c r="C2" s="378"/>
      <c r="D2" s="378"/>
      <c r="E2" s="378"/>
      <c r="F2" s="378"/>
      <c r="G2" s="378"/>
      <c r="H2" s="378"/>
      <c r="I2" s="378"/>
      <c r="J2" s="378"/>
      <c r="K2" s="378"/>
      <c r="L2" s="378"/>
      <c r="M2" s="378"/>
      <c r="N2" s="378"/>
      <c r="O2" s="378"/>
      <c r="P2" s="378"/>
      <c r="Q2" s="378"/>
      <c r="R2" s="378"/>
      <c r="S2" s="411"/>
    </row>
    <row r="3" spans="1:19" ht="13.5" thickBot="1" x14ac:dyDescent="0.25">
      <c r="A3" s="377" t="s">
        <v>153</v>
      </c>
      <c r="B3" s="378"/>
      <c r="C3" s="378"/>
      <c r="D3" s="378"/>
      <c r="E3" s="378"/>
      <c r="F3" s="378"/>
      <c r="G3" s="378"/>
      <c r="H3" s="378"/>
      <c r="I3" s="378"/>
      <c r="J3" s="378"/>
      <c r="K3" s="378"/>
      <c r="L3" s="378"/>
      <c r="M3" s="378"/>
      <c r="N3" s="378"/>
      <c r="O3" s="378" t="s">
        <v>0</v>
      </c>
      <c r="P3" s="411"/>
      <c r="Q3" s="434">
        <f>'RESUMEN-DPTO'!AK8</f>
        <v>0</v>
      </c>
      <c r="R3" s="435"/>
      <c r="S3" s="80"/>
    </row>
    <row r="4" spans="1:19" ht="13.5" thickBot="1" x14ac:dyDescent="0.25">
      <c r="A4" s="115"/>
      <c r="B4" s="103"/>
      <c r="C4" s="103"/>
      <c r="D4" s="116"/>
      <c r="E4" s="103"/>
      <c r="F4" s="103"/>
      <c r="G4" s="103"/>
      <c r="H4" s="103"/>
      <c r="I4" s="103"/>
      <c r="J4" s="103"/>
      <c r="K4" s="103"/>
      <c r="L4" s="103"/>
      <c r="M4" s="103"/>
      <c r="N4" s="103"/>
      <c r="O4" s="103"/>
      <c r="P4" s="103"/>
      <c r="Q4" s="103"/>
      <c r="R4" s="103"/>
      <c r="S4" s="80"/>
    </row>
    <row r="5" spans="1:19" ht="13.5" thickBot="1" x14ac:dyDescent="0.25">
      <c r="A5" s="377" t="s">
        <v>56</v>
      </c>
      <c r="B5" s="378"/>
      <c r="C5" s="378"/>
      <c r="D5" s="379">
        <f>'RESUMEN-DPTO'!D8:O8</f>
        <v>0</v>
      </c>
      <c r="E5" s="380"/>
      <c r="F5" s="380"/>
      <c r="G5" s="381"/>
      <c r="H5" s="103"/>
      <c r="I5" s="103"/>
      <c r="J5" s="386" t="s">
        <v>28</v>
      </c>
      <c r="K5" s="386"/>
      <c r="L5" s="386"/>
      <c r="M5" s="386"/>
      <c r="N5" s="379">
        <f>'RESUMEN-DPTO'!T8</f>
        <v>0</v>
      </c>
      <c r="O5" s="387"/>
      <c r="P5" s="387"/>
      <c r="Q5" s="387"/>
      <c r="R5" s="388"/>
      <c r="S5" s="80"/>
    </row>
    <row r="6" spans="1:19" ht="3" customHeight="1" thickBot="1" x14ac:dyDescent="0.25">
      <c r="A6" s="117"/>
      <c r="B6" s="118"/>
      <c r="C6" s="118"/>
      <c r="D6" s="116"/>
      <c r="E6" s="103"/>
      <c r="F6" s="103"/>
      <c r="G6" s="103"/>
      <c r="H6" s="103"/>
      <c r="I6" s="103"/>
      <c r="J6" s="203"/>
      <c r="K6" s="203"/>
      <c r="L6" s="203"/>
      <c r="M6" s="203"/>
      <c r="N6" s="103"/>
      <c r="O6" s="103"/>
      <c r="P6" s="103"/>
      <c r="Q6" s="103"/>
      <c r="R6" s="103"/>
      <c r="S6" s="80"/>
    </row>
    <row r="7" spans="1:19" ht="13.5" thickBot="1" x14ac:dyDescent="0.25">
      <c r="A7" s="377" t="s">
        <v>138</v>
      </c>
      <c r="B7" s="378"/>
      <c r="C7" s="378"/>
      <c r="D7" s="382"/>
      <c r="E7" s="383"/>
      <c r="F7" s="383"/>
      <c r="G7" s="384"/>
      <c r="H7" s="103"/>
      <c r="I7" s="103"/>
      <c r="J7" s="386" t="s">
        <v>55</v>
      </c>
      <c r="K7" s="386"/>
      <c r="L7" s="386"/>
      <c r="M7" s="386"/>
      <c r="N7" s="389"/>
      <c r="O7" s="390"/>
      <c r="P7" s="390"/>
      <c r="Q7" s="390"/>
      <c r="R7" s="391"/>
      <c r="S7" s="80"/>
    </row>
    <row r="8" spans="1:19" ht="2.25" customHeight="1" thickBot="1" x14ac:dyDescent="0.25">
      <c r="A8" s="117"/>
      <c r="B8" s="118"/>
      <c r="C8" s="118"/>
      <c r="D8" s="116"/>
      <c r="E8" s="103"/>
      <c r="F8" s="103"/>
      <c r="G8" s="103"/>
      <c r="H8" s="103"/>
      <c r="I8" s="103"/>
      <c r="J8" s="203"/>
      <c r="K8" s="203"/>
      <c r="L8" s="203"/>
      <c r="M8" s="203"/>
      <c r="N8" s="103"/>
      <c r="O8" s="103"/>
      <c r="P8" s="103"/>
      <c r="Q8" s="103"/>
      <c r="R8" s="103"/>
      <c r="S8" s="80"/>
    </row>
    <row r="9" spans="1:19" ht="13.5" thickBot="1" x14ac:dyDescent="0.25">
      <c r="A9" s="377" t="s">
        <v>42</v>
      </c>
      <c r="B9" s="378"/>
      <c r="C9" s="378"/>
      <c r="D9" s="385"/>
      <c r="E9" s="383"/>
      <c r="F9" s="383"/>
      <c r="G9" s="384"/>
      <c r="H9" s="103"/>
      <c r="I9" s="103"/>
      <c r="J9" s="386" t="s">
        <v>106</v>
      </c>
      <c r="K9" s="386"/>
      <c r="L9" s="386"/>
      <c r="M9" s="386"/>
      <c r="N9" s="392"/>
      <c r="O9" s="390"/>
      <c r="P9" s="390"/>
      <c r="Q9" s="390"/>
      <c r="R9" s="391"/>
      <c r="S9" s="80"/>
    </row>
    <row r="10" spans="1:19" ht="2.25" customHeight="1" thickBot="1" x14ac:dyDescent="0.25">
      <c r="A10" s="117"/>
      <c r="B10" s="118"/>
      <c r="C10" s="118"/>
      <c r="D10" s="116"/>
      <c r="E10" s="103"/>
      <c r="F10" s="103"/>
      <c r="G10" s="103"/>
      <c r="H10" s="103"/>
      <c r="I10" s="103"/>
      <c r="J10" s="118"/>
      <c r="K10" s="118"/>
      <c r="L10" s="118"/>
      <c r="M10" s="118"/>
      <c r="N10" s="103"/>
      <c r="O10" s="103"/>
      <c r="P10" s="103"/>
      <c r="Q10" s="103"/>
      <c r="R10" s="103"/>
      <c r="S10" s="80"/>
    </row>
    <row r="11" spans="1:19" ht="13.5" thickBot="1" x14ac:dyDescent="0.25">
      <c r="A11" s="377" t="s">
        <v>139</v>
      </c>
      <c r="B11" s="378"/>
      <c r="C11" s="378"/>
      <c r="D11" s="385"/>
      <c r="E11" s="383"/>
      <c r="F11" s="383"/>
      <c r="G11" s="384"/>
      <c r="H11" s="103"/>
      <c r="I11" s="103"/>
      <c r="J11" s="386" t="s">
        <v>109</v>
      </c>
      <c r="K11" s="386"/>
      <c r="L11" s="386"/>
      <c r="M11" s="386"/>
      <c r="N11" s="393"/>
      <c r="O11" s="394"/>
      <c r="P11" s="394"/>
      <c r="Q11" s="394"/>
      <c r="R11" s="395"/>
      <c r="S11" s="80"/>
    </row>
    <row r="12" spans="1:19" ht="6.75" customHeight="1" thickBot="1" x14ac:dyDescent="0.25">
      <c r="A12" s="120"/>
      <c r="B12" s="104"/>
      <c r="C12" s="104"/>
      <c r="D12" s="121"/>
      <c r="E12" s="104"/>
      <c r="F12" s="104"/>
      <c r="G12" s="104"/>
      <c r="H12" s="104"/>
      <c r="I12" s="104"/>
      <c r="J12" s="104"/>
      <c r="K12" s="104"/>
      <c r="L12" s="104"/>
      <c r="M12" s="104"/>
      <c r="N12" s="104"/>
      <c r="O12" s="104"/>
      <c r="P12" s="104"/>
      <c r="Q12" s="104"/>
      <c r="R12" s="104"/>
      <c r="S12" s="81"/>
    </row>
    <row r="13" spans="1:19" ht="13.5" thickBot="1" x14ac:dyDescent="0.25">
      <c r="A13" s="405" t="s">
        <v>26</v>
      </c>
      <c r="B13" s="406"/>
      <c r="C13" s="406"/>
      <c r="D13" s="406"/>
      <c r="E13" s="406"/>
      <c r="F13" s="406"/>
      <c r="G13" s="406"/>
      <c r="H13" s="406"/>
      <c r="I13" s="406"/>
      <c r="J13" s="406"/>
      <c r="K13" s="406"/>
      <c r="L13" s="406"/>
      <c r="M13" s="406"/>
      <c r="N13" s="406"/>
      <c r="O13" s="406"/>
      <c r="P13" s="406"/>
      <c r="Q13" s="406"/>
      <c r="R13" s="406"/>
      <c r="S13" s="407"/>
    </row>
    <row r="14" spans="1:19" ht="4.5" customHeight="1" thickBot="1" x14ac:dyDescent="0.25">
      <c r="A14" s="122"/>
      <c r="B14" s="105"/>
      <c r="C14" s="105"/>
      <c r="D14" s="105"/>
      <c r="E14" s="105"/>
      <c r="F14" s="105"/>
      <c r="G14" s="105"/>
      <c r="H14" s="105"/>
      <c r="I14" s="105"/>
      <c r="J14" s="105"/>
      <c r="K14" s="105"/>
      <c r="L14" s="105"/>
      <c r="M14" s="105"/>
      <c r="N14" s="105"/>
      <c r="O14" s="105"/>
      <c r="P14" s="105"/>
      <c r="Q14" s="105"/>
      <c r="R14" s="105"/>
      <c r="S14" s="82"/>
    </row>
    <row r="15" spans="1:19" s="124" customFormat="1" ht="3" customHeight="1" thickBot="1" x14ac:dyDescent="0.25">
      <c r="A15" s="208"/>
      <c r="B15" s="209"/>
      <c r="C15" s="209"/>
      <c r="D15" s="209"/>
      <c r="E15" s="209"/>
      <c r="F15" s="209"/>
      <c r="G15" s="209"/>
      <c r="H15" s="209"/>
      <c r="I15" s="209"/>
      <c r="J15" s="209"/>
      <c r="K15" s="209"/>
      <c r="L15" s="209"/>
      <c r="M15" s="209"/>
      <c r="N15" s="209"/>
      <c r="O15" s="209"/>
      <c r="P15" s="209"/>
      <c r="Q15" s="209"/>
      <c r="R15" s="209"/>
      <c r="S15" s="83"/>
    </row>
    <row r="16" spans="1:19" s="124" customFormat="1" ht="13.5" thickBot="1" x14ac:dyDescent="0.25">
      <c r="A16" s="429" t="s">
        <v>273</v>
      </c>
      <c r="B16" s="430"/>
      <c r="C16" s="430"/>
      <c r="D16" s="430"/>
      <c r="E16" s="430"/>
      <c r="F16" s="100"/>
      <c r="G16" s="431" t="s">
        <v>145</v>
      </c>
      <c r="H16" s="432"/>
      <c r="I16" s="432"/>
      <c r="J16" s="432"/>
      <c r="K16" s="433"/>
      <c r="L16" s="209"/>
      <c r="M16" s="209"/>
      <c r="N16" s="209"/>
      <c r="O16" s="209"/>
      <c r="P16" s="209"/>
      <c r="Q16" s="209"/>
      <c r="R16" s="209"/>
      <c r="S16" s="83"/>
    </row>
    <row r="17" spans="1:19" s="124" customFormat="1" ht="3" customHeight="1" thickBot="1" x14ac:dyDescent="0.25">
      <c r="A17" s="208"/>
      <c r="B17" s="209"/>
      <c r="C17" s="209"/>
      <c r="D17" s="209"/>
      <c r="E17" s="209"/>
      <c r="F17" s="209"/>
      <c r="G17" s="209"/>
      <c r="H17" s="209"/>
      <c r="I17" s="209"/>
      <c r="J17" s="209"/>
      <c r="K17" s="209"/>
      <c r="L17" s="209"/>
      <c r="M17" s="209"/>
      <c r="N17" s="209"/>
      <c r="O17" s="209"/>
      <c r="P17" s="209"/>
      <c r="Q17" s="209"/>
      <c r="R17" s="209"/>
      <c r="S17" s="83"/>
    </row>
    <row r="18" spans="1:19" x14ac:dyDescent="0.2">
      <c r="A18" s="376" t="s">
        <v>25</v>
      </c>
      <c r="B18" s="413" t="s">
        <v>264</v>
      </c>
      <c r="C18" s="415" t="s">
        <v>265</v>
      </c>
      <c r="D18" s="423" t="s">
        <v>143</v>
      </c>
      <c r="E18" s="424"/>
      <c r="F18" s="424"/>
      <c r="G18" s="425"/>
      <c r="H18" s="417" t="s">
        <v>260</v>
      </c>
      <c r="I18" s="419" t="s">
        <v>261</v>
      </c>
      <c r="J18" s="421" t="s">
        <v>262</v>
      </c>
      <c r="K18" s="376" t="s">
        <v>263</v>
      </c>
      <c r="L18" s="374"/>
      <c r="M18" s="375"/>
      <c r="N18" s="373" t="s">
        <v>123</v>
      </c>
      <c r="O18" s="374"/>
      <c r="P18" s="374"/>
      <c r="Q18" s="374"/>
      <c r="R18" s="374"/>
      <c r="S18" s="375"/>
    </row>
    <row r="19" spans="1:19" ht="63.75" customHeight="1" thickBot="1" x14ac:dyDescent="0.25">
      <c r="A19" s="412"/>
      <c r="B19" s="414"/>
      <c r="C19" s="416"/>
      <c r="D19" s="44" t="s">
        <v>266</v>
      </c>
      <c r="E19" s="42" t="s">
        <v>257</v>
      </c>
      <c r="F19" s="207" t="s">
        <v>258</v>
      </c>
      <c r="G19" s="78" t="s">
        <v>259</v>
      </c>
      <c r="H19" s="418"/>
      <c r="I19" s="420"/>
      <c r="J19" s="422"/>
      <c r="K19" s="206" t="s">
        <v>142</v>
      </c>
      <c r="L19" s="207" t="s">
        <v>140</v>
      </c>
      <c r="M19" s="84" t="s">
        <v>141</v>
      </c>
      <c r="N19" s="126" t="s">
        <v>134</v>
      </c>
      <c r="O19" s="205" t="s">
        <v>135</v>
      </c>
      <c r="P19" s="207" t="s">
        <v>125</v>
      </c>
      <c r="Q19" s="207" t="s">
        <v>136</v>
      </c>
      <c r="R19" s="207" t="s">
        <v>124</v>
      </c>
      <c r="S19" s="84" t="s">
        <v>137</v>
      </c>
    </row>
    <row r="20" spans="1:19" x14ac:dyDescent="0.2">
      <c r="A20" s="128">
        <v>1</v>
      </c>
      <c r="B20" s="129"/>
      <c r="C20" s="129"/>
      <c r="D20" s="130"/>
      <c r="E20" s="131"/>
      <c r="F20" s="131"/>
      <c r="G20" s="107"/>
      <c r="H20" s="132"/>
      <c r="I20" s="129"/>
      <c r="J20" s="133"/>
      <c r="K20" s="132"/>
      <c r="L20" s="129"/>
      <c r="M20" s="133"/>
      <c r="N20" s="134">
        <f>IFERROR((K20+L20+M20),0)</f>
        <v>0</v>
      </c>
      <c r="O20" s="135">
        <f>IFERROR((N20*I20)*(J20/100),0)</f>
        <v>0</v>
      </c>
      <c r="P20" s="135">
        <f>IFERROR(((IF(I20&gt;=16,15,((I20*15)/16))*J20)/100)/H20,0)</f>
        <v>0</v>
      </c>
      <c r="Q20" s="135">
        <f>IFERROR(((IF(I20&gt;=16,30,((I20*30)/16))*J20)/100)/H20,0)</f>
        <v>0</v>
      </c>
      <c r="R20" s="136">
        <f>IFERROR(IF(B20="Pregrado",((IF(I20&gt;=16,VLOOKUP('P17'!G20,INFORMACION!$D:$E,2,FALSE)*N20,((VLOOKUP('P17'!G20,INFORMACION!$D:$E,2,FALSE)*N20)*I20)/16)))*(J20/100),((IF(I20&gt;=16,(VLOOKUP('P17'!G20,INFORMACION!$D:$E,2,FALSE)+10)*N20,(((VLOOKUP('P17'!G20,INFORMACION!$D:$E,2,FALSE)+10)*N20)*I20)/16)))*(J20/100)),0)</f>
        <v>0</v>
      </c>
      <c r="S20" s="85">
        <f>IFERROR(O20+P20+Q20+R20,0)</f>
        <v>0</v>
      </c>
    </row>
    <row r="21" spans="1:19" x14ac:dyDescent="0.2">
      <c r="A21" s="137">
        <v>2</v>
      </c>
      <c r="B21" s="138"/>
      <c r="C21" s="138"/>
      <c r="D21" s="139"/>
      <c r="E21" s="140"/>
      <c r="F21" s="138"/>
      <c r="G21" s="108"/>
      <c r="H21" s="141"/>
      <c r="I21" s="138"/>
      <c r="J21" s="142"/>
      <c r="K21" s="141"/>
      <c r="L21" s="138"/>
      <c r="M21" s="142"/>
      <c r="N21" s="143">
        <f t="shared" ref="N21:N26" si="0">IFERROR((K21+L21+M21),0)</f>
        <v>0</v>
      </c>
      <c r="O21" s="144">
        <f t="shared" ref="O21:O26" si="1">IFERROR((N21*I21)*(J21/100),0)</f>
        <v>0</v>
      </c>
      <c r="P21" s="144">
        <f t="shared" ref="P21:P26" si="2">IFERROR(((IF(I21&gt;=16,15,((I21*15)/16))*J21)/100)/H21,0)</f>
        <v>0</v>
      </c>
      <c r="Q21" s="144">
        <f t="shared" ref="Q21:Q26" si="3">IFERROR(((IF(I21&gt;=16,30,((I21*30)/16))*J21)/100)/H21,0)</f>
        <v>0</v>
      </c>
      <c r="R21" s="145">
        <f>IFERROR(IF(B21="Pregrado",((IF(I21&gt;=16,VLOOKUP('P17'!G21,INFORMACION!$D:$E,2,FALSE)*N21,((VLOOKUP('P17'!G21,INFORMACION!$D:$E,2,FALSE)*N21)*I21)/16)))*(J21/100),((IF(I21&gt;=16,(VLOOKUP('P17'!G21,INFORMACION!$D:$E,2,FALSE)+10)*N21,(((VLOOKUP('P17'!G21,INFORMACION!$D:$E,2,FALSE)+10)*N21)*I21)/16)))*(J21/100)),0)</f>
        <v>0</v>
      </c>
      <c r="S21" s="86">
        <f t="shared" ref="S21:S26" si="4">IFERROR(O21+P21+Q21+R21,0)</f>
        <v>0</v>
      </c>
    </row>
    <row r="22" spans="1:19" x14ac:dyDescent="0.2">
      <c r="A22" s="137">
        <v>3</v>
      </c>
      <c r="B22" s="138"/>
      <c r="C22" s="138"/>
      <c r="D22" s="139"/>
      <c r="E22" s="140"/>
      <c r="F22" s="138"/>
      <c r="G22" s="108"/>
      <c r="H22" s="141"/>
      <c r="I22" s="138"/>
      <c r="J22" s="142"/>
      <c r="K22" s="141"/>
      <c r="L22" s="138"/>
      <c r="M22" s="142"/>
      <c r="N22" s="143">
        <f t="shared" si="0"/>
        <v>0</v>
      </c>
      <c r="O22" s="144">
        <f t="shared" si="1"/>
        <v>0</v>
      </c>
      <c r="P22" s="144">
        <f t="shared" si="2"/>
        <v>0</v>
      </c>
      <c r="Q22" s="144">
        <f t="shared" si="3"/>
        <v>0</v>
      </c>
      <c r="R22" s="145">
        <f>IFERROR(IF(B22="Pregrado",((IF(I22&gt;=16,VLOOKUP('P17'!G22,INFORMACION!$D:$E,2,FALSE)*N22,((VLOOKUP('P17'!G22,INFORMACION!$D:$E,2,FALSE)*N22)*I22)/16)))*(J22/100),((IF(I22&gt;=16,(VLOOKUP('P17'!G22,INFORMACION!$D:$E,2,FALSE)+10)*N22,(((VLOOKUP('P17'!G22,INFORMACION!$D:$E,2,FALSE)+10)*N22)*I22)/16)))*(J22/100)),0)</f>
        <v>0</v>
      </c>
      <c r="S22" s="86">
        <f t="shared" si="4"/>
        <v>0</v>
      </c>
    </row>
    <row r="23" spans="1:19" x14ac:dyDescent="0.2">
      <c r="A23" s="137">
        <v>4</v>
      </c>
      <c r="B23" s="138"/>
      <c r="C23" s="138"/>
      <c r="D23" s="139"/>
      <c r="E23" s="140"/>
      <c r="F23" s="138"/>
      <c r="G23" s="108"/>
      <c r="H23" s="141"/>
      <c r="I23" s="138"/>
      <c r="J23" s="142"/>
      <c r="K23" s="141"/>
      <c r="L23" s="138"/>
      <c r="M23" s="142"/>
      <c r="N23" s="143">
        <f t="shared" si="0"/>
        <v>0</v>
      </c>
      <c r="O23" s="144">
        <f t="shared" si="1"/>
        <v>0</v>
      </c>
      <c r="P23" s="144">
        <f t="shared" si="2"/>
        <v>0</v>
      </c>
      <c r="Q23" s="144">
        <f t="shared" si="3"/>
        <v>0</v>
      </c>
      <c r="R23" s="145">
        <f>IFERROR(IF(B23="Pregrado",((IF(I23&gt;=16,VLOOKUP('P17'!G23,INFORMACION!$D:$E,2,FALSE)*N23,((VLOOKUP('P17'!G23,INFORMACION!$D:$E,2,FALSE)*N23)*I23)/16)))*(J23/100),((IF(I23&gt;=16,(VLOOKUP('P17'!G23,INFORMACION!$D:$E,2,FALSE)+10)*N23,(((VLOOKUP('P17'!G23,INFORMACION!$D:$E,2,FALSE)+10)*N23)*I23)/16)))*(J23/100)),0)</f>
        <v>0</v>
      </c>
      <c r="S23" s="86">
        <f t="shared" si="4"/>
        <v>0</v>
      </c>
    </row>
    <row r="24" spans="1:19" x14ac:dyDescent="0.2">
      <c r="A24" s="137">
        <v>5</v>
      </c>
      <c r="B24" s="138"/>
      <c r="C24" s="138"/>
      <c r="D24" s="139"/>
      <c r="E24" s="140"/>
      <c r="F24" s="138"/>
      <c r="G24" s="108"/>
      <c r="H24" s="141"/>
      <c r="I24" s="138"/>
      <c r="J24" s="142"/>
      <c r="K24" s="141"/>
      <c r="L24" s="138"/>
      <c r="M24" s="142"/>
      <c r="N24" s="143">
        <f t="shared" si="0"/>
        <v>0</v>
      </c>
      <c r="O24" s="144">
        <f t="shared" si="1"/>
        <v>0</v>
      </c>
      <c r="P24" s="144">
        <f t="shared" si="2"/>
        <v>0</v>
      </c>
      <c r="Q24" s="144">
        <f t="shared" si="3"/>
        <v>0</v>
      </c>
      <c r="R24" s="145">
        <f>IFERROR(IF(B24="Pregrado",((IF(I24&gt;=16,VLOOKUP('P17'!G24,INFORMACION!$D:$E,2,FALSE)*N24,((VLOOKUP('P17'!G24,INFORMACION!$D:$E,2,FALSE)*N24)*I24)/16)))*(J24/100),((IF(I24&gt;=16,(VLOOKUP('P17'!G24,INFORMACION!$D:$E,2,FALSE)+10)*N24,(((VLOOKUP('P17'!G24,INFORMACION!$D:$E,2,FALSE)+10)*N24)*I24)/16)))*(J24/100)),0)</f>
        <v>0</v>
      </c>
      <c r="S24" s="86">
        <f t="shared" si="4"/>
        <v>0</v>
      </c>
    </row>
    <row r="25" spans="1:19" x14ac:dyDescent="0.2">
      <c r="A25" s="137">
        <v>6</v>
      </c>
      <c r="B25" s="138"/>
      <c r="C25" s="138"/>
      <c r="D25" s="139"/>
      <c r="E25" s="138"/>
      <c r="F25" s="138"/>
      <c r="G25" s="108"/>
      <c r="H25" s="141"/>
      <c r="I25" s="138"/>
      <c r="J25" s="142"/>
      <c r="K25" s="141"/>
      <c r="L25" s="138"/>
      <c r="M25" s="142"/>
      <c r="N25" s="143">
        <f t="shared" si="0"/>
        <v>0</v>
      </c>
      <c r="O25" s="144">
        <f t="shared" si="1"/>
        <v>0</v>
      </c>
      <c r="P25" s="144">
        <f t="shared" si="2"/>
        <v>0</v>
      </c>
      <c r="Q25" s="144">
        <f t="shared" si="3"/>
        <v>0</v>
      </c>
      <c r="R25" s="145">
        <f>IFERROR(IF(B25="Pregrado",((IF(I25&gt;=16,VLOOKUP('P17'!G25,INFORMACION!$D:$E,2,FALSE)*N25,((VLOOKUP('P17'!G25,INFORMACION!$D:$E,2,FALSE)*N25)*I25)/16)))*(J25/100),((IF(I25&gt;=16,(VLOOKUP('P17'!G25,INFORMACION!$D:$E,2,FALSE)+10)*N25,(((VLOOKUP('P17'!G25,INFORMACION!$D:$E,2,FALSE)+10)*N25)*I25)/16)))*(J25/100)),0)</f>
        <v>0</v>
      </c>
      <c r="S25" s="86">
        <f t="shared" si="4"/>
        <v>0</v>
      </c>
    </row>
    <row r="26" spans="1:19" ht="13.5" thickBot="1" x14ac:dyDescent="0.25">
      <c r="A26" s="146">
        <v>7</v>
      </c>
      <c r="B26" s="147"/>
      <c r="C26" s="147"/>
      <c r="D26" s="148"/>
      <c r="E26" s="147"/>
      <c r="F26" s="147"/>
      <c r="G26" s="109"/>
      <c r="H26" s="149"/>
      <c r="I26" s="147"/>
      <c r="J26" s="150"/>
      <c r="K26" s="149"/>
      <c r="L26" s="147"/>
      <c r="M26" s="150"/>
      <c r="N26" s="151">
        <f t="shared" si="0"/>
        <v>0</v>
      </c>
      <c r="O26" s="152">
        <f t="shared" si="1"/>
        <v>0</v>
      </c>
      <c r="P26" s="152">
        <f t="shared" si="2"/>
        <v>0</v>
      </c>
      <c r="Q26" s="152">
        <f t="shared" si="3"/>
        <v>0</v>
      </c>
      <c r="R26" s="153">
        <f>IFERROR(IF(B26="Pregrado",((IF(I26&gt;=16,VLOOKUP('P17'!G26,INFORMACION!$D:$E,2,FALSE)*N26,((VLOOKUP('P17'!G26,INFORMACION!$D:$E,2,FALSE)*N26)*I26)/16)))*(J26/100),((IF(I26&gt;=16,(VLOOKUP('P17'!G26,INFORMACION!$D:$E,2,FALSE)+10)*N26,(((VLOOKUP('P17'!G26,INFORMACION!$D:$E,2,FALSE)+10)*N26)*I26)/16)))*(J26/100)),0)</f>
        <v>0</v>
      </c>
      <c r="S26" s="87">
        <f t="shared" si="4"/>
        <v>0</v>
      </c>
    </row>
    <row r="27" spans="1:19" ht="1.5" customHeight="1" thickBot="1" x14ac:dyDescent="0.25">
      <c r="A27" s="154"/>
      <c r="B27" s="155"/>
      <c r="C27" s="110"/>
      <c r="D27" s="156" t="s">
        <v>270</v>
      </c>
      <c r="E27" s="155"/>
      <c r="F27" s="155"/>
      <c r="G27" s="110"/>
      <c r="H27" s="157">
        <v>1</v>
      </c>
      <c r="I27" s="158">
        <v>16</v>
      </c>
      <c r="J27" s="159">
        <v>100</v>
      </c>
      <c r="K27" s="154"/>
      <c r="L27" s="155"/>
      <c r="M27" s="88"/>
      <c r="N27" s="160"/>
      <c r="O27" s="155"/>
      <c r="P27" s="155"/>
      <c r="Q27" s="155"/>
      <c r="R27" s="155"/>
      <c r="S27" s="88"/>
    </row>
    <row r="28" spans="1:19" ht="15.75" thickBot="1" x14ac:dyDescent="0.25">
      <c r="A28" s="426" t="s">
        <v>144</v>
      </c>
      <c r="B28" s="427"/>
      <c r="C28" s="427"/>
      <c r="D28" s="427"/>
      <c r="E28" s="427"/>
      <c r="F28" s="427"/>
      <c r="G28" s="427"/>
      <c r="H28" s="427"/>
      <c r="I28" s="427"/>
      <c r="J28" s="428"/>
      <c r="K28" s="161">
        <f>SUM(K20:K26)</f>
        <v>0</v>
      </c>
      <c r="L28" s="162">
        <f t="shared" ref="L28:S28" si="5">SUM(L20:L26)</f>
        <v>0</v>
      </c>
      <c r="M28" s="89">
        <f t="shared" si="5"/>
        <v>0</v>
      </c>
      <c r="N28" s="163">
        <f t="shared" si="5"/>
        <v>0</v>
      </c>
      <c r="O28" s="162">
        <f t="shared" si="5"/>
        <v>0</v>
      </c>
      <c r="P28" s="162">
        <f t="shared" si="5"/>
        <v>0</v>
      </c>
      <c r="Q28" s="162">
        <f t="shared" si="5"/>
        <v>0</v>
      </c>
      <c r="R28" s="162">
        <f t="shared" si="5"/>
        <v>0</v>
      </c>
      <c r="S28" s="89">
        <f t="shared" si="5"/>
        <v>0</v>
      </c>
    </row>
    <row r="29" spans="1:19" ht="15.75" thickBot="1" x14ac:dyDescent="0.25">
      <c r="A29" s="426" t="s">
        <v>150</v>
      </c>
      <c r="B29" s="427"/>
      <c r="C29" s="427"/>
      <c r="D29" s="427"/>
      <c r="E29" s="427"/>
      <c r="F29" s="427"/>
      <c r="G29" s="427"/>
      <c r="H29" s="427"/>
      <c r="I29" s="427"/>
      <c r="J29" s="428"/>
      <c r="K29" s="161">
        <v>0</v>
      </c>
      <c r="L29" s="162">
        <v>0</v>
      </c>
      <c r="M29" s="89">
        <v>0</v>
      </c>
      <c r="N29" s="163">
        <v>0</v>
      </c>
      <c r="O29" s="162">
        <v>0</v>
      </c>
      <c r="P29" s="162">
        <f>VLOOKUP(G16,INFORMACION!T:V,2,FALSE)</f>
        <v>0</v>
      </c>
      <c r="Q29" s="162">
        <f>VLOOKUP(G16,INFORMACION!T:V,3,FALSE)</f>
        <v>0</v>
      </c>
      <c r="R29" s="162">
        <v>0</v>
      </c>
      <c r="S29" s="89">
        <f>SUM(P29:Q29)</f>
        <v>0</v>
      </c>
    </row>
    <row r="30" spans="1:19" ht="15.75" thickBot="1" x14ac:dyDescent="0.25">
      <c r="A30" s="426" t="s">
        <v>274</v>
      </c>
      <c r="B30" s="427"/>
      <c r="C30" s="427"/>
      <c r="D30" s="427"/>
      <c r="E30" s="427"/>
      <c r="F30" s="427"/>
      <c r="G30" s="427"/>
      <c r="H30" s="427"/>
      <c r="I30" s="427"/>
      <c r="J30" s="428"/>
      <c r="K30" s="161">
        <f>SUM(K28:K29)</f>
        <v>0</v>
      </c>
      <c r="L30" s="162">
        <f t="shared" ref="L30:S30" si="6">SUM(L28:L29)</f>
        <v>0</v>
      </c>
      <c r="M30" s="89">
        <f t="shared" si="6"/>
        <v>0</v>
      </c>
      <c r="N30" s="163">
        <f t="shared" si="6"/>
        <v>0</v>
      </c>
      <c r="O30" s="162">
        <f t="shared" si="6"/>
        <v>0</v>
      </c>
      <c r="P30" s="162">
        <f t="shared" si="6"/>
        <v>0</v>
      </c>
      <c r="Q30" s="162">
        <f t="shared" si="6"/>
        <v>0</v>
      </c>
      <c r="R30" s="162">
        <f t="shared" si="6"/>
        <v>0</v>
      </c>
      <c r="S30" s="89">
        <f t="shared" si="6"/>
        <v>0</v>
      </c>
    </row>
    <row r="31" spans="1:19" ht="10.5" customHeight="1" x14ac:dyDescent="0.2">
      <c r="A31" s="164"/>
      <c r="B31" s="111"/>
      <c r="C31" s="111"/>
      <c r="D31" s="165"/>
      <c r="E31" s="111"/>
      <c r="F31" s="111"/>
      <c r="G31" s="111"/>
      <c r="H31" s="111"/>
      <c r="I31" s="111"/>
      <c r="J31" s="111"/>
      <c r="K31" s="111"/>
      <c r="L31" s="111"/>
      <c r="M31" s="111"/>
      <c r="N31" s="111"/>
      <c r="O31" s="111"/>
      <c r="P31" s="111"/>
      <c r="Q31" s="111"/>
      <c r="R31" s="111"/>
      <c r="S31" s="90"/>
    </row>
    <row r="32" spans="1:19" ht="13.5" thickBot="1" x14ac:dyDescent="0.25"/>
    <row r="33" spans="1:19" ht="13.5" thickBot="1" x14ac:dyDescent="0.25">
      <c r="G33" s="402" t="s">
        <v>152</v>
      </c>
      <c r="H33" s="403"/>
      <c r="I33" s="403"/>
      <c r="J33" s="403"/>
      <c r="K33" s="403"/>
      <c r="L33" s="403"/>
      <c r="M33" s="403"/>
      <c r="N33" s="404"/>
      <c r="Q33" s="124"/>
    </row>
    <row r="34" spans="1:19" ht="13.5" thickBot="1" x14ac:dyDescent="0.25">
      <c r="G34" s="400" t="s">
        <v>151</v>
      </c>
      <c r="H34" s="396"/>
      <c r="I34" s="396"/>
      <c r="J34" s="396"/>
      <c r="K34" s="396"/>
      <c r="L34" s="401"/>
      <c r="M34" s="400" t="s">
        <v>126</v>
      </c>
      <c r="N34" s="444"/>
      <c r="Q34" s="100"/>
    </row>
    <row r="35" spans="1:19" ht="16.5" thickBot="1" x14ac:dyDescent="0.25">
      <c r="G35" s="397" t="s">
        <v>275</v>
      </c>
      <c r="H35" s="398"/>
      <c r="I35" s="398"/>
      <c r="J35" s="398"/>
      <c r="K35" s="398"/>
      <c r="L35" s="399"/>
      <c r="M35" s="445">
        <f>S30</f>
        <v>0</v>
      </c>
      <c r="N35" s="446"/>
      <c r="Q35" s="124"/>
    </row>
    <row r="36" spans="1:19" x14ac:dyDescent="0.2">
      <c r="G36" s="112"/>
      <c r="H36" s="112"/>
      <c r="I36" s="112"/>
      <c r="J36" s="112"/>
      <c r="K36" s="112"/>
      <c r="L36" s="112"/>
      <c r="M36" s="167"/>
      <c r="N36" s="167"/>
      <c r="Q36" s="124"/>
    </row>
    <row r="37" spans="1:19" ht="13.5" thickBot="1" x14ac:dyDescent="0.25">
      <c r="G37" s="112"/>
      <c r="H37" s="112"/>
      <c r="I37" s="112"/>
      <c r="J37" s="112"/>
      <c r="K37" s="112"/>
      <c r="L37" s="112"/>
      <c r="M37" s="167"/>
      <c r="N37" s="167"/>
      <c r="Q37" s="124"/>
    </row>
    <row r="38" spans="1:19" ht="13.5" thickBot="1" x14ac:dyDescent="0.25">
      <c r="A38" s="405" t="s">
        <v>38</v>
      </c>
      <c r="B38" s="406"/>
      <c r="C38" s="406"/>
      <c r="D38" s="406"/>
      <c r="E38" s="406"/>
      <c r="F38" s="406"/>
      <c r="G38" s="407"/>
      <c r="H38" s="97"/>
      <c r="I38" s="402" t="s">
        <v>157</v>
      </c>
      <c r="J38" s="403"/>
      <c r="K38" s="403"/>
      <c r="L38" s="403"/>
      <c r="M38" s="403"/>
      <c r="N38" s="403"/>
      <c r="O38" s="403"/>
      <c r="P38" s="403"/>
      <c r="Q38" s="403"/>
      <c r="R38" s="403"/>
      <c r="S38" s="404"/>
    </row>
    <row r="39" spans="1:19" ht="13.5" thickBot="1" x14ac:dyDescent="0.25">
      <c r="A39" s="204" t="s">
        <v>25</v>
      </c>
      <c r="B39" s="396" t="s">
        <v>121</v>
      </c>
      <c r="C39" s="396"/>
      <c r="D39" s="396"/>
      <c r="E39" s="396" t="s">
        <v>154</v>
      </c>
      <c r="F39" s="396"/>
      <c r="G39" s="210" t="s">
        <v>155</v>
      </c>
      <c r="I39" s="92" t="s">
        <v>25</v>
      </c>
      <c r="J39" s="400" t="s">
        <v>121</v>
      </c>
      <c r="K39" s="396"/>
      <c r="L39" s="396"/>
      <c r="M39" s="396"/>
      <c r="N39" s="444"/>
      <c r="O39" s="451" t="s">
        <v>154</v>
      </c>
      <c r="P39" s="452"/>
      <c r="Q39" s="452"/>
      <c r="R39" s="453"/>
      <c r="S39" s="92" t="s">
        <v>159</v>
      </c>
    </row>
    <row r="40" spans="1:19" ht="20.100000000000001" customHeight="1" x14ac:dyDescent="0.2">
      <c r="A40" s="169">
        <v>1</v>
      </c>
      <c r="B40" s="450"/>
      <c r="C40" s="450"/>
      <c r="D40" s="450"/>
      <c r="E40" s="454"/>
      <c r="F40" s="454"/>
      <c r="G40" s="93"/>
      <c r="I40" s="169">
        <v>1</v>
      </c>
      <c r="J40" s="450"/>
      <c r="K40" s="450"/>
      <c r="L40" s="450"/>
      <c r="M40" s="450"/>
      <c r="N40" s="450"/>
      <c r="O40" s="458"/>
      <c r="P40" s="459"/>
      <c r="Q40" s="459"/>
      <c r="R40" s="460"/>
      <c r="S40" s="93"/>
    </row>
    <row r="41" spans="1:19" ht="20.100000000000001" customHeight="1" x14ac:dyDescent="0.2">
      <c r="A41" s="137">
        <v>2</v>
      </c>
      <c r="B41" s="450"/>
      <c r="C41" s="450"/>
      <c r="D41" s="450"/>
      <c r="E41" s="436"/>
      <c r="F41" s="436"/>
      <c r="G41" s="99"/>
      <c r="I41" s="137">
        <v>2</v>
      </c>
      <c r="J41" s="450"/>
      <c r="K41" s="450"/>
      <c r="L41" s="450"/>
      <c r="M41" s="450"/>
      <c r="N41" s="450"/>
      <c r="O41" s="438"/>
      <c r="P41" s="439"/>
      <c r="Q41" s="439"/>
      <c r="R41" s="440"/>
      <c r="S41" s="94"/>
    </row>
    <row r="42" spans="1:19" ht="20.100000000000001" customHeight="1" x14ac:dyDescent="0.2">
      <c r="A42" s="137">
        <v>3</v>
      </c>
      <c r="B42" s="450"/>
      <c r="C42" s="450"/>
      <c r="D42" s="450"/>
      <c r="E42" s="436"/>
      <c r="F42" s="436"/>
      <c r="G42" s="94"/>
      <c r="I42" s="137">
        <v>3</v>
      </c>
      <c r="J42" s="450"/>
      <c r="K42" s="450"/>
      <c r="L42" s="450"/>
      <c r="M42" s="450"/>
      <c r="N42" s="450"/>
      <c r="O42" s="438"/>
      <c r="P42" s="439"/>
      <c r="Q42" s="439"/>
      <c r="R42" s="440"/>
      <c r="S42" s="94"/>
    </row>
    <row r="43" spans="1:19" ht="20.100000000000001" customHeight="1" x14ac:dyDescent="0.2">
      <c r="A43" s="137">
        <v>4</v>
      </c>
      <c r="B43" s="450"/>
      <c r="C43" s="450"/>
      <c r="D43" s="450"/>
      <c r="E43" s="436"/>
      <c r="F43" s="436"/>
      <c r="G43" s="94"/>
      <c r="I43" s="137">
        <v>4</v>
      </c>
      <c r="J43" s="450"/>
      <c r="K43" s="450"/>
      <c r="L43" s="450"/>
      <c r="M43" s="450"/>
      <c r="N43" s="450"/>
      <c r="O43" s="438"/>
      <c r="P43" s="439"/>
      <c r="Q43" s="439"/>
      <c r="R43" s="440"/>
      <c r="S43" s="94"/>
    </row>
    <row r="44" spans="1:19" ht="20.100000000000001" customHeight="1" thickBot="1" x14ac:dyDescent="0.25">
      <c r="A44" s="170">
        <v>5</v>
      </c>
      <c r="B44" s="450"/>
      <c r="C44" s="450"/>
      <c r="D44" s="450"/>
      <c r="E44" s="437"/>
      <c r="F44" s="437"/>
      <c r="G44" s="95"/>
      <c r="H44" s="97"/>
      <c r="I44" s="170">
        <v>5</v>
      </c>
      <c r="J44" s="450"/>
      <c r="K44" s="450"/>
      <c r="L44" s="450"/>
      <c r="M44" s="450"/>
      <c r="N44" s="450"/>
      <c r="O44" s="441"/>
      <c r="P44" s="442"/>
      <c r="Q44" s="442"/>
      <c r="R44" s="443"/>
      <c r="S44" s="95"/>
    </row>
    <row r="45" spans="1:19" ht="13.5" thickBot="1" x14ac:dyDescent="0.25">
      <c r="A45" s="455" t="s">
        <v>156</v>
      </c>
      <c r="B45" s="456"/>
      <c r="C45" s="456"/>
      <c r="D45" s="456"/>
      <c r="E45" s="456"/>
      <c r="F45" s="456"/>
      <c r="G45" s="211">
        <f>SUM(G40:G44)</f>
        <v>0</v>
      </c>
      <c r="H45" s="97"/>
      <c r="I45" s="455" t="s">
        <v>160</v>
      </c>
      <c r="J45" s="456"/>
      <c r="K45" s="456"/>
      <c r="L45" s="456"/>
      <c r="M45" s="456"/>
      <c r="N45" s="456"/>
      <c r="O45" s="456"/>
      <c r="P45" s="456"/>
      <c r="Q45" s="456"/>
      <c r="R45" s="457"/>
      <c r="S45" s="96">
        <f>SUM(S40:S44)</f>
        <v>0</v>
      </c>
    </row>
    <row r="46" spans="1:19" ht="13.5" thickBot="1" x14ac:dyDescent="0.25">
      <c r="A46" s="97"/>
      <c r="B46" s="97"/>
      <c r="C46" s="97"/>
      <c r="D46" s="171"/>
      <c r="E46" s="97"/>
      <c r="F46" s="97"/>
      <c r="G46" s="97"/>
      <c r="H46" s="97"/>
      <c r="I46" s="97"/>
      <c r="J46" s="97"/>
      <c r="K46" s="97"/>
      <c r="L46" s="97"/>
      <c r="M46" s="97"/>
      <c r="N46" s="97"/>
      <c r="O46" s="97"/>
      <c r="P46" s="97"/>
      <c r="Q46" s="97"/>
      <c r="R46" s="97"/>
      <c r="S46" s="97"/>
    </row>
    <row r="47" spans="1:19" ht="13.5" thickBot="1" x14ac:dyDescent="0.25">
      <c r="A47" s="447" t="s">
        <v>245</v>
      </c>
      <c r="B47" s="448"/>
      <c r="C47" s="448"/>
      <c r="D47" s="448"/>
      <c r="E47" s="448"/>
      <c r="F47" s="448"/>
      <c r="G47" s="449"/>
      <c r="H47" s="97"/>
      <c r="I47" s="402" t="s">
        <v>246</v>
      </c>
      <c r="J47" s="403"/>
      <c r="K47" s="403"/>
      <c r="L47" s="403"/>
      <c r="M47" s="403"/>
      <c r="N47" s="403"/>
      <c r="O47" s="403"/>
      <c r="P47" s="403"/>
      <c r="Q47" s="403"/>
      <c r="R47" s="403"/>
      <c r="S47" s="404"/>
    </row>
    <row r="48" spans="1:19" ht="13.5" thickBot="1" x14ac:dyDescent="0.25">
      <c r="A48" s="204" t="s">
        <v>25</v>
      </c>
      <c r="B48" s="396" t="s">
        <v>121</v>
      </c>
      <c r="C48" s="396"/>
      <c r="D48" s="396"/>
      <c r="E48" s="396" t="s">
        <v>174</v>
      </c>
      <c r="F48" s="396"/>
      <c r="G48" s="210" t="s">
        <v>155</v>
      </c>
      <c r="H48" s="97"/>
      <c r="I48" s="92" t="s">
        <v>25</v>
      </c>
      <c r="J48" s="400" t="s">
        <v>121</v>
      </c>
      <c r="K48" s="396"/>
      <c r="L48" s="396"/>
      <c r="M48" s="396"/>
      <c r="N48" s="444"/>
      <c r="O48" s="451" t="s">
        <v>154</v>
      </c>
      <c r="P48" s="452"/>
      <c r="Q48" s="452"/>
      <c r="R48" s="453"/>
      <c r="S48" s="92" t="s">
        <v>159</v>
      </c>
    </row>
    <row r="49" spans="1:19" x14ac:dyDescent="0.2">
      <c r="A49" s="172">
        <v>1</v>
      </c>
      <c r="B49" s="450"/>
      <c r="C49" s="450"/>
      <c r="D49" s="450"/>
      <c r="E49" s="464"/>
      <c r="F49" s="464"/>
      <c r="G49" s="98"/>
      <c r="H49" s="97"/>
      <c r="I49" s="172">
        <v>1</v>
      </c>
      <c r="J49" s="450"/>
      <c r="K49" s="450"/>
      <c r="L49" s="450"/>
      <c r="M49" s="450"/>
      <c r="N49" s="450"/>
      <c r="O49" s="461"/>
      <c r="P49" s="462"/>
      <c r="Q49" s="462"/>
      <c r="R49" s="463"/>
      <c r="S49" s="98"/>
    </row>
    <row r="50" spans="1:19" x14ac:dyDescent="0.2">
      <c r="A50" s="173">
        <v>2</v>
      </c>
      <c r="B50" s="450"/>
      <c r="C50" s="450"/>
      <c r="D50" s="450"/>
      <c r="E50" s="465"/>
      <c r="F50" s="465"/>
      <c r="G50" s="99"/>
      <c r="H50" s="97"/>
      <c r="I50" s="173">
        <v>2</v>
      </c>
      <c r="J50" s="450"/>
      <c r="K50" s="450"/>
      <c r="L50" s="450"/>
      <c r="M50" s="450"/>
      <c r="N50" s="450"/>
      <c r="O50" s="469"/>
      <c r="P50" s="470"/>
      <c r="Q50" s="470"/>
      <c r="R50" s="471"/>
      <c r="S50" s="99"/>
    </row>
    <row r="51" spans="1:19" x14ac:dyDescent="0.2">
      <c r="A51" s="173">
        <v>3</v>
      </c>
      <c r="B51" s="450"/>
      <c r="C51" s="450"/>
      <c r="D51" s="450"/>
      <c r="E51" s="465"/>
      <c r="F51" s="465"/>
      <c r="G51" s="99"/>
      <c r="H51" s="97"/>
      <c r="I51" s="173">
        <v>3</v>
      </c>
      <c r="J51" s="450"/>
      <c r="K51" s="450"/>
      <c r="L51" s="450"/>
      <c r="M51" s="450"/>
      <c r="N51" s="450"/>
      <c r="O51" s="469"/>
      <c r="P51" s="470"/>
      <c r="Q51" s="470"/>
      <c r="R51" s="471"/>
      <c r="S51" s="99"/>
    </row>
    <row r="52" spans="1:19" x14ac:dyDescent="0.2">
      <c r="A52" s="173">
        <v>4</v>
      </c>
      <c r="B52" s="450"/>
      <c r="C52" s="450"/>
      <c r="D52" s="450"/>
      <c r="E52" s="465"/>
      <c r="F52" s="465"/>
      <c r="G52" s="99"/>
      <c r="H52" s="97"/>
      <c r="I52" s="173">
        <v>4</v>
      </c>
      <c r="J52" s="450"/>
      <c r="K52" s="450"/>
      <c r="L52" s="450"/>
      <c r="M52" s="450"/>
      <c r="N52" s="450"/>
      <c r="O52" s="469"/>
      <c r="P52" s="470"/>
      <c r="Q52" s="470"/>
      <c r="R52" s="471"/>
      <c r="S52" s="99"/>
    </row>
    <row r="53" spans="1:19" ht="13.5" thickBot="1" x14ac:dyDescent="0.25">
      <c r="A53" s="170">
        <v>5</v>
      </c>
      <c r="B53" s="450"/>
      <c r="C53" s="450"/>
      <c r="D53" s="450"/>
      <c r="E53" s="472"/>
      <c r="F53" s="472"/>
      <c r="G53" s="95"/>
      <c r="H53" s="97"/>
      <c r="I53" s="170">
        <v>5</v>
      </c>
      <c r="J53" s="450"/>
      <c r="K53" s="450"/>
      <c r="L53" s="450"/>
      <c r="M53" s="450"/>
      <c r="N53" s="450"/>
      <c r="O53" s="466"/>
      <c r="P53" s="467"/>
      <c r="Q53" s="467"/>
      <c r="R53" s="468"/>
      <c r="S53" s="95"/>
    </row>
    <row r="54" spans="1:19" ht="13.5" thickBot="1" x14ac:dyDescent="0.25">
      <c r="A54" s="455" t="s">
        <v>182</v>
      </c>
      <c r="B54" s="456"/>
      <c r="C54" s="456"/>
      <c r="D54" s="456"/>
      <c r="E54" s="456"/>
      <c r="F54" s="456"/>
      <c r="G54" s="211">
        <f>IF(SUM(G49:G53)&gt;40,40,SUM(G49:G53))</f>
        <v>0</v>
      </c>
      <c r="H54" s="97"/>
      <c r="I54" s="455" t="s">
        <v>181</v>
      </c>
      <c r="J54" s="456"/>
      <c r="K54" s="456"/>
      <c r="L54" s="456"/>
      <c r="M54" s="456"/>
      <c r="N54" s="456"/>
      <c r="O54" s="456"/>
      <c r="P54" s="456"/>
      <c r="Q54" s="456"/>
      <c r="R54" s="457"/>
      <c r="S54" s="96">
        <f>IF(SUM(S49:S53)&gt;30,30,SUM(S49:S53))</f>
        <v>0</v>
      </c>
    </row>
    <row r="55" spans="1:19" ht="13.5" thickBot="1" x14ac:dyDescent="0.25">
      <c r="A55" s="209"/>
      <c r="B55" s="209"/>
      <c r="C55" s="209"/>
      <c r="D55" s="209"/>
      <c r="E55" s="209"/>
      <c r="F55" s="209"/>
      <c r="G55" s="100"/>
      <c r="H55" s="97"/>
      <c r="I55" s="209"/>
      <c r="J55" s="209"/>
      <c r="K55" s="209"/>
      <c r="L55" s="209"/>
      <c r="M55" s="209"/>
      <c r="N55" s="209"/>
      <c r="O55" s="209"/>
      <c r="P55" s="209"/>
      <c r="Q55" s="209"/>
      <c r="R55" s="209"/>
      <c r="S55" s="100"/>
    </row>
    <row r="56" spans="1:19" ht="13.5" thickBot="1" x14ac:dyDescent="0.25">
      <c r="A56" s="447" t="s">
        <v>190</v>
      </c>
      <c r="B56" s="448"/>
      <c r="C56" s="448"/>
      <c r="D56" s="448"/>
      <c r="E56" s="448"/>
      <c r="F56" s="448"/>
      <c r="G56" s="449"/>
      <c r="H56" s="97"/>
      <c r="I56" s="402" t="s">
        <v>254</v>
      </c>
      <c r="J56" s="403"/>
      <c r="K56" s="403"/>
      <c r="L56" s="403"/>
      <c r="M56" s="403"/>
      <c r="N56" s="403"/>
      <c r="O56" s="403"/>
      <c r="P56" s="403"/>
      <c r="Q56" s="403"/>
      <c r="R56" s="403"/>
      <c r="S56" s="404"/>
    </row>
    <row r="57" spans="1:19" ht="13.5" thickBot="1" x14ac:dyDescent="0.25">
      <c r="A57" s="204" t="s">
        <v>25</v>
      </c>
      <c r="B57" s="396" t="s">
        <v>121</v>
      </c>
      <c r="C57" s="396"/>
      <c r="D57" s="396"/>
      <c r="E57" s="396" t="s">
        <v>196</v>
      </c>
      <c r="F57" s="396"/>
      <c r="G57" s="210" t="s">
        <v>155</v>
      </c>
      <c r="H57" s="97"/>
      <c r="I57" s="92" t="s">
        <v>25</v>
      </c>
      <c r="J57" s="400" t="s">
        <v>210</v>
      </c>
      <c r="K57" s="396"/>
      <c r="L57" s="396"/>
      <c r="M57" s="396"/>
      <c r="N57" s="444"/>
      <c r="O57" s="451" t="s">
        <v>215</v>
      </c>
      <c r="P57" s="452"/>
      <c r="Q57" s="452"/>
      <c r="R57" s="453"/>
      <c r="S57" s="92" t="s">
        <v>159</v>
      </c>
    </row>
    <row r="58" spans="1:19" ht="21.95" customHeight="1" x14ac:dyDescent="0.2">
      <c r="A58" s="172">
        <v>1</v>
      </c>
      <c r="B58" s="450"/>
      <c r="C58" s="450"/>
      <c r="D58" s="450"/>
      <c r="E58" s="454"/>
      <c r="F58" s="454"/>
      <c r="G58" s="98"/>
      <c r="H58" s="97"/>
      <c r="I58" s="172">
        <v>1</v>
      </c>
      <c r="J58" s="450"/>
      <c r="K58" s="450"/>
      <c r="L58" s="450"/>
      <c r="M58" s="450"/>
      <c r="N58" s="450"/>
      <c r="O58" s="473"/>
      <c r="P58" s="474"/>
      <c r="Q58" s="474"/>
      <c r="R58" s="475"/>
      <c r="S58" s="98"/>
    </row>
    <row r="59" spans="1:19" ht="21.95" customHeight="1" thickBot="1" x14ac:dyDescent="0.25">
      <c r="A59" s="173">
        <v>2</v>
      </c>
      <c r="B59" s="450"/>
      <c r="C59" s="450"/>
      <c r="D59" s="450"/>
      <c r="E59" s="476"/>
      <c r="F59" s="477"/>
      <c r="G59" s="98"/>
      <c r="H59" s="97"/>
      <c r="I59" s="173">
        <v>2</v>
      </c>
      <c r="J59" s="450"/>
      <c r="K59" s="450"/>
      <c r="L59" s="450"/>
      <c r="M59" s="450"/>
      <c r="N59" s="450"/>
      <c r="O59" s="438"/>
      <c r="P59" s="439"/>
      <c r="Q59" s="439"/>
      <c r="R59" s="440"/>
      <c r="S59" s="99"/>
    </row>
    <row r="60" spans="1:19" ht="13.5" thickBot="1" x14ac:dyDescent="0.25">
      <c r="A60" s="455" t="s">
        <v>201</v>
      </c>
      <c r="B60" s="456"/>
      <c r="C60" s="456"/>
      <c r="D60" s="456"/>
      <c r="E60" s="456"/>
      <c r="F60" s="456"/>
      <c r="G60" s="211">
        <f>SUM(G58:G59)</f>
        <v>0</v>
      </c>
      <c r="H60" s="97"/>
      <c r="I60" s="455" t="s">
        <v>216</v>
      </c>
      <c r="J60" s="456"/>
      <c r="K60" s="456"/>
      <c r="L60" s="456"/>
      <c r="M60" s="456"/>
      <c r="N60" s="456"/>
      <c r="O60" s="456"/>
      <c r="P60" s="456"/>
      <c r="Q60" s="456"/>
      <c r="R60" s="457"/>
      <c r="S60" s="96">
        <f>SUM(S58:S59)</f>
        <v>0</v>
      </c>
    </row>
    <row r="61" spans="1:19" ht="13.5" thickBot="1" x14ac:dyDescent="0.25">
      <c r="A61" s="209"/>
      <c r="B61" s="209"/>
      <c r="C61" s="209"/>
      <c r="D61" s="209"/>
      <c r="E61" s="209"/>
      <c r="F61" s="209"/>
      <c r="G61" s="100"/>
      <c r="H61" s="97"/>
      <c r="I61" s="97"/>
      <c r="J61" s="97"/>
      <c r="K61" s="97"/>
      <c r="L61" s="97"/>
      <c r="M61" s="97"/>
      <c r="N61" s="97"/>
      <c r="O61" s="97"/>
      <c r="P61" s="97"/>
      <c r="Q61" s="97"/>
      <c r="R61" s="97"/>
      <c r="S61" s="97"/>
    </row>
    <row r="62" spans="1:19" ht="13.5" thickBot="1" x14ac:dyDescent="0.25">
      <c r="A62" s="447" t="s">
        <v>247</v>
      </c>
      <c r="B62" s="448"/>
      <c r="C62" s="448"/>
      <c r="D62" s="448"/>
      <c r="E62" s="448"/>
      <c r="F62" s="448"/>
      <c r="G62" s="449"/>
      <c r="H62" s="97"/>
      <c r="I62" s="402" t="s">
        <v>248</v>
      </c>
      <c r="J62" s="403"/>
      <c r="K62" s="403"/>
      <c r="L62" s="403"/>
      <c r="M62" s="403"/>
      <c r="N62" s="403"/>
      <c r="O62" s="403"/>
      <c r="P62" s="403"/>
      <c r="Q62" s="403"/>
      <c r="R62" s="403"/>
      <c r="S62" s="404"/>
    </row>
    <row r="63" spans="1:19" ht="13.5" thickBot="1" x14ac:dyDescent="0.25">
      <c r="A63" s="204" t="s">
        <v>25</v>
      </c>
      <c r="B63" s="396" t="s">
        <v>113</v>
      </c>
      <c r="C63" s="396"/>
      <c r="D63" s="396"/>
      <c r="E63" s="396" t="s">
        <v>183</v>
      </c>
      <c r="F63" s="396"/>
      <c r="G63" s="210" t="s">
        <v>155</v>
      </c>
      <c r="H63" s="97"/>
      <c r="I63" s="92" t="s">
        <v>25</v>
      </c>
      <c r="J63" s="400" t="s">
        <v>188</v>
      </c>
      <c r="K63" s="396"/>
      <c r="L63" s="396"/>
      <c r="M63" s="396"/>
      <c r="N63" s="444"/>
      <c r="O63" s="451" t="s">
        <v>154</v>
      </c>
      <c r="P63" s="452"/>
      <c r="Q63" s="452"/>
      <c r="R63" s="453"/>
      <c r="S63" s="92" t="s">
        <v>159</v>
      </c>
    </row>
    <row r="64" spans="1:19" ht="20.100000000000001" customHeight="1" x14ac:dyDescent="0.2">
      <c r="A64" s="172">
        <v>1</v>
      </c>
      <c r="B64" s="450"/>
      <c r="C64" s="450"/>
      <c r="D64" s="450"/>
      <c r="E64" s="454"/>
      <c r="F64" s="454"/>
      <c r="G64" s="98"/>
      <c r="H64" s="97"/>
      <c r="I64" s="172">
        <v>1</v>
      </c>
      <c r="J64" s="450"/>
      <c r="K64" s="450"/>
      <c r="L64" s="450"/>
      <c r="M64" s="450"/>
      <c r="N64" s="450"/>
      <c r="O64" s="473"/>
      <c r="P64" s="474"/>
      <c r="Q64" s="474"/>
      <c r="R64" s="475"/>
      <c r="S64" s="98"/>
    </row>
    <row r="65" spans="1:19" ht="20.100000000000001" customHeight="1" x14ac:dyDescent="0.2">
      <c r="A65" s="173">
        <v>2</v>
      </c>
      <c r="B65" s="450"/>
      <c r="C65" s="450"/>
      <c r="D65" s="450"/>
      <c r="E65" s="436"/>
      <c r="F65" s="436"/>
      <c r="G65" s="99"/>
      <c r="H65" s="97"/>
      <c r="I65" s="173">
        <v>2</v>
      </c>
      <c r="J65" s="450"/>
      <c r="K65" s="450"/>
      <c r="L65" s="450"/>
      <c r="M65" s="450"/>
      <c r="N65" s="450"/>
      <c r="O65" s="438"/>
      <c r="P65" s="439"/>
      <c r="Q65" s="439"/>
      <c r="R65" s="440"/>
      <c r="S65" s="99"/>
    </row>
    <row r="66" spans="1:19" ht="20.100000000000001" customHeight="1" x14ac:dyDescent="0.2">
      <c r="A66" s="173">
        <v>3</v>
      </c>
      <c r="B66" s="450"/>
      <c r="C66" s="450"/>
      <c r="D66" s="450"/>
      <c r="E66" s="436"/>
      <c r="F66" s="436"/>
      <c r="G66" s="99"/>
      <c r="H66" s="97"/>
      <c r="I66" s="173">
        <v>3</v>
      </c>
      <c r="J66" s="450"/>
      <c r="K66" s="450"/>
      <c r="L66" s="450"/>
      <c r="M66" s="450"/>
      <c r="N66" s="450"/>
      <c r="O66" s="438"/>
      <c r="P66" s="439"/>
      <c r="Q66" s="439"/>
      <c r="R66" s="440"/>
      <c r="S66" s="99"/>
    </row>
    <row r="67" spans="1:19" ht="20.100000000000001" customHeight="1" x14ac:dyDescent="0.2">
      <c r="A67" s="173">
        <v>4</v>
      </c>
      <c r="B67" s="450"/>
      <c r="C67" s="450"/>
      <c r="D67" s="450"/>
      <c r="E67" s="436"/>
      <c r="F67" s="436"/>
      <c r="G67" s="99"/>
      <c r="H67" s="97"/>
      <c r="I67" s="173">
        <v>4</v>
      </c>
      <c r="J67" s="450"/>
      <c r="K67" s="450"/>
      <c r="L67" s="450"/>
      <c r="M67" s="450"/>
      <c r="N67" s="450"/>
      <c r="O67" s="438"/>
      <c r="P67" s="439"/>
      <c r="Q67" s="439"/>
      <c r="R67" s="440"/>
      <c r="S67" s="99"/>
    </row>
    <row r="68" spans="1:19" ht="20.100000000000001" customHeight="1" thickBot="1" x14ac:dyDescent="0.25">
      <c r="A68" s="170">
        <v>5</v>
      </c>
      <c r="B68" s="450"/>
      <c r="C68" s="450"/>
      <c r="D68" s="450"/>
      <c r="E68" s="437"/>
      <c r="F68" s="437"/>
      <c r="G68" s="95"/>
      <c r="H68" s="97"/>
      <c r="I68" s="170">
        <v>5</v>
      </c>
      <c r="J68" s="450"/>
      <c r="K68" s="450"/>
      <c r="L68" s="450"/>
      <c r="M68" s="450"/>
      <c r="N68" s="450"/>
      <c r="O68" s="441"/>
      <c r="P68" s="442"/>
      <c r="Q68" s="442"/>
      <c r="R68" s="443"/>
      <c r="S68" s="95"/>
    </row>
    <row r="69" spans="1:19" ht="13.5" thickBot="1" x14ac:dyDescent="0.25">
      <c r="A69" s="455" t="s">
        <v>184</v>
      </c>
      <c r="B69" s="456"/>
      <c r="C69" s="456"/>
      <c r="D69" s="456"/>
      <c r="E69" s="456"/>
      <c r="F69" s="456"/>
      <c r="G69" s="211">
        <f>IF(SUM(G64:G68)&gt;90,90,SUM(G64:G68))</f>
        <v>0</v>
      </c>
      <c r="H69" s="97"/>
      <c r="I69" s="455" t="s">
        <v>189</v>
      </c>
      <c r="J69" s="456"/>
      <c r="K69" s="456"/>
      <c r="L69" s="456"/>
      <c r="M69" s="456"/>
      <c r="N69" s="456"/>
      <c r="O69" s="456"/>
      <c r="P69" s="456"/>
      <c r="Q69" s="456"/>
      <c r="R69" s="457"/>
      <c r="S69" s="96">
        <f>IF(SUM(S64:S68)&gt;15,15,SUM(S64:S68))</f>
        <v>0</v>
      </c>
    </row>
    <row r="70" spans="1:19" ht="13.5" thickBot="1" x14ac:dyDescent="0.25">
      <c r="A70" s="97"/>
      <c r="B70" s="97"/>
      <c r="C70" s="97"/>
      <c r="D70" s="171"/>
      <c r="E70" s="97"/>
      <c r="F70" s="97"/>
      <c r="G70" s="97"/>
      <c r="H70" s="97"/>
      <c r="I70" s="97"/>
      <c r="J70" s="97"/>
      <c r="K70" s="97"/>
      <c r="L70" s="97"/>
      <c r="M70" s="97"/>
      <c r="N70" s="97"/>
      <c r="O70" s="97"/>
      <c r="P70" s="97"/>
      <c r="Q70" s="97"/>
      <c r="R70" s="97"/>
      <c r="S70" s="97"/>
    </row>
    <row r="71" spans="1:19" ht="13.5" thickBot="1" x14ac:dyDescent="0.25">
      <c r="A71" s="447" t="s">
        <v>217</v>
      </c>
      <c r="B71" s="448"/>
      <c r="C71" s="448"/>
      <c r="D71" s="448"/>
      <c r="E71" s="448"/>
      <c r="F71" s="448"/>
      <c r="G71" s="449"/>
      <c r="H71" s="97"/>
      <c r="I71" s="402" t="s">
        <v>249</v>
      </c>
      <c r="J71" s="403"/>
      <c r="K71" s="403"/>
      <c r="L71" s="403"/>
      <c r="M71" s="403"/>
      <c r="N71" s="403"/>
      <c r="O71" s="403"/>
      <c r="P71" s="403"/>
      <c r="Q71" s="403"/>
      <c r="R71" s="403"/>
      <c r="S71" s="404"/>
    </row>
    <row r="72" spans="1:19" ht="13.5" thickBot="1" x14ac:dyDescent="0.25">
      <c r="A72" s="204" t="s">
        <v>25</v>
      </c>
      <c r="B72" s="396" t="s">
        <v>121</v>
      </c>
      <c r="C72" s="396"/>
      <c r="D72" s="396"/>
      <c r="E72" s="396" t="s">
        <v>225</v>
      </c>
      <c r="F72" s="396"/>
      <c r="G72" s="210" t="s">
        <v>155</v>
      </c>
      <c r="H72" s="97"/>
      <c r="I72" s="92" t="s">
        <v>25</v>
      </c>
      <c r="J72" s="400" t="s">
        <v>121</v>
      </c>
      <c r="K72" s="396"/>
      <c r="L72" s="396"/>
      <c r="M72" s="396"/>
      <c r="N72" s="444"/>
      <c r="O72" s="451" t="s">
        <v>151</v>
      </c>
      <c r="P72" s="452"/>
      <c r="Q72" s="452"/>
      <c r="R72" s="453"/>
      <c r="S72" s="92" t="s">
        <v>159</v>
      </c>
    </row>
    <row r="73" spans="1:19" ht="20.100000000000001" customHeight="1" x14ac:dyDescent="0.2">
      <c r="A73" s="172">
        <v>1</v>
      </c>
      <c r="B73" s="450"/>
      <c r="C73" s="450"/>
      <c r="D73" s="450"/>
      <c r="E73" s="454"/>
      <c r="F73" s="454"/>
      <c r="G73" s="98"/>
      <c r="H73" s="97"/>
      <c r="I73" s="172">
        <v>1</v>
      </c>
      <c r="J73" s="450"/>
      <c r="K73" s="450"/>
      <c r="L73" s="450"/>
      <c r="M73" s="450"/>
      <c r="N73" s="450"/>
      <c r="O73" s="473"/>
      <c r="P73" s="474"/>
      <c r="Q73" s="474"/>
      <c r="R73" s="475"/>
      <c r="S73" s="98"/>
    </row>
    <row r="74" spans="1:19" ht="20.100000000000001" customHeight="1" x14ac:dyDescent="0.2">
      <c r="A74" s="173">
        <v>2</v>
      </c>
      <c r="B74" s="450"/>
      <c r="C74" s="450"/>
      <c r="D74" s="450"/>
      <c r="E74" s="436"/>
      <c r="F74" s="436"/>
      <c r="G74" s="99"/>
      <c r="H74" s="97"/>
      <c r="I74" s="173">
        <v>2</v>
      </c>
      <c r="J74" s="450"/>
      <c r="K74" s="450"/>
      <c r="L74" s="450"/>
      <c r="M74" s="450"/>
      <c r="N74" s="450"/>
      <c r="O74" s="438"/>
      <c r="P74" s="439"/>
      <c r="Q74" s="439"/>
      <c r="R74" s="440"/>
      <c r="S74" s="99"/>
    </row>
    <row r="75" spans="1:19" ht="20.100000000000001" customHeight="1" x14ac:dyDescent="0.2">
      <c r="A75" s="173">
        <v>3</v>
      </c>
      <c r="B75" s="450"/>
      <c r="C75" s="450"/>
      <c r="D75" s="450"/>
      <c r="E75" s="436"/>
      <c r="F75" s="436"/>
      <c r="G75" s="99"/>
      <c r="H75" s="97"/>
      <c r="I75" s="173">
        <v>3</v>
      </c>
      <c r="J75" s="450"/>
      <c r="K75" s="450"/>
      <c r="L75" s="450"/>
      <c r="M75" s="450"/>
      <c r="N75" s="450"/>
      <c r="O75" s="438"/>
      <c r="P75" s="439"/>
      <c r="Q75" s="439"/>
      <c r="R75" s="440"/>
      <c r="S75" s="99"/>
    </row>
    <row r="76" spans="1:19" ht="20.100000000000001" customHeight="1" x14ac:dyDescent="0.2">
      <c r="A76" s="173">
        <v>4</v>
      </c>
      <c r="B76" s="450"/>
      <c r="C76" s="450"/>
      <c r="D76" s="450"/>
      <c r="E76" s="436"/>
      <c r="F76" s="436"/>
      <c r="G76" s="99"/>
      <c r="H76" s="97"/>
      <c r="I76" s="173">
        <v>4</v>
      </c>
      <c r="J76" s="450"/>
      <c r="K76" s="450"/>
      <c r="L76" s="450"/>
      <c r="M76" s="450"/>
      <c r="N76" s="450"/>
      <c r="O76" s="438"/>
      <c r="P76" s="439"/>
      <c r="Q76" s="439"/>
      <c r="R76" s="440"/>
      <c r="S76" s="99"/>
    </row>
    <row r="77" spans="1:19" ht="20.100000000000001" customHeight="1" thickBot="1" x14ac:dyDescent="0.25">
      <c r="A77" s="170">
        <v>5</v>
      </c>
      <c r="B77" s="450"/>
      <c r="C77" s="450"/>
      <c r="D77" s="450"/>
      <c r="E77" s="437"/>
      <c r="F77" s="437"/>
      <c r="G77" s="95"/>
      <c r="H77" s="97"/>
      <c r="I77" s="170">
        <v>5</v>
      </c>
      <c r="J77" s="450"/>
      <c r="K77" s="450"/>
      <c r="L77" s="450"/>
      <c r="M77" s="450"/>
      <c r="N77" s="450"/>
      <c r="O77" s="441"/>
      <c r="P77" s="442"/>
      <c r="Q77" s="442"/>
      <c r="R77" s="443"/>
      <c r="S77" s="95"/>
    </row>
    <row r="78" spans="1:19" ht="13.5" thickBot="1" x14ac:dyDescent="0.25">
      <c r="A78" s="455" t="s">
        <v>226</v>
      </c>
      <c r="B78" s="456"/>
      <c r="C78" s="456"/>
      <c r="D78" s="456"/>
      <c r="E78" s="456"/>
      <c r="F78" s="456"/>
      <c r="G78" s="211">
        <f>+SUM(G73:G77)</f>
        <v>0</v>
      </c>
      <c r="H78" s="97"/>
      <c r="I78" s="455" t="s">
        <v>189</v>
      </c>
      <c r="J78" s="456"/>
      <c r="K78" s="456"/>
      <c r="L78" s="456"/>
      <c r="M78" s="456"/>
      <c r="N78" s="456"/>
      <c r="O78" s="456"/>
      <c r="P78" s="456"/>
      <c r="Q78" s="456"/>
      <c r="R78" s="457"/>
      <c r="S78" s="96">
        <f>IF(SUM(S73:S77)&gt;45,45,SUM(S73:S77))</f>
        <v>0</v>
      </c>
    </row>
    <row r="79" spans="1:19" ht="13.5" thickBot="1" x14ac:dyDescent="0.25">
      <c r="A79" s="97"/>
      <c r="B79" s="97"/>
      <c r="C79" s="97"/>
      <c r="D79" s="171"/>
      <c r="E79" s="97"/>
      <c r="F79" s="97"/>
      <c r="G79" s="97"/>
      <c r="H79" s="97"/>
      <c r="I79" s="97"/>
      <c r="J79" s="97"/>
      <c r="K79" s="97"/>
      <c r="L79" s="97"/>
      <c r="M79" s="97"/>
      <c r="N79" s="97"/>
      <c r="O79" s="97"/>
      <c r="P79" s="97"/>
      <c r="Q79" s="97"/>
      <c r="R79" s="97"/>
      <c r="S79" s="97"/>
    </row>
    <row r="80" spans="1:19" ht="13.5" thickBot="1" x14ac:dyDescent="0.25">
      <c r="A80" s="447" t="s">
        <v>14</v>
      </c>
      <c r="B80" s="448"/>
      <c r="C80" s="448"/>
      <c r="D80" s="448"/>
      <c r="E80" s="448"/>
      <c r="F80" s="448"/>
      <c r="G80" s="449"/>
      <c r="H80" s="97"/>
      <c r="I80" s="402" t="s">
        <v>30</v>
      </c>
      <c r="J80" s="403"/>
      <c r="K80" s="403"/>
      <c r="L80" s="403"/>
      <c r="M80" s="403"/>
      <c r="N80" s="403"/>
      <c r="O80" s="403"/>
      <c r="P80" s="403"/>
      <c r="Q80" s="403"/>
      <c r="R80" s="403"/>
      <c r="S80" s="404"/>
    </row>
    <row r="81" spans="1:19" ht="13.5" thickBot="1" x14ac:dyDescent="0.25">
      <c r="A81" s="204" t="s">
        <v>25</v>
      </c>
      <c r="B81" s="401" t="s">
        <v>151</v>
      </c>
      <c r="C81" s="479"/>
      <c r="D81" s="479"/>
      <c r="E81" s="479"/>
      <c r="F81" s="480"/>
      <c r="G81" s="210" t="s">
        <v>155</v>
      </c>
      <c r="H81" s="97"/>
      <c r="I81" s="92" t="s">
        <v>25</v>
      </c>
      <c r="J81" s="400" t="s">
        <v>233</v>
      </c>
      <c r="K81" s="396"/>
      <c r="L81" s="396"/>
      <c r="M81" s="396"/>
      <c r="N81" s="444"/>
      <c r="O81" s="451" t="s">
        <v>234</v>
      </c>
      <c r="P81" s="452"/>
      <c r="Q81" s="452"/>
      <c r="R81" s="453"/>
      <c r="S81" s="92" t="s">
        <v>159</v>
      </c>
    </row>
    <row r="82" spans="1:19" ht="21.95" customHeight="1" x14ac:dyDescent="0.2">
      <c r="A82" s="172">
        <v>1</v>
      </c>
      <c r="B82" s="481"/>
      <c r="C82" s="482"/>
      <c r="D82" s="482"/>
      <c r="E82" s="482"/>
      <c r="F82" s="483"/>
      <c r="G82" s="98"/>
      <c r="H82" s="97"/>
      <c r="I82" s="172">
        <v>1</v>
      </c>
      <c r="J82" s="450"/>
      <c r="K82" s="450"/>
      <c r="L82" s="450"/>
      <c r="M82" s="450"/>
      <c r="N82" s="450"/>
      <c r="O82" s="473"/>
      <c r="P82" s="474"/>
      <c r="Q82" s="474"/>
      <c r="R82" s="475"/>
      <c r="S82" s="98"/>
    </row>
    <row r="83" spans="1:19" ht="21.95" customHeight="1" thickBot="1" x14ac:dyDescent="0.25">
      <c r="A83" s="173">
        <v>2</v>
      </c>
      <c r="B83" s="484"/>
      <c r="C83" s="485"/>
      <c r="D83" s="485"/>
      <c r="E83" s="485"/>
      <c r="F83" s="486"/>
      <c r="G83" s="99"/>
      <c r="H83" s="97"/>
      <c r="I83" s="173">
        <v>2</v>
      </c>
      <c r="J83" s="478"/>
      <c r="K83" s="478"/>
      <c r="L83" s="478"/>
      <c r="M83" s="478"/>
      <c r="N83" s="478"/>
      <c r="O83" s="438"/>
      <c r="P83" s="439"/>
      <c r="Q83" s="439"/>
      <c r="R83" s="440"/>
      <c r="S83" s="99"/>
    </row>
    <row r="84" spans="1:19" ht="21.95" customHeight="1" thickBot="1" x14ac:dyDescent="0.25">
      <c r="A84" s="455" t="s">
        <v>232</v>
      </c>
      <c r="B84" s="456"/>
      <c r="C84" s="456"/>
      <c r="D84" s="456"/>
      <c r="E84" s="456"/>
      <c r="F84" s="456"/>
      <c r="G84" s="211">
        <f>SUM(G82:G83)</f>
        <v>0</v>
      </c>
      <c r="I84" s="137">
        <v>3</v>
      </c>
      <c r="J84" s="478"/>
      <c r="K84" s="478"/>
      <c r="L84" s="478"/>
      <c r="M84" s="478"/>
      <c r="N84" s="478"/>
      <c r="O84" s="438"/>
      <c r="P84" s="439"/>
      <c r="Q84" s="439"/>
      <c r="R84" s="440"/>
      <c r="S84" s="94"/>
    </row>
    <row r="85" spans="1:19" ht="21.95" customHeight="1" x14ac:dyDescent="0.2">
      <c r="A85" s="487"/>
      <c r="B85" s="487"/>
      <c r="C85" s="487"/>
      <c r="D85" s="487"/>
      <c r="E85" s="487"/>
      <c r="F85" s="487"/>
      <c r="G85" s="487"/>
      <c r="I85" s="137">
        <v>4</v>
      </c>
      <c r="J85" s="478"/>
      <c r="K85" s="478"/>
      <c r="L85" s="478"/>
      <c r="M85" s="478"/>
      <c r="N85" s="478"/>
      <c r="O85" s="438"/>
      <c r="P85" s="439"/>
      <c r="Q85" s="439"/>
      <c r="R85" s="440"/>
      <c r="S85" s="94"/>
    </row>
    <row r="86" spans="1:19" ht="21.95" customHeight="1" x14ac:dyDescent="0.2">
      <c r="A86" s="488"/>
      <c r="B86" s="488"/>
      <c r="C86" s="488"/>
      <c r="D86" s="488"/>
      <c r="E86" s="488"/>
      <c r="F86" s="488"/>
      <c r="G86" s="488"/>
      <c r="I86" s="174">
        <v>5</v>
      </c>
      <c r="J86" s="498"/>
      <c r="K86" s="498"/>
      <c r="L86" s="498"/>
      <c r="M86" s="498"/>
      <c r="N86" s="498"/>
      <c r="O86" s="441"/>
      <c r="P86" s="442"/>
      <c r="Q86" s="442"/>
      <c r="R86" s="443"/>
      <c r="S86" s="101"/>
    </row>
    <row r="87" spans="1:19" ht="21.95" customHeight="1" x14ac:dyDescent="0.2">
      <c r="A87" s="488"/>
      <c r="B87" s="488"/>
      <c r="C87" s="488"/>
      <c r="D87" s="488"/>
      <c r="E87" s="488"/>
      <c r="F87" s="488"/>
      <c r="G87" s="488"/>
      <c r="I87" s="174">
        <v>6</v>
      </c>
      <c r="J87" s="498"/>
      <c r="K87" s="498"/>
      <c r="L87" s="498"/>
      <c r="M87" s="498"/>
      <c r="N87" s="498"/>
      <c r="O87" s="441"/>
      <c r="P87" s="442"/>
      <c r="Q87" s="442"/>
      <c r="R87" s="443"/>
      <c r="S87" s="101"/>
    </row>
    <row r="88" spans="1:19" ht="21.95" customHeight="1" thickBot="1" x14ac:dyDescent="0.25">
      <c r="A88" s="488"/>
      <c r="B88" s="488"/>
      <c r="C88" s="488"/>
      <c r="D88" s="488"/>
      <c r="E88" s="488"/>
      <c r="F88" s="488"/>
      <c r="G88" s="488"/>
      <c r="I88" s="174">
        <v>7</v>
      </c>
      <c r="J88" s="498"/>
      <c r="K88" s="498"/>
      <c r="L88" s="498"/>
      <c r="M88" s="498"/>
      <c r="N88" s="498"/>
      <c r="O88" s="441"/>
      <c r="P88" s="442"/>
      <c r="Q88" s="442"/>
      <c r="R88" s="443"/>
      <c r="S88" s="101"/>
    </row>
    <row r="89" spans="1:19" ht="13.5" thickBot="1" x14ac:dyDescent="0.25">
      <c r="A89" s="488"/>
      <c r="B89" s="488"/>
      <c r="C89" s="488"/>
      <c r="D89" s="488"/>
      <c r="E89" s="488"/>
      <c r="F89" s="488"/>
      <c r="G89" s="488"/>
      <c r="I89" s="499" t="s">
        <v>235</v>
      </c>
      <c r="J89" s="500"/>
      <c r="K89" s="500"/>
      <c r="L89" s="500"/>
      <c r="M89" s="500"/>
      <c r="N89" s="500"/>
      <c r="O89" s="500"/>
      <c r="P89" s="500"/>
      <c r="Q89" s="500"/>
      <c r="R89" s="501"/>
      <c r="S89" s="96">
        <f>SUM(S82:S88)</f>
        <v>0</v>
      </c>
    </row>
    <row r="90" spans="1:19" ht="13.5" thickBot="1" x14ac:dyDescent="0.25">
      <c r="A90" s="488"/>
      <c r="B90" s="488"/>
      <c r="C90" s="488"/>
      <c r="D90" s="488"/>
      <c r="E90" s="488"/>
      <c r="F90" s="488"/>
      <c r="G90" s="488"/>
      <c r="H90" s="102"/>
      <c r="I90" s="102"/>
      <c r="J90" s="102"/>
      <c r="K90" s="102"/>
      <c r="L90" s="102"/>
      <c r="M90" s="102"/>
    </row>
    <row r="91" spans="1:19" x14ac:dyDescent="0.2">
      <c r="A91" s="102"/>
      <c r="B91" s="497" t="s">
        <v>236</v>
      </c>
      <c r="C91" s="497"/>
      <c r="D91" s="497"/>
      <c r="E91" s="502" t="s">
        <v>237</v>
      </c>
      <c r="F91" s="502"/>
      <c r="G91" s="502"/>
      <c r="H91" s="102"/>
      <c r="I91" s="102"/>
      <c r="J91" s="102"/>
      <c r="K91" s="102"/>
      <c r="L91" s="102"/>
      <c r="M91" s="102"/>
      <c r="N91" s="489" t="s">
        <v>21</v>
      </c>
      <c r="O91" s="490"/>
      <c r="P91" s="490"/>
      <c r="Q91" s="490"/>
      <c r="R91" s="493">
        <f>+M35+G45+S45+G54+S54+G60+S60+G69+S69+G78+S78+G84+S89</f>
        <v>0</v>
      </c>
      <c r="S91" s="494"/>
    </row>
    <row r="92" spans="1:19" ht="13.5" thickBot="1" x14ac:dyDescent="0.25">
      <c r="A92" s="102"/>
      <c r="B92" s="102"/>
      <c r="C92" s="102"/>
      <c r="D92" s="175"/>
      <c r="E92" s="102"/>
      <c r="F92" s="102"/>
      <c r="G92" s="102"/>
      <c r="H92" s="102"/>
      <c r="I92" s="102"/>
      <c r="J92" s="102"/>
      <c r="K92" s="102"/>
      <c r="L92" s="102"/>
      <c r="M92" s="102"/>
      <c r="N92" s="491"/>
      <c r="O92" s="492"/>
      <c r="P92" s="492"/>
      <c r="Q92" s="492"/>
      <c r="R92" s="495"/>
      <c r="S92" s="496"/>
    </row>
    <row r="93" spans="1:19" x14ac:dyDescent="0.2">
      <c r="A93" s="102"/>
      <c r="B93" s="212" t="s">
        <v>279</v>
      </c>
      <c r="C93" s="102"/>
      <c r="D93" s="175"/>
      <c r="E93" s="102"/>
      <c r="F93" s="102"/>
      <c r="G93" s="102"/>
      <c r="H93" s="102"/>
      <c r="I93" s="102"/>
      <c r="J93" s="102"/>
      <c r="K93" s="102"/>
      <c r="L93" s="102"/>
      <c r="M93" s="102"/>
      <c r="N93" s="102"/>
      <c r="O93" s="102"/>
      <c r="P93" s="102"/>
      <c r="Q93" s="102"/>
      <c r="R93" s="102"/>
      <c r="S93" s="102"/>
    </row>
    <row r="97" spans="5:5" x14ac:dyDescent="0.2">
      <c r="E97" s="176"/>
    </row>
  </sheetData>
  <sheetProtection algorithmName="SHA-512" hashValue="sWz3/ctMFBA3rpw+cHZRyob8Eh+qxiU56mhg4GxGFIMyd4jIiA7jOmheDuAVWrAulE6WgubHKzTe/xt7kV7vhA==" saltValue="1WpnHCm/V/qZRzMaAr6WlA==" spinCount="100000" sheet="1" objects="1" scenarios="1"/>
  <mergeCells count="197">
    <mergeCell ref="A1:S1"/>
    <mergeCell ref="A2:S2"/>
    <mergeCell ref="A3:N3"/>
    <mergeCell ref="O3:P3"/>
    <mergeCell ref="Q3:R3"/>
    <mergeCell ref="A5:C5"/>
    <mergeCell ref="D5:G5"/>
    <mergeCell ref="J5:M5"/>
    <mergeCell ref="N5:R5"/>
    <mergeCell ref="A11:C11"/>
    <mergeCell ref="D11:G11"/>
    <mergeCell ref="J11:M11"/>
    <mergeCell ref="N11:R11"/>
    <mergeCell ref="A13:S13"/>
    <mergeCell ref="A16:E16"/>
    <mergeCell ref="G16:K16"/>
    <mergeCell ref="A7:C7"/>
    <mergeCell ref="D7:G7"/>
    <mergeCell ref="J7:M7"/>
    <mergeCell ref="N7:R7"/>
    <mergeCell ref="A9:C9"/>
    <mergeCell ref="D9:G9"/>
    <mergeCell ref="J9:M9"/>
    <mergeCell ref="N9:R9"/>
    <mergeCell ref="J18:J19"/>
    <mergeCell ref="K18:M18"/>
    <mergeCell ref="N18:S18"/>
    <mergeCell ref="A28:J28"/>
    <mergeCell ref="A29:J29"/>
    <mergeCell ref="A30:J30"/>
    <mergeCell ref="A18:A19"/>
    <mergeCell ref="B18:B19"/>
    <mergeCell ref="C18:C19"/>
    <mergeCell ref="D18:G18"/>
    <mergeCell ref="H18:H19"/>
    <mergeCell ref="I18:I19"/>
    <mergeCell ref="B39:D39"/>
    <mergeCell ref="E39:F39"/>
    <mergeCell ref="J39:N39"/>
    <mergeCell ref="O39:R39"/>
    <mergeCell ref="B40:D40"/>
    <mergeCell ref="E40:F40"/>
    <mergeCell ref="J40:N40"/>
    <mergeCell ref="O40:R40"/>
    <mergeCell ref="G33:N33"/>
    <mergeCell ref="G34:L34"/>
    <mergeCell ref="M34:N34"/>
    <mergeCell ref="G35:L35"/>
    <mergeCell ref="M35:N35"/>
    <mergeCell ref="A38:G38"/>
    <mergeCell ref="I38:S38"/>
    <mergeCell ref="B43:D43"/>
    <mergeCell ref="E43:F43"/>
    <mergeCell ref="J43:N43"/>
    <mergeCell ref="O43:R43"/>
    <mergeCell ref="B44:D44"/>
    <mergeCell ref="E44:F44"/>
    <mergeCell ref="J44:N44"/>
    <mergeCell ref="O44:R44"/>
    <mergeCell ref="B41:D41"/>
    <mergeCell ref="E41:F41"/>
    <mergeCell ref="J41:N41"/>
    <mergeCell ref="O41:R41"/>
    <mergeCell ref="B42:D42"/>
    <mergeCell ref="E42:F42"/>
    <mergeCell ref="J42:N42"/>
    <mergeCell ref="O42:R42"/>
    <mergeCell ref="B49:D49"/>
    <mergeCell ref="E49:F49"/>
    <mergeCell ref="J49:N49"/>
    <mergeCell ref="O49:R49"/>
    <mergeCell ref="B50:D50"/>
    <mergeCell ref="E50:F50"/>
    <mergeCell ref="J50:N50"/>
    <mergeCell ref="O50:R50"/>
    <mergeCell ref="A45:F45"/>
    <mergeCell ref="I45:R45"/>
    <mergeCell ref="A47:G47"/>
    <mergeCell ref="I47:S47"/>
    <mergeCell ref="B48:D48"/>
    <mergeCell ref="E48:F48"/>
    <mergeCell ref="J48:N48"/>
    <mergeCell ref="O48:R48"/>
    <mergeCell ref="B53:D53"/>
    <mergeCell ref="E53:F53"/>
    <mergeCell ref="J53:N53"/>
    <mergeCell ref="O53:R53"/>
    <mergeCell ref="A54:F54"/>
    <mergeCell ref="I54:R54"/>
    <mergeCell ref="B51:D51"/>
    <mergeCell ref="E51:F51"/>
    <mergeCell ref="J51:N51"/>
    <mergeCell ref="O51:R51"/>
    <mergeCell ref="B52:D52"/>
    <mergeCell ref="E52:F52"/>
    <mergeCell ref="J52:N52"/>
    <mergeCell ref="O52:R52"/>
    <mergeCell ref="B58:D58"/>
    <mergeCell ref="E58:F58"/>
    <mergeCell ref="J58:N58"/>
    <mergeCell ref="O58:R58"/>
    <mergeCell ref="B59:D59"/>
    <mergeCell ref="E59:F59"/>
    <mergeCell ref="J59:N59"/>
    <mergeCell ref="O59:R59"/>
    <mergeCell ref="A56:G56"/>
    <mergeCell ref="I56:S56"/>
    <mergeCell ref="B57:D57"/>
    <mergeCell ref="E57:F57"/>
    <mergeCell ref="J57:N57"/>
    <mergeCell ref="O57:R57"/>
    <mergeCell ref="B64:D64"/>
    <mergeCell ref="E64:F64"/>
    <mergeCell ref="J64:N64"/>
    <mergeCell ref="O64:R64"/>
    <mergeCell ref="B65:D65"/>
    <mergeCell ref="E65:F65"/>
    <mergeCell ref="J65:N65"/>
    <mergeCell ref="O65:R65"/>
    <mergeCell ref="A60:F60"/>
    <mergeCell ref="I60:R60"/>
    <mergeCell ref="A62:G62"/>
    <mergeCell ref="I62:S62"/>
    <mergeCell ref="B63:D63"/>
    <mergeCell ref="E63:F63"/>
    <mergeCell ref="J63:N63"/>
    <mergeCell ref="O63:R63"/>
    <mergeCell ref="B68:D68"/>
    <mergeCell ref="E68:F68"/>
    <mergeCell ref="J68:N68"/>
    <mergeCell ref="O68:R68"/>
    <mergeCell ref="A69:F69"/>
    <mergeCell ref="I69:R69"/>
    <mergeCell ref="B66:D66"/>
    <mergeCell ref="E66:F66"/>
    <mergeCell ref="J66:N66"/>
    <mergeCell ref="O66:R66"/>
    <mergeCell ref="B67:D67"/>
    <mergeCell ref="E67:F67"/>
    <mergeCell ref="J67:N67"/>
    <mergeCell ref="O67:R67"/>
    <mergeCell ref="B73:D73"/>
    <mergeCell ref="E73:F73"/>
    <mergeCell ref="J73:N73"/>
    <mergeCell ref="O73:R73"/>
    <mergeCell ref="B74:D74"/>
    <mergeCell ref="E74:F74"/>
    <mergeCell ref="J74:N74"/>
    <mergeCell ref="O74:R74"/>
    <mergeCell ref="A71:G71"/>
    <mergeCell ref="I71:S71"/>
    <mergeCell ref="B72:D72"/>
    <mergeCell ref="E72:F72"/>
    <mergeCell ref="J72:N72"/>
    <mergeCell ref="O72:R72"/>
    <mergeCell ref="B77:D77"/>
    <mergeCell ref="E77:F77"/>
    <mergeCell ref="J77:N77"/>
    <mergeCell ref="O77:R77"/>
    <mergeCell ref="A78:F78"/>
    <mergeCell ref="I78:R78"/>
    <mergeCell ref="B75:D75"/>
    <mergeCell ref="E75:F75"/>
    <mergeCell ref="J75:N75"/>
    <mergeCell ref="O75:R75"/>
    <mergeCell ref="B76:D76"/>
    <mergeCell ref="E76:F76"/>
    <mergeCell ref="J76:N76"/>
    <mergeCell ref="O76:R76"/>
    <mergeCell ref="B83:F83"/>
    <mergeCell ref="J83:N83"/>
    <mergeCell ref="O83:R83"/>
    <mergeCell ref="A84:F84"/>
    <mergeCell ref="J84:N84"/>
    <mergeCell ref="O84:R84"/>
    <mergeCell ref="A80:G80"/>
    <mergeCell ref="I80:S80"/>
    <mergeCell ref="B81:F81"/>
    <mergeCell ref="J81:N81"/>
    <mergeCell ref="O81:R81"/>
    <mergeCell ref="B82:F82"/>
    <mergeCell ref="J82:N82"/>
    <mergeCell ref="O82:R82"/>
    <mergeCell ref="B91:D91"/>
    <mergeCell ref="E91:G91"/>
    <mergeCell ref="N91:Q92"/>
    <mergeCell ref="R91:S92"/>
    <mergeCell ref="A85:G90"/>
    <mergeCell ref="J85:N85"/>
    <mergeCell ref="O85:R85"/>
    <mergeCell ref="J86:N86"/>
    <mergeCell ref="O86:R86"/>
    <mergeCell ref="J87:N87"/>
    <mergeCell ref="O87:R87"/>
    <mergeCell ref="J88:N88"/>
    <mergeCell ref="O88:R88"/>
    <mergeCell ref="I89:R89"/>
  </mergeCells>
  <dataValidations count="6">
    <dataValidation allowBlank="1" showInputMessage="1" showErrorMessage="1" errorTitle="Error" error="Seleccione el nivel educativo._x000a_Límite:_x000a_Pregrado[20 Horas]_x000a_Posgrado[30 Horas]" sqref="G64"/>
    <dataValidation allowBlank="1" showInputMessage="1" showErrorMessage="1" errorTitle="Error" error="Seleccione una opción del listado" sqref="J82:N82"/>
    <dataValidation allowBlank="1" showInputMessage="1" showErrorMessage="1" errorTitle="Error" error="Seleccione un Item de la lista" sqref="B82"/>
    <dataValidation type="decimal" allowBlank="1" showInputMessage="1" showErrorMessage="1" errorTitle="Error" error="Solo se permiten datos numericos." sqref="M20">
      <formula1>0</formula1>
      <formula2>100</formula2>
    </dataValidation>
    <dataValidation type="decimal" allowBlank="1" showInputMessage="1" showErrorMessage="1" errorTitle="Error" error="Solo se permiten datos numericos" sqref="K20:L20">
      <formula1>0</formula1>
      <formula2>100</formula2>
    </dataValidation>
    <dataValidation type="decimal" allowBlank="1" showInputMessage="1" showErrorMessage="1" errorTitle="Error" error="Solo se permiten datos númericos" sqref="J20:J27">
      <formula1>0</formula1>
      <formula2>100</formula2>
    </dataValidation>
  </dataValidations>
  <pageMargins left="0.3" right="0.25" top="0.75" bottom="0.25" header="0.3" footer="0.3"/>
  <pageSetup paperSize="14" scale="66" orientation="landscape" r:id="rId1"/>
  <rowBreaks count="1" manualBreakCount="1">
    <brk id="55" max="16383" man="1"/>
  </rowBreaks>
  <drawing r:id="rId2"/>
  <extLst>
    <ext xmlns:x14="http://schemas.microsoft.com/office/spreadsheetml/2009/9/main" uri="{CCE6A557-97BC-4b89-ADB6-D9C93CAAB3DF}">
      <x14:dataValidations xmlns:xm="http://schemas.microsoft.com/office/excel/2006/main" count="18">
        <x14:dataValidation type="list" allowBlank="1" showInputMessage="1" showErrorMessage="1" errorTitle="Error" error="Seleccione una opción de la lista">
          <x14:formula1>
            <xm:f>INFORMACION!$AF$2:$AF$3</xm:f>
          </x14:formula1>
          <xm:sqref>J40:N44</xm:sqref>
        </x14:dataValidation>
        <x14:dataValidation type="list" allowBlank="1" showInputMessage="1" showErrorMessage="1" errorTitle="Error" error="Seleccione una opción de la lista">
          <x14:formula1>
            <xm:f>INFORMACION!$AE$2:$AE$5</xm:f>
          </x14:formula1>
          <xm:sqref>B40:D44</xm:sqref>
        </x14:dataValidation>
        <x14:dataValidation type="list" allowBlank="1" showInputMessage="1" showErrorMessage="1" errorTitle="Error" error="Seleccione una opción del listado">
          <x14:formula1>
            <xm:f>INFORMACION!$AD$2:$AD$5</xm:f>
          </x14:formula1>
          <xm:sqref>J73:N77</xm:sqref>
        </x14:dataValidation>
        <x14:dataValidation type="list" allowBlank="1" showInputMessage="1" showErrorMessage="1" errorTitle="Error" error="Seleccione un Item de la lista">
          <x14:formula1>
            <xm:f>INFORMACION!$AC$2:$AC$8</xm:f>
          </x14:formula1>
          <xm:sqref>B73:D77</xm:sqref>
        </x14:dataValidation>
        <x14:dataValidation type="list" allowBlank="1" showInputMessage="1" showErrorMessage="1" errorTitle="Error" error="Seleccione una opción del listado">
          <x14:formula1>
            <xm:f>INFORMACION!$AB$2:$AB$12</xm:f>
          </x14:formula1>
          <xm:sqref>J58:N59</xm:sqref>
        </x14:dataValidation>
        <x14:dataValidation type="list" allowBlank="1" showInputMessage="1" showErrorMessage="1" errorTitle="Error" error="Seleccione un Item de la lista">
          <x14:formula1>
            <xm:f>INFORMACION!$Z$2:$Z$9</xm:f>
          </x14:formula1>
          <xm:sqref>B58:D59</xm:sqref>
        </x14:dataValidation>
        <x14:dataValidation type="list" allowBlank="1" showInputMessage="1" showErrorMessage="1" errorTitle="Error" error="Seleccione una opción del listado">
          <x14:formula1>
            <xm:f>INFORMACION!$Y$2:$Y$4</xm:f>
          </x14:formula1>
          <xm:sqref>J64:N68</xm:sqref>
        </x14:dataValidation>
        <x14:dataValidation type="list" allowBlank="1" showInputMessage="1" showErrorMessage="1" errorTitle="Error" error="Seleccione un Item de la lista">
          <x14:formula1>
            <xm:f>INFORMACION!$A$2:$A$3</xm:f>
          </x14:formula1>
          <xm:sqref>B64:D68</xm:sqref>
        </x14:dataValidation>
        <x14:dataValidation type="list" allowBlank="1" showInputMessage="1" showErrorMessage="1" errorTitle="Error" error="Seleccione una opción del listado">
          <x14:formula1>
            <xm:f>INFORMACION!$X$2:$X$5</xm:f>
          </x14:formula1>
          <xm:sqref>J49:N53</xm:sqref>
        </x14:dataValidation>
        <x14:dataValidation type="list" allowBlank="1" showInputMessage="1" showErrorMessage="1" errorTitle="Error" error="Seleccione un Item de la lista">
          <x14:formula1>
            <xm:f>INFORMACION!$W$2:$W$14</xm:f>
          </x14:formula1>
          <xm:sqref>B49:D53</xm:sqref>
        </x14:dataValidation>
        <x14:dataValidation type="list" allowBlank="1" showInputMessage="1" showErrorMessage="1" errorTitle="Error" error="Seleccione una opción del listado">
          <x14:formula1>
            <xm:f>INFORMACION!$T$2:$T$4</xm:f>
          </x14:formula1>
          <xm:sqref>E17 G16</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el tipo de vinculación del listado">
          <x14:formula1>
            <xm:f>INFORMACION!$F$3:$F$4</xm:f>
          </x14:formula1>
          <xm:sqref>D9:G9</xm:sqref>
        </x14:dataValidation>
        <x14:dataValidation type="list" showInputMessage="1" showErrorMessage="1" errorTitle="Error" error="Seleccione una opción de la lista desplegable">
          <x14:formula1>
            <xm:f>INFORMACION!$D$2:$D$7</xm:f>
          </x14:formula1>
          <xm:sqref>G20:G26</xm:sqref>
        </x14:dataValidation>
        <x14:dataValidation type="list" showInputMessage="1" showErrorMessage="1">
          <x14:formula1>
            <xm:f>INFORMACION!$C$2:$C$23</xm:f>
          </x14:formula1>
          <xm:sqref>I20:I27</xm:sqref>
        </x14:dataValidation>
        <x14:dataValidation type="list" showInputMessage="1" showErrorMessage="1">
          <x14:formula1>
            <xm:f>INFORMACION!$B$2:$B$3</xm:f>
          </x14:formula1>
          <xm:sqref>C20:C26</xm:sqref>
        </x14:dataValidation>
        <x14:dataValidation type="list" showInputMessage="1" showErrorMessage="1" errorTitle="Error" error="Seleccione un valor de la lista desplegable">
          <x14:formula1>
            <xm:f>INFORMACION!$A$2:$A$3</xm:f>
          </x14:formula1>
          <xm:sqref>B20:B26</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97"/>
  <sheetViews>
    <sheetView zoomScale="90" zoomScaleNormal="90" workbookViewId="0">
      <selection activeCell="D9" sqref="D9:G9"/>
    </sheetView>
  </sheetViews>
  <sheetFormatPr baseColWidth="10" defaultColWidth="11.42578125" defaultRowHeight="12.75" x14ac:dyDescent="0.2"/>
  <cols>
    <col min="1" max="1" width="3.7109375" style="91" bestFit="1" customWidth="1"/>
    <col min="2" max="2" width="10" style="91" customWidth="1"/>
    <col min="3" max="3" width="9.5703125" style="91" customWidth="1"/>
    <col min="4" max="4" width="10.5703125" style="166" customWidth="1"/>
    <col min="5" max="5" width="54" style="91" customWidth="1"/>
    <col min="6" max="6" width="3.7109375" style="91" customWidth="1"/>
    <col min="7" max="7" width="26.28515625" style="91" customWidth="1"/>
    <col min="8" max="9" width="3.7109375" style="91" customWidth="1"/>
    <col min="10" max="10" width="5.5703125" style="91" bestFit="1" customWidth="1"/>
    <col min="11" max="11" width="6" style="91" bestFit="1" customWidth="1"/>
    <col min="12" max="13" width="6" style="91" customWidth="1"/>
    <col min="14" max="18" width="9.28515625" style="91" customWidth="1"/>
    <col min="19" max="19" width="10" style="91" customWidth="1"/>
    <col min="20" max="16384" width="11.42578125" style="91"/>
  </cols>
  <sheetData>
    <row r="1" spans="1:19" x14ac:dyDescent="0.2">
      <c r="A1" s="408" t="s">
        <v>24</v>
      </c>
      <c r="B1" s="409"/>
      <c r="C1" s="409"/>
      <c r="D1" s="409"/>
      <c r="E1" s="409"/>
      <c r="F1" s="409"/>
      <c r="G1" s="409"/>
      <c r="H1" s="409"/>
      <c r="I1" s="409"/>
      <c r="J1" s="409"/>
      <c r="K1" s="409"/>
      <c r="L1" s="409"/>
      <c r="M1" s="409"/>
      <c r="N1" s="409"/>
      <c r="O1" s="409"/>
      <c r="P1" s="409"/>
      <c r="Q1" s="409"/>
      <c r="R1" s="409"/>
      <c r="S1" s="410"/>
    </row>
    <row r="2" spans="1:19" ht="13.5" thickBot="1" x14ac:dyDescent="0.25">
      <c r="A2" s="377" t="s">
        <v>278</v>
      </c>
      <c r="B2" s="378"/>
      <c r="C2" s="378"/>
      <c r="D2" s="378"/>
      <c r="E2" s="378"/>
      <c r="F2" s="378"/>
      <c r="G2" s="378"/>
      <c r="H2" s="378"/>
      <c r="I2" s="378"/>
      <c r="J2" s="378"/>
      <c r="K2" s="378"/>
      <c r="L2" s="378"/>
      <c r="M2" s="378"/>
      <c r="N2" s="378"/>
      <c r="O2" s="378"/>
      <c r="P2" s="378"/>
      <c r="Q2" s="378"/>
      <c r="R2" s="378"/>
      <c r="S2" s="411"/>
    </row>
    <row r="3" spans="1:19" ht="13.5" thickBot="1" x14ac:dyDescent="0.25">
      <c r="A3" s="377" t="s">
        <v>153</v>
      </c>
      <c r="B3" s="378"/>
      <c r="C3" s="378"/>
      <c r="D3" s="378"/>
      <c r="E3" s="378"/>
      <c r="F3" s="378"/>
      <c r="G3" s="378"/>
      <c r="H3" s="378"/>
      <c r="I3" s="378"/>
      <c r="J3" s="378"/>
      <c r="K3" s="378"/>
      <c r="L3" s="378"/>
      <c r="M3" s="378"/>
      <c r="N3" s="378"/>
      <c r="O3" s="378" t="s">
        <v>0</v>
      </c>
      <c r="P3" s="411"/>
      <c r="Q3" s="434">
        <f>'RESUMEN-DPTO'!AK8</f>
        <v>0</v>
      </c>
      <c r="R3" s="435"/>
      <c r="S3" s="80"/>
    </row>
    <row r="4" spans="1:19" ht="13.5" thickBot="1" x14ac:dyDescent="0.25">
      <c r="A4" s="115"/>
      <c r="B4" s="103"/>
      <c r="C4" s="103"/>
      <c r="D4" s="116"/>
      <c r="E4" s="103"/>
      <c r="F4" s="103"/>
      <c r="G4" s="103"/>
      <c r="H4" s="103"/>
      <c r="I4" s="103"/>
      <c r="J4" s="103"/>
      <c r="K4" s="103"/>
      <c r="L4" s="103"/>
      <c r="M4" s="103"/>
      <c r="N4" s="103"/>
      <c r="O4" s="103"/>
      <c r="P4" s="103"/>
      <c r="Q4" s="103"/>
      <c r="R4" s="103"/>
      <c r="S4" s="80"/>
    </row>
    <row r="5" spans="1:19" ht="13.5" thickBot="1" x14ac:dyDescent="0.25">
      <c r="A5" s="377" t="s">
        <v>56</v>
      </c>
      <c r="B5" s="378"/>
      <c r="C5" s="378"/>
      <c r="D5" s="379">
        <f>'RESUMEN-DPTO'!D8:O8</f>
        <v>0</v>
      </c>
      <c r="E5" s="380"/>
      <c r="F5" s="380"/>
      <c r="G5" s="381"/>
      <c r="H5" s="103"/>
      <c r="I5" s="103"/>
      <c r="J5" s="386" t="s">
        <v>28</v>
      </c>
      <c r="K5" s="386"/>
      <c r="L5" s="386"/>
      <c r="M5" s="386"/>
      <c r="N5" s="379">
        <f>'RESUMEN-DPTO'!T8</f>
        <v>0</v>
      </c>
      <c r="O5" s="387"/>
      <c r="P5" s="387"/>
      <c r="Q5" s="387"/>
      <c r="R5" s="388"/>
      <c r="S5" s="80"/>
    </row>
    <row r="6" spans="1:19" ht="3" customHeight="1" thickBot="1" x14ac:dyDescent="0.25">
      <c r="A6" s="117"/>
      <c r="B6" s="118"/>
      <c r="C6" s="118"/>
      <c r="D6" s="116"/>
      <c r="E6" s="103"/>
      <c r="F6" s="103"/>
      <c r="G6" s="103"/>
      <c r="H6" s="103"/>
      <c r="I6" s="103"/>
      <c r="J6" s="203"/>
      <c r="K6" s="203"/>
      <c r="L6" s="203"/>
      <c r="M6" s="203"/>
      <c r="N6" s="103"/>
      <c r="O6" s="103"/>
      <c r="P6" s="103"/>
      <c r="Q6" s="103"/>
      <c r="R6" s="103"/>
      <c r="S6" s="80"/>
    </row>
    <row r="7" spans="1:19" ht="13.5" thickBot="1" x14ac:dyDescent="0.25">
      <c r="A7" s="377" t="s">
        <v>138</v>
      </c>
      <c r="B7" s="378"/>
      <c r="C7" s="378"/>
      <c r="D7" s="382"/>
      <c r="E7" s="383"/>
      <c r="F7" s="383"/>
      <c r="G7" s="384"/>
      <c r="H7" s="103"/>
      <c r="I7" s="103"/>
      <c r="J7" s="386" t="s">
        <v>55</v>
      </c>
      <c r="K7" s="386"/>
      <c r="L7" s="386"/>
      <c r="M7" s="386"/>
      <c r="N7" s="389"/>
      <c r="O7" s="390"/>
      <c r="P7" s="390"/>
      <c r="Q7" s="390"/>
      <c r="R7" s="391"/>
      <c r="S7" s="80"/>
    </row>
    <row r="8" spans="1:19" ht="2.25" customHeight="1" thickBot="1" x14ac:dyDescent="0.25">
      <c r="A8" s="117"/>
      <c r="B8" s="118"/>
      <c r="C8" s="118"/>
      <c r="D8" s="116"/>
      <c r="E8" s="103"/>
      <c r="F8" s="103"/>
      <c r="G8" s="103"/>
      <c r="H8" s="103"/>
      <c r="I8" s="103"/>
      <c r="J8" s="203"/>
      <c r="K8" s="203"/>
      <c r="L8" s="203"/>
      <c r="M8" s="203"/>
      <c r="N8" s="103"/>
      <c r="O8" s="103"/>
      <c r="P8" s="103"/>
      <c r="Q8" s="103"/>
      <c r="R8" s="103"/>
      <c r="S8" s="80"/>
    </row>
    <row r="9" spans="1:19" ht="13.5" thickBot="1" x14ac:dyDescent="0.25">
      <c r="A9" s="377" t="s">
        <v>42</v>
      </c>
      <c r="B9" s="378"/>
      <c r="C9" s="378"/>
      <c r="D9" s="385"/>
      <c r="E9" s="383"/>
      <c r="F9" s="383"/>
      <c r="G9" s="384"/>
      <c r="H9" s="103"/>
      <c r="I9" s="103"/>
      <c r="J9" s="386" t="s">
        <v>106</v>
      </c>
      <c r="K9" s="386"/>
      <c r="L9" s="386"/>
      <c r="M9" s="386"/>
      <c r="N9" s="392"/>
      <c r="O9" s="390"/>
      <c r="P9" s="390"/>
      <c r="Q9" s="390"/>
      <c r="R9" s="391"/>
      <c r="S9" s="80"/>
    </row>
    <row r="10" spans="1:19" ht="2.25" customHeight="1" thickBot="1" x14ac:dyDescent="0.25">
      <c r="A10" s="117"/>
      <c r="B10" s="118"/>
      <c r="C10" s="118"/>
      <c r="D10" s="116"/>
      <c r="E10" s="103"/>
      <c r="F10" s="103"/>
      <c r="G10" s="103"/>
      <c r="H10" s="103"/>
      <c r="I10" s="103"/>
      <c r="J10" s="118"/>
      <c r="K10" s="118"/>
      <c r="L10" s="118"/>
      <c r="M10" s="118"/>
      <c r="N10" s="103"/>
      <c r="O10" s="103"/>
      <c r="P10" s="103"/>
      <c r="Q10" s="103"/>
      <c r="R10" s="103"/>
      <c r="S10" s="80"/>
    </row>
    <row r="11" spans="1:19" ht="13.5" thickBot="1" x14ac:dyDescent="0.25">
      <c r="A11" s="377" t="s">
        <v>139</v>
      </c>
      <c r="B11" s="378"/>
      <c r="C11" s="378"/>
      <c r="D11" s="385"/>
      <c r="E11" s="383"/>
      <c r="F11" s="383"/>
      <c r="G11" s="384"/>
      <c r="H11" s="103"/>
      <c r="I11" s="103"/>
      <c r="J11" s="386" t="s">
        <v>109</v>
      </c>
      <c r="K11" s="386"/>
      <c r="L11" s="386"/>
      <c r="M11" s="386"/>
      <c r="N11" s="393"/>
      <c r="O11" s="394"/>
      <c r="P11" s="394"/>
      <c r="Q11" s="394"/>
      <c r="R11" s="395"/>
      <c r="S11" s="80"/>
    </row>
    <row r="12" spans="1:19" ht="6.75" customHeight="1" thickBot="1" x14ac:dyDescent="0.25">
      <c r="A12" s="120"/>
      <c r="B12" s="104"/>
      <c r="C12" s="104"/>
      <c r="D12" s="121"/>
      <c r="E12" s="104"/>
      <c r="F12" s="104"/>
      <c r="G12" s="104"/>
      <c r="H12" s="104"/>
      <c r="I12" s="104"/>
      <c r="J12" s="104"/>
      <c r="K12" s="104"/>
      <c r="L12" s="104"/>
      <c r="M12" s="104"/>
      <c r="N12" s="104"/>
      <c r="O12" s="104"/>
      <c r="P12" s="104"/>
      <c r="Q12" s="104"/>
      <c r="R12" s="104"/>
      <c r="S12" s="81"/>
    </row>
    <row r="13" spans="1:19" ht="13.5" thickBot="1" x14ac:dyDescent="0.25">
      <c r="A13" s="405" t="s">
        <v>26</v>
      </c>
      <c r="B13" s="406"/>
      <c r="C13" s="406"/>
      <c r="D13" s="406"/>
      <c r="E13" s="406"/>
      <c r="F13" s="406"/>
      <c r="G13" s="406"/>
      <c r="H13" s="406"/>
      <c r="I13" s="406"/>
      <c r="J13" s="406"/>
      <c r="K13" s="406"/>
      <c r="L13" s="406"/>
      <c r="M13" s="406"/>
      <c r="N13" s="406"/>
      <c r="O13" s="406"/>
      <c r="P13" s="406"/>
      <c r="Q13" s="406"/>
      <c r="R13" s="406"/>
      <c r="S13" s="407"/>
    </row>
    <row r="14" spans="1:19" ht="4.5" customHeight="1" thickBot="1" x14ac:dyDescent="0.25">
      <c r="A14" s="122"/>
      <c r="B14" s="105"/>
      <c r="C14" s="105"/>
      <c r="D14" s="105"/>
      <c r="E14" s="105"/>
      <c r="F14" s="105"/>
      <c r="G14" s="105"/>
      <c r="H14" s="105"/>
      <c r="I14" s="105"/>
      <c r="J14" s="105"/>
      <c r="K14" s="105"/>
      <c r="L14" s="105"/>
      <c r="M14" s="105"/>
      <c r="N14" s="105"/>
      <c r="O14" s="105"/>
      <c r="P14" s="105"/>
      <c r="Q14" s="105"/>
      <c r="R14" s="105"/>
      <c r="S14" s="82"/>
    </row>
    <row r="15" spans="1:19" s="124" customFormat="1" ht="3" customHeight="1" thickBot="1" x14ac:dyDescent="0.25">
      <c r="A15" s="208"/>
      <c r="B15" s="209"/>
      <c r="C15" s="209"/>
      <c r="D15" s="209"/>
      <c r="E15" s="209"/>
      <c r="F15" s="209"/>
      <c r="G15" s="209"/>
      <c r="H15" s="209"/>
      <c r="I15" s="209"/>
      <c r="J15" s="209"/>
      <c r="K15" s="209"/>
      <c r="L15" s="209"/>
      <c r="M15" s="209"/>
      <c r="N15" s="209"/>
      <c r="O15" s="209"/>
      <c r="P15" s="209"/>
      <c r="Q15" s="209"/>
      <c r="R15" s="209"/>
      <c r="S15" s="83"/>
    </row>
    <row r="16" spans="1:19" s="124" customFormat="1" ht="13.5" thickBot="1" x14ac:dyDescent="0.25">
      <c r="A16" s="429" t="s">
        <v>273</v>
      </c>
      <c r="B16" s="430"/>
      <c r="C16" s="430"/>
      <c r="D16" s="430"/>
      <c r="E16" s="430"/>
      <c r="F16" s="100"/>
      <c r="G16" s="431" t="s">
        <v>145</v>
      </c>
      <c r="H16" s="432"/>
      <c r="I16" s="432"/>
      <c r="J16" s="432"/>
      <c r="K16" s="433"/>
      <c r="L16" s="209"/>
      <c r="M16" s="209"/>
      <c r="N16" s="209"/>
      <c r="O16" s="209"/>
      <c r="P16" s="209"/>
      <c r="Q16" s="209"/>
      <c r="R16" s="209"/>
      <c r="S16" s="83"/>
    </row>
    <row r="17" spans="1:19" s="124" customFormat="1" ht="3" customHeight="1" thickBot="1" x14ac:dyDescent="0.25">
      <c r="A17" s="208"/>
      <c r="B17" s="209"/>
      <c r="C17" s="209"/>
      <c r="D17" s="209"/>
      <c r="E17" s="209"/>
      <c r="F17" s="209"/>
      <c r="G17" s="209"/>
      <c r="H17" s="209"/>
      <c r="I17" s="209"/>
      <c r="J17" s="209"/>
      <c r="K17" s="209"/>
      <c r="L17" s="209"/>
      <c r="M17" s="209"/>
      <c r="N17" s="209"/>
      <c r="O17" s="209"/>
      <c r="P17" s="209"/>
      <c r="Q17" s="209"/>
      <c r="R17" s="209"/>
      <c r="S17" s="83"/>
    </row>
    <row r="18" spans="1:19" x14ac:dyDescent="0.2">
      <c r="A18" s="376" t="s">
        <v>25</v>
      </c>
      <c r="B18" s="413" t="s">
        <v>264</v>
      </c>
      <c r="C18" s="415" t="s">
        <v>265</v>
      </c>
      <c r="D18" s="423" t="s">
        <v>143</v>
      </c>
      <c r="E18" s="424"/>
      <c r="F18" s="424"/>
      <c r="G18" s="425"/>
      <c r="H18" s="417" t="s">
        <v>260</v>
      </c>
      <c r="I18" s="419" t="s">
        <v>261</v>
      </c>
      <c r="J18" s="421" t="s">
        <v>262</v>
      </c>
      <c r="K18" s="376" t="s">
        <v>263</v>
      </c>
      <c r="L18" s="374"/>
      <c r="M18" s="375"/>
      <c r="N18" s="373" t="s">
        <v>123</v>
      </c>
      <c r="O18" s="374"/>
      <c r="P18" s="374"/>
      <c r="Q18" s="374"/>
      <c r="R18" s="374"/>
      <c r="S18" s="375"/>
    </row>
    <row r="19" spans="1:19" ht="63.75" customHeight="1" thickBot="1" x14ac:dyDescent="0.25">
      <c r="A19" s="412"/>
      <c r="B19" s="414"/>
      <c r="C19" s="416"/>
      <c r="D19" s="44" t="s">
        <v>266</v>
      </c>
      <c r="E19" s="42" t="s">
        <v>257</v>
      </c>
      <c r="F19" s="207" t="s">
        <v>258</v>
      </c>
      <c r="G19" s="78" t="s">
        <v>259</v>
      </c>
      <c r="H19" s="418"/>
      <c r="I19" s="420"/>
      <c r="J19" s="422"/>
      <c r="K19" s="206" t="s">
        <v>142</v>
      </c>
      <c r="L19" s="207" t="s">
        <v>140</v>
      </c>
      <c r="M19" s="84" t="s">
        <v>141</v>
      </c>
      <c r="N19" s="126" t="s">
        <v>134</v>
      </c>
      <c r="O19" s="205" t="s">
        <v>135</v>
      </c>
      <c r="P19" s="207" t="s">
        <v>125</v>
      </c>
      <c r="Q19" s="207" t="s">
        <v>136</v>
      </c>
      <c r="R19" s="207" t="s">
        <v>124</v>
      </c>
      <c r="S19" s="84" t="s">
        <v>137</v>
      </c>
    </row>
    <row r="20" spans="1:19" x14ac:dyDescent="0.2">
      <c r="A20" s="128">
        <v>1</v>
      </c>
      <c r="B20" s="129"/>
      <c r="C20" s="129"/>
      <c r="D20" s="130"/>
      <c r="E20" s="131"/>
      <c r="F20" s="131"/>
      <c r="G20" s="107"/>
      <c r="H20" s="132"/>
      <c r="I20" s="129"/>
      <c r="J20" s="133"/>
      <c r="K20" s="132"/>
      <c r="L20" s="129"/>
      <c r="M20" s="133"/>
      <c r="N20" s="134">
        <f>IFERROR((K20+L20+M20),0)</f>
        <v>0</v>
      </c>
      <c r="O20" s="135">
        <f>IFERROR((N20*I20)*(J20/100),0)</f>
        <v>0</v>
      </c>
      <c r="P20" s="135">
        <f>IFERROR(((IF(I20&gt;=16,15,((I20*15)/16))*J20)/100)/H20,0)</f>
        <v>0</v>
      </c>
      <c r="Q20" s="135">
        <f>IFERROR(((IF(I20&gt;=16,30,((I20*30)/16))*J20)/100)/H20,0)</f>
        <v>0</v>
      </c>
      <c r="R20" s="136">
        <f>IFERROR(IF(B20="Pregrado",((IF(I20&gt;=16,VLOOKUP('P18'!G20,INFORMACION!$D:$E,2,FALSE)*N20,((VLOOKUP('P18'!G20,INFORMACION!$D:$E,2,FALSE)*N20)*I20)/16)))*(J20/100),((IF(I20&gt;=16,(VLOOKUP('P18'!G20,INFORMACION!$D:$E,2,FALSE)+10)*N20,(((VLOOKUP('P18'!G20,INFORMACION!$D:$E,2,FALSE)+10)*N20)*I20)/16)))*(J20/100)),0)</f>
        <v>0</v>
      </c>
      <c r="S20" s="85">
        <f>IFERROR(O20+P20+Q20+R20,0)</f>
        <v>0</v>
      </c>
    </row>
    <row r="21" spans="1:19" x14ac:dyDescent="0.2">
      <c r="A21" s="137">
        <v>2</v>
      </c>
      <c r="B21" s="138"/>
      <c r="C21" s="138"/>
      <c r="D21" s="139"/>
      <c r="E21" s="140"/>
      <c r="F21" s="138"/>
      <c r="G21" s="108"/>
      <c r="H21" s="141"/>
      <c r="I21" s="138"/>
      <c r="J21" s="142"/>
      <c r="K21" s="141"/>
      <c r="L21" s="138"/>
      <c r="M21" s="142"/>
      <c r="N21" s="143">
        <f t="shared" ref="N21:N26" si="0">IFERROR((K21+L21+M21),0)</f>
        <v>0</v>
      </c>
      <c r="O21" s="144">
        <f t="shared" ref="O21:O26" si="1">IFERROR((N21*I21)*(J21/100),0)</f>
        <v>0</v>
      </c>
      <c r="P21" s="144">
        <f t="shared" ref="P21:P26" si="2">IFERROR(((IF(I21&gt;=16,15,((I21*15)/16))*J21)/100)/H21,0)</f>
        <v>0</v>
      </c>
      <c r="Q21" s="144">
        <f t="shared" ref="Q21:Q26" si="3">IFERROR(((IF(I21&gt;=16,30,((I21*30)/16))*J21)/100)/H21,0)</f>
        <v>0</v>
      </c>
      <c r="R21" s="145">
        <f>IFERROR(IF(B21="Pregrado",((IF(I21&gt;=16,VLOOKUP('P18'!G21,INFORMACION!$D:$E,2,FALSE)*N21,((VLOOKUP('P18'!G21,INFORMACION!$D:$E,2,FALSE)*N21)*I21)/16)))*(J21/100),((IF(I21&gt;=16,(VLOOKUP('P18'!G21,INFORMACION!$D:$E,2,FALSE)+10)*N21,(((VLOOKUP('P18'!G21,INFORMACION!$D:$E,2,FALSE)+10)*N21)*I21)/16)))*(J21/100)),0)</f>
        <v>0</v>
      </c>
      <c r="S21" s="86">
        <f t="shared" ref="S21:S26" si="4">IFERROR(O21+P21+Q21+R21,0)</f>
        <v>0</v>
      </c>
    </row>
    <row r="22" spans="1:19" x14ac:dyDescent="0.2">
      <c r="A22" s="137">
        <v>3</v>
      </c>
      <c r="B22" s="138"/>
      <c r="C22" s="138"/>
      <c r="D22" s="139"/>
      <c r="E22" s="140"/>
      <c r="F22" s="138"/>
      <c r="G22" s="108"/>
      <c r="H22" s="141"/>
      <c r="I22" s="138"/>
      <c r="J22" s="142"/>
      <c r="K22" s="141"/>
      <c r="L22" s="138"/>
      <c r="M22" s="142"/>
      <c r="N22" s="143">
        <f t="shared" si="0"/>
        <v>0</v>
      </c>
      <c r="O22" s="144">
        <f t="shared" si="1"/>
        <v>0</v>
      </c>
      <c r="P22" s="144">
        <f t="shared" si="2"/>
        <v>0</v>
      </c>
      <c r="Q22" s="144">
        <f t="shared" si="3"/>
        <v>0</v>
      </c>
      <c r="R22" s="145">
        <f>IFERROR(IF(B22="Pregrado",((IF(I22&gt;=16,VLOOKUP('P18'!G22,INFORMACION!$D:$E,2,FALSE)*N22,((VLOOKUP('P18'!G22,INFORMACION!$D:$E,2,FALSE)*N22)*I22)/16)))*(J22/100),((IF(I22&gt;=16,(VLOOKUP('P18'!G22,INFORMACION!$D:$E,2,FALSE)+10)*N22,(((VLOOKUP('P18'!G22,INFORMACION!$D:$E,2,FALSE)+10)*N22)*I22)/16)))*(J22/100)),0)</f>
        <v>0</v>
      </c>
      <c r="S22" s="86">
        <f t="shared" si="4"/>
        <v>0</v>
      </c>
    </row>
    <row r="23" spans="1:19" x14ac:dyDescent="0.2">
      <c r="A23" s="137">
        <v>4</v>
      </c>
      <c r="B23" s="138"/>
      <c r="C23" s="138"/>
      <c r="D23" s="139"/>
      <c r="E23" s="140"/>
      <c r="F23" s="138"/>
      <c r="G23" s="108"/>
      <c r="H23" s="141"/>
      <c r="I23" s="138"/>
      <c r="J23" s="142"/>
      <c r="K23" s="141"/>
      <c r="L23" s="138"/>
      <c r="M23" s="142"/>
      <c r="N23" s="143">
        <f t="shared" si="0"/>
        <v>0</v>
      </c>
      <c r="O23" s="144">
        <f t="shared" si="1"/>
        <v>0</v>
      </c>
      <c r="P23" s="144">
        <f t="shared" si="2"/>
        <v>0</v>
      </c>
      <c r="Q23" s="144">
        <f t="shared" si="3"/>
        <v>0</v>
      </c>
      <c r="R23" s="145">
        <f>IFERROR(IF(B23="Pregrado",((IF(I23&gt;=16,VLOOKUP('P18'!G23,INFORMACION!$D:$E,2,FALSE)*N23,((VLOOKUP('P18'!G23,INFORMACION!$D:$E,2,FALSE)*N23)*I23)/16)))*(J23/100),((IF(I23&gt;=16,(VLOOKUP('P18'!G23,INFORMACION!$D:$E,2,FALSE)+10)*N23,(((VLOOKUP('P18'!G23,INFORMACION!$D:$E,2,FALSE)+10)*N23)*I23)/16)))*(J23/100)),0)</f>
        <v>0</v>
      </c>
      <c r="S23" s="86">
        <f t="shared" si="4"/>
        <v>0</v>
      </c>
    </row>
    <row r="24" spans="1:19" x14ac:dyDescent="0.2">
      <c r="A24" s="137">
        <v>5</v>
      </c>
      <c r="B24" s="138"/>
      <c r="C24" s="138"/>
      <c r="D24" s="139"/>
      <c r="E24" s="140"/>
      <c r="F24" s="138"/>
      <c r="G24" s="108"/>
      <c r="H24" s="141"/>
      <c r="I24" s="138"/>
      <c r="J24" s="142"/>
      <c r="K24" s="141"/>
      <c r="L24" s="138"/>
      <c r="M24" s="142"/>
      <c r="N24" s="143">
        <f t="shared" si="0"/>
        <v>0</v>
      </c>
      <c r="O24" s="144">
        <f t="shared" si="1"/>
        <v>0</v>
      </c>
      <c r="P24" s="144">
        <f t="shared" si="2"/>
        <v>0</v>
      </c>
      <c r="Q24" s="144">
        <f t="shared" si="3"/>
        <v>0</v>
      </c>
      <c r="R24" s="145">
        <f>IFERROR(IF(B24="Pregrado",((IF(I24&gt;=16,VLOOKUP('P18'!G24,INFORMACION!$D:$E,2,FALSE)*N24,((VLOOKUP('P18'!G24,INFORMACION!$D:$E,2,FALSE)*N24)*I24)/16)))*(J24/100),((IF(I24&gt;=16,(VLOOKUP('P18'!G24,INFORMACION!$D:$E,2,FALSE)+10)*N24,(((VLOOKUP('P18'!G24,INFORMACION!$D:$E,2,FALSE)+10)*N24)*I24)/16)))*(J24/100)),0)</f>
        <v>0</v>
      </c>
      <c r="S24" s="86">
        <f t="shared" si="4"/>
        <v>0</v>
      </c>
    </row>
    <row r="25" spans="1:19" x14ac:dyDescent="0.2">
      <c r="A25" s="137">
        <v>6</v>
      </c>
      <c r="B25" s="138"/>
      <c r="C25" s="138"/>
      <c r="D25" s="139"/>
      <c r="E25" s="138"/>
      <c r="F25" s="138"/>
      <c r="G25" s="108"/>
      <c r="H25" s="141"/>
      <c r="I25" s="138"/>
      <c r="J25" s="142"/>
      <c r="K25" s="141"/>
      <c r="L25" s="138"/>
      <c r="M25" s="142"/>
      <c r="N25" s="143">
        <f t="shared" si="0"/>
        <v>0</v>
      </c>
      <c r="O25" s="144">
        <f t="shared" si="1"/>
        <v>0</v>
      </c>
      <c r="P25" s="144">
        <f t="shared" si="2"/>
        <v>0</v>
      </c>
      <c r="Q25" s="144">
        <f t="shared" si="3"/>
        <v>0</v>
      </c>
      <c r="R25" s="145">
        <f>IFERROR(IF(B25="Pregrado",((IF(I25&gt;=16,VLOOKUP('P18'!G25,INFORMACION!$D:$E,2,FALSE)*N25,((VLOOKUP('P18'!G25,INFORMACION!$D:$E,2,FALSE)*N25)*I25)/16)))*(J25/100),((IF(I25&gt;=16,(VLOOKUP('P18'!G25,INFORMACION!$D:$E,2,FALSE)+10)*N25,(((VLOOKUP('P18'!G25,INFORMACION!$D:$E,2,FALSE)+10)*N25)*I25)/16)))*(J25/100)),0)</f>
        <v>0</v>
      </c>
      <c r="S25" s="86">
        <f t="shared" si="4"/>
        <v>0</v>
      </c>
    </row>
    <row r="26" spans="1:19" ht="13.5" thickBot="1" x14ac:dyDescent="0.25">
      <c r="A26" s="146">
        <v>7</v>
      </c>
      <c r="B26" s="147"/>
      <c r="C26" s="147"/>
      <c r="D26" s="148"/>
      <c r="E26" s="147"/>
      <c r="F26" s="147"/>
      <c r="G26" s="109"/>
      <c r="H26" s="149"/>
      <c r="I26" s="147"/>
      <c r="J26" s="150"/>
      <c r="K26" s="149"/>
      <c r="L26" s="147"/>
      <c r="M26" s="150"/>
      <c r="N26" s="151">
        <f t="shared" si="0"/>
        <v>0</v>
      </c>
      <c r="O26" s="152">
        <f t="shared" si="1"/>
        <v>0</v>
      </c>
      <c r="P26" s="152">
        <f t="shared" si="2"/>
        <v>0</v>
      </c>
      <c r="Q26" s="152">
        <f t="shared" si="3"/>
        <v>0</v>
      </c>
      <c r="R26" s="153">
        <f>IFERROR(IF(B26="Pregrado",((IF(I26&gt;=16,VLOOKUP('P18'!G26,INFORMACION!$D:$E,2,FALSE)*N26,((VLOOKUP('P18'!G26,INFORMACION!$D:$E,2,FALSE)*N26)*I26)/16)))*(J26/100),((IF(I26&gt;=16,(VLOOKUP('P18'!G26,INFORMACION!$D:$E,2,FALSE)+10)*N26,(((VLOOKUP('P18'!G26,INFORMACION!$D:$E,2,FALSE)+10)*N26)*I26)/16)))*(J26/100)),0)</f>
        <v>0</v>
      </c>
      <c r="S26" s="87">
        <f t="shared" si="4"/>
        <v>0</v>
      </c>
    </row>
    <row r="27" spans="1:19" ht="1.5" customHeight="1" thickBot="1" x14ac:dyDescent="0.25">
      <c r="A27" s="154"/>
      <c r="B27" s="155"/>
      <c r="C27" s="110"/>
      <c r="D27" s="156" t="s">
        <v>270</v>
      </c>
      <c r="E27" s="155"/>
      <c r="F27" s="155"/>
      <c r="G27" s="110"/>
      <c r="H27" s="157">
        <v>1</v>
      </c>
      <c r="I27" s="158">
        <v>16</v>
      </c>
      <c r="J27" s="159">
        <v>100</v>
      </c>
      <c r="K27" s="154"/>
      <c r="L27" s="155"/>
      <c r="M27" s="88"/>
      <c r="N27" s="160"/>
      <c r="O27" s="155"/>
      <c r="P27" s="155"/>
      <c r="Q27" s="155"/>
      <c r="R27" s="155"/>
      <c r="S27" s="88"/>
    </row>
    <row r="28" spans="1:19" ht="15.75" thickBot="1" x14ac:dyDescent="0.25">
      <c r="A28" s="426" t="s">
        <v>144</v>
      </c>
      <c r="B28" s="427"/>
      <c r="C28" s="427"/>
      <c r="D28" s="427"/>
      <c r="E28" s="427"/>
      <c r="F28" s="427"/>
      <c r="G28" s="427"/>
      <c r="H28" s="427"/>
      <c r="I28" s="427"/>
      <c r="J28" s="428"/>
      <c r="K28" s="161">
        <f>SUM(K20:K26)</f>
        <v>0</v>
      </c>
      <c r="L28" s="162">
        <f t="shared" ref="L28:S28" si="5">SUM(L20:L26)</f>
        <v>0</v>
      </c>
      <c r="M28" s="89">
        <f t="shared" si="5"/>
        <v>0</v>
      </c>
      <c r="N28" s="163">
        <f t="shared" si="5"/>
        <v>0</v>
      </c>
      <c r="O28" s="162">
        <f t="shared" si="5"/>
        <v>0</v>
      </c>
      <c r="P28" s="162">
        <f t="shared" si="5"/>
        <v>0</v>
      </c>
      <c r="Q28" s="162">
        <f t="shared" si="5"/>
        <v>0</v>
      </c>
      <c r="R28" s="162">
        <f t="shared" si="5"/>
        <v>0</v>
      </c>
      <c r="S28" s="89">
        <f t="shared" si="5"/>
        <v>0</v>
      </c>
    </row>
    <row r="29" spans="1:19" ht="15.75" thickBot="1" x14ac:dyDescent="0.25">
      <c r="A29" s="426" t="s">
        <v>150</v>
      </c>
      <c r="B29" s="427"/>
      <c r="C29" s="427"/>
      <c r="D29" s="427"/>
      <c r="E29" s="427"/>
      <c r="F29" s="427"/>
      <c r="G29" s="427"/>
      <c r="H29" s="427"/>
      <c r="I29" s="427"/>
      <c r="J29" s="428"/>
      <c r="K29" s="161">
        <v>0</v>
      </c>
      <c r="L29" s="162">
        <v>0</v>
      </c>
      <c r="M29" s="89">
        <v>0</v>
      </c>
      <c r="N29" s="163">
        <v>0</v>
      </c>
      <c r="O29" s="162">
        <v>0</v>
      </c>
      <c r="P29" s="162">
        <f>VLOOKUP(G16,INFORMACION!T:V,2,FALSE)</f>
        <v>0</v>
      </c>
      <c r="Q29" s="162">
        <f>VLOOKUP(G16,INFORMACION!T:V,3,FALSE)</f>
        <v>0</v>
      </c>
      <c r="R29" s="162">
        <v>0</v>
      </c>
      <c r="S29" s="89">
        <f>SUM(P29:Q29)</f>
        <v>0</v>
      </c>
    </row>
    <row r="30" spans="1:19" ht="15.75" thickBot="1" x14ac:dyDescent="0.25">
      <c r="A30" s="426" t="s">
        <v>274</v>
      </c>
      <c r="B30" s="427"/>
      <c r="C30" s="427"/>
      <c r="D30" s="427"/>
      <c r="E30" s="427"/>
      <c r="F30" s="427"/>
      <c r="G30" s="427"/>
      <c r="H30" s="427"/>
      <c r="I30" s="427"/>
      <c r="J30" s="428"/>
      <c r="K30" s="161">
        <f>SUM(K28:K29)</f>
        <v>0</v>
      </c>
      <c r="L30" s="162">
        <f t="shared" ref="L30:S30" si="6">SUM(L28:L29)</f>
        <v>0</v>
      </c>
      <c r="M30" s="89">
        <f t="shared" si="6"/>
        <v>0</v>
      </c>
      <c r="N30" s="163">
        <f t="shared" si="6"/>
        <v>0</v>
      </c>
      <c r="O30" s="162">
        <f t="shared" si="6"/>
        <v>0</v>
      </c>
      <c r="P30" s="162">
        <f t="shared" si="6"/>
        <v>0</v>
      </c>
      <c r="Q30" s="162">
        <f t="shared" si="6"/>
        <v>0</v>
      </c>
      <c r="R30" s="162">
        <f t="shared" si="6"/>
        <v>0</v>
      </c>
      <c r="S30" s="89">
        <f t="shared" si="6"/>
        <v>0</v>
      </c>
    </row>
    <row r="31" spans="1:19" ht="10.5" customHeight="1" x14ac:dyDescent="0.2">
      <c r="A31" s="164"/>
      <c r="B31" s="111"/>
      <c r="C31" s="111"/>
      <c r="D31" s="165"/>
      <c r="E31" s="111"/>
      <c r="F31" s="111"/>
      <c r="G31" s="111"/>
      <c r="H31" s="111"/>
      <c r="I31" s="111"/>
      <c r="J31" s="111"/>
      <c r="K31" s="111"/>
      <c r="L31" s="111"/>
      <c r="M31" s="111"/>
      <c r="N31" s="111"/>
      <c r="O31" s="111"/>
      <c r="P31" s="111"/>
      <c r="Q31" s="111"/>
      <c r="R31" s="111"/>
      <c r="S31" s="90"/>
    </row>
    <row r="32" spans="1:19" ht="13.5" thickBot="1" x14ac:dyDescent="0.25"/>
    <row r="33" spans="1:19" ht="13.5" thickBot="1" x14ac:dyDescent="0.25">
      <c r="G33" s="402" t="s">
        <v>152</v>
      </c>
      <c r="H33" s="403"/>
      <c r="I33" s="403"/>
      <c r="J33" s="403"/>
      <c r="K33" s="403"/>
      <c r="L33" s="403"/>
      <c r="M33" s="403"/>
      <c r="N33" s="404"/>
      <c r="Q33" s="124"/>
    </row>
    <row r="34" spans="1:19" ht="13.5" thickBot="1" x14ac:dyDescent="0.25">
      <c r="G34" s="400" t="s">
        <v>151</v>
      </c>
      <c r="H34" s="396"/>
      <c r="I34" s="396"/>
      <c r="J34" s="396"/>
      <c r="K34" s="396"/>
      <c r="L34" s="401"/>
      <c r="M34" s="400" t="s">
        <v>126</v>
      </c>
      <c r="N34" s="444"/>
      <c r="Q34" s="100"/>
    </row>
    <row r="35" spans="1:19" ht="16.5" thickBot="1" x14ac:dyDescent="0.25">
      <c r="G35" s="397" t="s">
        <v>275</v>
      </c>
      <c r="H35" s="398"/>
      <c r="I35" s="398"/>
      <c r="J35" s="398"/>
      <c r="K35" s="398"/>
      <c r="L35" s="399"/>
      <c r="M35" s="445">
        <f>S30</f>
        <v>0</v>
      </c>
      <c r="N35" s="446"/>
      <c r="Q35" s="124"/>
    </row>
    <row r="36" spans="1:19" x14ac:dyDescent="0.2">
      <c r="G36" s="112"/>
      <c r="H36" s="112"/>
      <c r="I36" s="112"/>
      <c r="J36" s="112"/>
      <c r="K36" s="112"/>
      <c r="L36" s="112"/>
      <c r="M36" s="167"/>
      <c r="N36" s="167"/>
      <c r="Q36" s="124"/>
    </row>
    <row r="37" spans="1:19" ht="13.5" thickBot="1" x14ac:dyDescent="0.25">
      <c r="G37" s="112"/>
      <c r="H37" s="112"/>
      <c r="I37" s="112"/>
      <c r="J37" s="112"/>
      <c r="K37" s="112"/>
      <c r="L37" s="112"/>
      <c r="M37" s="167"/>
      <c r="N37" s="167"/>
      <c r="Q37" s="124"/>
    </row>
    <row r="38" spans="1:19" ht="13.5" thickBot="1" x14ac:dyDescent="0.25">
      <c r="A38" s="405" t="s">
        <v>38</v>
      </c>
      <c r="B38" s="406"/>
      <c r="C38" s="406"/>
      <c r="D38" s="406"/>
      <c r="E38" s="406"/>
      <c r="F38" s="406"/>
      <c r="G38" s="407"/>
      <c r="H38" s="97"/>
      <c r="I38" s="402" t="s">
        <v>157</v>
      </c>
      <c r="J38" s="403"/>
      <c r="K38" s="403"/>
      <c r="L38" s="403"/>
      <c r="M38" s="403"/>
      <c r="N38" s="403"/>
      <c r="O38" s="403"/>
      <c r="P38" s="403"/>
      <c r="Q38" s="403"/>
      <c r="R38" s="403"/>
      <c r="S38" s="404"/>
    </row>
    <row r="39" spans="1:19" ht="13.5" thickBot="1" x14ac:dyDescent="0.25">
      <c r="A39" s="204" t="s">
        <v>25</v>
      </c>
      <c r="B39" s="396" t="s">
        <v>121</v>
      </c>
      <c r="C39" s="396"/>
      <c r="D39" s="396"/>
      <c r="E39" s="396" t="s">
        <v>154</v>
      </c>
      <c r="F39" s="396"/>
      <c r="G39" s="210" t="s">
        <v>155</v>
      </c>
      <c r="I39" s="92" t="s">
        <v>25</v>
      </c>
      <c r="J39" s="400" t="s">
        <v>121</v>
      </c>
      <c r="K39" s="396"/>
      <c r="L39" s="396"/>
      <c r="M39" s="396"/>
      <c r="N39" s="444"/>
      <c r="O39" s="451" t="s">
        <v>154</v>
      </c>
      <c r="P39" s="452"/>
      <c r="Q39" s="452"/>
      <c r="R39" s="453"/>
      <c r="S39" s="92" t="s">
        <v>159</v>
      </c>
    </row>
    <row r="40" spans="1:19" ht="20.100000000000001" customHeight="1" x14ac:dyDescent="0.2">
      <c r="A40" s="169">
        <v>1</v>
      </c>
      <c r="B40" s="450"/>
      <c r="C40" s="450"/>
      <c r="D40" s="450"/>
      <c r="E40" s="454"/>
      <c r="F40" s="454"/>
      <c r="G40" s="93"/>
      <c r="I40" s="169">
        <v>1</v>
      </c>
      <c r="J40" s="450"/>
      <c r="K40" s="450"/>
      <c r="L40" s="450"/>
      <c r="M40" s="450"/>
      <c r="N40" s="450"/>
      <c r="O40" s="458"/>
      <c r="P40" s="459"/>
      <c r="Q40" s="459"/>
      <c r="R40" s="460"/>
      <c r="S40" s="93"/>
    </row>
    <row r="41" spans="1:19" ht="20.100000000000001" customHeight="1" x14ac:dyDescent="0.2">
      <c r="A41" s="137">
        <v>2</v>
      </c>
      <c r="B41" s="450"/>
      <c r="C41" s="450"/>
      <c r="D41" s="450"/>
      <c r="E41" s="436"/>
      <c r="F41" s="436"/>
      <c r="G41" s="99"/>
      <c r="I41" s="137">
        <v>2</v>
      </c>
      <c r="J41" s="450"/>
      <c r="K41" s="450"/>
      <c r="L41" s="450"/>
      <c r="M41" s="450"/>
      <c r="N41" s="450"/>
      <c r="O41" s="438"/>
      <c r="P41" s="439"/>
      <c r="Q41" s="439"/>
      <c r="R41" s="440"/>
      <c r="S41" s="94"/>
    </row>
    <row r="42" spans="1:19" ht="20.100000000000001" customHeight="1" x14ac:dyDescent="0.2">
      <c r="A42" s="137">
        <v>3</v>
      </c>
      <c r="B42" s="450"/>
      <c r="C42" s="450"/>
      <c r="D42" s="450"/>
      <c r="E42" s="436"/>
      <c r="F42" s="436"/>
      <c r="G42" s="94"/>
      <c r="I42" s="137">
        <v>3</v>
      </c>
      <c r="J42" s="450"/>
      <c r="K42" s="450"/>
      <c r="L42" s="450"/>
      <c r="M42" s="450"/>
      <c r="N42" s="450"/>
      <c r="O42" s="438"/>
      <c r="P42" s="439"/>
      <c r="Q42" s="439"/>
      <c r="R42" s="440"/>
      <c r="S42" s="94"/>
    </row>
    <row r="43" spans="1:19" ht="20.100000000000001" customHeight="1" x14ac:dyDescent="0.2">
      <c r="A43" s="137">
        <v>4</v>
      </c>
      <c r="B43" s="450"/>
      <c r="C43" s="450"/>
      <c r="D43" s="450"/>
      <c r="E43" s="436"/>
      <c r="F43" s="436"/>
      <c r="G43" s="94"/>
      <c r="I43" s="137">
        <v>4</v>
      </c>
      <c r="J43" s="450"/>
      <c r="K43" s="450"/>
      <c r="L43" s="450"/>
      <c r="M43" s="450"/>
      <c r="N43" s="450"/>
      <c r="O43" s="438"/>
      <c r="P43" s="439"/>
      <c r="Q43" s="439"/>
      <c r="R43" s="440"/>
      <c r="S43" s="94"/>
    </row>
    <row r="44" spans="1:19" ht="20.100000000000001" customHeight="1" thickBot="1" x14ac:dyDescent="0.25">
      <c r="A44" s="170">
        <v>5</v>
      </c>
      <c r="B44" s="450"/>
      <c r="C44" s="450"/>
      <c r="D44" s="450"/>
      <c r="E44" s="437"/>
      <c r="F44" s="437"/>
      <c r="G44" s="95"/>
      <c r="H44" s="97"/>
      <c r="I44" s="170">
        <v>5</v>
      </c>
      <c r="J44" s="450"/>
      <c r="K44" s="450"/>
      <c r="L44" s="450"/>
      <c r="M44" s="450"/>
      <c r="N44" s="450"/>
      <c r="O44" s="441"/>
      <c r="P44" s="442"/>
      <c r="Q44" s="442"/>
      <c r="R44" s="443"/>
      <c r="S44" s="95"/>
    </row>
    <row r="45" spans="1:19" ht="13.5" thickBot="1" x14ac:dyDescent="0.25">
      <c r="A45" s="455" t="s">
        <v>156</v>
      </c>
      <c r="B45" s="456"/>
      <c r="C45" s="456"/>
      <c r="D45" s="456"/>
      <c r="E45" s="456"/>
      <c r="F45" s="456"/>
      <c r="G45" s="211">
        <f>SUM(G40:G44)</f>
        <v>0</v>
      </c>
      <c r="H45" s="97"/>
      <c r="I45" s="455" t="s">
        <v>160</v>
      </c>
      <c r="J45" s="456"/>
      <c r="K45" s="456"/>
      <c r="L45" s="456"/>
      <c r="M45" s="456"/>
      <c r="N45" s="456"/>
      <c r="O45" s="456"/>
      <c r="P45" s="456"/>
      <c r="Q45" s="456"/>
      <c r="R45" s="457"/>
      <c r="S45" s="96">
        <f>SUM(S40:S44)</f>
        <v>0</v>
      </c>
    </row>
    <row r="46" spans="1:19" ht="13.5" thickBot="1" x14ac:dyDescent="0.25">
      <c r="A46" s="97"/>
      <c r="B46" s="97"/>
      <c r="C46" s="97"/>
      <c r="D46" s="171"/>
      <c r="E46" s="97"/>
      <c r="F46" s="97"/>
      <c r="G46" s="97"/>
      <c r="H46" s="97"/>
      <c r="I46" s="97"/>
      <c r="J46" s="97"/>
      <c r="K46" s="97"/>
      <c r="L46" s="97"/>
      <c r="M46" s="97"/>
      <c r="N46" s="97"/>
      <c r="O46" s="97"/>
      <c r="P46" s="97"/>
      <c r="Q46" s="97"/>
      <c r="R46" s="97"/>
      <c r="S46" s="97"/>
    </row>
    <row r="47" spans="1:19" ht="13.5" thickBot="1" x14ac:dyDescent="0.25">
      <c r="A47" s="447" t="s">
        <v>245</v>
      </c>
      <c r="B47" s="448"/>
      <c r="C47" s="448"/>
      <c r="D47" s="448"/>
      <c r="E47" s="448"/>
      <c r="F47" s="448"/>
      <c r="G47" s="449"/>
      <c r="H47" s="97"/>
      <c r="I47" s="402" t="s">
        <v>246</v>
      </c>
      <c r="J47" s="403"/>
      <c r="K47" s="403"/>
      <c r="L47" s="403"/>
      <c r="M47" s="403"/>
      <c r="N47" s="403"/>
      <c r="O47" s="403"/>
      <c r="P47" s="403"/>
      <c r="Q47" s="403"/>
      <c r="R47" s="403"/>
      <c r="S47" s="404"/>
    </row>
    <row r="48" spans="1:19" ht="13.5" thickBot="1" x14ac:dyDescent="0.25">
      <c r="A48" s="204" t="s">
        <v>25</v>
      </c>
      <c r="B48" s="396" t="s">
        <v>121</v>
      </c>
      <c r="C48" s="396"/>
      <c r="D48" s="396"/>
      <c r="E48" s="396" t="s">
        <v>174</v>
      </c>
      <c r="F48" s="396"/>
      <c r="G48" s="210" t="s">
        <v>155</v>
      </c>
      <c r="H48" s="97"/>
      <c r="I48" s="92" t="s">
        <v>25</v>
      </c>
      <c r="J48" s="400" t="s">
        <v>121</v>
      </c>
      <c r="K48" s="396"/>
      <c r="L48" s="396"/>
      <c r="M48" s="396"/>
      <c r="N48" s="444"/>
      <c r="O48" s="451" t="s">
        <v>154</v>
      </c>
      <c r="P48" s="452"/>
      <c r="Q48" s="452"/>
      <c r="R48" s="453"/>
      <c r="S48" s="92" t="s">
        <v>159</v>
      </c>
    </row>
    <row r="49" spans="1:19" x14ac:dyDescent="0.2">
      <c r="A49" s="172">
        <v>1</v>
      </c>
      <c r="B49" s="450"/>
      <c r="C49" s="450"/>
      <c r="D49" s="450"/>
      <c r="E49" s="464"/>
      <c r="F49" s="464"/>
      <c r="G49" s="98"/>
      <c r="H49" s="97"/>
      <c r="I49" s="172">
        <v>1</v>
      </c>
      <c r="J49" s="450"/>
      <c r="K49" s="450"/>
      <c r="L49" s="450"/>
      <c r="M49" s="450"/>
      <c r="N49" s="450"/>
      <c r="O49" s="461"/>
      <c r="P49" s="462"/>
      <c r="Q49" s="462"/>
      <c r="R49" s="463"/>
      <c r="S49" s="98"/>
    </row>
    <row r="50" spans="1:19" x14ac:dyDescent="0.2">
      <c r="A50" s="173">
        <v>2</v>
      </c>
      <c r="B50" s="450"/>
      <c r="C50" s="450"/>
      <c r="D50" s="450"/>
      <c r="E50" s="465"/>
      <c r="F50" s="465"/>
      <c r="G50" s="99"/>
      <c r="H50" s="97"/>
      <c r="I50" s="173">
        <v>2</v>
      </c>
      <c r="J50" s="450"/>
      <c r="K50" s="450"/>
      <c r="L50" s="450"/>
      <c r="M50" s="450"/>
      <c r="N50" s="450"/>
      <c r="O50" s="469"/>
      <c r="P50" s="470"/>
      <c r="Q50" s="470"/>
      <c r="R50" s="471"/>
      <c r="S50" s="99"/>
    </row>
    <row r="51" spans="1:19" x14ac:dyDescent="0.2">
      <c r="A51" s="173">
        <v>3</v>
      </c>
      <c r="B51" s="450"/>
      <c r="C51" s="450"/>
      <c r="D51" s="450"/>
      <c r="E51" s="465"/>
      <c r="F51" s="465"/>
      <c r="G51" s="99"/>
      <c r="H51" s="97"/>
      <c r="I51" s="173">
        <v>3</v>
      </c>
      <c r="J51" s="450"/>
      <c r="K51" s="450"/>
      <c r="L51" s="450"/>
      <c r="M51" s="450"/>
      <c r="N51" s="450"/>
      <c r="O51" s="469"/>
      <c r="P51" s="470"/>
      <c r="Q51" s="470"/>
      <c r="R51" s="471"/>
      <c r="S51" s="99"/>
    </row>
    <row r="52" spans="1:19" x14ac:dyDescent="0.2">
      <c r="A52" s="173">
        <v>4</v>
      </c>
      <c r="B52" s="450"/>
      <c r="C52" s="450"/>
      <c r="D52" s="450"/>
      <c r="E52" s="465"/>
      <c r="F52" s="465"/>
      <c r="G52" s="99"/>
      <c r="H52" s="97"/>
      <c r="I52" s="173">
        <v>4</v>
      </c>
      <c r="J52" s="450"/>
      <c r="K52" s="450"/>
      <c r="L52" s="450"/>
      <c r="M52" s="450"/>
      <c r="N52" s="450"/>
      <c r="O52" s="469"/>
      <c r="P52" s="470"/>
      <c r="Q52" s="470"/>
      <c r="R52" s="471"/>
      <c r="S52" s="99"/>
    </row>
    <row r="53" spans="1:19" ht="13.5" thickBot="1" x14ac:dyDescent="0.25">
      <c r="A53" s="170">
        <v>5</v>
      </c>
      <c r="B53" s="450"/>
      <c r="C53" s="450"/>
      <c r="D53" s="450"/>
      <c r="E53" s="472"/>
      <c r="F53" s="472"/>
      <c r="G53" s="95"/>
      <c r="H53" s="97"/>
      <c r="I53" s="170">
        <v>5</v>
      </c>
      <c r="J53" s="450"/>
      <c r="K53" s="450"/>
      <c r="L53" s="450"/>
      <c r="M53" s="450"/>
      <c r="N53" s="450"/>
      <c r="O53" s="466"/>
      <c r="P53" s="467"/>
      <c r="Q53" s="467"/>
      <c r="R53" s="468"/>
      <c r="S53" s="95"/>
    </row>
    <row r="54" spans="1:19" ht="13.5" thickBot="1" x14ac:dyDescent="0.25">
      <c r="A54" s="455" t="s">
        <v>182</v>
      </c>
      <c r="B54" s="456"/>
      <c r="C54" s="456"/>
      <c r="D54" s="456"/>
      <c r="E54" s="456"/>
      <c r="F54" s="456"/>
      <c r="G54" s="211">
        <f>IF(SUM(G49:G53)&gt;40,40,SUM(G49:G53))</f>
        <v>0</v>
      </c>
      <c r="H54" s="97"/>
      <c r="I54" s="455" t="s">
        <v>181</v>
      </c>
      <c r="J54" s="456"/>
      <c r="K54" s="456"/>
      <c r="L54" s="456"/>
      <c r="M54" s="456"/>
      <c r="N54" s="456"/>
      <c r="O54" s="456"/>
      <c r="P54" s="456"/>
      <c r="Q54" s="456"/>
      <c r="R54" s="457"/>
      <c r="S54" s="96">
        <f>IF(SUM(S49:S53)&gt;30,30,SUM(S49:S53))</f>
        <v>0</v>
      </c>
    </row>
    <row r="55" spans="1:19" ht="13.5" thickBot="1" x14ac:dyDescent="0.25">
      <c r="A55" s="209"/>
      <c r="B55" s="209"/>
      <c r="C55" s="209"/>
      <c r="D55" s="209"/>
      <c r="E55" s="209"/>
      <c r="F55" s="209"/>
      <c r="G55" s="100"/>
      <c r="H55" s="97"/>
      <c r="I55" s="209"/>
      <c r="J55" s="209"/>
      <c r="K55" s="209"/>
      <c r="L55" s="209"/>
      <c r="M55" s="209"/>
      <c r="N55" s="209"/>
      <c r="O55" s="209"/>
      <c r="P55" s="209"/>
      <c r="Q55" s="209"/>
      <c r="R55" s="209"/>
      <c r="S55" s="100"/>
    </row>
    <row r="56" spans="1:19" ht="13.5" thickBot="1" x14ac:dyDescent="0.25">
      <c r="A56" s="447" t="s">
        <v>190</v>
      </c>
      <c r="B56" s="448"/>
      <c r="C56" s="448"/>
      <c r="D56" s="448"/>
      <c r="E56" s="448"/>
      <c r="F56" s="448"/>
      <c r="G56" s="449"/>
      <c r="H56" s="97"/>
      <c r="I56" s="402" t="s">
        <v>254</v>
      </c>
      <c r="J56" s="403"/>
      <c r="K56" s="403"/>
      <c r="L56" s="403"/>
      <c r="M56" s="403"/>
      <c r="N56" s="403"/>
      <c r="O56" s="403"/>
      <c r="P56" s="403"/>
      <c r="Q56" s="403"/>
      <c r="R56" s="403"/>
      <c r="S56" s="404"/>
    </row>
    <row r="57" spans="1:19" ht="13.5" thickBot="1" x14ac:dyDescent="0.25">
      <c r="A57" s="204" t="s">
        <v>25</v>
      </c>
      <c r="B57" s="396" t="s">
        <v>121</v>
      </c>
      <c r="C57" s="396"/>
      <c r="D57" s="396"/>
      <c r="E57" s="396" t="s">
        <v>196</v>
      </c>
      <c r="F57" s="396"/>
      <c r="G57" s="210" t="s">
        <v>155</v>
      </c>
      <c r="H57" s="97"/>
      <c r="I57" s="92" t="s">
        <v>25</v>
      </c>
      <c r="J57" s="400" t="s">
        <v>210</v>
      </c>
      <c r="K57" s="396"/>
      <c r="L57" s="396"/>
      <c r="M57" s="396"/>
      <c r="N57" s="444"/>
      <c r="O57" s="451" t="s">
        <v>215</v>
      </c>
      <c r="P57" s="452"/>
      <c r="Q57" s="452"/>
      <c r="R57" s="453"/>
      <c r="S57" s="92" t="s">
        <v>159</v>
      </c>
    </row>
    <row r="58" spans="1:19" ht="21.95" customHeight="1" x14ac:dyDescent="0.2">
      <c r="A58" s="172">
        <v>1</v>
      </c>
      <c r="B58" s="450"/>
      <c r="C58" s="450"/>
      <c r="D58" s="450"/>
      <c r="E58" s="454"/>
      <c r="F58" s="454"/>
      <c r="G58" s="98"/>
      <c r="H58" s="97"/>
      <c r="I58" s="172">
        <v>1</v>
      </c>
      <c r="J58" s="450"/>
      <c r="K58" s="450"/>
      <c r="L58" s="450"/>
      <c r="M58" s="450"/>
      <c r="N58" s="450"/>
      <c r="O58" s="473"/>
      <c r="P58" s="474"/>
      <c r="Q58" s="474"/>
      <c r="R58" s="475"/>
      <c r="S58" s="98"/>
    </row>
    <row r="59" spans="1:19" ht="21.95" customHeight="1" thickBot="1" x14ac:dyDescent="0.25">
      <c r="A59" s="173">
        <v>2</v>
      </c>
      <c r="B59" s="450"/>
      <c r="C59" s="450"/>
      <c r="D59" s="450"/>
      <c r="E59" s="476"/>
      <c r="F59" s="477"/>
      <c r="G59" s="98"/>
      <c r="H59" s="97"/>
      <c r="I59" s="173">
        <v>2</v>
      </c>
      <c r="J59" s="450"/>
      <c r="K59" s="450"/>
      <c r="L59" s="450"/>
      <c r="M59" s="450"/>
      <c r="N59" s="450"/>
      <c r="O59" s="438"/>
      <c r="P59" s="439"/>
      <c r="Q59" s="439"/>
      <c r="R59" s="440"/>
      <c r="S59" s="99"/>
    </row>
    <row r="60" spans="1:19" ht="13.5" thickBot="1" x14ac:dyDescent="0.25">
      <c r="A60" s="455" t="s">
        <v>201</v>
      </c>
      <c r="B60" s="456"/>
      <c r="C60" s="456"/>
      <c r="D60" s="456"/>
      <c r="E60" s="456"/>
      <c r="F60" s="456"/>
      <c r="G60" s="211">
        <f>SUM(G58:G59)</f>
        <v>0</v>
      </c>
      <c r="H60" s="97"/>
      <c r="I60" s="455" t="s">
        <v>216</v>
      </c>
      <c r="J60" s="456"/>
      <c r="K60" s="456"/>
      <c r="L60" s="456"/>
      <c r="M60" s="456"/>
      <c r="N60" s="456"/>
      <c r="O60" s="456"/>
      <c r="P60" s="456"/>
      <c r="Q60" s="456"/>
      <c r="R60" s="457"/>
      <c r="S60" s="96">
        <f>SUM(S58:S59)</f>
        <v>0</v>
      </c>
    </row>
    <row r="61" spans="1:19" ht="13.5" thickBot="1" x14ac:dyDescent="0.25">
      <c r="A61" s="209"/>
      <c r="B61" s="209"/>
      <c r="C61" s="209"/>
      <c r="D61" s="209"/>
      <c r="E61" s="209"/>
      <c r="F61" s="209"/>
      <c r="G61" s="100"/>
      <c r="H61" s="97"/>
      <c r="I61" s="97"/>
      <c r="J61" s="97"/>
      <c r="K61" s="97"/>
      <c r="L61" s="97"/>
      <c r="M61" s="97"/>
      <c r="N61" s="97"/>
      <c r="O61" s="97"/>
      <c r="P61" s="97"/>
      <c r="Q61" s="97"/>
      <c r="R61" s="97"/>
      <c r="S61" s="97"/>
    </row>
    <row r="62" spans="1:19" ht="13.5" thickBot="1" x14ac:dyDescent="0.25">
      <c r="A62" s="447" t="s">
        <v>247</v>
      </c>
      <c r="B62" s="448"/>
      <c r="C62" s="448"/>
      <c r="D62" s="448"/>
      <c r="E62" s="448"/>
      <c r="F62" s="448"/>
      <c r="G62" s="449"/>
      <c r="H62" s="97"/>
      <c r="I62" s="402" t="s">
        <v>248</v>
      </c>
      <c r="J62" s="403"/>
      <c r="K62" s="403"/>
      <c r="L62" s="403"/>
      <c r="M62" s="403"/>
      <c r="N62" s="403"/>
      <c r="O62" s="403"/>
      <c r="P62" s="403"/>
      <c r="Q62" s="403"/>
      <c r="R62" s="403"/>
      <c r="S62" s="404"/>
    </row>
    <row r="63" spans="1:19" ht="13.5" thickBot="1" x14ac:dyDescent="0.25">
      <c r="A63" s="204" t="s">
        <v>25</v>
      </c>
      <c r="B63" s="396" t="s">
        <v>113</v>
      </c>
      <c r="C63" s="396"/>
      <c r="D63" s="396"/>
      <c r="E63" s="396" t="s">
        <v>183</v>
      </c>
      <c r="F63" s="396"/>
      <c r="G63" s="210" t="s">
        <v>155</v>
      </c>
      <c r="H63" s="97"/>
      <c r="I63" s="92" t="s">
        <v>25</v>
      </c>
      <c r="J63" s="400" t="s">
        <v>188</v>
      </c>
      <c r="K63" s="396"/>
      <c r="L63" s="396"/>
      <c r="M63" s="396"/>
      <c r="N63" s="444"/>
      <c r="O63" s="451" t="s">
        <v>154</v>
      </c>
      <c r="P63" s="452"/>
      <c r="Q63" s="452"/>
      <c r="R63" s="453"/>
      <c r="S63" s="92" t="s">
        <v>159</v>
      </c>
    </row>
    <row r="64" spans="1:19" ht="20.100000000000001" customHeight="1" x14ac:dyDescent="0.2">
      <c r="A64" s="172">
        <v>1</v>
      </c>
      <c r="B64" s="450"/>
      <c r="C64" s="450"/>
      <c r="D64" s="450"/>
      <c r="E64" s="454"/>
      <c r="F64" s="454"/>
      <c r="G64" s="98"/>
      <c r="H64" s="97"/>
      <c r="I64" s="172">
        <v>1</v>
      </c>
      <c r="J64" s="450"/>
      <c r="K64" s="450"/>
      <c r="L64" s="450"/>
      <c r="M64" s="450"/>
      <c r="N64" s="450"/>
      <c r="O64" s="473"/>
      <c r="P64" s="474"/>
      <c r="Q64" s="474"/>
      <c r="R64" s="475"/>
      <c r="S64" s="98"/>
    </row>
    <row r="65" spans="1:19" ht="20.100000000000001" customHeight="1" x14ac:dyDescent="0.2">
      <c r="A65" s="173">
        <v>2</v>
      </c>
      <c r="B65" s="450"/>
      <c r="C65" s="450"/>
      <c r="D65" s="450"/>
      <c r="E65" s="436"/>
      <c r="F65" s="436"/>
      <c r="G65" s="99"/>
      <c r="H65" s="97"/>
      <c r="I65" s="173">
        <v>2</v>
      </c>
      <c r="J65" s="450"/>
      <c r="K65" s="450"/>
      <c r="L65" s="450"/>
      <c r="M65" s="450"/>
      <c r="N65" s="450"/>
      <c r="O65" s="438"/>
      <c r="P65" s="439"/>
      <c r="Q65" s="439"/>
      <c r="R65" s="440"/>
      <c r="S65" s="99"/>
    </row>
    <row r="66" spans="1:19" ht="20.100000000000001" customHeight="1" x14ac:dyDescent="0.2">
      <c r="A66" s="173">
        <v>3</v>
      </c>
      <c r="B66" s="450"/>
      <c r="C66" s="450"/>
      <c r="D66" s="450"/>
      <c r="E66" s="436"/>
      <c r="F66" s="436"/>
      <c r="G66" s="99"/>
      <c r="H66" s="97"/>
      <c r="I66" s="173">
        <v>3</v>
      </c>
      <c r="J66" s="450"/>
      <c r="K66" s="450"/>
      <c r="L66" s="450"/>
      <c r="M66" s="450"/>
      <c r="N66" s="450"/>
      <c r="O66" s="438"/>
      <c r="P66" s="439"/>
      <c r="Q66" s="439"/>
      <c r="R66" s="440"/>
      <c r="S66" s="99"/>
    </row>
    <row r="67" spans="1:19" ht="20.100000000000001" customHeight="1" x14ac:dyDescent="0.2">
      <c r="A67" s="173">
        <v>4</v>
      </c>
      <c r="B67" s="450"/>
      <c r="C67" s="450"/>
      <c r="D67" s="450"/>
      <c r="E67" s="436"/>
      <c r="F67" s="436"/>
      <c r="G67" s="99"/>
      <c r="H67" s="97"/>
      <c r="I67" s="173">
        <v>4</v>
      </c>
      <c r="J67" s="450"/>
      <c r="K67" s="450"/>
      <c r="L67" s="450"/>
      <c r="M67" s="450"/>
      <c r="N67" s="450"/>
      <c r="O67" s="438"/>
      <c r="P67" s="439"/>
      <c r="Q67" s="439"/>
      <c r="R67" s="440"/>
      <c r="S67" s="99"/>
    </row>
    <row r="68" spans="1:19" ht="20.100000000000001" customHeight="1" thickBot="1" x14ac:dyDescent="0.25">
      <c r="A68" s="170">
        <v>5</v>
      </c>
      <c r="B68" s="450"/>
      <c r="C68" s="450"/>
      <c r="D68" s="450"/>
      <c r="E68" s="437"/>
      <c r="F68" s="437"/>
      <c r="G68" s="95"/>
      <c r="H68" s="97"/>
      <c r="I68" s="170">
        <v>5</v>
      </c>
      <c r="J68" s="450"/>
      <c r="K68" s="450"/>
      <c r="L68" s="450"/>
      <c r="M68" s="450"/>
      <c r="N68" s="450"/>
      <c r="O68" s="441"/>
      <c r="P68" s="442"/>
      <c r="Q68" s="442"/>
      <c r="R68" s="443"/>
      <c r="S68" s="95"/>
    </row>
    <row r="69" spans="1:19" ht="13.5" thickBot="1" x14ac:dyDescent="0.25">
      <c r="A69" s="455" t="s">
        <v>184</v>
      </c>
      <c r="B69" s="456"/>
      <c r="C69" s="456"/>
      <c r="D69" s="456"/>
      <c r="E69" s="456"/>
      <c r="F69" s="456"/>
      <c r="G69" s="211">
        <f>IF(SUM(G64:G68)&gt;90,90,SUM(G64:G68))</f>
        <v>0</v>
      </c>
      <c r="H69" s="97"/>
      <c r="I69" s="455" t="s">
        <v>189</v>
      </c>
      <c r="J69" s="456"/>
      <c r="K69" s="456"/>
      <c r="L69" s="456"/>
      <c r="M69" s="456"/>
      <c r="N69" s="456"/>
      <c r="O69" s="456"/>
      <c r="P69" s="456"/>
      <c r="Q69" s="456"/>
      <c r="R69" s="457"/>
      <c r="S69" s="96">
        <f>IF(SUM(S64:S68)&gt;15,15,SUM(S64:S68))</f>
        <v>0</v>
      </c>
    </row>
    <row r="70" spans="1:19" ht="13.5" thickBot="1" x14ac:dyDescent="0.25">
      <c r="A70" s="97"/>
      <c r="B70" s="97"/>
      <c r="C70" s="97"/>
      <c r="D70" s="171"/>
      <c r="E70" s="97"/>
      <c r="F70" s="97"/>
      <c r="G70" s="97"/>
      <c r="H70" s="97"/>
      <c r="I70" s="97"/>
      <c r="J70" s="97"/>
      <c r="K70" s="97"/>
      <c r="L70" s="97"/>
      <c r="M70" s="97"/>
      <c r="N70" s="97"/>
      <c r="O70" s="97"/>
      <c r="P70" s="97"/>
      <c r="Q70" s="97"/>
      <c r="R70" s="97"/>
      <c r="S70" s="97"/>
    </row>
    <row r="71" spans="1:19" ht="13.5" thickBot="1" x14ac:dyDescent="0.25">
      <c r="A71" s="447" t="s">
        <v>217</v>
      </c>
      <c r="B71" s="448"/>
      <c r="C71" s="448"/>
      <c r="D71" s="448"/>
      <c r="E71" s="448"/>
      <c r="F71" s="448"/>
      <c r="G71" s="449"/>
      <c r="H71" s="97"/>
      <c r="I71" s="402" t="s">
        <v>249</v>
      </c>
      <c r="J71" s="403"/>
      <c r="K71" s="403"/>
      <c r="L71" s="403"/>
      <c r="M71" s="403"/>
      <c r="N71" s="403"/>
      <c r="O71" s="403"/>
      <c r="P71" s="403"/>
      <c r="Q71" s="403"/>
      <c r="R71" s="403"/>
      <c r="S71" s="404"/>
    </row>
    <row r="72" spans="1:19" ht="13.5" thickBot="1" x14ac:dyDescent="0.25">
      <c r="A72" s="204" t="s">
        <v>25</v>
      </c>
      <c r="B72" s="396" t="s">
        <v>121</v>
      </c>
      <c r="C72" s="396"/>
      <c r="D72" s="396"/>
      <c r="E72" s="396" t="s">
        <v>225</v>
      </c>
      <c r="F72" s="396"/>
      <c r="G72" s="210" t="s">
        <v>155</v>
      </c>
      <c r="H72" s="97"/>
      <c r="I72" s="92" t="s">
        <v>25</v>
      </c>
      <c r="J72" s="400" t="s">
        <v>121</v>
      </c>
      <c r="K72" s="396"/>
      <c r="L72" s="396"/>
      <c r="M72" s="396"/>
      <c r="N72" s="444"/>
      <c r="O72" s="451" t="s">
        <v>151</v>
      </c>
      <c r="P72" s="452"/>
      <c r="Q72" s="452"/>
      <c r="R72" s="453"/>
      <c r="S72" s="92" t="s">
        <v>159</v>
      </c>
    </row>
    <row r="73" spans="1:19" ht="20.100000000000001" customHeight="1" x14ac:dyDescent="0.2">
      <c r="A73" s="172">
        <v>1</v>
      </c>
      <c r="B73" s="450"/>
      <c r="C73" s="450"/>
      <c r="D73" s="450"/>
      <c r="E73" s="454"/>
      <c r="F73" s="454"/>
      <c r="G73" s="98"/>
      <c r="H73" s="97"/>
      <c r="I73" s="172">
        <v>1</v>
      </c>
      <c r="J73" s="450"/>
      <c r="K73" s="450"/>
      <c r="L73" s="450"/>
      <c r="M73" s="450"/>
      <c r="N73" s="450"/>
      <c r="O73" s="473"/>
      <c r="P73" s="474"/>
      <c r="Q73" s="474"/>
      <c r="R73" s="475"/>
      <c r="S73" s="98"/>
    </row>
    <row r="74" spans="1:19" ht="20.100000000000001" customHeight="1" x14ac:dyDescent="0.2">
      <c r="A74" s="173">
        <v>2</v>
      </c>
      <c r="B74" s="450"/>
      <c r="C74" s="450"/>
      <c r="D74" s="450"/>
      <c r="E74" s="436"/>
      <c r="F74" s="436"/>
      <c r="G74" s="99"/>
      <c r="H74" s="97"/>
      <c r="I74" s="173">
        <v>2</v>
      </c>
      <c r="J74" s="450"/>
      <c r="K74" s="450"/>
      <c r="L74" s="450"/>
      <c r="M74" s="450"/>
      <c r="N74" s="450"/>
      <c r="O74" s="438"/>
      <c r="P74" s="439"/>
      <c r="Q74" s="439"/>
      <c r="R74" s="440"/>
      <c r="S74" s="99"/>
    </row>
    <row r="75" spans="1:19" ht="20.100000000000001" customHeight="1" x14ac:dyDescent="0.2">
      <c r="A75" s="173">
        <v>3</v>
      </c>
      <c r="B75" s="450"/>
      <c r="C75" s="450"/>
      <c r="D75" s="450"/>
      <c r="E75" s="436"/>
      <c r="F75" s="436"/>
      <c r="G75" s="99"/>
      <c r="H75" s="97"/>
      <c r="I75" s="173">
        <v>3</v>
      </c>
      <c r="J75" s="450"/>
      <c r="K75" s="450"/>
      <c r="L75" s="450"/>
      <c r="M75" s="450"/>
      <c r="N75" s="450"/>
      <c r="O75" s="438"/>
      <c r="P75" s="439"/>
      <c r="Q75" s="439"/>
      <c r="R75" s="440"/>
      <c r="S75" s="99"/>
    </row>
    <row r="76" spans="1:19" ht="20.100000000000001" customHeight="1" x14ac:dyDescent="0.2">
      <c r="A76" s="173">
        <v>4</v>
      </c>
      <c r="B76" s="450"/>
      <c r="C76" s="450"/>
      <c r="D76" s="450"/>
      <c r="E76" s="436"/>
      <c r="F76" s="436"/>
      <c r="G76" s="99"/>
      <c r="H76" s="97"/>
      <c r="I76" s="173">
        <v>4</v>
      </c>
      <c r="J76" s="450"/>
      <c r="K76" s="450"/>
      <c r="L76" s="450"/>
      <c r="M76" s="450"/>
      <c r="N76" s="450"/>
      <c r="O76" s="438"/>
      <c r="P76" s="439"/>
      <c r="Q76" s="439"/>
      <c r="R76" s="440"/>
      <c r="S76" s="99"/>
    </row>
    <row r="77" spans="1:19" ht="20.100000000000001" customHeight="1" thickBot="1" x14ac:dyDescent="0.25">
      <c r="A77" s="170">
        <v>5</v>
      </c>
      <c r="B77" s="450"/>
      <c r="C77" s="450"/>
      <c r="D77" s="450"/>
      <c r="E77" s="437"/>
      <c r="F77" s="437"/>
      <c r="G77" s="95"/>
      <c r="H77" s="97"/>
      <c r="I77" s="170">
        <v>5</v>
      </c>
      <c r="J77" s="450"/>
      <c r="K77" s="450"/>
      <c r="L77" s="450"/>
      <c r="M77" s="450"/>
      <c r="N77" s="450"/>
      <c r="O77" s="441"/>
      <c r="P77" s="442"/>
      <c r="Q77" s="442"/>
      <c r="R77" s="443"/>
      <c r="S77" s="95"/>
    </row>
    <row r="78" spans="1:19" ht="13.5" thickBot="1" x14ac:dyDescent="0.25">
      <c r="A78" s="455" t="s">
        <v>226</v>
      </c>
      <c r="B78" s="456"/>
      <c r="C78" s="456"/>
      <c r="D78" s="456"/>
      <c r="E78" s="456"/>
      <c r="F78" s="456"/>
      <c r="G78" s="211">
        <f>+SUM(G73:G77)</f>
        <v>0</v>
      </c>
      <c r="H78" s="97"/>
      <c r="I78" s="455" t="s">
        <v>189</v>
      </c>
      <c r="J78" s="456"/>
      <c r="K78" s="456"/>
      <c r="L78" s="456"/>
      <c r="M78" s="456"/>
      <c r="N78" s="456"/>
      <c r="O78" s="456"/>
      <c r="P78" s="456"/>
      <c r="Q78" s="456"/>
      <c r="R78" s="457"/>
      <c r="S78" s="96">
        <f>IF(SUM(S73:S77)&gt;45,45,SUM(S73:S77))</f>
        <v>0</v>
      </c>
    </row>
    <row r="79" spans="1:19" ht="13.5" thickBot="1" x14ac:dyDescent="0.25">
      <c r="A79" s="97"/>
      <c r="B79" s="97"/>
      <c r="C79" s="97"/>
      <c r="D79" s="171"/>
      <c r="E79" s="97"/>
      <c r="F79" s="97"/>
      <c r="G79" s="97"/>
      <c r="H79" s="97"/>
      <c r="I79" s="97"/>
      <c r="J79" s="97"/>
      <c r="K79" s="97"/>
      <c r="L79" s="97"/>
      <c r="M79" s="97"/>
      <c r="N79" s="97"/>
      <c r="O79" s="97"/>
      <c r="P79" s="97"/>
      <c r="Q79" s="97"/>
      <c r="R79" s="97"/>
      <c r="S79" s="97"/>
    </row>
    <row r="80" spans="1:19" ht="13.5" thickBot="1" x14ac:dyDescent="0.25">
      <c r="A80" s="447" t="s">
        <v>14</v>
      </c>
      <c r="B80" s="448"/>
      <c r="C80" s="448"/>
      <c r="D80" s="448"/>
      <c r="E80" s="448"/>
      <c r="F80" s="448"/>
      <c r="G80" s="449"/>
      <c r="H80" s="97"/>
      <c r="I80" s="402" t="s">
        <v>30</v>
      </c>
      <c r="J80" s="403"/>
      <c r="K80" s="403"/>
      <c r="L80" s="403"/>
      <c r="M80" s="403"/>
      <c r="N80" s="403"/>
      <c r="O80" s="403"/>
      <c r="P80" s="403"/>
      <c r="Q80" s="403"/>
      <c r="R80" s="403"/>
      <c r="S80" s="404"/>
    </row>
    <row r="81" spans="1:19" ht="13.5" thickBot="1" x14ac:dyDescent="0.25">
      <c r="A81" s="204" t="s">
        <v>25</v>
      </c>
      <c r="B81" s="401" t="s">
        <v>151</v>
      </c>
      <c r="C81" s="479"/>
      <c r="D81" s="479"/>
      <c r="E81" s="479"/>
      <c r="F81" s="480"/>
      <c r="G81" s="210" t="s">
        <v>155</v>
      </c>
      <c r="H81" s="97"/>
      <c r="I81" s="92" t="s">
        <v>25</v>
      </c>
      <c r="J81" s="400" t="s">
        <v>233</v>
      </c>
      <c r="K81" s="396"/>
      <c r="L81" s="396"/>
      <c r="M81" s="396"/>
      <c r="N81" s="444"/>
      <c r="O81" s="451" t="s">
        <v>234</v>
      </c>
      <c r="P81" s="452"/>
      <c r="Q81" s="452"/>
      <c r="R81" s="453"/>
      <c r="S81" s="92" t="s">
        <v>159</v>
      </c>
    </row>
    <row r="82" spans="1:19" ht="21.95" customHeight="1" x14ac:dyDescent="0.2">
      <c r="A82" s="172">
        <v>1</v>
      </c>
      <c r="B82" s="481"/>
      <c r="C82" s="482"/>
      <c r="D82" s="482"/>
      <c r="E82" s="482"/>
      <c r="F82" s="483"/>
      <c r="G82" s="98"/>
      <c r="H82" s="97"/>
      <c r="I82" s="172">
        <v>1</v>
      </c>
      <c r="J82" s="450"/>
      <c r="K82" s="450"/>
      <c r="L82" s="450"/>
      <c r="M82" s="450"/>
      <c r="N82" s="450"/>
      <c r="O82" s="473"/>
      <c r="P82" s="474"/>
      <c r="Q82" s="474"/>
      <c r="R82" s="475"/>
      <c r="S82" s="98"/>
    </row>
    <row r="83" spans="1:19" ht="21.95" customHeight="1" thickBot="1" x14ac:dyDescent="0.25">
      <c r="A83" s="173">
        <v>2</v>
      </c>
      <c r="B83" s="484"/>
      <c r="C83" s="485"/>
      <c r="D83" s="485"/>
      <c r="E83" s="485"/>
      <c r="F83" s="486"/>
      <c r="G83" s="99"/>
      <c r="H83" s="97"/>
      <c r="I83" s="173">
        <v>2</v>
      </c>
      <c r="J83" s="478"/>
      <c r="K83" s="478"/>
      <c r="L83" s="478"/>
      <c r="M83" s="478"/>
      <c r="N83" s="478"/>
      <c r="O83" s="438"/>
      <c r="P83" s="439"/>
      <c r="Q83" s="439"/>
      <c r="R83" s="440"/>
      <c r="S83" s="99"/>
    </row>
    <row r="84" spans="1:19" ht="21.95" customHeight="1" thickBot="1" x14ac:dyDescent="0.25">
      <c r="A84" s="455" t="s">
        <v>232</v>
      </c>
      <c r="B84" s="456"/>
      <c r="C84" s="456"/>
      <c r="D84" s="456"/>
      <c r="E84" s="456"/>
      <c r="F84" s="456"/>
      <c r="G84" s="211">
        <f>SUM(G82:G83)</f>
        <v>0</v>
      </c>
      <c r="I84" s="137">
        <v>3</v>
      </c>
      <c r="J84" s="478"/>
      <c r="K84" s="478"/>
      <c r="L84" s="478"/>
      <c r="M84" s="478"/>
      <c r="N84" s="478"/>
      <c r="O84" s="438"/>
      <c r="P84" s="439"/>
      <c r="Q84" s="439"/>
      <c r="R84" s="440"/>
      <c r="S84" s="94"/>
    </row>
    <row r="85" spans="1:19" ht="21.95" customHeight="1" x14ac:dyDescent="0.2">
      <c r="A85" s="487"/>
      <c r="B85" s="487"/>
      <c r="C85" s="487"/>
      <c r="D85" s="487"/>
      <c r="E85" s="487"/>
      <c r="F85" s="487"/>
      <c r="G85" s="487"/>
      <c r="I85" s="137">
        <v>4</v>
      </c>
      <c r="J85" s="478"/>
      <c r="K85" s="478"/>
      <c r="L85" s="478"/>
      <c r="M85" s="478"/>
      <c r="N85" s="478"/>
      <c r="O85" s="438"/>
      <c r="P85" s="439"/>
      <c r="Q85" s="439"/>
      <c r="R85" s="440"/>
      <c r="S85" s="94"/>
    </row>
    <row r="86" spans="1:19" ht="21.95" customHeight="1" x14ac:dyDescent="0.2">
      <c r="A86" s="488"/>
      <c r="B86" s="488"/>
      <c r="C86" s="488"/>
      <c r="D86" s="488"/>
      <c r="E86" s="488"/>
      <c r="F86" s="488"/>
      <c r="G86" s="488"/>
      <c r="I86" s="174">
        <v>5</v>
      </c>
      <c r="J86" s="498"/>
      <c r="K86" s="498"/>
      <c r="L86" s="498"/>
      <c r="M86" s="498"/>
      <c r="N86" s="498"/>
      <c r="O86" s="441"/>
      <c r="P86" s="442"/>
      <c r="Q86" s="442"/>
      <c r="R86" s="443"/>
      <c r="S86" s="101"/>
    </row>
    <row r="87" spans="1:19" ht="21.95" customHeight="1" x14ac:dyDescent="0.2">
      <c r="A87" s="488"/>
      <c r="B87" s="488"/>
      <c r="C87" s="488"/>
      <c r="D87" s="488"/>
      <c r="E87" s="488"/>
      <c r="F87" s="488"/>
      <c r="G87" s="488"/>
      <c r="I87" s="174">
        <v>6</v>
      </c>
      <c r="J87" s="498"/>
      <c r="K87" s="498"/>
      <c r="L87" s="498"/>
      <c r="M87" s="498"/>
      <c r="N87" s="498"/>
      <c r="O87" s="441"/>
      <c r="P87" s="442"/>
      <c r="Q87" s="442"/>
      <c r="R87" s="443"/>
      <c r="S87" s="101"/>
    </row>
    <row r="88" spans="1:19" ht="21.95" customHeight="1" thickBot="1" x14ac:dyDescent="0.25">
      <c r="A88" s="488"/>
      <c r="B88" s="488"/>
      <c r="C88" s="488"/>
      <c r="D88" s="488"/>
      <c r="E88" s="488"/>
      <c r="F88" s="488"/>
      <c r="G88" s="488"/>
      <c r="I88" s="174">
        <v>7</v>
      </c>
      <c r="J88" s="498"/>
      <c r="K88" s="498"/>
      <c r="L88" s="498"/>
      <c r="M88" s="498"/>
      <c r="N88" s="498"/>
      <c r="O88" s="441"/>
      <c r="P88" s="442"/>
      <c r="Q88" s="442"/>
      <c r="R88" s="443"/>
      <c r="S88" s="101"/>
    </row>
    <row r="89" spans="1:19" ht="13.5" thickBot="1" x14ac:dyDescent="0.25">
      <c r="A89" s="488"/>
      <c r="B89" s="488"/>
      <c r="C89" s="488"/>
      <c r="D89" s="488"/>
      <c r="E89" s="488"/>
      <c r="F89" s="488"/>
      <c r="G89" s="488"/>
      <c r="I89" s="499" t="s">
        <v>235</v>
      </c>
      <c r="J89" s="500"/>
      <c r="K89" s="500"/>
      <c r="L89" s="500"/>
      <c r="M89" s="500"/>
      <c r="N89" s="500"/>
      <c r="O89" s="500"/>
      <c r="P89" s="500"/>
      <c r="Q89" s="500"/>
      <c r="R89" s="501"/>
      <c r="S89" s="96">
        <f>SUM(S82:S88)</f>
        <v>0</v>
      </c>
    </row>
    <row r="90" spans="1:19" ht="13.5" thickBot="1" x14ac:dyDescent="0.25">
      <c r="A90" s="488"/>
      <c r="B90" s="488"/>
      <c r="C90" s="488"/>
      <c r="D90" s="488"/>
      <c r="E90" s="488"/>
      <c r="F90" s="488"/>
      <c r="G90" s="488"/>
      <c r="H90" s="102"/>
      <c r="I90" s="102"/>
      <c r="J90" s="102"/>
      <c r="K90" s="102"/>
      <c r="L90" s="102"/>
      <c r="M90" s="102"/>
    </row>
    <row r="91" spans="1:19" x14ac:dyDescent="0.2">
      <c r="A91" s="102"/>
      <c r="B91" s="497" t="s">
        <v>236</v>
      </c>
      <c r="C91" s="497"/>
      <c r="D91" s="497"/>
      <c r="E91" s="502" t="s">
        <v>237</v>
      </c>
      <c r="F91" s="502"/>
      <c r="G91" s="502"/>
      <c r="H91" s="102"/>
      <c r="I91" s="102"/>
      <c r="J91" s="102"/>
      <c r="K91" s="102"/>
      <c r="L91" s="102"/>
      <c r="M91" s="102"/>
      <c r="N91" s="489" t="s">
        <v>21</v>
      </c>
      <c r="O91" s="490"/>
      <c r="P91" s="490"/>
      <c r="Q91" s="490"/>
      <c r="R91" s="493">
        <f>+M35+G45+S45+G54+S54+G60+S60+G69+S69+G78+S78+G84+S89</f>
        <v>0</v>
      </c>
      <c r="S91" s="494"/>
    </row>
    <row r="92" spans="1:19" ht="13.5" thickBot="1" x14ac:dyDescent="0.25">
      <c r="A92" s="102"/>
      <c r="B92" s="102"/>
      <c r="C92" s="102"/>
      <c r="D92" s="175"/>
      <c r="E92" s="102"/>
      <c r="F92" s="102"/>
      <c r="G92" s="102"/>
      <c r="H92" s="102"/>
      <c r="I92" s="102"/>
      <c r="J92" s="102"/>
      <c r="K92" s="102"/>
      <c r="L92" s="102"/>
      <c r="M92" s="102"/>
      <c r="N92" s="491"/>
      <c r="O92" s="492"/>
      <c r="P92" s="492"/>
      <c r="Q92" s="492"/>
      <c r="R92" s="495"/>
      <c r="S92" s="496"/>
    </row>
    <row r="93" spans="1:19" x14ac:dyDescent="0.2">
      <c r="A93" s="102"/>
      <c r="B93" s="212" t="s">
        <v>279</v>
      </c>
      <c r="C93" s="102"/>
      <c r="D93" s="175"/>
      <c r="E93" s="102"/>
      <c r="F93" s="102"/>
      <c r="G93" s="102"/>
      <c r="H93" s="102"/>
      <c r="I93" s="102"/>
      <c r="J93" s="102"/>
      <c r="K93" s="102"/>
      <c r="L93" s="102"/>
      <c r="M93" s="102"/>
      <c r="N93" s="102"/>
      <c r="O93" s="102"/>
      <c r="P93" s="102"/>
      <c r="Q93" s="102"/>
      <c r="R93" s="102"/>
      <c r="S93" s="102"/>
    </row>
    <row r="97" spans="5:5" x14ac:dyDescent="0.2">
      <c r="E97" s="176"/>
    </row>
  </sheetData>
  <sheetProtection algorithmName="SHA-512" hashValue="sWz3/ctMFBA3rpw+cHZRyob8Eh+qxiU56mhg4GxGFIMyd4jIiA7jOmheDuAVWrAulE6WgubHKzTe/xt7kV7vhA==" saltValue="1WpnHCm/V/qZRzMaAr6WlA==" spinCount="100000" sheet="1" objects="1" scenarios="1"/>
  <mergeCells count="197">
    <mergeCell ref="A1:S1"/>
    <mergeCell ref="A2:S2"/>
    <mergeCell ref="A3:N3"/>
    <mergeCell ref="O3:P3"/>
    <mergeCell ref="Q3:R3"/>
    <mergeCell ref="A5:C5"/>
    <mergeCell ref="D5:G5"/>
    <mergeCell ref="J5:M5"/>
    <mergeCell ref="N5:R5"/>
    <mergeCell ref="A11:C11"/>
    <mergeCell ref="D11:G11"/>
    <mergeCell ref="J11:M11"/>
    <mergeCell ref="N11:R11"/>
    <mergeCell ref="A13:S13"/>
    <mergeCell ref="A16:E16"/>
    <mergeCell ref="G16:K16"/>
    <mergeCell ref="A7:C7"/>
    <mergeCell ref="D7:G7"/>
    <mergeCell ref="J7:M7"/>
    <mergeCell ref="N7:R7"/>
    <mergeCell ref="A9:C9"/>
    <mergeCell ref="D9:G9"/>
    <mergeCell ref="J9:M9"/>
    <mergeCell ref="N9:R9"/>
    <mergeCell ref="J18:J19"/>
    <mergeCell ref="K18:M18"/>
    <mergeCell ref="N18:S18"/>
    <mergeCell ref="A28:J28"/>
    <mergeCell ref="A29:J29"/>
    <mergeCell ref="A30:J30"/>
    <mergeCell ref="A18:A19"/>
    <mergeCell ref="B18:B19"/>
    <mergeCell ref="C18:C19"/>
    <mergeCell ref="D18:G18"/>
    <mergeCell ref="H18:H19"/>
    <mergeCell ref="I18:I19"/>
    <mergeCell ref="B39:D39"/>
    <mergeCell ref="E39:F39"/>
    <mergeCell ref="J39:N39"/>
    <mergeCell ref="O39:R39"/>
    <mergeCell ref="B40:D40"/>
    <mergeCell ref="E40:F40"/>
    <mergeCell ref="J40:N40"/>
    <mergeCell ref="O40:R40"/>
    <mergeCell ref="G33:N33"/>
    <mergeCell ref="G34:L34"/>
    <mergeCell ref="M34:N34"/>
    <mergeCell ref="G35:L35"/>
    <mergeCell ref="M35:N35"/>
    <mergeCell ref="A38:G38"/>
    <mergeCell ref="I38:S38"/>
    <mergeCell ref="B43:D43"/>
    <mergeCell ref="E43:F43"/>
    <mergeCell ref="J43:N43"/>
    <mergeCell ref="O43:R43"/>
    <mergeCell ref="B44:D44"/>
    <mergeCell ref="E44:F44"/>
    <mergeCell ref="J44:N44"/>
    <mergeCell ref="O44:R44"/>
    <mergeCell ref="B41:D41"/>
    <mergeCell ref="E41:F41"/>
    <mergeCell ref="J41:N41"/>
    <mergeCell ref="O41:R41"/>
    <mergeCell ref="B42:D42"/>
    <mergeCell ref="E42:F42"/>
    <mergeCell ref="J42:N42"/>
    <mergeCell ref="O42:R42"/>
    <mergeCell ref="B49:D49"/>
    <mergeCell ref="E49:F49"/>
    <mergeCell ref="J49:N49"/>
    <mergeCell ref="O49:R49"/>
    <mergeCell ref="B50:D50"/>
    <mergeCell ref="E50:F50"/>
    <mergeCell ref="J50:N50"/>
    <mergeCell ref="O50:R50"/>
    <mergeCell ref="A45:F45"/>
    <mergeCell ref="I45:R45"/>
    <mergeCell ref="A47:G47"/>
    <mergeCell ref="I47:S47"/>
    <mergeCell ref="B48:D48"/>
    <mergeCell ref="E48:F48"/>
    <mergeCell ref="J48:N48"/>
    <mergeCell ref="O48:R48"/>
    <mergeCell ref="B53:D53"/>
    <mergeCell ref="E53:F53"/>
    <mergeCell ref="J53:N53"/>
    <mergeCell ref="O53:R53"/>
    <mergeCell ref="A54:F54"/>
    <mergeCell ref="I54:R54"/>
    <mergeCell ref="B51:D51"/>
    <mergeCell ref="E51:F51"/>
    <mergeCell ref="J51:N51"/>
    <mergeCell ref="O51:R51"/>
    <mergeCell ref="B52:D52"/>
    <mergeCell ref="E52:F52"/>
    <mergeCell ref="J52:N52"/>
    <mergeCell ref="O52:R52"/>
    <mergeCell ref="B58:D58"/>
    <mergeCell ref="E58:F58"/>
    <mergeCell ref="J58:N58"/>
    <mergeCell ref="O58:R58"/>
    <mergeCell ref="B59:D59"/>
    <mergeCell ref="E59:F59"/>
    <mergeCell ref="J59:N59"/>
    <mergeCell ref="O59:R59"/>
    <mergeCell ref="A56:G56"/>
    <mergeCell ref="I56:S56"/>
    <mergeCell ref="B57:D57"/>
    <mergeCell ref="E57:F57"/>
    <mergeCell ref="J57:N57"/>
    <mergeCell ref="O57:R57"/>
    <mergeCell ref="B64:D64"/>
    <mergeCell ref="E64:F64"/>
    <mergeCell ref="J64:N64"/>
    <mergeCell ref="O64:R64"/>
    <mergeCell ref="B65:D65"/>
    <mergeCell ref="E65:F65"/>
    <mergeCell ref="J65:N65"/>
    <mergeCell ref="O65:R65"/>
    <mergeCell ref="A60:F60"/>
    <mergeCell ref="I60:R60"/>
    <mergeCell ref="A62:G62"/>
    <mergeCell ref="I62:S62"/>
    <mergeCell ref="B63:D63"/>
    <mergeCell ref="E63:F63"/>
    <mergeCell ref="J63:N63"/>
    <mergeCell ref="O63:R63"/>
    <mergeCell ref="B68:D68"/>
    <mergeCell ref="E68:F68"/>
    <mergeCell ref="J68:N68"/>
    <mergeCell ref="O68:R68"/>
    <mergeCell ref="A69:F69"/>
    <mergeCell ref="I69:R69"/>
    <mergeCell ref="B66:D66"/>
    <mergeCell ref="E66:F66"/>
    <mergeCell ref="J66:N66"/>
    <mergeCell ref="O66:R66"/>
    <mergeCell ref="B67:D67"/>
    <mergeCell ref="E67:F67"/>
    <mergeCell ref="J67:N67"/>
    <mergeCell ref="O67:R67"/>
    <mergeCell ref="B73:D73"/>
    <mergeCell ref="E73:F73"/>
    <mergeCell ref="J73:N73"/>
    <mergeCell ref="O73:R73"/>
    <mergeCell ref="B74:D74"/>
    <mergeCell ref="E74:F74"/>
    <mergeCell ref="J74:N74"/>
    <mergeCell ref="O74:R74"/>
    <mergeCell ref="A71:G71"/>
    <mergeCell ref="I71:S71"/>
    <mergeCell ref="B72:D72"/>
    <mergeCell ref="E72:F72"/>
    <mergeCell ref="J72:N72"/>
    <mergeCell ref="O72:R72"/>
    <mergeCell ref="B77:D77"/>
    <mergeCell ref="E77:F77"/>
    <mergeCell ref="J77:N77"/>
    <mergeCell ref="O77:R77"/>
    <mergeCell ref="A78:F78"/>
    <mergeCell ref="I78:R78"/>
    <mergeCell ref="B75:D75"/>
    <mergeCell ref="E75:F75"/>
    <mergeCell ref="J75:N75"/>
    <mergeCell ref="O75:R75"/>
    <mergeCell ref="B76:D76"/>
    <mergeCell ref="E76:F76"/>
    <mergeCell ref="J76:N76"/>
    <mergeCell ref="O76:R76"/>
    <mergeCell ref="B83:F83"/>
    <mergeCell ref="J83:N83"/>
    <mergeCell ref="O83:R83"/>
    <mergeCell ref="A84:F84"/>
    <mergeCell ref="J84:N84"/>
    <mergeCell ref="O84:R84"/>
    <mergeCell ref="A80:G80"/>
    <mergeCell ref="I80:S80"/>
    <mergeCell ref="B81:F81"/>
    <mergeCell ref="J81:N81"/>
    <mergeCell ref="O81:R81"/>
    <mergeCell ref="B82:F82"/>
    <mergeCell ref="J82:N82"/>
    <mergeCell ref="O82:R82"/>
    <mergeCell ref="B91:D91"/>
    <mergeCell ref="E91:G91"/>
    <mergeCell ref="N91:Q92"/>
    <mergeCell ref="R91:S92"/>
    <mergeCell ref="A85:G90"/>
    <mergeCell ref="J85:N85"/>
    <mergeCell ref="O85:R85"/>
    <mergeCell ref="J86:N86"/>
    <mergeCell ref="O86:R86"/>
    <mergeCell ref="J87:N87"/>
    <mergeCell ref="O87:R87"/>
    <mergeCell ref="J88:N88"/>
    <mergeCell ref="O88:R88"/>
    <mergeCell ref="I89:R89"/>
  </mergeCells>
  <dataValidations count="6">
    <dataValidation type="decimal" allowBlank="1" showInputMessage="1" showErrorMessage="1" errorTitle="Error" error="Solo se permiten datos númericos" sqref="J20:J27">
      <formula1>0</formula1>
      <formula2>100</formula2>
    </dataValidation>
    <dataValidation type="decimal" allowBlank="1" showInputMessage="1" showErrorMessage="1" errorTitle="Error" error="Solo se permiten datos numericos" sqref="K20:L20">
      <formula1>0</formula1>
      <formula2>100</formula2>
    </dataValidation>
    <dataValidation type="decimal" allowBlank="1" showInputMessage="1" showErrorMessage="1" errorTitle="Error" error="Solo se permiten datos numericos." sqref="M20">
      <formula1>0</formula1>
      <formula2>100</formula2>
    </dataValidation>
    <dataValidation allowBlank="1" showInputMessage="1" showErrorMessage="1" errorTitle="Error" error="Seleccione un Item de la lista" sqref="B82"/>
    <dataValidation allowBlank="1" showInputMessage="1" showErrorMessage="1" errorTitle="Error" error="Seleccione una opción del listado" sqref="J82:N82"/>
    <dataValidation allowBlank="1" showInputMessage="1" showErrorMessage="1" errorTitle="Error" error="Seleccione el nivel educativo._x000a_Límite:_x000a_Pregrado[20 Horas]_x000a_Posgrado[30 Horas]" sqref="G64"/>
  </dataValidations>
  <pageMargins left="0.3" right="0.25" top="0.75" bottom="0.25" header="0.3" footer="0.3"/>
  <pageSetup paperSize="14" scale="66" orientation="landscape" r:id="rId1"/>
  <rowBreaks count="1" manualBreakCount="1">
    <brk id="55" max="16383" man="1"/>
  </rowBreaks>
  <drawing r:id="rId2"/>
  <extLst>
    <ext xmlns:x14="http://schemas.microsoft.com/office/spreadsheetml/2009/9/main" uri="{CCE6A557-97BC-4b89-ADB6-D9C93CAAB3DF}">
      <x14:dataValidations xmlns:xm="http://schemas.microsoft.com/office/excel/2006/main" count="18">
        <x14:dataValidation type="list" showInputMessage="1" showErrorMessage="1" errorTitle="Error" error="Seleccione un valor de la lista desplegable">
          <x14:formula1>
            <xm:f>INFORMACION!$A$2:$A$3</xm:f>
          </x14:formula1>
          <xm:sqref>B20:B26</xm:sqref>
        </x14:dataValidation>
        <x14:dataValidation type="list" showInputMessage="1" showErrorMessage="1">
          <x14:formula1>
            <xm:f>INFORMACION!$B$2:$B$3</xm:f>
          </x14:formula1>
          <xm:sqref>C20:C26</xm:sqref>
        </x14:dataValidation>
        <x14:dataValidation type="list" showInputMessage="1" showErrorMessage="1">
          <x14:formula1>
            <xm:f>INFORMACION!$C$2:$C$23</xm:f>
          </x14:formula1>
          <xm:sqref>I20:I27</xm:sqref>
        </x14:dataValidation>
        <x14:dataValidation type="list" showInputMessage="1" showErrorMessage="1" errorTitle="Error" error="Seleccione una opción de la lista desplegable">
          <x14:formula1>
            <xm:f>INFORMACION!$D$2:$D$7</xm:f>
          </x14:formula1>
          <xm:sqref>G20:G26</xm:sqref>
        </x14:dataValidation>
        <x14:dataValidation type="list" allowBlank="1" showInputMessage="1" showErrorMessage="1" errorTitle="Error" error="Seleccione el tipo de vinculación del listado">
          <x14:formula1>
            <xm:f>INFORMACION!$F$3:$F$4</xm:f>
          </x14:formula1>
          <xm:sqref>D9:G9</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una opción del listado">
          <x14:formula1>
            <xm:f>INFORMACION!$T$2:$T$4</xm:f>
          </x14:formula1>
          <xm:sqref>E17 G16</xm:sqref>
        </x14:dataValidation>
        <x14:dataValidation type="list" allowBlank="1" showInputMessage="1" showErrorMessage="1" errorTitle="Error" error="Seleccione un Item de la lista">
          <x14:formula1>
            <xm:f>INFORMACION!$W$2:$W$14</xm:f>
          </x14:formula1>
          <xm:sqref>B49:D53</xm:sqref>
        </x14:dataValidation>
        <x14:dataValidation type="list" allowBlank="1" showInputMessage="1" showErrorMessage="1" errorTitle="Error" error="Seleccione una opción del listado">
          <x14:formula1>
            <xm:f>INFORMACION!$X$2:$X$5</xm:f>
          </x14:formula1>
          <xm:sqref>J49:N53</xm:sqref>
        </x14:dataValidation>
        <x14:dataValidation type="list" allowBlank="1" showInputMessage="1" showErrorMessage="1" errorTitle="Error" error="Seleccione un Item de la lista">
          <x14:formula1>
            <xm:f>INFORMACION!$A$2:$A$3</xm:f>
          </x14:formula1>
          <xm:sqref>B64:D68</xm:sqref>
        </x14:dataValidation>
        <x14:dataValidation type="list" allowBlank="1" showInputMessage="1" showErrorMessage="1" errorTitle="Error" error="Seleccione una opción del listado">
          <x14:formula1>
            <xm:f>INFORMACION!$Y$2:$Y$4</xm:f>
          </x14:formula1>
          <xm:sqref>J64:N68</xm:sqref>
        </x14:dataValidation>
        <x14:dataValidation type="list" allowBlank="1" showInputMessage="1" showErrorMessage="1" errorTitle="Error" error="Seleccione un Item de la lista">
          <x14:formula1>
            <xm:f>INFORMACION!$Z$2:$Z$9</xm:f>
          </x14:formula1>
          <xm:sqref>B58:D59</xm:sqref>
        </x14:dataValidation>
        <x14:dataValidation type="list" allowBlank="1" showInputMessage="1" showErrorMessage="1" errorTitle="Error" error="Seleccione una opción del listado">
          <x14:formula1>
            <xm:f>INFORMACION!$AB$2:$AB$12</xm:f>
          </x14:formula1>
          <xm:sqref>J58:N59</xm:sqref>
        </x14:dataValidation>
        <x14:dataValidation type="list" allowBlank="1" showInputMessage="1" showErrorMessage="1" errorTitle="Error" error="Seleccione un Item de la lista">
          <x14:formula1>
            <xm:f>INFORMACION!$AC$2:$AC$8</xm:f>
          </x14:formula1>
          <xm:sqref>B73:D77</xm:sqref>
        </x14:dataValidation>
        <x14:dataValidation type="list" allowBlank="1" showInputMessage="1" showErrorMessage="1" errorTitle="Error" error="Seleccione una opción del listado">
          <x14:formula1>
            <xm:f>INFORMACION!$AD$2:$AD$5</xm:f>
          </x14:formula1>
          <xm:sqref>J73:N77</xm:sqref>
        </x14:dataValidation>
        <x14:dataValidation type="list" allowBlank="1" showInputMessage="1" showErrorMessage="1" errorTitle="Error" error="Seleccione una opción de la lista">
          <x14:formula1>
            <xm:f>INFORMACION!$AE$2:$AE$5</xm:f>
          </x14:formula1>
          <xm:sqref>B40:D44</xm:sqref>
        </x14:dataValidation>
        <x14:dataValidation type="list" allowBlank="1" showInputMessage="1" showErrorMessage="1" errorTitle="Error" error="Seleccione una opción de la lista">
          <x14:formula1>
            <xm:f>INFORMACION!$AF$2:$AF$3</xm:f>
          </x14:formula1>
          <xm:sqref>J40:N44</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97"/>
  <sheetViews>
    <sheetView zoomScale="90" zoomScaleNormal="90" workbookViewId="0">
      <selection activeCell="J82" sqref="J82:S88"/>
    </sheetView>
  </sheetViews>
  <sheetFormatPr baseColWidth="10" defaultColWidth="11.42578125" defaultRowHeight="12.75" x14ac:dyDescent="0.2"/>
  <cols>
    <col min="1" max="1" width="3.7109375" style="91" bestFit="1" customWidth="1"/>
    <col min="2" max="2" width="10" style="91" customWidth="1"/>
    <col min="3" max="3" width="9.5703125" style="91" customWidth="1"/>
    <col min="4" max="4" width="10.5703125" style="166" customWidth="1"/>
    <col min="5" max="5" width="54" style="91" customWidth="1"/>
    <col min="6" max="6" width="3.7109375" style="91" customWidth="1"/>
    <col min="7" max="7" width="26.28515625" style="91" customWidth="1"/>
    <col min="8" max="9" width="3.7109375" style="91" customWidth="1"/>
    <col min="10" max="10" width="5.5703125" style="91" bestFit="1" customWidth="1"/>
    <col min="11" max="11" width="6" style="91" bestFit="1" customWidth="1"/>
    <col min="12" max="13" width="6" style="91" customWidth="1"/>
    <col min="14" max="18" width="9.28515625" style="91" customWidth="1"/>
    <col min="19" max="19" width="10" style="91" customWidth="1"/>
    <col min="20" max="16384" width="11.42578125" style="91"/>
  </cols>
  <sheetData>
    <row r="1" spans="1:19" x14ac:dyDescent="0.2">
      <c r="A1" s="408" t="s">
        <v>24</v>
      </c>
      <c r="B1" s="409"/>
      <c r="C1" s="409"/>
      <c r="D1" s="409"/>
      <c r="E1" s="409"/>
      <c r="F1" s="409"/>
      <c r="G1" s="409"/>
      <c r="H1" s="409"/>
      <c r="I1" s="409"/>
      <c r="J1" s="409"/>
      <c r="K1" s="409"/>
      <c r="L1" s="409"/>
      <c r="M1" s="409"/>
      <c r="N1" s="409"/>
      <c r="O1" s="409"/>
      <c r="P1" s="409"/>
      <c r="Q1" s="409"/>
      <c r="R1" s="409"/>
      <c r="S1" s="410"/>
    </row>
    <row r="2" spans="1:19" ht="13.5" thickBot="1" x14ac:dyDescent="0.25">
      <c r="A2" s="377" t="s">
        <v>278</v>
      </c>
      <c r="B2" s="378"/>
      <c r="C2" s="378"/>
      <c r="D2" s="378"/>
      <c r="E2" s="378"/>
      <c r="F2" s="378"/>
      <c r="G2" s="378"/>
      <c r="H2" s="378"/>
      <c r="I2" s="378"/>
      <c r="J2" s="378"/>
      <c r="K2" s="378"/>
      <c r="L2" s="378"/>
      <c r="M2" s="378"/>
      <c r="N2" s="378"/>
      <c r="O2" s="378"/>
      <c r="P2" s="378"/>
      <c r="Q2" s="378"/>
      <c r="R2" s="378"/>
      <c r="S2" s="411"/>
    </row>
    <row r="3" spans="1:19" ht="13.5" thickBot="1" x14ac:dyDescent="0.25">
      <c r="A3" s="377" t="s">
        <v>153</v>
      </c>
      <c r="B3" s="378"/>
      <c r="C3" s="378"/>
      <c r="D3" s="378"/>
      <c r="E3" s="378"/>
      <c r="F3" s="378"/>
      <c r="G3" s="378"/>
      <c r="H3" s="378"/>
      <c r="I3" s="378"/>
      <c r="J3" s="378"/>
      <c r="K3" s="378"/>
      <c r="L3" s="378"/>
      <c r="M3" s="378"/>
      <c r="N3" s="378"/>
      <c r="O3" s="378" t="s">
        <v>0</v>
      </c>
      <c r="P3" s="411"/>
      <c r="Q3" s="434">
        <f>'RESUMEN-DPTO'!AK8</f>
        <v>0</v>
      </c>
      <c r="R3" s="435"/>
      <c r="S3" s="80"/>
    </row>
    <row r="4" spans="1:19" ht="13.5" thickBot="1" x14ac:dyDescent="0.25">
      <c r="A4" s="115"/>
      <c r="B4" s="103"/>
      <c r="C4" s="103"/>
      <c r="D4" s="116"/>
      <c r="E4" s="103"/>
      <c r="F4" s="103"/>
      <c r="G4" s="103"/>
      <c r="H4" s="103"/>
      <c r="I4" s="103"/>
      <c r="J4" s="103"/>
      <c r="K4" s="103"/>
      <c r="L4" s="103"/>
      <c r="M4" s="103"/>
      <c r="N4" s="103"/>
      <c r="O4" s="103"/>
      <c r="P4" s="103"/>
      <c r="Q4" s="103"/>
      <c r="R4" s="103"/>
      <c r="S4" s="80"/>
    </row>
    <row r="5" spans="1:19" ht="13.5" thickBot="1" x14ac:dyDescent="0.25">
      <c r="A5" s="377" t="s">
        <v>56</v>
      </c>
      <c r="B5" s="378"/>
      <c r="C5" s="378"/>
      <c r="D5" s="379">
        <f>'RESUMEN-DPTO'!D8:O8</f>
        <v>0</v>
      </c>
      <c r="E5" s="380"/>
      <c r="F5" s="380"/>
      <c r="G5" s="381"/>
      <c r="H5" s="103"/>
      <c r="I5" s="103"/>
      <c r="J5" s="386" t="s">
        <v>28</v>
      </c>
      <c r="K5" s="386"/>
      <c r="L5" s="386"/>
      <c r="M5" s="386"/>
      <c r="N5" s="379">
        <f>'RESUMEN-DPTO'!T8</f>
        <v>0</v>
      </c>
      <c r="O5" s="387"/>
      <c r="P5" s="387"/>
      <c r="Q5" s="387"/>
      <c r="R5" s="388"/>
      <c r="S5" s="80"/>
    </row>
    <row r="6" spans="1:19" ht="3" customHeight="1" thickBot="1" x14ac:dyDescent="0.25">
      <c r="A6" s="117"/>
      <c r="B6" s="118"/>
      <c r="C6" s="118"/>
      <c r="D6" s="116"/>
      <c r="E6" s="103"/>
      <c r="F6" s="103"/>
      <c r="G6" s="103"/>
      <c r="H6" s="103"/>
      <c r="I6" s="103"/>
      <c r="J6" s="203"/>
      <c r="K6" s="203"/>
      <c r="L6" s="203"/>
      <c r="M6" s="203"/>
      <c r="N6" s="103"/>
      <c r="O6" s="103"/>
      <c r="P6" s="103"/>
      <c r="Q6" s="103"/>
      <c r="R6" s="103"/>
      <c r="S6" s="80"/>
    </row>
    <row r="7" spans="1:19" ht="13.5" thickBot="1" x14ac:dyDescent="0.25">
      <c r="A7" s="377" t="s">
        <v>138</v>
      </c>
      <c r="B7" s="378"/>
      <c r="C7" s="378"/>
      <c r="D7" s="382"/>
      <c r="E7" s="383"/>
      <c r="F7" s="383"/>
      <c r="G7" s="384"/>
      <c r="H7" s="103"/>
      <c r="I7" s="103"/>
      <c r="J7" s="386" t="s">
        <v>55</v>
      </c>
      <c r="K7" s="386"/>
      <c r="L7" s="386"/>
      <c r="M7" s="386"/>
      <c r="N7" s="389"/>
      <c r="O7" s="390"/>
      <c r="P7" s="390"/>
      <c r="Q7" s="390"/>
      <c r="R7" s="391"/>
      <c r="S7" s="80"/>
    </row>
    <row r="8" spans="1:19" ht="2.25" customHeight="1" thickBot="1" x14ac:dyDescent="0.25">
      <c r="A8" s="117"/>
      <c r="B8" s="118"/>
      <c r="C8" s="118"/>
      <c r="D8" s="116"/>
      <c r="E8" s="103"/>
      <c r="F8" s="103"/>
      <c r="G8" s="103"/>
      <c r="H8" s="103"/>
      <c r="I8" s="103"/>
      <c r="J8" s="203"/>
      <c r="K8" s="203"/>
      <c r="L8" s="203"/>
      <c r="M8" s="203"/>
      <c r="N8" s="103"/>
      <c r="O8" s="103"/>
      <c r="P8" s="103"/>
      <c r="Q8" s="103"/>
      <c r="R8" s="103"/>
      <c r="S8" s="80"/>
    </row>
    <row r="9" spans="1:19" ht="13.5" thickBot="1" x14ac:dyDescent="0.25">
      <c r="A9" s="377" t="s">
        <v>42</v>
      </c>
      <c r="B9" s="378"/>
      <c r="C9" s="378"/>
      <c r="D9" s="385"/>
      <c r="E9" s="383"/>
      <c r="F9" s="383"/>
      <c r="G9" s="384"/>
      <c r="H9" s="103"/>
      <c r="I9" s="103"/>
      <c r="J9" s="386" t="s">
        <v>106</v>
      </c>
      <c r="K9" s="386"/>
      <c r="L9" s="386"/>
      <c r="M9" s="386"/>
      <c r="N9" s="392"/>
      <c r="O9" s="390"/>
      <c r="P9" s="390"/>
      <c r="Q9" s="390"/>
      <c r="R9" s="391"/>
      <c r="S9" s="80"/>
    </row>
    <row r="10" spans="1:19" ht="2.25" customHeight="1" thickBot="1" x14ac:dyDescent="0.25">
      <c r="A10" s="117"/>
      <c r="B10" s="118"/>
      <c r="C10" s="118"/>
      <c r="D10" s="116"/>
      <c r="E10" s="103"/>
      <c r="F10" s="103"/>
      <c r="G10" s="103"/>
      <c r="H10" s="103"/>
      <c r="I10" s="103"/>
      <c r="J10" s="118"/>
      <c r="K10" s="118"/>
      <c r="L10" s="118"/>
      <c r="M10" s="118"/>
      <c r="N10" s="103"/>
      <c r="O10" s="103"/>
      <c r="P10" s="103"/>
      <c r="Q10" s="103"/>
      <c r="R10" s="103"/>
      <c r="S10" s="80"/>
    </row>
    <row r="11" spans="1:19" ht="13.5" thickBot="1" x14ac:dyDescent="0.25">
      <c r="A11" s="377" t="s">
        <v>139</v>
      </c>
      <c r="B11" s="378"/>
      <c r="C11" s="378"/>
      <c r="D11" s="385"/>
      <c r="E11" s="383"/>
      <c r="F11" s="383"/>
      <c r="G11" s="384"/>
      <c r="H11" s="103"/>
      <c r="I11" s="103"/>
      <c r="J11" s="386" t="s">
        <v>109</v>
      </c>
      <c r="K11" s="386"/>
      <c r="L11" s="386"/>
      <c r="M11" s="386"/>
      <c r="N11" s="393"/>
      <c r="O11" s="394"/>
      <c r="P11" s="394"/>
      <c r="Q11" s="394"/>
      <c r="R11" s="395"/>
      <c r="S11" s="80"/>
    </row>
    <row r="12" spans="1:19" ht="6.75" customHeight="1" thickBot="1" x14ac:dyDescent="0.25">
      <c r="A12" s="120"/>
      <c r="B12" s="104"/>
      <c r="C12" s="104"/>
      <c r="D12" s="121"/>
      <c r="E12" s="104"/>
      <c r="F12" s="104"/>
      <c r="G12" s="104"/>
      <c r="H12" s="104"/>
      <c r="I12" s="104"/>
      <c r="J12" s="104"/>
      <c r="K12" s="104"/>
      <c r="L12" s="104"/>
      <c r="M12" s="104"/>
      <c r="N12" s="104"/>
      <c r="O12" s="104"/>
      <c r="P12" s="104"/>
      <c r="Q12" s="104"/>
      <c r="R12" s="104"/>
      <c r="S12" s="81"/>
    </row>
    <row r="13" spans="1:19" ht="13.5" thickBot="1" x14ac:dyDescent="0.25">
      <c r="A13" s="405" t="s">
        <v>26</v>
      </c>
      <c r="B13" s="406"/>
      <c r="C13" s="406"/>
      <c r="D13" s="406"/>
      <c r="E13" s="406"/>
      <c r="F13" s="406"/>
      <c r="G13" s="406"/>
      <c r="H13" s="406"/>
      <c r="I13" s="406"/>
      <c r="J13" s="406"/>
      <c r="K13" s="406"/>
      <c r="L13" s="406"/>
      <c r="M13" s="406"/>
      <c r="N13" s="406"/>
      <c r="O13" s="406"/>
      <c r="P13" s="406"/>
      <c r="Q13" s="406"/>
      <c r="R13" s="406"/>
      <c r="S13" s="407"/>
    </row>
    <row r="14" spans="1:19" ht="4.5" customHeight="1" thickBot="1" x14ac:dyDescent="0.25">
      <c r="A14" s="122"/>
      <c r="B14" s="105"/>
      <c r="C14" s="105"/>
      <c r="D14" s="105"/>
      <c r="E14" s="105"/>
      <c r="F14" s="105"/>
      <c r="G14" s="105"/>
      <c r="H14" s="105"/>
      <c r="I14" s="105"/>
      <c r="J14" s="105"/>
      <c r="K14" s="105"/>
      <c r="L14" s="105"/>
      <c r="M14" s="105"/>
      <c r="N14" s="105"/>
      <c r="O14" s="105"/>
      <c r="P14" s="105"/>
      <c r="Q14" s="105"/>
      <c r="R14" s="105"/>
      <c r="S14" s="82"/>
    </row>
    <row r="15" spans="1:19" s="124" customFormat="1" ht="3" customHeight="1" thickBot="1" x14ac:dyDescent="0.25">
      <c r="A15" s="208"/>
      <c r="B15" s="209"/>
      <c r="C15" s="209"/>
      <c r="D15" s="209"/>
      <c r="E15" s="209"/>
      <c r="F15" s="209"/>
      <c r="G15" s="209"/>
      <c r="H15" s="209"/>
      <c r="I15" s="209"/>
      <c r="J15" s="209"/>
      <c r="K15" s="209"/>
      <c r="L15" s="209"/>
      <c r="M15" s="209"/>
      <c r="N15" s="209"/>
      <c r="O15" s="209"/>
      <c r="P15" s="209"/>
      <c r="Q15" s="209"/>
      <c r="R15" s="209"/>
      <c r="S15" s="83"/>
    </row>
    <row r="16" spans="1:19" s="124" customFormat="1" ht="13.5" thickBot="1" x14ac:dyDescent="0.25">
      <c r="A16" s="429" t="s">
        <v>273</v>
      </c>
      <c r="B16" s="430"/>
      <c r="C16" s="430"/>
      <c r="D16" s="430"/>
      <c r="E16" s="430"/>
      <c r="F16" s="100"/>
      <c r="G16" s="431" t="s">
        <v>145</v>
      </c>
      <c r="H16" s="432"/>
      <c r="I16" s="432"/>
      <c r="J16" s="432"/>
      <c r="K16" s="433"/>
      <c r="L16" s="209"/>
      <c r="M16" s="209"/>
      <c r="N16" s="209"/>
      <c r="O16" s="209"/>
      <c r="P16" s="209"/>
      <c r="Q16" s="209"/>
      <c r="R16" s="209"/>
      <c r="S16" s="83"/>
    </row>
    <row r="17" spans="1:19" s="124" customFormat="1" ht="3" customHeight="1" thickBot="1" x14ac:dyDescent="0.25">
      <c r="A17" s="208"/>
      <c r="B17" s="209"/>
      <c r="C17" s="209"/>
      <c r="D17" s="209"/>
      <c r="E17" s="209"/>
      <c r="F17" s="209"/>
      <c r="G17" s="209"/>
      <c r="H17" s="209"/>
      <c r="I17" s="209"/>
      <c r="J17" s="209"/>
      <c r="K17" s="209"/>
      <c r="L17" s="209"/>
      <c r="M17" s="209"/>
      <c r="N17" s="209"/>
      <c r="O17" s="209"/>
      <c r="P17" s="209"/>
      <c r="Q17" s="209"/>
      <c r="R17" s="209"/>
      <c r="S17" s="83"/>
    </row>
    <row r="18" spans="1:19" x14ac:dyDescent="0.2">
      <c r="A18" s="376" t="s">
        <v>25</v>
      </c>
      <c r="B18" s="413" t="s">
        <v>264</v>
      </c>
      <c r="C18" s="415" t="s">
        <v>265</v>
      </c>
      <c r="D18" s="423" t="s">
        <v>143</v>
      </c>
      <c r="E18" s="424"/>
      <c r="F18" s="424"/>
      <c r="G18" s="425"/>
      <c r="H18" s="417" t="s">
        <v>260</v>
      </c>
      <c r="I18" s="419" t="s">
        <v>261</v>
      </c>
      <c r="J18" s="421" t="s">
        <v>262</v>
      </c>
      <c r="K18" s="376" t="s">
        <v>263</v>
      </c>
      <c r="L18" s="374"/>
      <c r="M18" s="375"/>
      <c r="N18" s="373" t="s">
        <v>123</v>
      </c>
      <c r="O18" s="374"/>
      <c r="P18" s="374"/>
      <c r="Q18" s="374"/>
      <c r="R18" s="374"/>
      <c r="S18" s="375"/>
    </row>
    <row r="19" spans="1:19" ht="63.75" customHeight="1" thickBot="1" x14ac:dyDescent="0.25">
      <c r="A19" s="412"/>
      <c r="B19" s="414"/>
      <c r="C19" s="416"/>
      <c r="D19" s="44" t="s">
        <v>266</v>
      </c>
      <c r="E19" s="42" t="s">
        <v>257</v>
      </c>
      <c r="F19" s="207" t="s">
        <v>258</v>
      </c>
      <c r="G19" s="78" t="s">
        <v>259</v>
      </c>
      <c r="H19" s="418"/>
      <c r="I19" s="420"/>
      <c r="J19" s="422"/>
      <c r="K19" s="206" t="s">
        <v>142</v>
      </c>
      <c r="L19" s="207" t="s">
        <v>140</v>
      </c>
      <c r="M19" s="84" t="s">
        <v>141</v>
      </c>
      <c r="N19" s="126" t="s">
        <v>134</v>
      </c>
      <c r="O19" s="205" t="s">
        <v>135</v>
      </c>
      <c r="P19" s="207" t="s">
        <v>125</v>
      </c>
      <c r="Q19" s="207" t="s">
        <v>136</v>
      </c>
      <c r="R19" s="207" t="s">
        <v>124</v>
      </c>
      <c r="S19" s="84" t="s">
        <v>137</v>
      </c>
    </row>
    <row r="20" spans="1:19" x14ac:dyDescent="0.2">
      <c r="A20" s="128">
        <v>1</v>
      </c>
      <c r="B20" s="129"/>
      <c r="C20" s="129"/>
      <c r="D20" s="130"/>
      <c r="E20" s="131"/>
      <c r="F20" s="131"/>
      <c r="G20" s="107"/>
      <c r="H20" s="132"/>
      <c r="I20" s="129"/>
      <c r="J20" s="133"/>
      <c r="K20" s="132"/>
      <c r="L20" s="129"/>
      <c r="M20" s="133"/>
      <c r="N20" s="134">
        <f>IFERROR((K20+L20+M20),0)</f>
        <v>0</v>
      </c>
      <c r="O20" s="135">
        <f>IFERROR((N20*I20)*(J20/100),0)</f>
        <v>0</v>
      </c>
      <c r="P20" s="135">
        <f>IFERROR(((IF(I20&gt;=16,15,((I20*15)/16))*J20)/100)/H20,0)</f>
        <v>0</v>
      </c>
      <c r="Q20" s="135">
        <f>IFERROR(((IF(I20&gt;=16,30,((I20*30)/16))*J20)/100)/H20,0)</f>
        <v>0</v>
      </c>
      <c r="R20" s="136">
        <f>IFERROR(IF(B20="Pregrado",((IF(I20&gt;=16,VLOOKUP('P19'!G20,INFORMACION!$D:$E,2,FALSE)*N20,((VLOOKUP('P19'!G20,INFORMACION!$D:$E,2,FALSE)*N20)*I20)/16)))*(J20/100),((IF(I20&gt;=16,(VLOOKUP('P19'!G20,INFORMACION!$D:$E,2,FALSE)+10)*N20,(((VLOOKUP('P19'!G20,INFORMACION!$D:$E,2,FALSE)+10)*N20)*I20)/16)))*(J20/100)),0)</f>
        <v>0</v>
      </c>
      <c r="S20" s="85">
        <f>IFERROR(O20+P20+Q20+R20,0)</f>
        <v>0</v>
      </c>
    </row>
    <row r="21" spans="1:19" x14ac:dyDescent="0.2">
      <c r="A21" s="137">
        <v>2</v>
      </c>
      <c r="B21" s="138"/>
      <c r="C21" s="138"/>
      <c r="D21" s="139"/>
      <c r="E21" s="140"/>
      <c r="F21" s="138"/>
      <c r="G21" s="108"/>
      <c r="H21" s="141"/>
      <c r="I21" s="138"/>
      <c r="J21" s="142"/>
      <c r="K21" s="141"/>
      <c r="L21" s="138"/>
      <c r="M21" s="142"/>
      <c r="N21" s="143">
        <f t="shared" ref="N21:N26" si="0">IFERROR((K21+L21+M21),0)</f>
        <v>0</v>
      </c>
      <c r="O21" s="144">
        <f t="shared" ref="O21:O26" si="1">IFERROR((N21*I21)*(J21/100),0)</f>
        <v>0</v>
      </c>
      <c r="P21" s="144">
        <f t="shared" ref="P21:P26" si="2">IFERROR(((IF(I21&gt;=16,15,((I21*15)/16))*J21)/100)/H21,0)</f>
        <v>0</v>
      </c>
      <c r="Q21" s="144">
        <f t="shared" ref="Q21:Q26" si="3">IFERROR(((IF(I21&gt;=16,30,((I21*30)/16))*J21)/100)/H21,0)</f>
        <v>0</v>
      </c>
      <c r="R21" s="145">
        <f>IFERROR(IF(B21="Pregrado",((IF(I21&gt;=16,VLOOKUP('P19'!G21,INFORMACION!$D:$E,2,FALSE)*N21,((VLOOKUP('P19'!G21,INFORMACION!$D:$E,2,FALSE)*N21)*I21)/16)))*(J21/100),((IF(I21&gt;=16,(VLOOKUP('P19'!G21,INFORMACION!$D:$E,2,FALSE)+10)*N21,(((VLOOKUP('P19'!G21,INFORMACION!$D:$E,2,FALSE)+10)*N21)*I21)/16)))*(J21/100)),0)</f>
        <v>0</v>
      </c>
      <c r="S21" s="86">
        <f t="shared" ref="S21:S26" si="4">IFERROR(O21+P21+Q21+R21,0)</f>
        <v>0</v>
      </c>
    </row>
    <row r="22" spans="1:19" x14ac:dyDescent="0.2">
      <c r="A22" s="137">
        <v>3</v>
      </c>
      <c r="B22" s="138"/>
      <c r="C22" s="138"/>
      <c r="D22" s="139"/>
      <c r="E22" s="140"/>
      <c r="F22" s="138"/>
      <c r="G22" s="108"/>
      <c r="H22" s="141"/>
      <c r="I22" s="138"/>
      <c r="J22" s="142"/>
      <c r="K22" s="141"/>
      <c r="L22" s="138"/>
      <c r="M22" s="142"/>
      <c r="N22" s="143">
        <f t="shared" si="0"/>
        <v>0</v>
      </c>
      <c r="O22" s="144">
        <f t="shared" si="1"/>
        <v>0</v>
      </c>
      <c r="P22" s="144">
        <f t="shared" si="2"/>
        <v>0</v>
      </c>
      <c r="Q22" s="144">
        <f t="shared" si="3"/>
        <v>0</v>
      </c>
      <c r="R22" s="145">
        <f>IFERROR(IF(B22="Pregrado",((IF(I22&gt;=16,VLOOKUP('P19'!G22,INFORMACION!$D:$E,2,FALSE)*N22,((VLOOKUP('P19'!G22,INFORMACION!$D:$E,2,FALSE)*N22)*I22)/16)))*(J22/100),((IF(I22&gt;=16,(VLOOKUP('P19'!G22,INFORMACION!$D:$E,2,FALSE)+10)*N22,(((VLOOKUP('P19'!G22,INFORMACION!$D:$E,2,FALSE)+10)*N22)*I22)/16)))*(J22/100)),0)</f>
        <v>0</v>
      </c>
      <c r="S22" s="86">
        <f t="shared" si="4"/>
        <v>0</v>
      </c>
    </row>
    <row r="23" spans="1:19" x14ac:dyDescent="0.2">
      <c r="A23" s="137">
        <v>4</v>
      </c>
      <c r="B23" s="138"/>
      <c r="C23" s="138"/>
      <c r="D23" s="139"/>
      <c r="E23" s="140"/>
      <c r="F23" s="138"/>
      <c r="G23" s="108"/>
      <c r="H23" s="141"/>
      <c r="I23" s="138"/>
      <c r="J23" s="142"/>
      <c r="K23" s="141"/>
      <c r="L23" s="138"/>
      <c r="M23" s="142"/>
      <c r="N23" s="143">
        <f t="shared" si="0"/>
        <v>0</v>
      </c>
      <c r="O23" s="144">
        <f t="shared" si="1"/>
        <v>0</v>
      </c>
      <c r="P23" s="144">
        <f t="shared" si="2"/>
        <v>0</v>
      </c>
      <c r="Q23" s="144">
        <f t="shared" si="3"/>
        <v>0</v>
      </c>
      <c r="R23" s="145">
        <f>IFERROR(IF(B23="Pregrado",((IF(I23&gt;=16,VLOOKUP('P19'!G23,INFORMACION!$D:$E,2,FALSE)*N23,((VLOOKUP('P19'!G23,INFORMACION!$D:$E,2,FALSE)*N23)*I23)/16)))*(J23/100),((IF(I23&gt;=16,(VLOOKUP('P19'!G23,INFORMACION!$D:$E,2,FALSE)+10)*N23,(((VLOOKUP('P19'!G23,INFORMACION!$D:$E,2,FALSE)+10)*N23)*I23)/16)))*(J23/100)),0)</f>
        <v>0</v>
      </c>
      <c r="S23" s="86">
        <f t="shared" si="4"/>
        <v>0</v>
      </c>
    </row>
    <row r="24" spans="1:19" x14ac:dyDescent="0.2">
      <c r="A24" s="137">
        <v>5</v>
      </c>
      <c r="B24" s="138"/>
      <c r="C24" s="138"/>
      <c r="D24" s="139"/>
      <c r="E24" s="140"/>
      <c r="F24" s="138"/>
      <c r="G24" s="108"/>
      <c r="H24" s="141"/>
      <c r="I24" s="138"/>
      <c r="J24" s="142"/>
      <c r="K24" s="141"/>
      <c r="L24" s="138"/>
      <c r="M24" s="142"/>
      <c r="N24" s="143">
        <f t="shared" si="0"/>
        <v>0</v>
      </c>
      <c r="O24" s="144">
        <f t="shared" si="1"/>
        <v>0</v>
      </c>
      <c r="P24" s="144">
        <f t="shared" si="2"/>
        <v>0</v>
      </c>
      <c r="Q24" s="144">
        <f t="shared" si="3"/>
        <v>0</v>
      </c>
      <c r="R24" s="145">
        <f>IFERROR(IF(B24="Pregrado",((IF(I24&gt;=16,VLOOKUP('P19'!G24,INFORMACION!$D:$E,2,FALSE)*N24,((VLOOKUP('P19'!G24,INFORMACION!$D:$E,2,FALSE)*N24)*I24)/16)))*(J24/100),((IF(I24&gt;=16,(VLOOKUP('P19'!G24,INFORMACION!$D:$E,2,FALSE)+10)*N24,(((VLOOKUP('P19'!G24,INFORMACION!$D:$E,2,FALSE)+10)*N24)*I24)/16)))*(J24/100)),0)</f>
        <v>0</v>
      </c>
      <c r="S24" s="86">
        <f t="shared" si="4"/>
        <v>0</v>
      </c>
    </row>
    <row r="25" spans="1:19" x14ac:dyDescent="0.2">
      <c r="A25" s="137">
        <v>6</v>
      </c>
      <c r="B25" s="138"/>
      <c r="C25" s="138"/>
      <c r="D25" s="139"/>
      <c r="E25" s="138"/>
      <c r="F25" s="138"/>
      <c r="G25" s="108"/>
      <c r="H25" s="141"/>
      <c r="I25" s="138"/>
      <c r="J25" s="142"/>
      <c r="K25" s="141"/>
      <c r="L25" s="138"/>
      <c r="M25" s="142"/>
      <c r="N25" s="143">
        <f t="shared" si="0"/>
        <v>0</v>
      </c>
      <c r="O25" s="144">
        <f t="shared" si="1"/>
        <v>0</v>
      </c>
      <c r="P25" s="144">
        <f t="shared" si="2"/>
        <v>0</v>
      </c>
      <c r="Q25" s="144">
        <f t="shared" si="3"/>
        <v>0</v>
      </c>
      <c r="R25" s="145">
        <f>IFERROR(IF(B25="Pregrado",((IF(I25&gt;=16,VLOOKUP('P19'!G25,INFORMACION!$D:$E,2,FALSE)*N25,((VLOOKUP('P19'!G25,INFORMACION!$D:$E,2,FALSE)*N25)*I25)/16)))*(J25/100),((IF(I25&gt;=16,(VLOOKUP('P19'!G25,INFORMACION!$D:$E,2,FALSE)+10)*N25,(((VLOOKUP('P19'!G25,INFORMACION!$D:$E,2,FALSE)+10)*N25)*I25)/16)))*(J25/100)),0)</f>
        <v>0</v>
      </c>
      <c r="S25" s="86">
        <f t="shared" si="4"/>
        <v>0</v>
      </c>
    </row>
    <row r="26" spans="1:19" ht="13.5" thickBot="1" x14ac:dyDescent="0.25">
      <c r="A26" s="146">
        <v>7</v>
      </c>
      <c r="B26" s="147"/>
      <c r="C26" s="147"/>
      <c r="D26" s="148"/>
      <c r="E26" s="147"/>
      <c r="F26" s="147"/>
      <c r="G26" s="109"/>
      <c r="H26" s="149"/>
      <c r="I26" s="147"/>
      <c r="J26" s="150"/>
      <c r="K26" s="149"/>
      <c r="L26" s="147"/>
      <c r="M26" s="150"/>
      <c r="N26" s="151">
        <f t="shared" si="0"/>
        <v>0</v>
      </c>
      <c r="O26" s="152">
        <f t="shared" si="1"/>
        <v>0</v>
      </c>
      <c r="P26" s="152">
        <f t="shared" si="2"/>
        <v>0</v>
      </c>
      <c r="Q26" s="152">
        <f t="shared" si="3"/>
        <v>0</v>
      </c>
      <c r="R26" s="153">
        <f>IFERROR(IF(B26="Pregrado",((IF(I26&gt;=16,VLOOKUP('P19'!G26,INFORMACION!$D:$E,2,FALSE)*N26,((VLOOKUP('P19'!G26,INFORMACION!$D:$E,2,FALSE)*N26)*I26)/16)))*(J26/100),((IF(I26&gt;=16,(VLOOKUP('P19'!G26,INFORMACION!$D:$E,2,FALSE)+10)*N26,(((VLOOKUP('P19'!G26,INFORMACION!$D:$E,2,FALSE)+10)*N26)*I26)/16)))*(J26/100)),0)</f>
        <v>0</v>
      </c>
      <c r="S26" s="87">
        <f t="shared" si="4"/>
        <v>0</v>
      </c>
    </row>
    <row r="27" spans="1:19" ht="1.5" customHeight="1" thickBot="1" x14ac:dyDescent="0.25">
      <c r="A27" s="154"/>
      <c r="B27" s="155"/>
      <c r="C27" s="110"/>
      <c r="D27" s="156" t="s">
        <v>270</v>
      </c>
      <c r="E27" s="155"/>
      <c r="F27" s="155"/>
      <c r="G27" s="110"/>
      <c r="H27" s="157">
        <v>1</v>
      </c>
      <c r="I27" s="158">
        <v>16</v>
      </c>
      <c r="J27" s="159">
        <v>100</v>
      </c>
      <c r="K27" s="154"/>
      <c r="L27" s="155"/>
      <c r="M27" s="88"/>
      <c r="N27" s="160"/>
      <c r="O27" s="155"/>
      <c r="P27" s="155"/>
      <c r="Q27" s="155"/>
      <c r="R27" s="155"/>
      <c r="S27" s="88"/>
    </row>
    <row r="28" spans="1:19" ht="15.75" thickBot="1" x14ac:dyDescent="0.25">
      <c r="A28" s="426" t="s">
        <v>144</v>
      </c>
      <c r="B28" s="427"/>
      <c r="C28" s="427"/>
      <c r="D28" s="427"/>
      <c r="E28" s="427"/>
      <c r="F28" s="427"/>
      <c r="G28" s="427"/>
      <c r="H28" s="427"/>
      <c r="I28" s="427"/>
      <c r="J28" s="428"/>
      <c r="K28" s="161">
        <f>SUM(K20:K26)</f>
        <v>0</v>
      </c>
      <c r="L28" s="162">
        <f t="shared" ref="L28:S28" si="5">SUM(L20:L26)</f>
        <v>0</v>
      </c>
      <c r="M28" s="89">
        <f t="shared" si="5"/>
        <v>0</v>
      </c>
      <c r="N28" s="163">
        <f t="shared" si="5"/>
        <v>0</v>
      </c>
      <c r="O28" s="162">
        <f t="shared" si="5"/>
        <v>0</v>
      </c>
      <c r="P28" s="162">
        <f t="shared" si="5"/>
        <v>0</v>
      </c>
      <c r="Q28" s="162">
        <f t="shared" si="5"/>
        <v>0</v>
      </c>
      <c r="R28" s="162">
        <f t="shared" si="5"/>
        <v>0</v>
      </c>
      <c r="S28" s="89">
        <f t="shared" si="5"/>
        <v>0</v>
      </c>
    </row>
    <row r="29" spans="1:19" ht="15.75" thickBot="1" x14ac:dyDescent="0.25">
      <c r="A29" s="426" t="s">
        <v>150</v>
      </c>
      <c r="B29" s="427"/>
      <c r="C29" s="427"/>
      <c r="D29" s="427"/>
      <c r="E29" s="427"/>
      <c r="F29" s="427"/>
      <c r="G29" s="427"/>
      <c r="H29" s="427"/>
      <c r="I29" s="427"/>
      <c r="J29" s="428"/>
      <c r="K29" s="161">
        <v>0</v>
      </c>
      <c r="L29" s="162">
        <v>0</v>
      </c>
      <c r="M29" s="89">
        <v>0</v>
      </c>
      <c r="N29" s="163">
        <v>0</v>
      </c>
      <c r="O29" s="162">
        <v>0</v>
      </c>
      <c r="P29" s="162">
        <f>VLOOKUP(G16,INFORMACION!T:V,2,FALSE)</f>
        <v>0</v>
      </c>
      <c r="Q29" s="162">
        <f>VLOOKUP(G16,INFORMACION!T:V,3,FALSE)</f>
        <v>0</v>
      </c>
      <c r="R29" s="162">
        <v>0</v>
      </c>
      <c r="S29" s="89">
        <f>SUM(P29:Q29)</f>
        <v>0</v>
      </c>
    </row>
    <row r="30" spans="1:19" ht="15.75" thickBot="1" x14ac:dyDescent="0.25">
      <c r="A30" s="426" t="s">
        <v>274</v>
      </c>
      <c r="B30" s="427"/>
      <c r="C30" s="427"/>
      <c r="D30" s="427"/>
      <c r="E30" s="427"/>
      <c r="F30" s="427"/>
      <c r="G30" s="427"/>
      <c r="H30" s="427"/>
      <c r="I30" s="427"/>
      <c r="J30" s="428"/>
      <c r="K30" s="161">
        <f>SUM(K28:K29)</f>
        <v>0</v>
      </c>
      <c r="L30" s="162">
        <f t="shared" ref="L30:S30" si="6">SUM(L28:L29)</f>
        <v>0</v>
      </c>
      <c r="M30" s="89">
        <f t="shared" si="6"/>
        <v>0</v>
      </c>
      <c r="N30" s="163">
        <f t="shared" si="6"/>
        <v>0</v>
      </c>
      <c r="O30" s="162">
        <f t="shared" si="6"/>
        <v>0</v>
      </c>
      <c r="P30" s="162">
        <f t="shared" si="6"/>
        <v>0</v>
      </c>
      <c r="Q30" s="162">
        <f t="shared" si="6"/>
        <v>0</v>
      </c>
      <c r="R30" s="162">
        <f t="shared" si="6"/>
        <v>0</v>
      </c>
      <c r="S30" s="89">
        <f t="shared" si="6"/>
        <v>0</v>
      </c>
    </row>
    <row r="31" spans="1:19" ht="10.5" customHeight="1" x14ac:dyDescent="0.2">
      <c r="A31" s="164"/>
      <c r="B31" s="111"/>
      <c r="C31" s="111"/>
      <c r="D31" s="165"/>
      <c r="E31" s="111"/>
      <c r="F31" s="111"/>
      <c r="G31" s="111"/>
      <c r="H31" s="111"/>
      <c r="I31" s="111"/>
      <c r="J31" s="111"/>
      <c r="K31" s="111"/>
      <c r="L31" s="111"/>
      <c r="M31" s="111"/>
      <c r="N31" s="111"/>
      <c r="O31" s="111"/>
      <c r="P31" s="111"/>
      <c r="Q31" s="111"/>
      <c r="R31" s="111"/>
      <c r="S31" s="90"/>
    </row>
    <row r="32" spans="1:19" ht="13.5" thickBot="1" x14ac:dyDescent="0.25"/>
    <row r="33" spans="1:19" ht="13.5" thickBot="1" x14ac:dyDescent="0.25">
      <c r="G33" s="402" t="s">
        <v>152</v>
      </c>
      <c r="H33" s="403"/>
      <c r="I33" s="403"/>
      <c r="J33" s="403"/>
      <c r="K33" s="403"/>
      <c r="L33" s="403"/>
      <c r="M33" s="403"/>
      <c r="N33" s="404"/>
      <c r="Q33" s="124"/>
    </row>
    <row r="34" spans="1:19" ht="13.5" thickBot="1" x14ac:dyDescent="0.25">
      <c r="G34" s="400" t="s">
        <v>151</v>
      </c>
      <c r="H34" s="396"/>
      <c r="I34" s="396"/>
      <c r="J34" s="396"/>
      <c r="K34" s="396"/>
      <c r="L34" s="401"/>
      <c r="M34" s="400" t="s">
        <v>126</v>
      </c>
      <c r="N34" s="444"/>
      <c r="Q34" s="100"/>
    </row>
    <row r="35" spans="1:19" ht="16.5" thickBot="1" x14ac:dyDescent="0.25">
      <c r="G35" s="397" t="s">
        <v>275</v>
      </c>
      <c r="H35" s="398"/>
      <c r="I35" s="398"/>
      <c r="J35" s="398"/>
      <c r="K35" s="398"/>
      <c r="L35" s="399"/>
      <c r="M35" s="445">
        <f>S30</f>
        <v>0</v>
      </c>
      <c r="N35" s="446"/>
      <c r="Q35" s="124"/>
    </row>
    <row r="36" spans="1:19" x14ac:dyDescent="0.2">
      <c r="G36" s="112"/>
      <c r="H36" s="112"/>
      <c r="I36" s="112"/>
      <c r="J36" s="112"/>
      <c r="K36" s="112"/>
      <c r="L36" s="112"/>
      <c r="M36" s="167"/>
      <c r="N36" s="167"/>
      <c r="Q36" s="124"/>
    </row>
    <row r="37" spans="1:19" ht="13.5" thickBot="1" x14ac:dyDescent="0.25">
      <c r="G37" s="112"/>
      <c r="H37" s="112"/>
      <c r="I37" s="112"/>
      <c r="J37" s="112"/>
      <c r="K37" s="112"/>
      <c r="L37" s="112"/>
      <c r="M37" s="167"/>
      <c r="N37" s="167"/>
      <c r="Q37" s="124"/>
    </row>
    <row r="38" spans="1:19" ht="13.5" thickBot="1" x14ac:dyDescent="0.25">
      <c r="A38" s="405" t="s">
        <v>38</v>
      </c>
      <c r="B38" s="406"/>
      <c r="C38" s="406"/>
      <c r="D38" s="406"/>
      <c r="E38" s="406"/>
      <c r="F38" s="406"/>
      <c r="G38" s="407"/>
      <c r="H38" s="97"/>
      <c r="I38" s="402" t="s">
        <v>157</v>
      </c>
      <c r="J38" s="403"/>
      <c r="K38" s="403"/>
      <c r="L38" s="403"/>
      <c r="M38" s="403"/>
      <c r="N38" s="403"/>
      <c r="O38" s="403"/>
      <c r="P38" s="403"/>
      <c r="Q38" s="403"/>
      <c r="R38" s="403"/>
      <c r="S38" s="404"/>
    </row>
    <row r="39" spans="1:19" ht="13.5" thickBot="1" x14ac:dyDescent="0.25">
      <c r="A39" s="204" t="s">
        <v>25</v>
      </c>
      <c r="B39" s="396" t="s">
        <v>121</v>
      </c>
      <c r="C39" s="396"/>
      <c r="D39" s="396"/>
      <c r="E39" s="396" t="s">
        <v>154</v>
      </c>
      <c r="F39" s="396"/>
      <c r="G39" s="210" t="s">
        <v>155</v>
      </c>
      <c r="I39" s="92" t="s">
        <v>25</v>
      </c>
      <c r="J39" s="400" t="s">
        <v>121</v>
      </c>
      <c r="K39" s="396"/>
      <c r="L39" s="396"/>
      <c r="M39" s="396"/>
      <c r="N39" s="444"/>
      <c r="O39" s="451" t="s">
        <v>154</v>
      </c>
      <c r="P39" s="452"/>
      <c r="Q39" s="452"/>
      <c r="R39" s="453"/>
      <c r="S39" s="92" t="s">
        <v>159</v>
      </c>
    </row>
    <row r="40" spans="1:19" ht="20.100000000000001" customHeight="1" x14ac:dyDescent="0.2">
      <c r="A40" s="169">
        <v>1</v>
      </c>
      <c r="B40" s="450"/>
      <c r="C40" s="450"/>
      <c r="D40" s="450"/>
      <c r="E40" s="454"/>
      <c r="F40" s="454"/>
      <c r="G40" s="93"/>
      <c r="I40" s="169">
        <v>1</v>
      </c>
      <c r="J40" s="450"/>
      <c r="K40" s="450"/>
      <c r="L40" s="450"/>
      <c r="M40" s="450"/>
      <c r="N40" s="450"/>
      <c r="O40" s="458"/>
      <c r="P40" s="459"/>
      <c r="Q40" s="459"/>
      <c r="R40" s="460"/>
      <c r="S40" s="93"/>
    </row>
    <row r="41" spans="1:19" ht="20.100000000000001" customHeight="1" x14ac:dyDescent="0.2">
      <c r="A41" s="137">
        <v>2</v>
      </c>
      <c r="B41" s="450"/>
      <c r="C41" s="450"/>
      <c r="D41" s="450"/>
      <c r="E41" s="436"/>
      <c r="F41" s="436"/>
      <c r="G41" s="99"/>
      <c r="I41" s="137">
        <v>2</v>
      </c>
      <c r="J41" s="450"/>
      <c r="K41" s="450"/>
      <c r="L41" s="450"/>
      <c r="M41" s="450"/>
      <c r="N41" s="450"/>
      <c r="O41" s="438"/>
      <c r="P41" s="439"/>
      <c r="Q41" s="439"/>
      <c r="R41" s="440"/>
      <c r="S41" s="94"/>
    </row>
    <row r="42" spans="1:19" ht="20.100000000000001" customHeight="1" x14ac:dyDescent="0.2">
      <c r="A42" s="137">
        <v>3</v>
      </c>
      <c r="B42" s="450"/>
      <c r="C42" s="450"/>
      <c r="D42" s="450"/>
      <c r="E42" s="436"/>
      <c r="F42" s="436"/>
      <c r="G42" s="94"/>
      <c r="I42" s="137">
        <v>3</v>
      </c>
      <c r="J42" s="450"/>
      <c r="K42" s="450"/>
      <c r="L42" s="450"/>
      <c r="M42" s="450"/>
      <c r="N42" s="450"/>
      <c r="O42" s="438"/>
      <c r="P42" s="439"/>
      <c r="Q42" s="439"/>
      <c r="R42" s="440"/>
      <c r="S42" s="94"/>
    </row>
    <row r="43" spans="1:19" ht="20.100000000000001" customHeight="1" x14ac:dyDescent="0.2">
      <c r="A43" s="137">
        <v>4</v>
      </c>
      <c r="B43" s="450"/>
      <c r="C43" s="450"/>
      <c r="D43" s="450"/>
      <c r="E43" s="436"/>
      <c r="F43" s="436"/>
      <c r="G43" s="94"/>
      <c r="I43" s="137">
        <v>4</v>
      </c>
      <c r="J43" s="450"/>
      <c r="K43" s="450"/>
      <c r="L43" s="450"/>
      <c r="M43" s="450"/>
      <c r="N43" s="450"/>
      <c r="O43" s="438"/>
      <c r="P43" s="439"/>
      <c r="Q43" s="439"/>
      <c r="R43" s="440"/>
      <c r="S43" s="94"/>
    </row>
    <row r="44" spans="1:19" ht="20.100000000000001" customHeight="1" thickBot="1" x14ac:dyDescent="0.25">
      <c r="A44" s="170">
        <v>5</v>
      </c>
      <c r="B44" s="450"/>
      <c r="C44" s="450"/>
      <c r="D44" s="450"/>
      <c r="E44" s="437"/>
      <c r="F44" s="437"/>
      <c r="G44" s="95"/>
      <c r="H44" s="97"/>
      <c r="I44" s="170">
        <v>5</v>
      </c>
      <c r="J44" s="450"/>
      <c r="K44" s="450"/>
      <c r="L44" s="450"/>
      <c r="M44" s="450"/>
      <c r="N44" s="450"/>
      <c r="O44" s="441"/>
      <c r="P44" s="442"/>
      <c r="Q44" s="442"/>
      <c r="R44" s="443"/>
      <c r="S44" s="95"/>
    </row>
    <row r="45" spans="1:19" ht="13.5" thickBot="1" x14ac:dyDescent="0.25">
      <c r="A45" s="455" t="s">
        <v>156</v>
      </c>
      <c r="B45" s="456"/>
      <c r="C45" s="456"/>
      <c r="D45" s="456"/>
      <c r="E45" s="456"/>
      <c r="F45" s="456"/>
      <c r="G45" s="211">
        <f>SUM(G40:G44)</f>
        <v>0</v>
      </c>
      <c r="H45" s="97"/>
      <c r="I45" s="455" t="s">
        <v>160</v>
      </c>
      <c r="J45" s="456"/>
      <c r="K45" s="456"/>
      <c r="L45" s="456"/>
      <c r="M45" s="456"/>
      <c r="N45" s="456"/>
      <c r="O45" s="456"/>
      <c r="P45" s="456"/>
      <c r="Q45" s="456"/>
      <c r="R45" s="457"/>
      <c r="S45" s="96">
        <f>SUM(S40:S44)</f>
        <v>0</v>
      </c>
    </row>
    <row r="46" spans="1:19" ht="13.5" thickBot="1" x14ac:dyDescent="0.25">
      <c r="A46" s="97"/>
      <c r="B46" s="97"/>
      <c r="C46" s="97"/>
      <c r="D46" s="171"/>
      <c r="E46" s="97"/>
      <c r="F46" s="97"/>
      <c r="G46" s="97"/>
      <c r="H46" s="97"/>
      <c r="I46" s="97"/>
      <c r="J46" s="97"/>
      <c r="K46" s="97"/>
      <c r="L46" s="97"/>
      <c r="M46" s="97"/>
      <c r="N46" s="97"/>
      <c r="O46" s="97"/>
      <c r="P46" s="97"/>
      <c r="Q46" s="97"/>
      <c r="R46" s="97"/>
      <c r="S46" s="97"/>
    </row>
    <row r="47" spans="1:19" ht="13.5" thickBot="1" x14ac:dyDescent="0.25">
      <c r="A47" s="447" t="s">
        <v>245</v>
      </c>
      <c r="B47" s="448"/>
      <c r="C47" s="448"/>
      <c r="D47" s="448"/>
      <c r="E47" s="448"/>
      <c r="F47" s="448"/>
      <c r="G47" s="449"/>
      <c r="H47" s="97"/>
      <c r="I47" s="402" t="s">
        <v>246</v>
      </c>
      <c r="J47" s="403"/>
      <c r="K47" s="403"/>
      <c r="L47" s="403"/>
      <c r="M47" s="403"/>
      <c r="N47" s="403"/>
      <c r="O47" s="403"/>
      <c r="P47" s="403"/>
      <c r="Q47" s="403"/>
      <c r="R47" s="403"/>
      <c r="S47" s="404"/>
    </row>
    <row r="48" spans="1:19" ht="13.5" thickBot="1" x14ac:dyDescent="0.25">
      <c r="A48" s="204" t="s">
        <v>25</v>
      </c>
      <c r="B48" s="396" t="s">
        <v>121</v>
      </c>
      <c r="C48" s="396"/>
      <c r="D48" s="396"/>
      <c r="E48" s="396" t="s">
        <v>174</v>
      </c>
      <c r="F48" s="396"/>
      <c r="G48" s="210" t="s">
        <v>155</v>
      </c>
      <c r="H48" s="97"/>
      <c r="I48" s="92" t="s">
        <v>25</v>
      </c>
      <c r="J48" s="400" t="s">
        <v>121</v>
      </c>
      <c r="K48" s="396"/>
      <c r="L48" s="396"/>
      <c r="M48" s="396"/>
      <c r="N48" s="444"/>
      <c r="O48" s="451" t="s">
        <v>154</v>
      </c>
      <c r="P48" s="452"/>
      <c r="Q48" s="452"/>
      <c r="R48" s="453"/>
      <c r="S48" s="92" t="s">
        <v>159</v>
      </c>
    </row>
    <row r="49" spans="1:19" x14ac:dyDescent="0.2">
      <c r="A49" s="172">
        <v>1</v>
      </c>
      <c r="B49" s="450"/>
      <c r="C49" s="450"/>
      <c r="D49" s="450"/>
      <c r="E49" s="464"/>
      <c r="F49" s="464"/>
      <c r="G49" s="98"/>
      <c r="H49" s="97"/>
      <c r="I49" s="172">
        <v>1</v>
      </c>
      <c r="J49" s="450"/>
      <c r="K49" s="450"/>
      <c r="L49" s="450"/>
      <c r="M49" s="450"/>
      <c r="N49" s="450"/>
      <c r="O49" s="461"/>
      <c r="P49" s="462"/>
      <c r="Q49" s="462"/>
      <c r="R49" s="463"/>
      <c r="S49" s="98"/>
    </row>
    <row r="50" spans="1:19" x14ac:dyDescent="0.2">
      <c r="A50" s="173">
        <v>2</v>
      </c>
      <c r="B50" s="450"/>
      <c r="C50" s="450"/>
      <c r="D50" s="450"/>
      <c r="E50" s="465"/>
      <c r="F50" s="465"/>
      <c r="G50" s="99"/>
      <c r="H50" s="97"/>
      <c r="I50" s="173">
        <v>2</v>
      </c>
      <c r="J50" s="450"/>
      <c r="K50" s="450"/>
      <c r="L50" s="450"/>
      <c r="M50" s="450"/>
      <c r="N50" s="450"/>
      <c r="O50" s="469"/>
      <c r="P50" s="470"/>
      <c r="Q50" s="470"/>
      <c r="R50" s="471"/>
      <c r="S50" s="99"/>
    </row>
    <row r="51" spans="1:19" x14ac:dyDescent="0.2">
      <c r="A51" s="173">
        <v>3</v>
      </c>
      <c r="B51" s="450"/>
      <c r="C51" s="450"/>
      <c r="D51" s="450"/>
      <c r="E51" s="465"/>
      <c r="F51" s="465"/>
      <c r="G51" s="99"/>
      <c r="H51" s="97"/>
      <c r="I51" s="173">
        <v>3</v>
      </c>
      <c r="J51" s="450"/>
      <c r="K51" s="450"/>
      <c r="L51" s="450"/>
      <c r="M51" s="450"/>
      <c r="N51" s="450"/>
      <c r="O51" s="469"/>
      <c r="P51" s="470"/>
      <c r="Q51" s="470"/>
      <c r="R51" s="471"/>
      <c r="S51" s="99"/>
    </row>
    <row r="52" spans="1:19" x14ac:dyDescent="0.2">
      <c r="A52" s="173">
        <v>4</v>
      </c>
      <c r="B52" s="450"/>
      <c r="C52" s="450"/>
      <c r="D52" s="450"/>
      <c r="E52" s="465"/>
      <c r="F52" s="465"/>
      <c r="G52" s="99"/>
      <c r="H52" s="97"/>
      <c r="I52" s="173">
        <v>4</v>
      </c>
      <c r="J52" s="450"/>
      <c r="K52" s="450"/>
      <c r="L52" s="450"/>
      <c r="M52" s="450"/>
      <c r="N52" s="450"/>
      <c r="O52" s="469"/>
      <c r="P52" s="470"/>
      <c r="Q52" s="470"/>
      <c r="R52" s="471"/>
      <c r="S52" s="99"/>
    </row>
    <row r="53" spans="1:19" ht="13.5" thickBot="1" x14ac:dyDescent="0.25">
      <c r="A53" s="170">
        <v>5</v>
      </c>
      <c r="B53" s="450"/>
      <c r="C53" s="450"/>
      <c r="D53" s="450"/>
      <c r="E53" s="472"/>
      <c r="F53" s="472"/>
      <c r="G53" s="95"/>
      <c r="H53" s="97"/>
      <c r="I53" s="170">
        <v>5</v>
      </c>
      <c r="J53" s="450"/>
      <c r="K53" s="450"/>
      <c r="L53" s="450"/>
      <c r="M53" s="450"/>
      <c r="N53" s="450"/>
      <c r="O53" s="466"/>
      <c r="P53" s="467"/>
      <c r="Q53" s="467"/>
      <c r="R53" s="468"/>
      <c r="S53" s="95"/>
    </row>
    <row r="54" spans="1:19" ht="13.5" thickBot="1" x14ac:dyDescent="0.25">
      <c r="A54" s="455" t="s">
        <v>182</v>
      </c>
      <c r="B54" s="456"/>
      <c r="C54" s="456"/>
      <c r="D54" s="456"/>
      <c r="E54" s="456"/>
      <c r="F54" s="456"/>
      <c r="G54" s="211">
        <f>IF(SUM(G49:G53)&gt;40,40,SUM(G49:G53))</f>
        <v>0</v>
      </c>
      <c r="H54" s="97"/>
      <c r="I54" s="455" t="s">
        <v>181</v>
      </c>
      <c r="J54" s="456"/>
      <c r="K54" s="456"/>
      <c r="L54" s="456"/>
      <c r="M54" s="456"/>
      <c r="N54" s="456"/>
      <c r="O54" s="456"/>
      <c r="P54" s="456"/>
      <c r="Q54" s="456"/>
      <c r="R54" s="457"/>
      <c r="S54" s="96">
        <f>IF(SUM(S49:S53)&gt;30,30,SUM(S49:S53))</f>
        <v>0</v>
      </c>
    </row>
    <row r="55" spans="1:19" ht="13.5" thickBot="1" x14ac:dyDescent="0.25">
      <c r="A55" s="209"/>
      <c r="B55" s="209"/>
      <c r="C55" s="209"/>
      <c r="D55" s="209"/>
      <c r="E55" s="209"/>
      <c r="F55" s="209"/>
      <c r="G55" s="100"/>
      <c r="H55" s="97"/>
      <c r="I55" s="209"/>
      <c r="J55" s="209"/>
      <c r="K55" s="209"/>
      <c r="L55" s="209"/>
      <c r="M55" s="209"/>
      <c r="N55" s="209"/>
      <c r="O55" s="209"/>
      <c r="P55" s="209"/>
      <c r="Q55" s="209"/>
      <c r="R55" s="209"/>
      <c r="S55" s="100"/>
    </row>
    <row r="56" spans="1:19" ht="13.5" thickBot="1" x14ac:dyDescent="0.25">
      <c r="A56" s="447" t="s">
        <v>190</v>
      </c>
      <c r="B56" s="448"/>
      <c r="C56" s="448"/>
      <c r="D56" s="448"/>
      <c r="E56" s="448"/>
      <c r="F56" s="448"/>
      <c r="G56" s="449"/>
      <c r="H56" s="97"/>
      <c r="I56" s="402" t="s">
        <v>254</v>
      </c>
      <c r="J56" s="403"/>
      <c r="K56" s="403"/>
      <c r="L56" s="403"/>
      <c r="M56" s="403"/>
      <c r="N56" s="403"/>
      <c r="O56" s="403"/>
      <c r="P56" s="403"/>
      <c r="Q56" s="403"/>
      <c r="R56" s="403"/>
      <c r="S56" s="404"/>
    </row>
    <row r="57" spans="1:19" ht="13.5" thickBot="1" x14ac:dyDescent="0.25">
      <c r="A57" s="204" t="s">
        <v>25</v>
      </c>
      <c r="B57" s="396" t="s">
        <v>121</v>
      </c>
      <c r="C57" s="396"/>
      <c r="D57" s="396"/>
      <c r="E57" s="396" t="s">
        <v>196</v>
      </c>
      <c r="F57" s="396"/>
      <c r="G57" s="210" t="s">
        <v>155</v>
      </c>
      <c r="H57" s="97"/>
      <c r="I57" s="92" t="s">
        <v>25</v>
      </c>
      <c r="J57" s="400" t="s">
        <v>210</v>
      </c>
      <c r="K57" s="396"/>
      <c r="L57" s="396"/>
      <c r="M57" s="396"/>
      <c r="N57" s="444"/>
      <c r="O57" s="451" t="s">
        <v>215</v>
      </c>
      <c r="P57" s="452"/>
      <c r="Q57" s="452"/>
      <c r="R57" s="453"/>
      <c r="S57" s="92" t="s">
        <v>159</v>
      </c>
    </row>
    <row r="58" spans="1:19" ht="21.95" customHeight="1" x14ac:dyDescent="0.2">
      <c r="A58" s="172">
        <v>1</v>
      </c>
      <c r="B58" s="450"/>
      <c r="C58" s="450"/>
      <c r="D58" s="450"/>
      <c r="E58" s="454"/>
      <c r="F58" s="454"/>
      <c r="G58" s="98"/>
      <c r="H58" s="97"/>
      <c r="I58" s="172">
        <v>1</v>
      </c>
      <c r="J58" s="450"/>
      <c r="K58" s="450"/>
      <c r="L58" s="450"/>
      <c r="M58" s="450"/>
      <c r="N58" s="450"/>
      <c r="O58" s="473"/>
      <c r="P58" s="474"/>
      <c r="Q58" s="474"/>
      <c r="R58" s="475"/>
      <c r="S58" s="98"/>
    </row>
    <row r="59" spans="1:19" ht="21.95" customHeight="1" thickBot="1" x14ac:dyDescent="0.25">
      <c r="A59" s="173">
        <v>2</v>
      </c>
      <c r="B59" s="450"/>
      <c r="C59" s="450"/>
      <c r="D59" s="450"/>
      <c r="E59" s="476"/>
      <c r="F59" s="477"/>
      <c r="G59" s="98"/>
      <c r="H59" s="97"/>
      <c r="I59" s="173">
        <v>2</v>
      </c>
      <c r="J59" s="450"/>
      <c r="K59" s="450"/>
      <c r="L59" s="450"/>
      <c r="M59" s="450"/>
      <c r="N59" s="450"/>
      <c r="O59" s="438"/>
      <c r="P59" s="439"/>
      <c r="Q59" s="439"/>
      <c r="R59" s="440"/>
      <c r="S59" s="99"/>
    </row>
    <row r="60" spans="1:19" ht="13.5" thickBot="1" x14ac:dyDescent="0.25">
      <c r="A60" s="455" t="s">
        <v>201</v>
      </c>
      <c r="B60" s="456"/>
      <c r="C60" s="456"/>
      <c r="D60" s="456"/>
      <c r="E60" s="456"/>
      <c r="F60" s="456"/>
      <c r="G60" s="211">
        <f>SUM(G58:G59)</f>
        <v>0</v>
      </c>
      <c r="H60" s="97"/>
      <c r="I60" s="455" t="s">
        <v>216</v>
      </c>
      <c r="J60" s="456"/>
      <c r="K60" s="456"/>
      <c r="L60" s="456"/>
      <c r="M60" s="456"/>
      <c r="N60" s="456"/>
      <c r="O60" s="456"/>
      <c r="P60" s="456"/>
      <c r="Q60" s="456"/>
      <c r="R60" s="457"/>
      <c r="S60" s="96">
        <f>SUM(S58:S59)</f>
        <v>0</v>
      </c>
    </row>
    <row r="61" spans="1:19" ht="13.5" thickBot="1" x14ac:dyDescent="0.25">
      <c r="A61" s="209"/>
      <c r="B61" s="209"/>
      <c r="C61" s="209"/>
      <c r="D61" s="209"/>
      <c r="E61" s="209"/>
      <c r="F61" s="209"/>
      <c r="G61" s="100"/>
      <c r="H61" s="97"/>
      <c r="I61" s="97"/>
      <c r="J61" s="97"/>
      <c r="K61" s="97"/>
      <c r="L61" s="97"/>
      <c r="M61" s="97"/>
      <c r="N61" s="97"/>
      <c r="O61" s="97"/>
      <c r="P61" s="97"/>
      <c r="Q61" s="97"/>
      <c r="R61" s="97"/>
      <c r="S61" s="97"/>
    </row>
    <row r="62" spans="1:19" ht="13.5" thickBot="1" x14ac:dyDescent="0.25">
      <c r="A62" s="447" t="s">
        <v>247</v>
      </c>
      <c r="B62" s="448"/>
      <c r="C62" s="448"/>
      <c r="D62" s="448"/>
      <c r="E62" s="448"/>
      <c r="F62" s="448"/>
      <c r="G62" s="449"/>
      <c r="H62" s="97"/>
      <c r="I62" s="402" t="s">
        <v>248</v>
      </c>
      <c r="J62" s="403"/>
      <c r="K62" s="403"/>
      <c r="L62" s="403"/>
      <c r="M62" s="403"/>
      <c r="N62" s="403"/>
      <c r="O62" s="403"/>
      <c r="P62" s="403"/>
      <c r="Q62" s="403"/>
      <c r="R62" s="403"/>
      <c r="S62" s="404"/>
    </row>
    <row r="63" spans="1:19" ht="13.5" thickBot="1" x14ac:dyDescent="0.25">
      <c r="A63" s="204" t="s">
        <v>25</v>
      </c>
      <c r="B63" s="396" t="s">
        <v>113</v>
      </c>
      <c r="C63" s="396"/>
      <c r="D63" s="396"/>
      <c r="E63" s="396" t="s">
        <v>183</v>
      </c>
      <c r="F63" s="396"/>
      <c r="G63" s="210" t="s">
        <v>155</v>
      </c>
      <c r="H63" s="97"/>
      <c r="I63" s="92" t="s">
        <v>25</v>
      </c>
      <c r="J63" s="400" t="s">
        <v>188</v>
      </c>
      <c r="K63" s="396"/>
      <c r="L63" s="396"/>
      <c r="M63" s="396"/>
      <c r="N63" s="444"/>
      <c r="O63" s="451" t="s">
        <v>154</v>
      </c>
      <c r="P63" s="452"/>
      <c r="Q63" s="452"/>
      <c r="R63" s="453"/>
      <c r="S63" s="92" t="s">
        <v>159</v>
      </c>
    </row>
    <row r="64" spans="1:19" ht="20.100000000000001" customHeight="1" x14ac:dyDescent="0.2">
      <c r="A64" s="172">
        <v>1</v>
      </c>
      <c r="B64" s="450"/>
      <c r="C64" s="450"/>
      <c r="D64" s="450"/>
      <c r="E64" s="454"/>
      <c r="F64" s="454"/>
      <c r="G64" s="98"/>
      <c r="H64" s="97"/>
      <c r="I64" s="172">
        <v>1</v>
      </c>
      <c r="J64" s="450"/>
      <c r="K64" s="450"/>
      <c r="L64" s="450"/>
      <c r="M64" s="450"/>
      <c r="N64" s="450"/>
      <c r="O64" s="473"/>
      <c r="P64" s="474"/>
      <c r="Q64" s="474"/>
      <c r="R64" s="475"/>
      <c r="S64" s="98"/>
    </row>
    <row r="65" spans="1:19" ht="20.100000000000001" customHeight="1" x14ac:dyDescent="0.2">
      <c r="A65" s="173">
        <v>2</v>
      </c>
      <c r="B65" s="450"/>
      <c r="C65" s="450"/>
      <c r="D65" s="450"/>
      <c r="E65" s="436"/>
      <c r="F65" s="436"/>
      <c r="G65" s="99"/>
      <c r="H65" s="97"/>
      <c r="I65" s="173">
        <v>2</v>
      </c>
      <c r="J65" s="450"/>
      <c r="K65" s="450"/>
      <c r="L65" s="450"/>
      <c r="M65" s="450"/>
      <c r="N65" s="450"/>
      <c r="O65" s="438"/>
      <c r="P65" s="439"/>
      <c r="Q65" s="439"/>
      <c r="R65" s="440"/>
      <c r="S65" s="99"/>
    </row>
    <row r="66" spans="1:19" ht="20.100000000000001" customHeight="1" x14ac:dyDescent="0.2">
      <c r="A66" s="173">
        <v>3</v>
      </c>
      <c r="B66" s="450"/>
      <c r="C66" s="450"/>
      <c r="D66" s="450"/>
      <c r="E66" s="436"/>
      <c r="F66" s="436"/>
      <c r="G66" s="99"/>
      <c r="H66" s="97"/>
      <c r="I66" s="173">
        <v>3</v>
      </c>
      <c r="J66" s="450"/>
      <c r="K66" s="450"/>
      <c r="L66" s="450"/>
      <c r="M66" s="450"/>
      <c r="N66" s="450"/>
      <c r="O66" s="438"/>
      <c r="P66" s="439"/>
      <c r="Q66" s="439"/>
      <c r="R66" s="440"/>
      <c r="S66" s="99"/>
    </row>
    <row r="67" spans="1:19" ht="20.100000000000001" customHeight="1" x14ac:dyDescent="0.2">
      <c r="A67" s="173">
        <v>4</v>
      </c>
      <c r="B67" s="450"/>
      <c r="C67" s="450"/>
      <c r="D67" s="450"/>
      <c r="E67" s="436"/>
      <c r="F67" s="436"/>
      <c r="G67" s="99"/>
      <c r="H67" s="97"/>
      <c r="I67" s="173">
        <v>4</v>
      </c>
      <c r="J67" s="450"/>
      <c r="K67" s="450"/>
      <c r="L67" s="450"/>
      <c r="M67" s="450"/>
      <c r="N67" s="450"/>
      <c r="O67" s="438"/>
      <c r="P67" s="439"/>
      <c r="Q67" s="439"/>
      <c r="R67" s="440"/>
      <c r="S67" s="99"/>
    </row>
    <row r="68" spans="1:19" ht="20.100000000000001" customHeight="1" thickBot="1" x14ac:dyDescent="0.25">
      <c r="A68" s="170">
        <v>5</v>
      </c>
      <c r="B68" s="450"/>
      <c r="C68" s="450"/>
      <c r="D68" s="450"/>
      <c r="E68" s="437"/>
      <c r="F68" s="437"/>
      <c r="G68" s="95"/>
      <c r="H68" s="97"/>
      <c r="I68" s="170">
        <v>5</v>
      </c>
      <c r="J68" s="450"/>
      <c r="K68" s="450"/>
      <c r="L68" s="450"/>
      <c r="M68" s="450"/>
      <c r="N68" s="450"/>
      <c r="O68" s="441"/>
      <c r="P68" s="442"/>
      <c r="Q68" s="442"/>
      <c r="R68" s="443"/>
      <c r="S68" s="95"/>
    </row>
    <row r="69" spans="1:19" ht="13.5" thickBot="1" x14ac:dyDescent="0.25">
      <c r="A69" s="455" t="s">
        <v>184</v>
      </c>
      <c r="B69" s="456"/>
      <c r="C69" s="456"/>
      <c r="D69" s="456"/>
      <c r="E69" s="456"/>
      <c r="F69" s="456"/>
      <c r="G69" s="211">
        <f>IF(SUM(G64:G68)&gt;90,90,SUM(G64:G68))</f>
        <v>0</v>
      </c>
      <c r="H69" s="97"/>
      <c r="I69" s="455" t="s">
        <v>189</v>
      </c>
      <c r="J69" s="456"/>
      <c r="K69" s="456"/>
      <c r="L69" s="456"/>
      <c r="M69" s="456"/>
      <c r="N69" s="456"/>
      <c r="O69" s="456"/>
      <c r="P69" s="456"/>
      <c r="Q69" s="456"/>
      <c r="R69" s="457"/>
      <c r="S69" s="96">
        <f>IF(SUM(S64:S68)&gt;15,15,SUM(S64:S68))</f>
        <v>0</v>
      </c>
    </row>
    <row r="70" spans="1:19" ht="13.5" thickBot="1" x14ac:dyDescent="0.25">
      <c r="A70" s="97"/>
      <c r="B70" s="97"/>
      <c r="C70" s="97"/>
      <c r="D70" s="171"/>
      <c r="E70" s="97"/>
      <c r="F70" s="97"/>
      <c r="G70" s="97"/>
      <c r="H70" s="97"/>
      <c r="I70" s="97"/>
      <c r="J70" s="97"/>
      <c r="K70" s="97"/>
      <c r="L70" s="97"/>
      <c r="M70" s="97"/>
      <c r="N70" s="97"/>
      <c r="O70" s="97"/>
      <c r="P70" s="97"/>
      <c r="Q70" s="97"/>
      <c r="R70" s="97"/>
      <c r="S70" s="97"/>
    </row>
    <row r="71" spans="1:19" ht="13.5" thickBot="1" x14ac:dyDescent="0.25">
      <c r="A71" s="447" t="s">
        <v>217</v>
      </c>
      <c r="B71" s="448"/>
      <c r="C71" s="448"/>
      <c r="D71" s="448"/>
      <c r="E71" s="448"/>
      <c r="F71" s="448"/>
      <c r="G71" s="449"/>
      <c r="H71" s="97"/>
      <c r="I71" s="402" t="s">
        <v>249</v>
      </c>
      <c r="J71" s="403"/>
      <c r="K71" s="403"/>
      <c r="L71" s="403"/>
      <c r="M71" s="403"/>
      <c r="N71" s="403"/>
      <c r="O71" s="403"/>
      <c r="P71" s="403"/>
      <c r="Q71" s="403"/>
      <c r="R71" s="403"/>
      <c r="S71" s="404"/>
    </row>
    <row r="72" spans="1:19" ht="13.5" thickBot="1" x14ac:dyDescent="0.25">
      <c r="A72" s="204" t="s">
        <v>25</v>
      </c>
      <c r="B72" s="396" t="s">
        <v>121</v>
      </c>
      <c r="C72" s="396"/>
      <c r="D72" s="396"/>
      <c r="E72" s="396" t="s">
        <v>225</v>
      </c>
      <c r="F72" s="396"/>
      <c r="G72" s="210" t="s">
        <v>155</v>
      </c>
      <c r="H72" s="97"/>
      <c r="I72" s="92" t="s">
        <v>25</v>
      </c>
      <c r="J72" s="400" t="s">
        <v>121</v>
      </c>
      <c r="K72" s="396"/>
      <c r="L72" s="396"/>
      <c r="M72" s="396"/>
      <c r="N72" s="444"/>
      <c r="O72" s="451" t="s">
        <v>151</v>
      </c>
      <c r="P72" s="452"/>
      <c r="Q72" s="452"/>
      <c r="R72" s="453"/>
      <c r="S72" s="92" t="s">
        <v>159</v>
      </c>
    </row>
    <row r="73" spans="1:19" ht="20.100000000000001" customHeight="1" x14ac:dyDescent="0.2">
      <c r="A73" s="172">
        <v>1</v>
      </c>
      <c r="B73" s="450"/>
      <c r="C73" s="450"/>
      <c r="D73" s="450"/>
      <c r="E73" s="454"/>
      <c r="F73" s="454"/>
      <c r="G73" s="98"/>
      <c r="H73" s="97"/>
      <c r="I73" s="172">
        <v>1</v>
      </c>
      <c r="J73" s="450"/>
      <c r="K73" s="450"/>
      <c r="L73" s="450"/>
      <c r="M73" s="450"/>
      <c r="N73" s="450"/>
      <c r="O73" s="473"/>
      <c r="P73" s="474"/>
      <c r="Q73" s="474"/>
      <c r="R73" s="475"/>
      <c r="S73" s="98"/>
    </row>
    <row r="74" spans="1:19" ht="20.100000000000001" customHeight="1" x14ac:dyDescent="0.2">
      <c r="A74" s="173">
        <v>2</v>
      </c>
      <c r="B74" s="450"/>
      <c r="C74" s="450"/>
      <c r="D74" s="450"/>
      <c r="E74" s="436"/>
      <c r="F74" s="436"/>
      <c r="G74" s="99"/>
      <c r="H74" s="97"/>
      <c r="I74" s="173">
        <v>2</v>
      </c>
      <c r="J74" s="450"/>
      <c r="K74" s="450"/>
      <c r="L74" s="450"/>
      <c r="M74" s="450"/>
      <c r="N74" s="450"/>
      <c r="O74" s="438"/>
      <c r="P74" s="439"/>
      <c r="Q74" s="439"/>
      <c r="R74" s="440"/>
      <c r="S74" s="99"/>
    </row>
    <row r="75" spans="1:19" ht="20.100000000000001" customHeight="1" x14ac:dyDescent="0.2">
      <c r="A75" s="173">
        <v>3</v>
      </c>
      <c r="B75" s="450"/>
      <c r="C75" s="450"/>
      <c r="D75" s="450"/>
      <c r="E75" s="436"/>
      <c r="F75" s="436"/>
      <c r="G75" s="99"/>
      <c r="H75" s="97"/>
      <c r="I75" s="173">
        <v>3</v>
      </c>
      <c r="J75" s="450"/>
      <c r="K75" s="450"/>
      <c r="L75" s="450"/>
      <c r="M75" s="450"/>
      <c r="N75" s="450"/>
      <c r="O75" s="438"/>
      <c r="P75" s="439"/>
      <c r="Q75" s="439"/>
      <c r="R75" s="440"/>
      <c r="S75" s="99"/>
    </row>
    <row r="76" spans="1:19" ht="20.100000000000001" customHeight="1" x14ac:dyDescent="0.2">
      <c r="A76" s="173">
        <v>4</v>
      </c>
      <c r="B76" s="450"/>
      <c r="C76" s="450"/>
      <c r="D76" s="450"/>
      <c r="E76" s="436"/>
      <c r="F76" s="436"/>
      <c r="G76" s="99"/>
      <c r="H76" s="97"/>
      <c r="I76" s="173">
        <v>4</v>
      </c>
      <c r="J76" s="450"/>
      <c r="K76" s="450"/>
      <c r="L76" s="450"/>
      <c r="M76" s="450"/>
      <c r="N76" s="450"/>
      <c r="O76" s="438"/>
      <c r="P76" s="439"/>
      <c r="Q76" s="439"/>
      <c r="R76" s="440"/>
      <c r="S76" s="99"/>
    </row>
    <row r="77" spans="1:19" ht="20.100000000000001" customHeight="1" thickBot="1" x14ac:dyDescent="0.25">
      <c r="A77" s="170">
        <v>5</v>
      </c>
      <c r="B77" s="450"/>
      <c r="C77" s="450"/>
      <c r="D77" s="450"/>
      <c r="E77" s="437"/>
      <c r="F77" s="437"/>
      <c r="G77" s="95"/>
      <c r="H77" s="97"/>
      <c r="I77" s="170">
        <v>5</v>
      </c>
      <c r="J77" s="450"/>
      <c r="K77" s="450"/>
      <c r="L77" s="450"/>
      <c r="M77" s="450"/>
      <c r="N77" s="450"/>
      <c r="O77" s="441"/>
      <c r="P77" s="442"/>
      <c r="Q77" s="442"/>
      <c r="R77" s="443"/>
      <c r="S77" s="95"/>
    </row>
    <row r="78" spans="1:19" ht="13.5" thickBot="1" x14ac:dyDescent="0.25">
      <c r="A78" s="455" t="s">
        <v>226</v>
      </c>
      <c r="B78" s="456"/>
      <c r="C78" s="456"/>
      <c r="D78" s="456"/>
      <c r="E78" s="456"/>
      <c r="F78" s="456"/>
      <c r="G78" s="211">
        <f>+SUM(G73:G77)</f>
        <v>0</v>
      </c>
      <c r="H78" s="97"/>
      <c r="I78" s="455" t="s">
        <v>189</v>
      </c>
      <c r="J78" s="456"/>
      <c r="K78" s="456"/>
      <c r="L78" s="456"/>
      <c r="M78" s="456"/>
      <c r="N78" s="456"/>
      <c r="O78" s="456"/>
      <c r="P78" s="456"/>
      <c r="Q78" s="456"/>
      <c r="R78" s="457"/>
      <c r="S78" s="96">
        <f>IF(SUM(S73:S77)&gt;45,45,SUM(S73:S77))</f>
        <v>0</v>
      </c>
    </row>
    <row r="79" spans="1:19" ht="13.5" thickBot="1" x14ac:dyDescent="0.25">
      <c r="A79" s="97"/>
      <c r="B79" s="97"/>
      <c r="C79" s="97"/>
      <c r="D79" s="171"/>
      <c r="E79" s="97"/>
      <c r="F79" s="97"/>
      <c r="G79" s="97"/>
      <c r="H79" s="97"/>
      <c r="I79" s="97"/>
      <c r="J79" s="97"/>
      <c r="K79" s="97"/>
      <c r="L79" s="97"/>
      <c r="M79" s="97"/>
      <c r="N79" s="97"/>
      <c r="O79" s="97"/>
      <c r="P79" s="97"/>
      <c r="Q79" s="97"/>
      <c r="R79" s="97"/>
      <c r="S79" s="97"/>
    </row>
    <row r="80" spans="1:19" ht="13.5" thickBot="1" x14ac:dyDescent="0.25">
      <c r="A80" s="447" t="s">
        <v>14</v>
      </c>
      <c r="B80" s="448"/>
      <c r="C80" s="448"/>
      <c r="D80" s="448"/>
      <c r="E80" s="448"/>
      <c r="F80" s="448"/>
      <c r="G80" s="449"/>
      <c r="H80" s="97"/>
      <c r="I80" s="402" t="s">
        <v>30</v>
      </c>
      <c r="J80" s="403"/>
      <c r="K80" s="403"/>
      <c r="L80" s="403"/>
      <c r="M80" s="403"/>
      <c r="N80" s="403"/>
      <c r="O80" s="403"/>
      <c r="P80" s="403"/>
      <c r="Q80" s="403"/>
      <c r="R80" s="403"/>
      <c r="S80" s="404"/>
    </row>
    <row r="81" spans="1:19" ht="13.5" thickBot="1" x14ac:dyDescent="0.25">
      <c r="A81" s="204" t="s">
        <v>25</v>
      </c>
      <c r="B81" s="401" t="s">
        <v>151</v>
      </c>
      <c r="C81" s="479"/>
      <c r="D81" s="479"/>
      <c r="E81" s="479"/>
      <c r="F81" s="480"/>
      <c r="G81" s="210" t="s">
        <v>155</v>
      </c>
      <c r="H81" s="97"/>
      <c r="I81" s="92" t="s">
        <v>25</v>
      </c>
      <c r="J81" s="400" t="s">
        <v>233</v>
      </c>
      <c r="K81" s="396"/>
      <c r="L81" s="396"/>
      <c r="M81" s="396"/>
      <c r="N81" s="444"/>
      <c r="O81" s="451" t="s">
        <v>234</v>
      </c>
      <c r="P81" s="452"/>
      <c r="Q81" s="452"/>
      <c r="R81" s="453"/>
      <c r="S81" s="92" t="s">
        <v>159</v>
      </c>
    </row>
    <row r="82" spans="1:19" ht="21.95" customHeight="1" x14ac:dyDescent="0.2">
      <c r="A82" s="172">
        <v>1</v>
      </c>
      <c r="B82" s="481"/>
      <c r="C82" s="482"/>
      <c r="D82" s="482"/>
      <c r="E82" s="482"/>
      <c r="F82" s="483"/>
      <c r="G82" s="98"/>
      <c r="H82" s="97"/>
      <c r="I82" s="172">
        <v>1</v>
      </c>
      <c r="J82" s="450"/>
      <c r="K82" s="450"/>
      <c r="L82" s="450"/>
      <c r="M82" s="450"/>
      <c r="N82" s="450"/>
      <c r="O82" s="473"/>
      <c r="P82" s="474"/>
      <c r="Q82" s="474"/>
      <c r="R82" s="475"/>
      <c r="S82" s="98"/>
    </row>
    <row r="83" spans="1:19" ht="21.95" customHeight="1" thickBot="1" x14ac:dyDescent="0.25">
      <c r="A83" s="173">
        <v>2</v>
      </c>
      <c r="B83" s="484"/>
      <c r="C83" s="485"/>
      <c r="D83" s="485"/>
      <c r="E83" s="485"/>
      <c r="F83" s="486"/>
      <c r="G83" s="99"/>
      <c r="H83" s="97"/>
      <c r="I83" s="173">
        <v>2</v>
      </c>
      <c r="J83" s="478"/>
      <c r="K83" s="478"/>
      <c r="L83" s="478"/>
      <c r="M83" s="478"/>
      <c r="N83" s="478"/>
      <c r="O83" s="438"/>
      <c r="P83" s="439"/>
      <c r="Q83" s="439"/>
      <c r="R83" s="440"/>
      <c r="S83" s="99"/>
    </row>
    <row r="84" spans="1:19" ht="21.95" customHeight="1" thickBot="1" x14ac:dyDescent="0.25">
      <c r="A84" s="455" t="s">
        <v>232</v>
      </c>
      <c r="B84" s="456"/>
      <c r="C84" s="456"/>
      <c r="D84" s="456"/>
      <c r="E84" s="456"/>
      <c r="F84" s="456"/>
      <c r="G84" s="211">
        <f>SUM(G82:G83)</f>
        <v>0</v>
      </c>
      <c r="I84" s="137">
        <v>3</v>
      </c>
      <c r="J84" s="478"/>
      <c r="K84" s="478"/>
      <c r="L84" s="478"/>
      <c r="M84" s="478"/>
      <c r="N84" s="478"/>
      <c r="O84" s="438"/>
      <c r="P84" s="439"/>
      <c r="Q84" s="439"/>
      <c r="R84" s="440"/>
      <c r="S84" s="94"/>
    </row>
    <row r="85" spans="1:19" ht="21.95" customHeight="1" x14ac:dyDescent="0.2">
      <c r="A85" s="487"/>
      <c r="B85" s="487"/>
      <c r="C85" s="487"/>
      <c r="D85" s="487"/>
      <c r="E85" s="487"/>
      <c r="F85" s="487"/>
      <c r="G85" s="487"/>
      <c r="I85" s="137">
        <v>4</v>
      </c>
      <c r="J85" s="478"/>
      <c r="K85" s="478"/>
      <c r="L85" s="478"/>
      <c r="M85" s="478"/>
      <c r="N85" s="478"/>
      <c r="O85" s="438"/>
      <c r="P85" s="439"/>
      <c r="Q85" s="439"/>
      <c r="R85" s="440"/>
      <c r="S85" s="94"/>
    </row>
    <row r="86" spans="1:19" ht="21.95" customHeight="1" x14ac:dyDescent="0.2">
      <c r="A86" s="488"/>
      <c r="B86" s="488"/>
      <c r="C86" s="488"/>
      <c r="D86" s="488"/>
      <c r="E86" s="488"/>
      <c r="F86" s="488"/>
      <c r="G86" s="488"/>
      <c r="I86" s="174">
        <v>5</v>
      </c>
      <c r="J86" s="498"/>
      <c r="K86" s="498"/>
      <c r="L86" s="498"/>
      <c r="M86" s="498"/>
      <c r="N86" s="498"/>
      <c r="O86" s="441"/>
      <c r="P86" s="442"/>
      <c r="Q86" s="442"/>
      <c r="R86" s="443"/>
      <c r="S86" s="101"/>
    </row>
    <row r="87" spans="1:19" ht="21.95" customHeight="1" x14ac:dyDescent="0.2">
      <c r="A87" s="488"/>
      <c r="B87" s="488"/>
      <c r="C87" s="488"/>
      <c r="D87" s="488"/>
      <c r="E87" s="488"/>
      <c r="F87" s="488"/>
      <c r="G87" s="488"/>
      <c r="I87" s="174">
        <v>6</v>
      </c>
      <c r="J87" s="498"/>
      <c r="K87" s="498"/>
      <c r="L87" s="498"/>
      <c r="M87" s="498"/>
      <c r="N87" s="498"/>
      <c r="O87" s="441"/>
      <c r="P87" s="442"/>
      <c r="Q87" s="442"/>
      <c r="R87" s="443"/>
      <c r="S87" s="101"/>
    </row>
    <row r="88" spans="1:19" ht="21.95" customHeight="1" thickBot="1" x14ac:dyDescent="0.25">
      <c r="A88" s="488"/>
      <c r="B88" s="488"/>
      <c r="C88" s="488"/>
      <c r="D88" s="488"/>
      <c r="E88" s="488"/>
      <c r="F88" s="488"/>
      <c r="G88" s="488"/>
      <c r="I88" s="174">
        <v>7</v>
      </c>
      <c r="J88" s="498"/>
      <c r="K88" s="498"/>
      <c r="L88" s="498"/>
      <c r="M88" s="498"/>
      <c r="N88" s="498"/>
      <c r="O88" s="441"/>
      <c r="P88" s="442"/>
      <c r="Q88" s="442"/>
      <c r="R88" s="443"/>
      <c r="S88" s="101"/>
    </row>
    <row r="89" spans="1:19" ht="13.5" thickBot="1" x14ac:dyDescent="0.25">
      <c r="A89" s="488"/>
      <c r="B89" s="488"/>
      <c r="C89" s="488"/>
      <c r="D89" s="488"/>
      <c r="E89" s="488"/>
      <c r="F89" s="488"/>
      <c r="G89" s="488"/>
      <c r="I89" s="499" t="s">
        <v>235</v>
      </c>
      <c r="J89" s="500"/>
      <c r="K89" s="500"/>
      <c r="L89" s="500"/>
      <c r="M89" s="500"/>
      <c r="N89" s="500"/>
      <c r="O89" s="500"/>
      <c r="P89" s="500"/>
      <c r="Q89" s="500"/>
      <c r="R89" s="501"/>
      <c r="S89" s="96">
        <f>SUM(S82:S88)</f>
        <v>0</v>
      </c>
    </row>
    <row r="90" spans="1:19" ht="13.5" thickBot="1" x14ac:dyDescent="0.25">
      <c r="A90" s="488"/>
      <c r="B90" s="488"/>
      <c r="C90" s="488"/>
      <c r="D90" s="488"/>
      <c r="E90" s="488"/>
      <c r="F90" s="488"/>
      <c r="G90" s="488"/>
      <c r="H90" s="102"/>
      <c r="I90" s="102"/>
      <c r="J90" s="102"/>
      <c r="K90" s="102"/>
      <c r="L90" s="102"/>
      <c r="M90" s="102"/>
    </row>
    <row r="91" spans="1:19" x14ac:dyDescent="0.2">
      <c r="A91" s="102"/>
      <c r="B91" s="497" t="s">
        <v>236</v>
      </c>
      <c r="C91" s="497"/>
      <c r="D91" s="497"/>
      <c r="E91" s="502" t="s">
        <v>237</v>
      </c>
      <c r="F91" s="502"/>
      <c r="G91" s="502"/>
      <c r="H91" s="102"/>
      <c r="I91" s="102"/>
      <c r="J91" s="102"/>
      <c r="K91" s="102"/>
      <c r="L91" s="102"/>
      <c r="M91" s="102"/>
      <c r="N91" s="489" t="s">
        <v>21</v>
      </c>
      <c r="O91" s="490"/>
      <c r="P91" s="490"/>
      <c r="Q91" s="490"/>
      <c r="R91" s="493">
        <f>+M35+G45+S45+G54+S54+G60+S60+G69+S69+G78+S78+G84+S89</f>
        <v>0</v>
      </c>
      <c r="S91" s="494"/>
    </row>
    <row r="92" spans="1:19" ht="13.5" thickBot="1" x14ac:dyDescent="0.25">
      <c r="A92" s="102"/>
      <c r="B92" s="102"/>
      <c r="C92" s="102"/>
      <c r="D92" s="175"/>
      <c r="E92" s="102"/>
      <c r="F92" s="102"/>
      <c r="G92" s="102"/>
      <c r="H92" s="102"/>
      <c r="I92" s="102"/>
      <c r="J92" s="102"/>
      <c r="K92" s="102"/>
      <c r="L92" s="102"/>
      <c r="M92" s="102"/>
      <c r="N92" s="491"/>
      <c r="O92" s="492"/>
      <c r="P92" s="492"/>
      <c r="Q92" s="492"/>
      <c r="R92" s="495"/>
      <c r="S92" s="496"/>
    </row>
    <row r="93" spans="1:19" x14ac:dyDescent="0.2">
      <c r="A93" s="102"/>
      <c r="B93" s="212" t="s">
        <v>279</v>
      </c>
      <c r="C93" s="102"/>
      <c r="D93" s="175"/>
      <c r="E93" s="102"/>
      <c r="F93" s="102"/>
      <c r="G93" s="102"/>
      <c r="H93" s="102"/>
      <c r="I93" s="102"/>
      <c r="J93" s="102"/>
      <c r="K93" s="102"/>
      <c r="L93" s="102"/>
      <c r="M93" s="102"/>
      <c r="N93" s="102"/>
      <c r="O93" s="102"/>
      <c r="P93" s="102"/>
      <c r="Q93" s="102"/>
      <c r="R93" s="102"/>
      <c r="S93" s="102"/>
    </row>
    <row r="97" spans="5:5" x14ac:dyDescent="0.2">
      <c r="E97" s="176"/>
    </row>
  </sheetData>
  <sheetProtection algorithmName="SHA-512" hashValue="sWz3/ctMFBA3rpw+cHZRyob8Eh+qxiU56mhg4GxGFIMyd4jIiA7jOmheDuAVWrAulE6WgubHKzTe/xt7kV7vhA==" saltValue="1WpnHCm/V/qZRzMaAr6WlA==" spinCount="100000" sheet="1" objects="1" scenarios="1"/>
  <mergeCells count="197">
    <mergeCell ref="A1:S1"/>
    <mergeCell ref="A2:S2"/>
    <mergeCell ref="A3:N3"/>
    <mergeCell ref="O3:P3"/>
    <mergeCell ref="Q3:R3"/>
    <mergeCell ref="A5:C5"/>
    <mergeCell ref="D5:G5"/>
    <mergeCell ref="J5:M5"/>
    <mergeCell ref="N5:R5"/>
    <mergeCell ref="A11:C11"/>
    <mergeCell ref="D11:G11"/>
    <mergeCell ref="J11:M11"/>
    <mergeCell ref="N11:R11"/>
    <mergeCell ref="A13:S13"/>
    <mergeCell ref="A16:E16"/>
    <mergeCell ref="G16:K16"/>
    <mergeCell ref="A7:C7"/>
    <mergeCell ref="D7:G7"/>
    <mergeCell ref="J7:M7"/>
    <mergeCell ref="N7:R7"/>
    <mergeCell ref="A9:C9"/>
    <mergeCell ref="D9:G9"/>
    <mergeCell ref="J9:M9"/>
    <mergeCell ref="N9:R9"/>
    <mergeCell ref="J18:J19"/>
    <mergeCell ref="K18:M18"/>
    <mergeCell ref="N18:S18"/>
    <mergeCell ref="A28:J28"/>
    <mergeCell ref="A29:J29"/>
    <mergeCell ref="A30:J30"/>
    <mergeCell ref="A18:A19"/>
    <mergeCell ref="B18:B19"/>
    <mergeCell ref="C18:C19"/>
    <mergeCell ref="D18:G18"/>
    <mergeCell ref="H18:H19"/>
    <mergeCell ref="I18:I19"/>
    <mergeCell ref="B39:D39"/>
    <mergeCell ref="E39:F39"/>
    <mergeCell ref="J39:N39"/>
    <mergeCell ref="O39:R39"/>
    <mergeCell ref="B40:D40"/>
    <mergeCell ref="E40:F40"/>
    <mergeCell ref="J40:N40"/>
    <mergeCell ref="O40:R40"/>
    <mergeCell ref="G33:N33"/>
    <mergeCell ref="G34:L34"/>
    <mergeCell ref="M34:N34"/>
    <mergeCell ref="G35:L35"/>
    <mergeCell ref="M35:N35"/>
    <mergeCell ref="A38:G38"/>
    <mergeCell ref="I38:S38"/>
    <mergeCell ref="B43:D43"/>
    <mergeCell ref="E43:F43"/>
    <mergeCell ref="J43:N43"/>
    <mergeCell ref="O43:R43"/>
    <mergeCell ref="B44:D44"/>
    <mergeCell ref="E44:F44"/>
    <mergeCell ref="J44:N44"/>
    <mergeCell ref="O44:R44"/>
    <mergeCell ref="B41:D41"/>
    <mergeCell ref="E41:F41"/>
    <mergeCell ref="J41:N41"/>
    <mergeCell ref="O41:R41"/>
    <mergeCell ref="B42:D42"/>
    <mergeCell ref="E42:F42"/>
    <mergeCell ref="J42:N42"/>
    <mergeCell ref="O42:R42"/>
    <mergeCell ref="B49:D49"/>
    <mergeCell ref="E49:F49"/>
    <mergeCell ref="J49:N49"/>
    <mergeCell ref="O49:R49"/>
    <mergeCell ref="B50:D50"/>
    <mergeCell ref="E50:F50"/>
    <mergeCell ref="J50:N50"/>
    <mergeCell ref="O50:R50"/>
    <mergeCell ref="A45:F45"/>
    <mergeCell ref="I45:R45"/>
    <mergeCell ref="A47:G47"/>
    <mergeCell ref="I47:S47"/>
    <mergeCell ref="B48:D48"/>
    <mergeCell ref="E48:F48"/>
    <mergeCell ref="J48:N48"/>
    <mergeCell ref="O48:R48"/>
    <mergeCell ref="B53:D53"/>
    <mergeCell ref="E53:F53"/>
    <mergeCell ref="J53:N53"/>
    <mergeCell ref="O53:R53"/>
    <mergeCell ref="A54:F54"/>
    <mergeCell ref="I54:R54"/>
    <mergeCell ref="B51:D51"/>
    <mergeCell ref="E51:F51"/>
    <mergeCell ref="J51:N51"/>
    <mergeCell ref="O51:R51"/>
    <mergeCell ref="B52:D52"/>
    <mergeCell ref="E52:F52"/>
    <mergeCell ref="J52:N52"/>
    <mergeCell ref="O52:R52"/>
    <mergeCell ref="B58:D58"/>
    <mergeCell ref="E58:F58"/>
    <mergeCell ref="J58:N58"/>
    <mergeCell ref="O58:R58"/>
    <mergeCell ref="B59:D59"/>
    <mergeCell ref="E59:F59"/>
    <mergeCell ref="J59:N59"/>
    <mergeCell ref="O59:R59"/>
    <mergeCell ref="A56:G56"/>
    <mergeCell ref="I56:S56"/>
    <mergeCell ref="B57:D57"/>
    <mergeCell ref="E57:F57"/>
    <mergeCell ref="J57:N57"/>
    <mergeCell ref="O57:R57"/>
    <mergeCell ref="B64:D64"/>
    <mergeCell ref="E64:F64"/>
    <mergeCell ref="J64:N64"/>
    <mergeCell ref="O64:R64"/>
    <mergeCell ref="B65:D65"/>
    <mergeCell ref="E65:F65"/>
    <mergeCell ref="J65:N65"/>
    <mergeCell ref="O65:R65"/>
    <mergeCell ref="A60:F60"/>
    <mergeCell ref="I60:R60"/>
    <mergeCell ref="A62:G62"/>
    <mergeCell ref="I62:S62"/>
    <mergeCell ref="B63:D63"/>
    <mergeCell ref="E63:F63"/>
    <mergeCell ref="J63:N63"/>
    <mergeCell ref="O63:R63"/>
    <mergeCell ref="B68:D68"/>
    <mergeCell ref="E68:F68"/>
    <mergeCell ref="J68:N68"/>
    <mergeCell ref="O68:R68"/>
    <mergeCell ref="A69:F69"/>
    <mergeCell ref="I69:R69"/>
    <mergeCell ref="B66:D66"/>
    <mergeCell ref="E66:F66"/>
    <mergeCell ref="J66:N66"/>
    <mergeCell ref="O66:R66"/>
    <mergeCell ref="B67:D67"/>
    <mergeCell ref="E67:F67"/>
    <mergeCell ref="J67:N67"/>
    <mergeCell ref="O67:R67"/>
    <mergeCell ref="B73:D73"/>
    <mergeCell ref="E73:F73"/>
    <mergeCell ref="J73:N73"/>
    <mergeCell ref="O73:R73"/>
    <mergeCell ref="B74:D74"/>
    <mergeCell ref="E74:F74"/>
    <mergeCell ref="J74:N74"/>
    <mergeCell ref="O74:R74"/>
    <mergeCell ref="A71:G71"/>
    <mergeCell ref="I71:S71"/>
    <mergeCell ref="B72:D72"/>
    <mergeCell ref="E72:F72"/>
    <mergeCell ref="J72:N72"/>
    <mergeCell ref="O72:R72"/>
    <mergeCell ref="B77:D77"/>
    <mergeCell ref="E77:F77"/>
    <mergeCell ref="J77:N77"/>
    <mergeCell ref="O77:R77"/>
    <mergeCell ref="A78:F78"/>
    <mergeCell ref="I78:R78"/>
    <mergeCell ref="B75:D75"/>
    <mergeCell ref="E75:F75"/>
    <mergeCell ref="J75:N75"/>
    <mergeCell ref="O75:R75"/>
    <mergeCell ref="B76:D76"/>
    <mergeCell ref="E76:F76"/>
    <mergeCell ref="J76:N76"/>
    <mergeCell ref="O76:R76"/>
    <mergeCell ref="B83:F83"/>
    <mergeCell ref="J83:N83"/>
    <mergeCell ref="O83:R83"/>
    <mergeCell ref="A84:F84"/>
    <mergeCell ref="J84:N84"/>
    <mergeCell ref="O84:R84"/>
    <mergeCell ref="A80:G80"/>
    <mergeCell ref="I80:S80"/>
    <mergeCell ref="B81:F81"/>
    <mergeCell ref="J81:N81"/>
    <mergeCell ref="O81:R81"/>
    <mergeCell ref="B82:F82"/>
    <mergeCell ref="J82:N82"/>
    <mergeCell ref="O82:R82"/>
    <mergeCell ref="B91:D91"/>
    <mergeCell ref="E91:G91"/>
    <mergeCell ref="N91:Q92"/>
    <mergeCell ref="R91:S92"/>
    <mergeCell ref="A85:G90"/>
    <mergeCell ref="J85:N85"/>
    <mergeCell ref="O85:R85"/>
    <mergeCell ref="J86:N86"/>
    <mergeCell ref="O86:R86"/>
    <mergeCell ref="J87:N87"/>
    <mergeCell ref="O87:R87"/>
    <mergeCell ref="J88:N88"/>
    <mergeCell ref="O88:R88"/>
    <mergeCell ref="I89:R89"/>
  </mergeCells>
  <dataValidations count="6">
    <dataValidation type="decimal" allowBlank="1" showInputMessage="1" showErrorMessage="1" errorTitle="Error" error="Solo se permiten datos númericos" sqref="J20:J27">
      <formula1>0</formula1>
      <formula2>100</formula2>
    </dataValidation>
    <dataValidation type="decimal" allowBlank="1" showInputMessage="1" showErrorMessage="1" errorTitle="Error" error="Solo se permiten datos numericos" sqref="K20:L20">
      <formula1>0</formula1>
      <formula2>100</formula2>
    </dataValidation>
    <dataValidation type="decimal" allowBlank="1" showInputMessage="1" showErrorMessage="1" errorTitle="Error" error="Solo se permiten datos numericos." sqref="M20">
      <formula1>0</formula1>
      <formula2>100</formula2>
    </dataValidation>
    <dataValidation allowBlank="1" showInputMessage="1" showErrorMessage="1" errorTitle="Error" error="Seleccione un Item de la lista" sqref="B82"/>
    <dataValidation allowBlank="1" showInputMessage="1" showErrorMessage="1" errorTitle="Error" error="Seleccione una opción del listado" sqref="J82:N82"/>
    <dataValidation allowBlank="1" showInputMessage="1" showErrorMessage="1" errorTitle="Error" error="Seleccione el nivel educativo._x000a_Límite:_x000a_Pregrado[20 Horas]_x000a_Posgrado[30 Horas]" sqref="G64"/>
  </dataValidations>
  <pageMargins left="0.3" right="0.25" top="0.75" bottom="0.25" header="0.3" footer="0.3"/>
  <pageSetup paperSize="14" scale="66" orientation="landscape" r:id="rId1"/>
  <rowBreaks count="1" manualBreakCount="1">
    <brk id="55" max="16383" man="1"/>
  </rowBreaks>
  <drawing r:id="rId2"/>
  <extLst>
    <ext xmlns:x14="http://schemas.microsoft.com/office/spreadsheetml/2009/9/main" uri="{CCE6A557-97BC-4b89-ADB6-D9C93CAAB3DF}">
      <x14:dataValidations xmlns:xm="http://schemas.microsoft.com/office/excel/2006/main" count="18">
        <x14:dataValidation type="list" showInputMessage="1" showErrorMessage="1" errorTitle="Error" error="Seleccione un valor de la lista desplegable">
          <x14:formula1>
            <xm:f>INFORMACION!$A$2:$A$3</xm:f>
          </x14:formula1>
          <xm:sqref>B20:B26</xm:sqref>
        </x14:dataValidation>
        <x14:dataValidation type="list" showInputMessage="1" showErrorMessage="1">
          <x14:formula1>
            <xm:f>INFORMACION!$B$2:$B$3</xm:f>
          </x14:formula1>
          <xm:sqref>C20:C26</xm:sqref>
        </x14:dataValidation>
        <x14:dataValidation type="list" showInputMessage="1" showErrorMessage="1">
          <x14:formula1>
            <xm:f>INFORMACION!$C$2:$C$23</xm:f>
          </x14:formula1>
          <xm:sqref>I20:I27</xm:sqref>
        </x14:dataValidation>
        <x14:dataValidation type="list" showInputMessage="1" showErrorMessage="1" errorTitle="Error" error="Seleccione una opción de la lista desplegable">
          <x14:formula1>
            <xm:f>INFORMACION!$D$2:$D$7</xm:f>
          </x14:formula1>
          <xm:sqref>G20:G26</xm:sqref>
        </x14:dataValidation>
        <x14:dataValidation type="list" allowBlank="1" showInputMessage="1" showErrorMessage="1" errorTitle="Error" error="Seleccione el tipo de vinculación del listado">
          <x14:formula1>
            <xm:f>INFORMACION!$F$3:$F$4</xm:f>
          </x14:formula1>
          <xm:sqref>D9:G9</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una opción del listado">
          <x14:formula1>
            <xm:f>INFORMACION!$T$2:$T$4</xm:f>
          </x14:formula1>
          <xm:sqref>E17 G16</xm:sqref>
        </x14:dataValidation>
        <x14:dataValidation type="list" allowBlank="1" showInputMessage="1" showErrorMessage="1" errorTitle="Error" error="Seleccione un Item de la lista">
          <x14:formula1>
            <xm:f>INFORMACION!$W$2:$W$14</xm:f>
          </x14:formula1>
          <xm:sqref>B49:D53</xm:sqref>
        </x14:dataValidation>
        <x14:dataValidation type="list" allowBlank="1" showInputMessage="1" showErrorMessage="1" errorTitle="Error" error="Seleccione una opción del listado">
          <x14:formula1>
            <xm:f>INFORMACION!$X$2:$X$5</xm:f>
          </x14:formula1>
          <xm:sqref>J49:N53</xm:sqref>
        </x14:dataValidation>
        <x14:dataValidation type="list" allowBlank="1" showInputMessage="1" showErrorMessage="1" errorTitle="Error" error="Seleccione un Item de la lista">
          <x14:formula1>
            <xm:f>INFORMACION!$A$2:$A$3</xm:f>
          </x14:formula1>
          <xm:sqref>B64:D68</xm:sqref>
        </x14:dataValidation>
        <x14:dataValidation type="list" allowBlank="1" showInputMessage="1" showErrorMessage="1" errorTitle="Error" error="Seleccione una opción del listado">
          <x14:formula1>
            <xm:f>INFORMACION!$Y$2:$Y$4</xm:f>
          </x14:formula1>
          <xm:sqref>J64:N68</xm:sqref>
        </x14:dataValidation>
        <x14:dataValidation type="list" allowBlank="1" showInputMessage="1" showErrorMessage="1" errorTitle="Error" error="Seleccione un Item de la lista">
          <x14:formula1>
            <xm:f>INFORMACION!$Z$2:$Z$9</xm:f>
          </x14:formula1>
          <xm:sqref>B58:D59</xm:sqref>
        </x14:dataValidation>
        <x14:dataValidation type="list" allowBlank="1" showInputMessage="1" showErrorMessage="1" errorTitle="Error" error="Seleccione una opción del listado">
          <x14:formula1>
            <xm:f>INFORMACION!$AB$2:$AB$12</xm:f>
          </x14:formula1>
          <xm:sqref>J58:N59</xm:sqref>
        </x14:dataValidation>
        <x14:dataValidation type="list" allowBlank="1" showInputMessage="1" showErrorMessage="1" errorTitle="Error" error="Seleccione un Item de la lista">
          <x14:formula1>
            <xm:f>INFORMACION!$AC$2:$AC$8</xm:f>
          </x14:formula1>
          <xm:sqref>B73:D77</xm:sqref>
        </x14:dataValidation>
        <x14:dataValidation type="list" allowBlank="1" showInputMessage="1" showErrorMessage="1" errorTitle="Error" error="Seleccione una opción del listado">
          <x14:formula1>
            <xm:f>INFORMACION!$AD$2:$AD$5</xm:f>
          </x14:formula1>
          <xm:sqref>J73:N77</xm:sqref>
        </x14:dataValidation>
        <x14:dataValidation type="list" allowBlank="1" showInputMessage="1" showErrorMessage="1" errorTitle="Error" error="Seleccione una opción de la lista">
          <x14:formula1>
            <xm:f>INFORMACION!$AE$2:$AE$5</xm:f>
          </x14:formula1>
          <xm:sqref>B40:D44</xm:sqref>
        </x14:dataValidation>
        <x14:dataValidation type="list" allowBlank="1" showInputMessage="1" showErrorMessage="1" errorTitle="Error" error="Seleccione una opción de la lista">
          <x14:formula1>
            <xm:f>INFORMACION!$AF$2:$AF$3</xm:f>
          </x14:formula1>
          <xm:sqref>J40:N44</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97"/>
  <sheetViews>
    <sheetView zoomScale="90" zoomScaleNormal="90" workbookViewId="0">
      <selection activeCell="J82" sqref="J82:S88"/>
    </sheetView>
  </sheetViews>
  <sheetFormatPr baseColWidth="10" defaultColWidth="11.42578125" defaultRowHeight="12.75" x14ac:dyDescent="0.2"/>
  <cols>
    <col min="1" max="1" width="3.7109375" style="91" bestFit="1" customWidth="1"/>
    <col min="2" max="2" width="10" style="91" customWidth="1"/>
    <col min="3" max="3" width="9.5703125" style="91" customWidth="1"/>
    <col min="4" max="4" width="10.5703125" style="166" customWidth="1"/>
    <col min="5" max="5" width="54" style="91" customWidth="1"/>
    <col min="6" max="6" width="3.7109375" style="91" customWidth="1"/>
    <col min="7" max="7" width="26.28515625" style="91" customWidth="1"/>
    <col min="8" max="9" width="3.7109375" style="91" customWidth="1"/>
    <col min="10" max="10" width="5.5703125" style="91" bestFit="1" customWidth="1"/>
    <col min="11" max="11" width="6" style="91" bestFit="1" customWidth="1"/>
    <col min="12" max="13" width="6" style="91" customWidth="1"/>
    <col min="14" max="18" width="9.28515625" style="91" customWidth="1"/>
    <col min="19" max="19" width="10" style="91" customWidth="1"/>
    <col min="20" max="16384" width="11.42578125" style="91"/>
  </cols>
  <sheetData>
    <row r="1" spans="1:19" x14ac:dyDescent="0.2">
      <c r="A1" s="408" t="s">
        <v>24</v>
      </c>
      <c r="B1" s="409"/>
      <c r="C1" s="409"/>
      <c r="D1" s="409"/>
      <c r="E1" s="409"/>
      <c r="F1" s="409"/>
      <c r="G1" s="409"/>
      <c r="H1" s="409"/>
      <c r="I1" s="409"/>
      <c r="J1" s="409"/>
      <c r="K1" s="409"/>
      <c r="L1" s="409"/>
      <c r="M1" s="409"/>
      <c r="N1" s="409"/>
      <c r="O1" s="409"/>
      <c r="P1" s="409"/>
      <c r="Q1" s="409"/>
      <c r="R1" s="409"/>
      <c r="S1" s="410"/>
    </row>
    <row r="2" spans="1:19" ht="13.5" thickBot="1" x14ac:dyDescent="0.25">
      <c r="A2" s="377" t="s">
        <v>278</v>
      </c>
      <c r="B2" s="378"/>
      <c r="C2" s="378"/>
      <c r="D2" s="378"/>
      <c r="E2" s="378"/>
      <c r="F2" s="378"/>
      <c r="G2" s="378"/>
      <c r="H2" s="378"/>
      <c r="I2" s="378"/>
      <c r="J2" s="378"/>
      <c r="K2" s="378"/>
      <c r="L2" s="378"/>
      <c r="M2" s="378"/>
      <c r="N2" s="378"/>
      <c r="O2" s="378"/>
      <c r="P2" s="378"/>
      <c r="Q2" s="378"/>
      <c r="R2" s="378"/>
      <c r="S2" s="411"/>
    </row>
    <row r="3" spans="1:19" ht="13.5" thickBot="1" x14ac:dyDescent="0.25">
      <c r="A3" s="377" t="s">
        <v>153</v>
      </c>
      <c r="B3" s="378"/>
      <c r="C3" s="378"/>
      <c r="D3" s="378"/>
      <c r="E3" s="378"/>
      <c r="F3" s="378"/>
      <c r="G3" s="378"/>
      <c r="H3" s="378"/>
      <c r="I3" s="378"/>
      <c r="J3" s="378"/>
      <c r="K3" s="378"/>
      <c r="L3" s="378"/>
      <c r="M3" s="378"/>
      <c r="N3" s="378"/>
      <c r="O3" s="378" t="s">
        <v>0</v>
      </c>
      <c r="P3" s="411"/>
      <c r="Q3" s="434">
        <f>'RESUMEN-DPTO'!AK8</f>
        <v>0</v>
      </c>
      <c r="R3" s="435"/>
      <c r="S3" s="80"/>
    </row>
    <row r="4" spans="1:19" ht="13.5" thickBot="1" x14ac:dyDescent="0.25">
      <c r="A4" s="115"/>
      <c r="B4" s="103"/>
      <c r="C4" s="103"/>
      <c r="D4" s="116"/>
      <c r="E4" s="103"/>
      <c r="F4" s="103"/>
      <c r="G4" s="103"/>
      <c r="H4" s="103"/>
      <c r="I4" s="103"/>
      <c r="J4" s="103"/>
      <c r="K4" s="103"/>
      <c r="L4" s="103"/>
      <c r="M4" s="103"/>
      <c r="N4" s="103"/>
      <c r="O4" s="103"/>
      <c r="P4" s="103"/>
      <c r="Q4" s="103"/>
      <c r="R4" s="103"/>
      <c r="S4" s="80"/>
    </row>
    <row r="5" spans="1:19" ht="13.5" thickBot="1" x14ac:dyDescent="0.25">
      <c r="A5" s="377" t="s">
        <v>56</v>
      </c>
      <c r="B5" s="378"/>
      <c r="C5" s="378"/>
      <c r="D5" s="379">
        <f>'RESUMEN-DPTO'!D8:O8</f>
        <v>0</v>
      </c>
      <c r="E5" s="380"/>
      <c r="F5" s="380"/>
      <c r="G5" s="381"/>
      <c r="H5" s="103"/>
      <c r="I5" s="103"/>
      <c r="J5" s="386" t="s">
        <v>28</v>
      </c>
      <c r="K5" s="386"/>
      <c r="L5" s="386"/>
      <c r="M5" s="386"/>
      <c r="N5" s="379">
        <f>'RESUMEN-DPTO'!T8</f>
        <v>0</v>
      </c>
      <c r="O5" s="387"/>
      <c r="P5" s="387"/>
      <c r="Q5" s="387"/>
      <c r="R5" s="388"/>
      <c r="S5" s="80"/>
    </row>
    <row r="6" spans="1:19" ht="3" customHeight="1" thickBot="1" x14ac:dyDescent="0.25">
      <c r="A6" s="117"/>
      <c r="B6" s="118"/>
      <c r="C6" s="118"/>
      <c r="D6" s="116"/>
      <c r="E6" s="103"/>
      <c r="F6" s="103"/>
      <c r="G6" s="103"/>
      <c r="H6" s="103"/>
      <c r="I6" s="103"/>
      <c r="J6" s="203"/>
      <c r="K6" s="203"/>
      <c r="L6" s="203"/>
      <c r="M6" s="203"/>
      <c r="N6" s="103"/>
      <c r="O6" s="103"/>
      <c r="P6" s="103"/>
      <c r="Q6" s="103"/>
      <c r="R6" s="103"/>
      <c r="S6" s="80"/>
    </row>
    <row r="7" spans="1:19" ht="13.5" thickBot="1" x14ac:dyDescent="0.25">
      <c r="A7" s="377" t="s">
        <v>138</v>
      </c>
      <c r="B7" s="378"/>
      <c r="C7" s="378"/>
      <c r="D7" s="382"/>
      <c r="E7" s="383"/>
      <c r="F7" s="383"/>
      <c r="G7" s="384"/>
      <c r="H7" s="103"/>
      <c r="I7" s="103"/>
      <c r="J7" s="386" t="s">
        <v>55</v>
      </c>
      <c r="K7" s="386"/>
      <c r="L7" s="386"/>
      <c r="M7" s="386"/>
      <c r="N7" s="389"/>
      <c r="O7" s="390"/>
      <c r="P7" s="390"/>
      <c r="Q7" s="390"/>
      <c r="R7" s="391"/>
      <c r="S7" s="80"/>
    </row>
    <row r="8" spans="1:19" ht="2.25" customHeight="1" thickBot="1" x14ac:dyDescent="0.25">
      <c r="A8" s="117"/>
      <c r="B8" s="118"/>
      <c r="C8" s="118"/>
      <c r="D8" s="116"/>
      <c r="E8" s="103"/>
      <c r="F8" s="103"/>
      <c r="G8" s="103"/>
      <c r="H8" s="103"/>
      <c r="I8" s="103"/>
      <c r="J8" s="203"/>
      <c r="K8" s="203"/>
      <c r="L8" s="203"/>
      <c r="M8" s="203"/>
      <c r="N8" s="103"/>
      <c r="O8" s="103"/>
      <c r="P8" s="103"/>
      <c r="Q8" s="103"/>
      <c r="R8" s="103"/>
      <c r="S8" s="80"/>
    </row>
    <row r="9" spans="1:19" ht="13.5" thickBot="1" x14ac:dyDescent="0.25">
      <c r="A9" s="377" t="s">
        <v>42</v>
      </c>
      <c r="B9" s="378"/>
      <c r="C9" s="378"/>
      <c r="D9" s="385"/>
      <c r="E9" s="383"/>
      <c r="F9" s="383"/>
      <c r="G9" s="384"/>
      <c r="H9" s="103"/>
      <c r="I9" s="103"/>
      <c r="J9" s="386" t="s">
        <v>106</v>
      </c>
      <c r="K9" s="386"/>
      <c r="L9" s="386"/>
      <c r="M9" s="386"/>
      <c r="N9" s="392"/>
      <c r="O9" s="390"/>
      <c r="P9" s="390"/>
      <c r="Q9" s="390"/>
      <c r="R9" s="391"/>
      <c r="S9" s="80"/>
    </row>
    <row r="10" spans="1:19" ht="2.25" customHeight="1" thickBot="1" x14ac:dyDescent="0.25">
      <c r="A10" s="117"/>
      <c r="B10" s="118"/>
      <c r="C10" s="118"/>
      <c r="D10" s="116"/>
      <c r="E10" s="103"/>
      <c r="F10" s="103"/>
      <c r="G10" s="103"/>
      <c r="H10" s="103"/>
      <c r="I10" s="103"/>
      <c r="J10" s="118"/>
      <c r="K10" s="118"/>
      <c r="L10" s="118"/>
      <c r="M10" s="118"/>
      <c r="N10" s="103"/>
      <c r="O10" s="103"/>
      <c r="P10" s="103"/>
      <c r="Q10" s="103"/>
      <c r="R10" s="103"/>
      <c r="S10" s="80"/>
    </row>
    <row r="11" spans="1:19" ht="13.5" thickBot="1" x14ac:dyDescent="0.25">
      <c r="A11" s="377" t="s">
        <v>139</v>
      </c>
      <c r="B11" s="378"/>
      <c r="C11" s="378"/>
      <c r="D11" s="385"/>
      <c r="E11" s="383"/>
      <c r="F11" s="383"/>
      <c r="G11" s="384"/>
      <c r="H11" s="103"/>
      <c r="I11" s="103"/>
      <c r="J11" s="386" t="s">
        <v>109</v>
      </c>
      <c r="K11" s="386"/>
      <c r="L11" s="386"/>
      <c r="M11" s="386"/>
      <c r="N11" s="393"/>
      <c r="O11" s="394"/>
      <c r="P11" s="394"/>
      <c r="Q11" s="394"/>
      <c r="R11" s="395"/>
      <c r="S11" s="80"/>
    </row>
    <row r="12" spans="1:19" ht="6.75" customHeight="1" thickBot="1" x14ac:dyDescent="0.25">
      <c r="A12" s="120"/>
      <c r="B12" s="104"/>
      <c r="C12" s="104"/>
      <c r="D12" s="121"/>
      <c r="E12" s="104"/>
      <c r="F12" s="104"/>
      <c r="G12" s="104"/>
      <c r="H12" s="104"/>
      <c r="I12" s="104"/>
      <c r="J12" s="104"/>
      <c r="K12" s="104"/>
      <c r="L12" s="104"/>
      <c r="M12" s="104"/>
      <c r="N12" s="104"/>
      <c r="O12" s="104"/>
      <c r="P12" s="104"/>
      <c r="Q12" s="104"/>
      <c r="R12" s="104"/>
      <c r="S12" s="81"/>
    </row>
    <row r="13" spans="1:19" ht="13.5" thickBot="1" x14ac:dyDescent="0.25">
      <c r="A13" s="405" t="s">
        <v>26</v>
      </c>
      <c r="B13" s="406"/>
      <c r="C13" s="406"/>
      <c r="D13" s="406"/>
      <c r="E13" s="406"/>
      <c r="F13" s="406"/>
      <c r="G13" s="406"/>
      <c r="H13" s="406"/>
      <c r="I13" s="406"/>
      <c r="J13" s="406"/>
      <c r="K13" s="406"/>
      <c r="L13" s="406"/>
      <c r="M13" s="406"/>
      <c r="N13" s="406"/>
      <c r="O13" s="406"/>
      <c r="P13" s="406"/>
      <c r="Q13" s="406"/>
      <c r="R13" s="406"/>
      <c r="S13" s="407"/>
    </row>
    <row r="14" spans="1:19" ht="4.5" customHeight="1" thickBot="1" x14ac:dyDescent="0.25">
      <c r="A14" s="122"/>
      <c r="B14" s="105"/>
      <c r="C14" s="105"/>
      <c r="D14" s="105"/>
      <c r="E14" s="105"/>
      <c r="F14" s="105"/>
      <c r="G14" s="105"/>
      <c r="H14" s="105"/>
      <c r="I14" s="105"/>
      <c r="J14" s="105"/>
      <c r="K14" s="105"/>
      <c r="L14" s="105"/>
      <c r="M14" s="105"/>
      <c r="N14" s="105"/>
      <c r="O14" s="105"/>
      <c r="P14" s="105"/>
      <c r="Q14" s="105"/>
      <c r="R14" s="105"/>
      <c r="S14" s="82"/>
    </row>
    <row r="15" spans="1:19" s="124" customFormat="1" ht="3" customHeight="1" thickBot="1" x14ac:dyDescent="0.25">
      <c r="A15" s="208"/>
      <c r="B15" s="209"/>
      <c r="C15" s="209"/>
      <c r="D15" s="209"/>
      <c r="E15" s="209"/>
      <c r="F15" s="209"/>
      <c r="G15" s="209"/>
      <c r="H15" s="209"/>
      <c r="I15" s="209"/>
      <c r="J15" s="209"/>
      <c r="K15" s="209"/>
      <c r="L15" s="209"/>
      <c r="M15" s="209"/>
      <c r="N15" s="209"/>
      <c r="O15" s="209"/>
      <c r="P15" s="209"/>
      <c r="Q15" s="209"/>
      <c r="R15" s="209"/>
      <c r="S15" s="83"/>
    </row>
    <row r="16" spans="1:19" s="124" customFormat="1" ht="13.5" thickBot="1" x14ac:dyDescent="0.25">
      <c r="A16" s="429" t="s">
        <v>273</v>
      </c>
      <c r="B16" s="430"/>
      <c r="C16" s="430"/>
      <c r="D16" s="430"/>
      <c r="E16" s="430"/>
      <c r="F16" s="100"/>
      <c r="G16" s="431" t="s">
        <v>145</v>
      </c>
      <c r="H16" s="432"/>
      <c r="I16" s="432"/>
      <c r="J16" s="432"/>
      <c r="K16" s="433"/>
      <c r="L16" s="209"/>
      <c r="M16" s="209"/>
      <c r="N16" s="209"/>
      <c r="O16" s="209"/>
      <c r="P16" s="209"/>
      <c r="Q16" s="209"/>
      <c r="R16" s="209"/>
      <c r="S16" s="83"/>
    </row>
    <row r="17" spans="1:19" s="124" customFormat="1" ht="3" customHeight="1" thickBot="1" x14ac:dyDescent="0.25">
      <c r="A17" s="208"/>
      <c r="B17" s="209"/>
      <c r="C17" s="209"/>
      <c r="D17" s="209"/>
      <c r="E17" s="209"/>
      <c r="F17" s="209"/>
      <c r="G17" s="209"/>
      <c r="H17" s="209"/>
      <c r="I17" s="209"/>
      <c r="J17" s="209"/>
      <c r="K17" s="209"/>
      <c r="L17" s="209"/>
      <c r="M17" s="209"/>
      <c r="N17" s="209"/>
      <c r="O17" s="209"/>
      <c r="P17" s="209"/>
      <c r="Q17" s="209"/>
      <c r="R17" s="209"/>
      <c r="S17" s="83"/>
    </row>
    <row r="18" spans="1:19" x14ac:dyDescent="0.2">
      <c r="A18" s="376" t="s">
        <v>25</v>
      </c>
      <c r="B18" s="413" t="s">
        <v>264</v>
      </c>
      <c r="C18" s="415" t="s">
        <v>265</v>
      </c>
      <c r="D18" s="423" t="s">
        <v>143</v>
      </c>
      <c r="E18" s="424"/>
      <c r="F18" s="424"/>
      <c r="G18" s="425"/>
      <c r="H18" s="417" t="s">
        <v>260</v>
      </c>
      <c r="I18" s="419" t="s">
        <v>261</v>
      </c>
      <c r="J18" s="421" t="s">
        <v>262</v>
      </c>
      <c r="K18" s="376" t="s">
        <v>263</v>
      </c>
      <c r="L18" s="374"/>
      <c r="M18" s="375"/>
      <c r="N18" s="373" t="s">
        <v>123</v>
      </c>
      <c r="O18" s="374"/>
      <c r="P18" s="374"/>
      <c r="Q18" s="374"/>
      <c r="R18" s="374"/>
      <c r="S18" s="375"/>
    </row>
    <row r="19" spans="1:19" ht="63.75" customHeight="1" thickBot="1" x14ac:dyDescent="0.25">
      <c r="A19" s="412"/>
      <c r="B19" s="414"/>
      <c r="C19" s="416"/>
      <c r="D19" s="44" t="s">
        <v>266</v>
      </c>
      <c r="E19" s="42" t="s">
        <v>257</v>
      </c>
      <c r="F19" s="207" t="s">
        <v>258</v>
      </c>
      <c r="G19" s="78" t="s">
        <v>259</v>
      </c>
      <c r="H19" s="418"/>
      <c r="I19" s="420"/>
      <c r="J19" s="422"/>
      <c r="K19" s="206" t="s">
        <v>142</v>
      </c>
      <c r="L19" s="207" t="s">
        <v>140</v>
      </c>
      <c r="M19" s="84" t="s">
        <v>141</v>
      </c>
      <c r="N19" s="126" t="s">
        <v>134</v>
      </c>
      <c r="O19" s="205" t="s">
        <v>135</v>
      </c>
      <c r="P19" s="207" t="s">
        <v>125</v>
      </c>
      <c r="Q19" s="207" t="s">
        <v>136</v>
      </c>
      <c r="R19" s="207" t="s">
        <v>124</v>
      </c>
      <c r="S19" s="84" t="s">
        <v>137</v>
      </c>
    </row>
    <row r="20" spans="1:19" x14ac:dyDescent="0.2">
      <c r="A20" s="128">
        <v>1</v>
      </c>
      <c r="B20" s="129"/>
      <c r="C20" s="129"/>
      <c r="D20" s="130"/>
      <c r="E20" s="131"/>
      <c r="F20" s="131"/>
      <c r="G20" s="107"/>
      <c r="H20" s="132"/>
      <c r="I20" s="129"/>
      <c r="J20" s="133"/>
      <c r="K20" s="132"/>
      <c r="L20" s="129"/>
      <c r="M20" s="133"/>
      <c r="N20" s="134">
        <f>IFERROR((K20+L20+M20),0)</f>
        <v>0</v>
      </c>
      <c r="O20" s="135">
        <f>IFERROR((N20*I20)*(J20/100),0)</f>
        <v>0</v>
      </c>
      <c r="P20" s="135">
        <f>IFERROR(((IF(I20&gt;=16,15,((I20*15)/16))*J20)/100)/H20,0)</f>
        <v>0</v>
      </c>
      <c r="Q20" s="135">
        <f>IFERROR(((IF(I20&gt;=16,30,((I20*30)/16))*J20)/100)/H20,0)</f>
        <v>0</v>
      </c>
      <c r="R20" s="136">
        <f>IFERROR(IF(B20="Pregrado",((IF(I20&gt;=16,VLOOKUP('P20'!G20,INFORMACION!$D:$E,2,FALSE)*N20,((VLOOKUP('P20'!G20,INFORMACION!$D:$E,2,FALSE)*N20)*I20)/16)))*(J20/100),((IF(I20&gt;=16,(VLOOKUP('P20'!G20,INFORMACION!$D:$E,2,FALSE)+10)*N20,(((VLOOKUP('P20'!G20,INFORMACION!$D:$E,2,FALSE)+10)*N20)*I20)/16)))*(J20/100)),0)</f>
        <v>0</v>
      </c>
      <c r="S20" s="85">
        <f>IFERROR(O20+P20+Q20+R20,0)</f>
        <v>0</v>
      </c>
    </row>
    <row r="21" spans="1:19" x14ac:dyDescent="0.2">
      <c r="A21" s="137">
        <v>2</v>
      </c>
      <c r="B21" s="138"/>
      <c r="C21" s="138"/>
      <c r="D21" s="139"/>
      <c r="E21" s="140"/>
      <c r="F21" s="138"/>
      <c r="G21" s="108"/>
      <c r="H21" s="141"/>
      <c r="I21" s="138"/>
      <c r="J21" s="142"/>
      <c r="K21" s="141"/>
      <c r="L21" s="138"/>
      <c r="M21" s="142"/>
      <c r="N21" s="143">
        <f t="shared" ref="N21:N26" si="0">IFERROR((K21+L21+M21),0)</f>
        <v>0</v>
      </c>
      <c r="O21" s="144">
        <f t="shared" ref="O21:O26" si="1">IFERROR((N21*I21)*(J21/100),0)</f>
        <v>0</v>
      </c>
      <c r="P21" s="144">
        <f t="shared" ref="P21:P26" si="2">IFERROR(((IF(I21&gt;=16,15,((I21*15)/16))*J21)/100)/H21,0)</f>
        <v>0</v>
      </c>
      <c r="Q21" s="144">
        <f t="shared" ref="Q21:Q26" si="3">IFERROR(((IF(I21&gt;=16,30,((I21*30)/16))*J21)/100)/H21,0)</f>
        <v>0</v>
      </c>
      <c r="R21" s="145">
        <f>IFERROR(IF(B21="Pregrado",((IF(I21&gt;=16,VLOOKUP('P20'!G21,INFORMACION!$D:$E,2,FALSE)*N21,((VLOOKUP('P20'!G21,INFORMACION!$D:$E,2,FALSE)*N21)*I21)/16)))*(J21/100),((IF(I21&gt;=16,(VLOOKUP('P20'!G21,INFORMACION!$D:$E,2,FALSE)+10)*N21,(((VLOOKUP('P20'!G21,INFORMACION!$D:$E,2,FALSE)+10)*N21)*I21)/16)))*(J21/100)),0)</f>
        <v>0</v>
      </c>
      <c r="S21" s="86">
        <f t="shared" ref="S21:S26" si="4">IFERROR(O21+P21+Q21+R21,0)</f>
        <v>0</v>
      </c>
    </row>
    <row r="22" spans="1:19" x14ac:dyDescent="0.2">
      <c r="A22" s="137">
        <v>3</v>
      </c>
      <c r="B22" s="138"/>
      <c r="C22" s="138"/>
      <c r="D22" s="139"/>
      <c r="E22" s="140"/>
      <c r="F22" s="138"/>
      <c r="G22" s="108"/>
      <c r="H22" s="141"/>
      <c r="I22" s="138"/>
      <c r="J22" s="142"/>
      <c r="K22" s="141"/>
      <c r="L22" s="138"/>
      <c r="M22" s="142"/>
      <c r="N22" s="143">
        <f t="shared" si="0"/>
        <v>0</v>
      </c>
      <c r="O22" s="144">
        <f t="shared" si="1"/>
        <v>0</v>
      </c>
      <c r="P22" s="144">
        <f t="shared" si="2"/>
        <v>0</v>
      </c>
      <c r="Q22" s="144">
        <f t="shared" si="3"/>
        <v>0</v>
      </c>
      <c r="R22" s="145">
        <f>IFERROR(IF(B22="Pregrado",((IF(I22&gt;=16,VLOOKUP('P20'!G22,INFORMACION!$D:$E,2,FALSE)*N22,((VLOOKUP('P20'!G22,INFORMACION!$D:$E,2,FALSE)*N22)*I22)/16)))*(J22/100),((IF(I22&gt;=16,(VLOOKUP('P20'!G22,INFORMACION!$D:$E,2,FALSE)+10)*N22,(((VLOOKUP('P20'!G22,INFORMACION!$D:$E,2,FALSE)+10)*N22)*I22)/16)))*(J22/100)),0)</f>
        <v>0</v>
      </c>
      <c r="S22" s="86">
        <f t="shared" si="4"/>
        <v>0</v>
      </c>
    </row>
    <row r="23" spans="1:19" x14ac:dyDescent="0.2">
      <c r="A23" s="137">
        <v>4</v>
      </c>
      <c r="B23" s="138"/>
      <c r="C23" s="138"/>
      <c r="D23" s="139"/>
      <c r="E23" s="140"/>
      <c r="F23" s="138"/>
      <c r="G23" s="108"/>
      <c r="H23" s="141"/>
      <c r="I23" s="138"/>
      <c r="J23" s="142"/>
      <c r="K23" s="141"/>
      <c r="L23" s="138"/>
      <c r="M23" s="142"/>
      <c r="N23" s="143">
        <f t="shared" si="0"/>
        <v>0</v>
      </c>
      <c r="O23" s="144">
        <f t="shared" si="1"/>
        <v>0</v>
      </c>
      <c r="P23" s="144">
        <f t="shared" si="2"/>
        <v>0</v>
      </c>
      <c r="Q23" s="144">
        <f t="shared" si="3"/>
        <v>0</v>
      </c>
      <c r="R23" s="145">
        <f>IFERROR(IF(B23="Pregrado",((IF(I23&gt;=16,VLOOKUP('P20'!G23,INFORMACION!$D:$E,2,FALSE)*N23,((VLOOKUP('P20'!G23,INFORMACION!$D:$E,2,FALSE)*N23)*I23)/16)))*(J23/100),((IF(I23&gt;=16,(VLOOKUP('P20'!G23,INFORMACION!$D:$E,2,FALSE)+10)*N23,(((VLOOKUP('P20'!G23,INFORMACION!$D:$E,2,FALSE)+10)*N23)*I23)/16)))*(J23/100)),0)</f>
        <v>0</v>
      </c>
      <c r="S23" s="86">
        <f t="shared" si="4"/>
        <v>0</v>
      </c>
    </row>
    <row r="24" spans="1:19" x14ac:dyDescent="0.2">
      <c r="A24" s="137">
        <v>5</v>
      </c>
      <c r="B24" s="138"/>
      <c r="C24" s="138"/>
      <c r="D24" s="139"/>
      <c r="E24" s="140"/>
      <c r="F24" s="138"/>
      <c r="G24" s="108"/>
      <c r="H24" s="141"/>
      <c r="I24" s="138"/>
      <c r="J24" s="142"/>
      <c r="K24" s="141"/>
      <c r="L24" s="138"/>
      <c r="M24" s="142"/>
      <c r="N24" s="143">
        <f t="shared" si="0"/>
        <v>0</v>
      </c>
      <c r="O24" s="144">
        <f t="shared" si="1"/>
        <v>0</v>
      </c>
      <c r="P24" s="144">
        <f t="shared" si="2"/>
        <v>0</v>
      </c>
      <c r="Q24" s="144">
        <f t="shared" si="3"/>
        <v>0</v>
      </c>
      <c r="R24" s="145">
        <f>IFERROR(IF(B24="Pregrado",((IF(I24&gt;=16,VLOOKUP('P20'!G24,INFORMACION!$D:$E,2,FALSE)*N24,((VLOOKUP('P20'!G24,INFORMACION!$D:$E,2,FALSE)*N24)*I24)/16)))*(J24/100),((IF(I24&gt;=16,(VLOOKUP('P20'!G24,INFORMACION!$D:$E,2,FALSE)+10)*N24,(((VLOOKUP('P20'!G24,INFORMACION!$D:$E,2,FALSE)+10)*N24)*I24)/16)))*(J24/100)),0)</f>
        <v>0</v>
      </c>
      <c r="S24" s="86">
        <f t="shared" si="4"/>
        <v>0</v>
      </c>
    </row>
    <row r="25" spans="1:19" x14ac:dyDescent="0.2">
      <c r="A25" s="137">
        <v>6</v>
      </c>
      <c r="B25" s="138"/>
      <c r="C25" s="138"/>
      <c r="D25" s="139"/>
      <c r="E25" s="138"/>
      <c r="F25" s="138"/>
      <c r="G25" s="108"/>
      <c r="H25" s="141"/>
      <c r="I25" s="138"/>
      <c r="J25" s="142"/>
      <c r="K25" s="141"/>
      <c r="L25" s="138"/>
      <c r="M25" s="142"/>
      <c r="N25" s="143">
        <f t="shared" si="0"/>
        <v>0</v>
      </c>
      <c r="O25" s="144">
        <f t="shared" si="1"/>
        <v>0</v>
      </c>
      <c r="P25" s="144">
        <f t="shared" si="2"/>
        <v>0</v>
      </c>
      <c r="Q25" s="144">
        <f t="shared" si="3"/>
        <v>0</v>
      </c>
      <c r="R25" s="145">
        <f>IFERROR(IF(B25="Pregrado",((IF(I25&gt;=16,VLOOKUP('P20'!G25,INFORMACION!$D:$E,2,FALSE)*N25,((VLOOKUP('P20'!G25,INFORMACION!$D:$E,2,FALSE)*N25)*I25)/16)))*(J25/100),((IF(I25&gt;=16,(VLOOKUP('P20'!G25,INFORMACION!$D:$E,2,FALSE)+10)*N25,(((VLOOKUP('P20'!G25,INFORMACION!$D:$E,2,FALSE)+10)*N25)*I25)/16)))*(J25/100)),0)</f>
        <v>0</v>
      </c>
      <c r="S25" s="86">
        <f t="shared" si="4"/>
        <v>0</v>
      </c>
    </row>
    <row r="26" spans="1:19" ht="13.5" thickBot="1" x14ac:dyDescent="0.25">
      <c r="A26" s="146">
        <v>7</v>
      </c>
      <c r="B26" s="147"/>
      <c r="C26" s="147"/>
      <c r="D26" s="148"/>
      <c r="E26" s="147"/>
      <c r="F26" s="147"/>
      <c r="G26" s="109"/>
      <c r="H26" s="149"/>
      <c r="I26" s="147"/>
      <c r="J26" s="150"/>
      <c r="K26" s="149"/>
      <c r="L26" s="147"/>
      <c r="M26" s="150"/>
      <c r="N26" s="151">
        <f t="shared" si="0"/>
        <v>0</v>
      </c>
      <c r="O26" s="152">
        <f t="shared" si="1"/>
        <v>0</v>
      </c>
      <c r="P26" s="152">
        <f t="shared" si="2"/>
        <v>0</v>
      </c>
      <c r="Q26" s="152">
        <f t="shared" si="3"/>
        <v>0</v>
      </c>
      <c r="R26" s="153">
        <f>IFERROR(IF(B26="Pregrado",((IF(I26&gt;=16,VLOOKUP('P20'!G26,INFORMACION!$D:$E,2,FALSE)*N26,((VLOOKUP('P20'!G26,INFORMACION!$D:$E,2,FALSE)*N26)*I26)/16)))*(J26/100),((IF(I26&gt;=16,(VLOOKUP('P20'!G26,INFORMACION!$D:$E,2,FALSE)+10)*N26,(((VLOOKUP('P20'!G26,INFORMACION!$D:$E,2,FALSE)+10)*N26)*I26)/16)))*(J26/100)),0)</f>
        <v>0</v>
      </c>
      <c r="S26" s="87">
        <f t="shared" si="4"/>
        <v>0</v>
      </c>
    </row>
    <row r="27" spans="1:19" ht="1.5" customHeight="1" thickBot="1" x14ac:dyDescent="0.25">
      <c r="A27" s="154"/>
      <c r="B27" s="155"/>
      <c r="C27" s="110"/>
      <c r="D27" s="156" t="s">
        <v>270</v>
      </c>
      <c r="E27" s="155"/>
      <c r="F27" s="155"/>
      <c r="G27" s="110"/>
      <c r="H27" s="157">
        <v>1</v>
      </c>
      <c r="I27" s="158">
        <v>16</v>
      </c>
      <c r="J27" s="159">
        <v>100</v>
      </c>
      <c r="K27" s="154"/>
      <c r="L27" s="155"/>
      <c r="M27" s="88"/>
      <c r="N27" s="160"/>
      <c r="O27" s="155"/>
      <c r="P27" s="155"/>
      <c r="Q27" s="155"/>
      <c r="R27" s="155"/>
      <c r="S27" s="88"/>
    </row>
    <row r="28" spans="1:19" ht="15.75" thickBot="1" x14ac:dyDescent="0.25">
      <c r="A28" s="426" t="s">
        <v>144</v>
      </c>
      <c r="B28" s="427"/>
      <c r="C28" s="427"/>
      <c r="D28" s="427"/>
      <c r="E28" s="427"/>
      <c r="F28" s="427"/>
      <c r="G28" s="427"/>
      <c r="H28" s="427"/>
      <c r="I28" s="427"/>
      <c r="J28" s="428"/>
      <c r="K28" s="161">
        <f>SUM(K20:K26)</f>
        <v>0</v>
      </c>
      <c r="L28" s="162">
        <f t="shared" ref="L28:S28" si="5">SUM(L20:L26)</f>
        <v>0</v>
      </c>
      <c r="M28" s="89">
        <f t="shared" si="5"/>
        <v>0</v>
      </c>
      <c r="N28" s="163">
        <f t="shared" si="5"/>
        <v>0</v>
      </c>
      <c r="O28" s="162">
        <f t="shared" si="5"/>
        <v>0</v>
      </c>
      <c r="P28" s="162">
        <f t="shared" si="5"/>
        <v>0</v>
      </c>
      <c r="Q28" s="162">
        <f t="shared" si="5"/>
        <v>0</v>
      </c>
      <c r="R28" s="162">
        <f t="shared" si="5"/>
        <v>0</v>
      </c>
      <c r="S28" s="89">
        <f t="shared" si="5"/>
        <v>0</v>
      </c>
    </row>
    <row r="29" spans="1:19" ht="15.75" thickBot="1" x14ac:dyDescent="0.25">
      <c r="A29" s="426" t="s">
        <v>150</v>
      </c>
      <c r="B29" s="427"/>
      <c r="C29" s="427"/>
      <c r="D29" s="427"/>
      <c r="E29" s="427"/>
      <c r="F29" s="427"/>
      <c r="G29" s="427"/>
      <c r="H29" s="427"/>
      <c r="I29" s="427"/>
      <c r="J29" s="428"/>
      <c r="K29" s="161">
        <v>0</v>
      </c>
      <c r="L29" s="162">
        <v>0</v>
      </c>
      <c r="M29" s="89">
        <v>0</v>
      </c>
      <c r="N29" s="163">
        <v>0</v>
      </c>
      <c r="O29" s="162">
        <v>0</v>
      </c>
      <c r="P29" s="162">
        <f>VLOOKUP(G16,INFORMACION!T:V,2,FALSE)</f>
        <v>0</v>
      </c>
      <c r="Q29" s="162">
        <f>VLOOKUP(G16,INFORMACION!T:V,3,FALSE)</f>
        <v>0</v>
      </c>
      <c r="R29" s="162">
        <v>0</v>
      </c>
      <c r="S29" s="89">
        <f>SUM(P29:Q29)</f>
        <v>0</v>
      </c>
    </row>
    <row r="30" spans="1:19" ht="15.75" thickBot="1" x14ac:dyDescent="0.25">
      <c r="A30" s="426" t="s">
        <v>274</v>
      </c>
      <c r="B30" s="427"/>
      <c r="C30" s="427"/>
      <c r="D30" s="427"/>
      <c r="E30" s="427"/>
      <c r="F30" s="427"/>
      <c r="G30" s="427"/>
      <c r="H30" s="427"/>
      <c r="I30" s="427"/>
      <c r="J30" s="428"/>
      <c r="K30" s="161">
        <f>SUM(K28:K29)</f>
        <v>0</v>
      </c>
      <c r="L30" s="162">
        <f t="shared" ref="L30:S30" si="6">SUM(L28:L29)</f>
        <v>0</v>
      </c>
      <c r="M30" s="89">
        <f t="shared" si="6"/>
        <v>0</v>
      </c>
      <c r="N30" s="163">
        <f t="shared" si="6"/>
        <v>0</v>
      </c>
      <c r="O30" s="162">
        <f t="shared" si="6"/>
        <v>0</v>
      </c>
      <c r="P30" s="162">
        <f t="shared" si="6"/>
        <v>0</v>
      </c>
      <c r="Q30" s="162">
        <f t="shared" si="6"/>
        <v>0</v>
      </c>
      <c r="R30" s="162">
        <f t="shared" si="6"/>
        <v>0</v>
      </c>
      <c r="S30" s="89">
        <f t="shared" si="6"/>
        <v>0</v>
      </c>
    </row>
    <row r="31" spans="1:19" ht="10.5" customHeight="1" x14ac:dyDescent="0.2">
      <c r="A31" s="164"/>
      <c r="B31" s="111"/>
      <c r="C31" s="111"/>
      <c r="D31" s="165"/>
      <c r="E31" s="111"/>
      <c r="F31" s="111"/>
      <c r="G31" s="111"/>
      <c r="H31" s="111"/>
      <c r="I31" s="111"/>
      <c r="J31" s="111"/>
      <c r="K31" s="111"/>
      <c r="L31" s="111"/>
      <c r="M31" s="111"/>
      <c r="N31" s="111"/>
      <c r="O31" s="111"/>
      <c r="P31" s="111"/>
      <c r="Q31" s="111"/>
      <c r="R31" s="111"/>
      <c r="S31" s="90"/>
    </row>
    <row r="32" spans="1:19" ht="13.5" thickBot="1" x14ac:dyDescent="0.25"/>
    <row r="33" spans="1:19" ht="13.5" thickBot="1" x14ac:dyDescent="0.25">
      <c r="G33" s="402" t="s">
        <v>152</v>
      </c>
      <c r="H33" s="403"/>
      <c r="I33" s="403"/>
      <c r="J33" s="403"/>
      <c r="K33" s="403"/>
      <c r="L33" s="403"/>
      <c r="M33" s="403"/>
      <c r="N33" s="404"/>
      <c r="Q33" s="124"/>
    </row>
    <row r="34" spans="1:19" ht="13.5" thickBot="1" x14ac:dyDescent="0.25">
      <c r="G34" s="400" t="s">
        <v>151</v>
      </c>
      <c r="H34" s="396"/>
      <c r="I34" s="396"/>
      <c r="J34" s="396"/>
      <c r="K34" s="396"/>
      <c r="L34" s="401"/>
      <c r="M34" s="400" t="s">
        <v>126</v>
      </c>
      <c r="N34" s="444"/>
      <c r="Q34" s="100"/>
    </row>
    <row r="35" spans="1:19" ht="16.5" thickBot="1" x14ac:dyDescent="0.25">
      <c r="G35" s="397" t="s">
        <v>275</v>
      </c>
      <c r="H35" s="398"/>
      <c r="I35" s="398"/>
      <c r="J35" s="398"/>
      <c r="K35" s="398"/>
      <c r="L35" s="399"/>
      <c r="M35" s="445">
        <f>S30</f>
        <v>0</v>
      </c>
      <c r="N35" s="446"/>
      <c r="Q35" s="124"/>
    </row>
    <row r="36" spans="1:19" x14ac:dyDescent="0.2">
      <c r="G36" s="112"/>
      <c r="H36" s="112"/>
      <c r="I36" s="112"/>
      <c r="J36" s="112"/>
      <c r="K36" s="112"/>
      <c r="L36" s="112"/>
      <c r="M36" s="167"/>
      <c r="N36" s="167"/>
      <c r="Q36" s="124"/>
    </row>
    <row r="37" spans="1:19" ht="13.5" thickBot="1" x14ac:dyDescent="0.25">
      <c r="G37" s="112"/>
      <c r="H37" s="112"/>
      <c r="I37" s="112"/>
      <c r="J37" s="112"/>
      <c r="K37" s="112"/>
      <c r="L37" s="112"/>
      <c r="M37" s="167"/>
      <c r="N37" s="167"/>
      <c r="Q37" s="124"/>
    </row>
    <row r="38" spans="1:19" ht="13.5" thickBot="1" x14ac:dyDescent="0.25">
      <c r="A38" s="405" t="s">
        <v>38</v>
      </c>
      <c r="B38" s="406"/>
      <c r="C38" s="406"/>
      <c r="D38" s="406"/>
      <c r="E38" s="406"/>
      <c r="F38" s="406"/>
      <c r="G38" s="407"/>
      <c r="H38" s="97"/>
      <c r="I38" s="402" t="s">
        <v>157</v>
      </c>
      <c r="J38" s="403"/>
      <c r="K38" s="403"/>
      <c r="L38" s="403"/>
      <c r="M38" s="403"/>
      <c r="N38" s="403"/>
      <c r="O38" s="403"/>
      <c r="P38" s="403"/>
      <c r="Q38" s="403"/>
      <c r="R38" s="403"/>
      <c r="S38" s="404"/>
    </row>
    <row r="39" spans="1:19" ht="13.5" thickBot="1" x14ac:dyDescent="0.25">
      <c r="A39" s="204" t="s">
        <v>25</v>
      </c>
      <c r="B39" s="396" t="s">
        <v>121</v>
      </c>
      <c r="C39" s="396"/>
      <c r="D39" s="396"/>
      <c r="E39" s="396" t="s">
        <v>154</v>
      </c>
      <c r="F39" s="396"/>
      <c r="G39" s="210" t="s">
        <v>155</v>
      </c>
      <c r="I39" s="92" t="s">
        <v>25</v>
      </c>
      <c r="J39" s="400" t="s">
        <v>121</v>
      </c>
      <c r="K39" s="396"/>
      <c r="L39" s="396"/>
      <c r="M39" s="396"/>
      <c r="N39" s="444"/>
      <c r="O39" s="451" t="s">
        <v>154</v>
      </c>
      <c r="P39" s="452"/>
      <c r="Q39" s="452"/>
      <c r="R39" s="453"/>
      <c r="S39" s="92" t="s">
        <v>159</v>
      </c>
    </row>
    <row r="40" spans="1:19" ht="20.100000000000001" customHeight="1" x14ac:dyDescent="0.2">
      <c r="A40" s="169">
        <v>1</v>
      </c>
      <c r="B40" s="450"/>
      <c r="C40" s="450"/>
      <c r="D40" s="450"/>
      <c r="E40" s="454"/>
      <c r="F40" s="454"/>
      <c r="G40" s="93"/>
      <c r="I40" s="169">
        <v>1</v>
      </c>
      <c r="J40" s="450"/>
      <c r="K40" s="450"/>
      <c r="L40" s="450"/>
      <c r="M40" s="450"/>
      <c r="N40" s="450"/>
      <c r="O40" s="458"/>
      <c r="P40" s="459"/>
      <c r="Q40" s="459"/>
      <c r="R40" s="460"/>
      <c r="S40" s="93"/>
    </row>
    <row r="41" spans="1:19" ht="20.100000000000001" customHeight="1" x14ac:dyDescent="0.2">
      <c r="A41" s="137">
        <v>2</v>
      </c>
      <c r="B41" s="450"/>
      <c r="C41" s="450"/>
      <c r="D41" s="450"/>
      <c r="E41" s="436"/>
      <c r="F41" s="436"/>
      <c r="G41" s="99"/>
      <c r="I41" s="137">
        <v>2</v>
      </c>
      <c r="J41" s="450"/>
      <c r="K41" s="450"/>
      <c r="L41" s="450"/>
      <c r="M41" s="450"/>
      <c r="N41" s="450"/>
      <c r="O41" s="438"/>
      <c r="P41" s="439"/>
      <c r="Q41" s="439"/>
      <c r="R41" s="440"/>
      <c r="S41" s="94"/>
    </row>
    <row r="42" spans="1:19" ht="20.100000000000001" customHeight="1" x14ac:dyDescent="0.2">
      <c r="A42" s="137">
        <v>3</v>
      </c>
      <c r="B42" s="450"/>
      <c r="C42" s="450"/>
      <c r="D42" s="450"/>
      <c r="E42" s="436"/>
      <c r="F42" s="436"/>
      <c r="G42" s="94"/>
      <c r="I42" s="137">
        <v>3</v>
      </c>
      <c r="J42" s="450"/>
      <c r="K42" s="450"/>
      <c r="L42" s="450"/>
      <c r="M42" s="450"/>
      <c r="N42" s="450"/>
      <c r="O42" s="438"/>
      <c r="P42" s="439"/>
      <c r="Q42" s="439"/>
      <c r="R42" s="440"/>
      <c r="S42" s="94"/>
    </row>
    <row r="43" spans="1:19" ht="20.100000000000001" customHeight="1" x14ac:dyDescent="0.2">
      <c r="A43" s="137">
        <v>4</v>
      </c>
      <c r="B43" s="450"/>
      <c r="C43" s="450"/>
      <c r="D43" s="450"/>
      <c r="E43" s="436"/>
      <c r="F43" s="436"/>
      <c r="G43" s="94"/>
      <c r="I43" s="137">
        <v>4</v>
      </c>
      <c r="J43" s="450"/>
      <c r="K43" s="450"/>
      <c r="L43" s="450"/>
      <c r="M43" s="450"/>
      <c r="N43" s="450"/>
      <c r="O43" s="438"/>
      <c r="P43" s="439"/>
      <c r="Q43" s="439"/>
      <c r="R43" s="440"/>
      <c r="S43" s="94"/>
    </row>
    <row r="44" spans="1:19" ht="20.100000000000001" customHeight="1" thickBot="1" x14ac:dyDescent="0.25">
      <c r="A44" s="170">
        <v>5</v>
      </c>
      <c r="B44" s="450"/>
      <c r="C44" s="450"/>
      <c r="D44" s="450"/>
      <c r="E44" s="437"/>
      <c r="F44" s="437"/>
      <c r="G44" s="95"/>
      <c r="H44" s="97"/>
      <c r="I44" s="170">
        <v>5</v>
      </c>
      <c r="J44" s="450"/>
      <c r="K44" s="450"/>
      <c r="L44" s="450"/>
      <c r="M44" s="450"/>
      <c r="N44" s="450"/>
      <c r="O44" s="441"/>
      <c r="P44" s="442"/>
      <c r="Q44" s="442"/>
      <c r="R44" s="443"/>
      <c r="S44" s="95"/>
    </row>
    <row r="45" spans="1:19" ht="13.5" thickBot="1" x14ac:dyDescent="0.25">
      <c r="A45" s="455" t="s">
        <v>156</v>
      </c>
      <c r="B45" s="456"/>
      <c r="C45" s="456"/>
      <c r="D45" s="456"/>
      <c r="E45" s="456"/>
      <c r="F45" s="456"/>
      <c r="G45" s="211">
        <f>SUM(G40:G44)</f>
        <v>0</v>
      </c>
      <c r="H45" s="97"/>
      <c r="I45" s="455" t="s">
        <v>160</v>
      </c>
      <c r="J45" s="456"/>
      <c r="K45" s="456"/>
      <c r="L45" s="456"/>
      <c r="M45" s="456"/>
      <c r="N45" s="456"/>
      <c r="O45" s="456"/>
      <c r="P45" s="456"/>
      <c r="Q45" s="456"/>
      <c r="R45" s="457"/>
      <c r="S45" s="96">
        <f>SUM(S40:S44)</f>
        <v>0</v>
      </c>
    </row>
    <row r="46" spans="1:19" ht="13.5" thickBot="1" x14ac:dyDescent="0.25">
      <c r="A46" s="97"/>
      <c r="B46" s="97"/>
      <c r="C46" s="97"/>
      <c r="D46" s="171"/>
      <c r="E46" s="97"/>
      <c r="F46" s="97"/>
      <c r="G46" s="97"/>
      <c r="H46" s="97"/>
      <c r="I46" s="97"/>
      <c r="J46" s="97"/>
      <c r="K46" s="97"/>
      <c r="L46" s="97"/>
      <c r="M46" s="97"/>
      <c r="N46" s="97"/>
      <c r="O46" s="97"/>
      <c r="P46" s="97"/>
      <c r="Q46" s="97"/>
      <c r="R46" s="97"/>
      <c r="S46" s="97"/>
    </row>
    <row r="47" spans="1:19" ht="13.5" thickBot="1" x14ac:dyDescent="0.25">
      <c r="A47" s="447" t="s">
        <v>245</v>
      </c>
      <c r="B47" s="448"/>
      <c r="C47" s="448"/>
      <c r="D47" s="448"/>
      <c r="E47" s="448"/>
      <c r="F47" s="448"/>
      <c r="G47" s="449"/>
      <c r="H47" s="97"/>
      <c r="I47" s="402" t="s">
        <v>246</v>
      </c>
      <c r="J47" s="403"/>
      <c r="K47" s="403"/>
      <c r="L47" s="403"/>
      <c r="M47" s="403"/>
      <c r="N47" s="403"/>
      <c r="O47" s="403"/>
      <c r="P47" s="403"/>
      <c r="Q47" s="403"/>
      <c r="R47" s="403"/>
      <c r="S47" s="404"/>
    </row>
    <row r="48" spans="1:19" ht="13.5" thickBot="1" x14ac:dyDescent="0.25">
      <c r="A48" s="204" t="s">
        <v>25</v>
      </c>
      <c r="B48" s="396" t="s">
        <v>121</v>
      </c>
      <c r="C48" s="396"/>
      <c r="D48" s="396"/>
      <c r="E48" s="396" t="s">
        <v>174</v>
      </c>
      <c r="F48" s="396"/>
      <c r="G48" s="210" t="s">
        <v>155</v>
      </c>
      <c r="H48" s="97"/>
      <c r="I48" s="92" t="s">
        <v>25</v>
      </c>
      <c r="J48" s="400" t="s">
        <v>121</v>
      </c>
      <c r="K48" s="396"/>
      <c r="L48" s="396"/>
      <c r="M48" s="396"/>
      <c r="N48" s="444"/>
      <c r="O48" s="451" t="s">
        <v>154</v>
      </c>
      <c r="P48" s="452"/>
      <c r="Q48" s="452"/>
      <c r="R48" s="453"/>
      <c r="S48" s="92" t="s">
        <v>159</v>
      </c>
    </row>
    <row r="49" spans="1:19" x14ac:dyDescent="0.2">
      <c r="A49" s="172">
        <v>1</v>
      </c>
      <c r="B49" s="450"/>
      <c r="C49" s="450"/>
      <c r="D49" s="450"/>
      <c r="E49" s="464"/>
      <c r="F49" s="464"/>
      <c r="G49" s="98"/>
      <c r="H49" s="97"/>
      <c r="I49" s="172">
        <v>1</v>
      </c>
      <c r="J49" s="450"/>
      <c r="K49" s="450"/>
      <c r="L49" s="450"/>
      <c r="M49" s="450"/>
      <c r="N49" s="450"/>
      <c r="O49" s="461"/>
      <c r="P49" s="462"/>
      <c r="Q49" s="462"/>
      <c r="R49" s="463"/>
      <c r="S49" s="98"/>
    </row>
    <row r="50" spans="1:19" x14ac:dyDescent="0.2">
      <c r="A50" s="173">
        <v>2</v>
      </c>
      <c r="B50" s="450"/>
      <c r="C50" s="450"/>
      <c r="D50" s="450"/>
      <c r="E50" s="465"/>
      <c r="F50" s="465"/>
      <c r="G50" s="99"/>
      <c r="H50" s="97"/>
      <c r="I50" s="173">
        <v>2</v>
      </c>
      <c r="J50" s="450"/>
      <c r="K50" s="450"/>
      <c r="L50" s="450"/>
      <c r="M50" s="450"/>
      <c r="N50" s="450"/>
      <c r="O50" s="469"/>
      <c r="P50" s="470"/>
      <c r="Q50" s="470"/>
      <c r="R50" s="471"/>
      <c r="S50" s="99"/>
    </row>
    <row r="51" spans="1:19" x14ac:dyDescent="0.2">
      <c r="A51" s="173">
        <v>3</v>
      </c>
      <c r="B51" s="450"/>
      <c r="C51" s="450"/>
      <c r="D51" s="450"/>
      <c r="E51" s="465"/>
      <c r="F51" s="465"/>
      <c r="G51" s="99"/>
      <c r="H51" s="97"/>
      <c r="I51" s="173">
        <v>3</v>
      </c>
      <c r="J51" s="450"/>
      <c r="K51" s="450"/>
      <c r="L51" s="450"/>
      <c r="M51" s="450"/>
      <c r="N51" s="450"/>
      <c r="O51" s="469"/>
      <c r="P51" s="470"/>
      <c r="Q51" s="470"/>
      <c r="R51" s="471"/>
      <c r="S51" s="99"/>
    </row>
    <row r="52" spans="1:19" x14ac:dyDescent="0.2">
      <c r="A52" s="173">
        <v>4</v>
      </c>
      <c r="B52" s="450"/>
      <c r="C52" s="450"/>
      <c r="D52" s="450"/>
      <c r="E52" s="465"/>
      <c r="F52" s="465"/>
      <c r="G52" s="99"/>
      <c r="H52" s="97"/>
      <c r="I52" s="173">
        <v>4</v>
      </c>
      <c r="J52" s="450"/>
      <c r="K52" s="450"/>
      <c r="L52" s="450"/>
      <c r="M52" s="450"/>
      <c r="N52" s="450"/>
      <c r="O52" s="469"/>
      <c r="P52" s="470"/>
      <c r="Q52" s="470"/>
      <c r="R52" s="471"/>
      <c r="S52" s="99"/>
    </row>
    <row r="53" spans="1:19" ht="13.5" thickBot="1" x14ac:dyDescent="0.25">
      <c r="A53" s="170">
        <v>5</v>
      </c>
      <c r="B53" s="450"/>
      <c r="C53" s="450"/>
      <c r="D53" s="450"/>
      <c r="E53" s="472"/>
      <c r="F53" s="472"/>
      <c r="G53" s="95"/>
      <c r="H53" s="97"/>
      <c r="I53" s="170">
        <v>5</v>
      </c>
      <c r="J53" s="450"/>
      <c r="K53" s="450"/>
      <c r="L53" s="450"/>
      <c r="M53" s="450"/>
      <c r="N53" s="450"/>
      <c r="O53" s="466"/>
      <c r="P53" s="467"/>
      <c r="Q53" s="467"/>
      <c r="R53" s="468"/>
      <c r="S53" s="95"/>
    </row>
    <row r="54" spans="1:19" ht="13.5" thickBot="1" x14ac:dyDescent="0.25">
      <c r="A54" s="455" t="s">
        <v>182</v>
      </c>
      <c r="B54" s="456"/>
      <c r="C54" s="456"/>
      <c r="D54" s="456"/>
      <c r="E54" s="456"/>
      <c r="F54" s="456"/>
      <c r="G54" s="211">
        <f>IF(SUM(G49:G53)&gt;40,40,SUM(G49:G53))</f>
        <v>0</v>
      </c>
      <c r="H54" s="97"/>
      <c r="I54" s="455" t="s">
        <v>181</v>
      </c>
      <c r="J54" s="456"/>
      <c r="K54" s="456"/>
      <c r="L54" s="456"/>
      <c r="M54" s="456"/>
      <c r="N54" s="456"/>
      <c r="O54" s="456"/>
      <c r="P54" s="456"/>
      <c r="Q54" s="456"/>
      <c r="R54" s="457"/>
      <c r="S54" s="96">
        <f>IF(SUM(S49:S53)&gt;30,30,SUM(S49:S53))</f>
        <v>0</v>
      </c>
    </row>
    <row r="55" spans="1:19" ht="13.5" thickBot="1" x14ac:dyDescent="0.25">
      <c r="A55" s="209"/>
      <c r="B55" s="209"/>
      <c r="C55" s="209"/>
      <c r="D55" s="209"/>
      <c r="E55" s="209"/>
      <c r="F55" s="209"/>
      <c r="G55" s="100"/>
      <c r="H55" s="97"/>
      <c r="I55" s="209"/>
      <c r="J55" s="209"/>
      <c r="K55" s="209"/>
      <c r="L55" s="209"/>
      <c r="M55" s="209"/>
      <c r="N55" s="209"/>
      <c r="O55" s="209"/>
      <c r="P55" s="209"/>
      <c r="Q55" s="209"/>
      <c r="R55" s="209"/>
      <c r="S55" s="100"/>
    </row>
    <row r="56" spans="1:19" ht="13.5" thickBot="1" x14ac:dyDescent="0.25">
      <c r="A56" s="447" t="s">
        <v>190</v>
      </c>
      <c r="B56" s="448"/>
      <c r="C56" s="448"/>
      <c r="D56" s="448"/>
      <c r="E56" s="448"/>
      <c r="F56" s="448"/>
      <c r="G56" s="449"/>
      <c r="H56" s="97"/>
      <c r="I56" s="402" t="s">
        <v>254</v>
      </c>
      <c r="J56" s="403"/>
      <c r="K56" s="403"/>
      <c r="L56" s="403"/>
      <c r="M56" s="403"/>
      <c r="N56" s="403"/>
      <c r="O56" s="403"/>
      <c r="P56" s="403"/>
      <c r="Q56" s="403"/>
      <c r="R56" s="403"/>
      <c r="S56" s="404"/>
    </row>
    <row r="57" spans="1:19" ht="13.5" thickBot="1" x14ac:dyDescent="0.25">
      <c r="A57" s="204" t="s">
        <v>25</v>
      </c>
      <c r="B57" s="396" t="s">
        <v>121</v>
      </c>
      <c r="C57" s="396"/>
      <c r="D57" s="396"/>
      <c r="E57" s="396" t="s">
        <v>196</v>
      </c>
      <c r="F57" s="396"/>
      <c r="G57" s="210" t="s">
        <v>155</v>
      </c>
      <c r="H57" s="97"/>
      <c r="I57" s="92" t="s">
        <v>25</v>
      </c>
      <c r="J57" s="400" t="s">
        <v>210</v>
      </c>
      <c r="K57" s="396"/>
      <c r="L57" s="396"/>
      <c r="M57" s="396"/>
      <c r="N57" s="444"/>
      <c r="O57" s="451" t="s">
        <v>215</v>
      </c>
      <c r="P57" s="452"/>
      <c r="Q57" s="452"/>
      <c r="R57" s="453"/>
      <c r="S57" s="92" t="s">
        <v>159</v>
      </c>
    </row>
    <row r="58" spans="1:19" ht="21.95" customHeight="1" x14ac:dyDescent="0.2">
      <c r="A58" s="172">
        <v>1</v>
      </c>
      <c r="B58" s="450"/>
      <c r="C58" s="450"/>
      <c r="D58" s="450"/>
      <c r="E58" s="454"/>
      <c r="F58" s="454"/>
      <c r="G58" s="98"/>
      <c r="H58" s="97"/>
      <c r="I58" s="172">
        <v>1</v>
      </c>
      <c r="J58" s="450"/>
      <c r="K58" s="450"/>
      <c r="L58" s="450"/>
      <c r="M58" s="450"/>
      <c r="N58" s="450"/>
      <c r="O58" s="473"/>
      <c r="P58" s="474"/>
      <c r="Q58" s="474"/>
      <c r="R58" s="475"/>
      <c r="S58" s="98"/>
    </row>
    <row r="59" spans="1:19" ht="21.95" customHeight="1" thickBot="1" x14ac:dyDescent="0.25">
      <c r="A59" s="173">
        <v>2</v>
      </c>
      <c r="B59" s="450"/>
      <c r="C59" s="450"/>
      <c r="D59" s="450"/>
      <c r="E59" s="476"/>
      <c r="F59" s="477"/>
      <c r="G59" s="98"/>
      <c r="H59" s="97"/>
      <c r="I59" s="173">
        <v>2</v>
      </c>
      <c r="J59" s="450"/>
      <c r="K59" s="450"/>
      <c r="L59" s="450"/>
      <c r="M59" s="450"/>
      <c r="N59" s="450"/>
      <c r="O59" s="438"/>
      <c r="P59" s="439"/>
      <c r="Q59" s="439"/>
      <c r="R59" s="440"/>
      <c r="S59" s="99"/>
    </row>
    <row r="60" spans="1:19" ht="13.5" thickBot="1" x14ac:dyDescent="0.25">
      <c r="A60" s="455" t="s">
        <v>201</v>
      </c>
      <c r="B60" s="456"/>
      <c r="C60" s="456"/>
      <c r="D60" s="456"/>
      <c r="E60" s="456"/>
      <c r="F60" s="456"/>
      <c r="G60" s="211">
        <f>SUM(G58:G59)</f>
        <v>0</v>
      </c>
      <c r="H60" s="97"/>
      <c r="I60" s="455" t="s">
        <v>216</v>
      </c>
      <c r="J60" s="456"/>
      <c r="K60" s="456"/>
      <c r="L60" s="456"/>
      <c r="M60" s="456"/>
      <c r="N60" s="456"/>
      <c r="O60" s="456"/>
      <c r="P60" s="456"/>
      <c r="Q60" s="456"/>
      <c r="R60" s="457"/>
      <c r="S60" s="96">
        <f>SUM(S58:S59)</f>
        <v>0</v>
      </c>
    </row>
    <row r="61" spans="1:19" ht="13.5" thickBot="1" x14ac:dyDescent="0.25">
      <c r="A61" s="209"/>
      <c r="B61" s="209"/>
      <c r="C61" s="209"/>
      <c r="D61" s="209"/>
      <c r="E61" s="209"/>
      <c r="F61" s="209"/>
      <c r="G61" s="100"/>
      <c r="H61" s="97"/>
      <c r="I61" s="97"/>
      <c r="J61" s="97"/>
      <c r="K61" s="97"/>
      <c r="L61" s="97"/>
      <c r="M61" s="97"/>
      <c r="N61" s="97"/>
      <c r="O61" s="97"/>
      <c r="P61" s="97"/>
      <c r="Q61" s="97"/>
      <c r="R61" s="97"/>
      <c r="S61" s="97"/>
    </row>
    <row r="62" spans="1:19" ht="13.5" thickBot="1" x14ac:dyDescent="0.25">
      <c r="A62" s="447" t="s">
        <v>247</v>
      </c>
      <c r="B62" s="448"/>
      <c r="C62" s="448"/>
      <c r="D62" s="448"/>
      <c r="E62" s="448"/>
      <c r="F62" s="448"/>
      <c r="G62" s="449"/>
      <c r="H62" s="97"/>
      <c r="I62" s="402" t="s">
        <v>248</v>
      </c>
      <c r="J62" s="403"/>
      <c r="K62" s="403"/>
      <c r="L62" s="403"/>
      <c r="M62" s="403"/>
      <c r="N62" s="403"/>
      <c r="O62" s="403"/>
      <c r="P62" s="403"/>
      <c r="Q62" s="403"/>
      <c r="R62" s="403"/>
      <c r="S62" s="404"/>
    </row>
    <row r="63" spans="1:19" ht="13.5" thickBot="1" x14ac:dyDescent="0.25">
      <c r="A63" s="204" t="s">
        <v>25</v>
      </c>
      <c r="B63" s="396" t="s">
        <v>113</v>
      </c>
      <c r="C63" s="396"/>
      <c r="D63" s="396"/>
      <c r="E63" s="396" t="s">
        <v>183</v>
      </c>
      <c r="F63" s="396"/>
      <c r="G63" s="210" t="s">
        <v>155</v>
      </c>
      <c r="H63" s="97"/>
      <c r="I63" s="92" t="s">
        <v>25</v>
      </c>
      <c r="J63" s="400" t="s">
        <v>188</v>
      </c>
      <c r="K63" s="396"/>
      <c r="L63" s="396"/>
      <c r="M63" s="396"/>
      <c r="N63" s="444"/>
      <c r="O63" s="451" t="s">
        <v>154</v>
      </c>
      <c r="P63" s="452"/>
      <c r="Q63" s="452"/>
      <c r="R63" s="453"/>
      <c r="S63" s="92" t="s">
        <v>159</v>
      </c>
    </row>
    <row r="64" spans="1:19" ht="20.100000000000001" customHeight="1" x14ac:dyDescent="0.2">
      <c r="A64" s="172">
        <v>1</v>
      </c>
      <c r="B64" s="450"/>
      <c r="C64" s="450"/>
      <c r="D64" s="450"/>
      <c r="E64" s="454"/>
      <c r="F64" s="454"/>
      <c r="G64" s="98"/>
      <c r="H64" s="97"/>
      <c r="I64" s="172">
        <v>1</v>
      </c>
      <c r="J64" s="450"/>
      <c r="K64" s="450"/>
      <c r="L64" s="450"/>
      <c r="M64" s="450"/>
      <c r="N64" s="450"/>
      <c r="O64" s="473"/>
      <c r="P64" s="474"/>
      <c r="Q64" s="474"/>
      <c r="R64" s="475"/>
      <c r="S64" s="98"/>
    </row>
    <row r="65" spans="1:19" ht="20.100000000000001" customHeight="1" x14ac:dyDescent="0.2">
      <c r="A65" s="173">
        <v>2</v>
      </c>
      <c r="B65" s="450"/>
      <c r="C65" s="450"/>
      <c r="D65" s="450"/>
      <c r="E65" s="436"/>
      <c r="F65" s="436"/>
      <c r="G65" s="99"/>
      <c r="H65" s="97"/>
      <c r="I65" s="173">
        <v>2</v>
      </c>
      <c r="J65" s="450"/>
      <c r="K65" s="450"/>
      <c r="L65" s="450"/>
      <c r="M65" s="450"/>
      <c r="N65" s="450"/>
      <c r="O65" s="438"/>
      <c r="P65" s="439"/>
      <c r="Q65" s="439"/>
      <c r="R65" s="440"/>
      <c r="S65" s="99"/>
    </row>
    <row r="66" spans="1:19" ht="20.100000000000001" customHeight="1" x14ac:dyDescent="0.2">
      <c r="A66" s="173">
        <v>3</v>
      </c>
      <c r="B66" s="450"/>
      <c r="C66" s="450"/>
      <c r="D66" s="450"/>
      <c r="E66" s="436"/>
      <c r="F66" s="436"/>
      <c r="G66" s="99"/>
      <c r="H66" s="97"/>
      <c r="I66" s="173">
        <v>3</v>
      </c>
      <c r="J66" s="450"/>
      <c r="K66" s="450"/>
      <c r="L66" s="450"/>
      <c r="M66" s="450"/>
      <c r="N66" s="450"/>
      <c r="O66" s="438"/>
      <c r="P66" s="439"/>
      <c r="Q66" s="439"/>
      <c r="R66" s="440"/>
      <c r="S66" s="99"/>
    </row>
    <row r="67" spans="1:19" ht="20.100000000000001" customHeight="1" x14ac:dyDescent="0.2">
      <c r="A67" s="173">
        <v>4</v>
      </c>
      <c r="B67" s="450"/>
      <c r="C67" s="450"/>
      <c r="D67" s="450"/>
      <c r="E67" s="436"/>
      <c r="F67" s="436"/>
      <c r="G67" s="99"/>
      <c r="H67" s="97"/>
      <c r="I67" s="173">
        <v>4</v>
      </c>
      <c r="J67" s="450"/>
      <c r="K67" s="450"/>
      <c r="L67" s="450"/>
      <c r="M67" s="450"/>
      <c r="N67" s="450"/>
      <c r="O67" s="438"/>
      <c r="P67" s="439"/>
      <c r="Q67" s="439"/>
      <c r="R67" s="440"/>
      <c r="S67" s="99"/>
    </row>
    <row r="68" spans="1:19" ht="20.100000000000001" customHeight="1" thickBot="1" x14ac:dyDescent="0.25">
      <c r="A68" s="170">
        <v>5</v>
      </c>
      <c r="B68" s="450"/>
      <c r="C68" s="450"/>
      <c r="D68" s="450"/>
      <c r="E68" s="437"/>
      <c r="F68" s="437"/>
      <c r="G68" s="95"/>
      <c r="H68" s="97"/>
      <c r="I68" s="170">
        <v>5</v>
      </c>
      <c r="J68" s="450"/>
      <c r="K68" s="450"/>
      <c r="L68" s="450"/>
      <c r="M68" s="450"/>
      <c r="N68" s="450"/>
      <c r="O68" s="441"/>
      <c r="P68" s="442"/>
      <c r="Q68" s="442"/>
      <c r="R68" s="443"/>
      <c r="S68" s="95"/>
    </row>
    <row r="69" spans="1:19" ht="13.5" thickBot="1" x14ac:dyDescent="0.25">
      <c r="A69" s="455" t="s">
        <v>184</v>
      </c>
      <c r="B69" s="456"/>
      <c r="C69" s="456"/>
      <c r="D69" s="456"/>
      <c r="E69" s="456"/>
      <c r="F69" s="456"/>
      <c r="G69" s="211">
        <f>IF(SUM(G64:G68)&gt;90,90,SUM(G64:G68))</f>
        <v>0</v>
      </c>
      <c r="H69" s="97"/>
      <c r="I69" s="455" t="s">
        <v>189</v>
      </c>
      <c r="J69" s="456"/>
      <c r="K69" s="456"/>
      <c r="L69" s="456"/>
      <c r="M69" s="456"/>
      <c r="N69" s="456"/>
      <c r="O69" s="456"/>
      <c r="P69" s="456"/>
      <c r="Q69" s="456"/>
      <c r="R69" s="457"/>
      <c r="S69" s="96">
        <f>IF(SUM(S64:S68)&gt;15,15,SUM(S64:S68))</f>
        <v>0</v>
      </c>
    </row>
    <row r="70" spans="1:19" ht="13.5" thickBot="1" x14ac:dyDescent="0.25">
      <c r="A70" s="97"/>
      <c r="B70" s="97"/>
      <c r="C70" s="97"/>
      <c r="D70" s="171"/>
      <c r="E70" s="97"/>
      <c r="F70" s="97"/>
      <c r="G70" s="97"/>
      <c r="H70" s="97"/>
      <c r="I70" s="97"/>
      <c r="J70" s="97"/>
      <c r="K70" s="97"/>
      <c r="L70" s="97"/>
      <c r="M70" s="97"/>
      <c r="N70" s="97"/>
      <c r="O70" s="97"/>
      <c r="P70" s="97"/>
      <c r="Q70" s="97"/>
      <c r="R70" s="97"/>
      <c r="S70" s="97"/>
    </row>
    <row r="71" spans="1:19" ht="13.5" thickBot="1" x14ac:dyDescent="0.25">
      <c r="A71" s="447" t="s">
        <v>217</v>
      </c>
      <c r="B71" s="448"/>
      <c r="C71" s="448"/>
      <c r="D71" s="448"/>
      <c r="E71" s="448"/>
      <c r="F71" s="448"/>
      <c r="G71" s="449"/>
      <c r="H71" s="97"/>
      <c r="I71" s="402" t="s">
        <v>249</v>
      </c>
      <c r="J71" s="403"/>
      <c r="K71" s="403"/>
      <c r="L71" s="403"/>
      <c r="M71" s="403"/>
      <c r="N71" s="403"/>
      <c r="O71" s="403"/>
      <c r="P71" s="403"/>
      <c r="Q71" s="403"/>
      <c r="R71" s="403"/>
      <c r="S71" s="404"/>
    </row>
    <row r="72" spans="1:19" ht="13.5" thickBot="1" x14ac:dyDescent="0.25">
      <c r="A72" s="204" t="s">
        <v>25</v>
      </c>
      <c r="B72" s="396" t="s">
        <v>121</v>
      </c>
      <c r="C72" s="396"/>
      <c r="D72" s="396"/>
      <c r="E72" s="396" t="s">
        <v>225</v>
      </c>
      <c r="F72" s="396"/>
      <c r="G72" s="210" t="s">
        <v>155</v>
      </c>
      <c r="H72" s="97"/>
      <c r="I72" s="92" t="s">
        <v>25</v>
      </c>
      <c r="J72" s="400" t="s">
        <v>121</v>
      </c>
      <c r="K72" s="396"/>
      <c r="L72" s="396"/>
      <c r="M72" s="396"/>
      <c r="N72" s="444"/>
      <c r="O72" s="451" t="s">
        <v>151</v>
      </c>
      <c r="P72" s="452"/>
      <c r="Q72" s="452"/>
      <c r="R72" s="453"/>
      <c r="S72" s="92" t="s">
        <v>159</v>
      </c>
    </row>
    <row r="73" spans="1:19" ht="20.100000000000001" customHeight="1" x14ac:dyDescent="0.2">
      <c r="A73" s="172">
        <v>1</v>
      </c>
      <c r="B73" s="450"/>
      <c r="C73" s="450"/>
      <c r="D73" s="450"/>
      <c r="E73" s="454"/>
      <c r="F73" s="454"/>
      <c r="G73" s="98"/>
      <c r="H73" s="97"/>
      <c r="I73" s="172">
        <v>1</v>
      </c>
      <c r="J73" s="450"/>
      <c r="K73" s="450"/>
      <c r="L73" s="450"/>
      <c r="M73" s="450"/>
      <c r="N73" s="450"/>
      <c r="O73" s="473"/>
      <c r="P73" s="474"/>
      <c r="Q73" s="474"/>
      <c r="R73" s="475"/>
      <c r="S73" s="98"/>
    </row>
    <row r="74" spans="1:19" ht="20.100000000000001" customHeight="1" x14ac:dyDescent="0.2">
      <c r="A74" s="173">
        <v>2</v>
      </c>
      <c r="B74" s="450"/>
      <c r="C74" s="450"/>
      <c r="D74" s="450"/>
      <c r="E74" s="436"/>
      <c r="F74" s="436"/>
      <c r="G74" s="99"/>
      <c r="H74" s="97"/>
      <c r="I74" s="173">
        <v>2</v>
      </c>
      <c r="J74" s="450"/>
      <c r="K74" s="450"/>
      <c r="L74" s="450"/>
      <c r="M74" s="450"/>
      <c r="N74" s="450"/>
      <c r="O74" s="438"/>
      <c r="P74" s="439"/>
      <c r="Q74" s="439"/>
      <c r="R74" s="440"/>
      <c r="S74" s="99"/>
    </row>
    <row r="75" spans="1:19" ht="20.100000000000001" customHeight="1" x14ac:dyDescent="0.2">
      <c r="A75" s="173">
        <v>3</v>
      </c>
      <c r="B75" s="450"/>
      <c r="C75" s="450"/>
      <c r="D75" s="450"/>
      <c r="E75" s="436"/>
      <c r="F75" s="436"/>
      <c r="G75" s="99"/>
      <c r="H75" s="97"/>
      <c r="I75" s="173">
        <v>3</v>
      </c>
      <c r="J75" s="450"/>
      <c r="K75" s="450"/>
      <c r="L75" s="450"/>
      <c r="M75" s="450"/>
      <c r="N75" s="450"/>
      <c r="O75" s="438"/>
      <c r="P75" s="439"/>
      <c r="Q75" s="439"/>
      <c r="R75" s="440"/>
      <c r="S75" s="99"/>
    </row>
    <row r="76" spans="1:19" ht="20.100000000000001" customHeight="1" x14ac:dyDescent="0.2">
      <c r="A76" s="173">
        <v>4</v>
      </c>
      <c r="B76" s="450"/>
      <c r="C76" s="450"/>
      <c r="D76" s="450"/>
      <c r="E76" s="436"/>
      <c r="F76" s="436"/>
      <c r="G76" s="99"/>
      <c r="H76" s="97"/>
      <c r="I76" s="173">
        <v>4</v>
      </c>
      <c r="J76" s="450"/>
      <c r="K76" s="450"/>
      <c r="L76" s="450"/>
      <c r="M76" s="450"/>
      <c r="N76" s="450"/>
      <c r="O76" s="438"/>
      <c r="P76" s="439"/>
      <c r="Q76" s="439"/>
      <c r="R76" s="440"/>
      <c r="S76" s="99"/>
    </row>
    <row r="77" spans="1:19" ht="20.100000000000001" customHeight="1" thickBot="1" x14ac:dyDescent="0.25">
      <c r="A77" s="170">
        <v>5</v>
      </c>
      <c r="B77" s="450"/>
      <c r="C77" s="450"/>
      <c r="D77" s="450"/>
      <c r="E77" s="437"/>
      <c r="F77" s="437"/>
      <c r="G77" s="95"/>
      <c r="H77" s="97"/>
      <c r="I77" s="170">
        <v>5</v>
      </c>
      <c r="J77" s="450"/>
      <c r="K77" s="450"/>
      <c r="L77" s="450"/>
      <c r="M77" s="450"/>
      <c r="N77" s="450"/>
      <c r="O77" s="441"/>
      <c r="P77" s="442"/>
      <c r="Q77" s="442"/>
      <c r="R77" s="443"/>
      <c r="S77" s="95"/>
    </row>
    <row r="78" spans="1:19" ht="13.5" thickBot="1" x14ac:dyDescent="0.25">
      <c r="A78" s="455" t="s">
        <v>226</v>
      </c>
      <c r="B78" s="456"/>
      <c r="C78" s="456"/>
      <c r="D78" s="456"/>
      <c r="E78" s="456"/>
      <c r="F78" s="456"/>
      <c r="G78" s="211">
        <f>+SUM(G73:G77)</f>
        <v>0</v>
      </c>
      <c r="H78" s="97"/>
      <c r="I78" s="455" t="s">
        <v>189</v>
      </c>
      <c r="J78" s="456"/>
      <c r="K78" s="456"/>
      <c r="L78" s="456"/>
      <c r="M78" s="456"/>
      <c r="N78" s="456"/>
      <c r="O78" s="456"/>
      <c r="P78" s="456"/>
      <c r="Q78" s="456"/>
      <c r="R78" s="457"/>
      <c r="S78" s="96">
        <f>IF(SUM(S73:S77)&gt;45,45,SUM(S73:S77))</f>
        <v>0</v>
      </c>
    </row>
    <row r="79" spans="1:19" ht="13.5" thickBot="1" x14ac:dyDescent="0.25">
      <c r="A79" s="97"/>
      <c r="B79" s="97"/>
      <c r="C79" s="97"/>
      <c r="D79" s="171"/>
      <c r="E79" s="97"/>
      <c r="F79" s="97"/>
      <c r="G79" s="97"/>
      <c r="H79" s="97"/>
      <c r="I79" s="97"/>
      <c r="J79" s="97"/>
      <c r="K79" s="97"/>
      <c r="L79" s="97"/>
      <c r="M79" s="97"/>
      <c r="N79" s="97"/>
      <c r="O79" s="97"/>
      <c r="P79" s="97"/>
      <c r="Q79" s="97"/>
      <c r="R79" s="97"/>
      <c r="S79" s="97"/>
    </row>
    <row r="80" spans="1:19" ht="13.5" thickBot="1" x14ac:dyDescent="0.25">
      <c r="A80" s="447" t="s">
        <v>14</v>
      </c>
      <c r="B80" s="448"/>
      <c r="C80" s="448"/>
      <c r="D80" s="448"/>
      <c r="E80" s="448"/>
      <c r="F80" s="448"/>
      <c r="G80" s="449"/>
      <c r="H80" s="97"/>
      <c r="I80" s="402" t="s">
        <v>30</v>
      </c>
      <c r="J80" s="403"/>
      <c r="K80" s="403"/>
      <c r="L80" s="403"/>
      <c r="M80" s="403"/>
      <c r="N80" s="403"/>
      <c r="O80" s="403"/>
      <c r="P80" s="403"/>
      <c r="Q80" s="403"/>
      <c r="R80" s="403"/>
      <c r="S80" s="404"/>
    </row>
    <row r="81" spans="1:19" ht="13.5" thickBot="1" x14ac:dyDescent="0.25">
      <c r="A81" s="204" t="s">
        <v>25</v>
      </c>
      <c r="B81" s="401" t="s">
        <v>151</v>
      </c>
      <c r="C81" s="479"/>
      <c r="D81" s="479"/>
      <c r="E81" s="479"/>
      <c r="F81" s="480"/>
      <c r="G81" s="210" t="s">
        <v>155</v>
      </c>
      <c r="H81" s="97"/>
      <c r="I81" s="92" t="s">
        <v>25</v>
      </c>
      <c r="J81" s="400" t="s">
        <v>233</v>
      </c>
      <c r="K81" s="396"/>
      <c r="L81" s="396"/>
      <c r="M81" s="396"/>
      <c r="N81" s="444"/>
      <c r="O81" s="451" t="s">
        <v>234</v>
      </c>
      <c r="P81" s="452"/>
      <c r="Q81" s="452"/>
      <c r="R81" s="453"/>
      <c r="S81" s="92" t="s">
        <v>159</v>
      </c>
    </row>
    <row r="82" spans="1:19" ht="21.95" customHeight="1" x14ac:dyDescent="0.2">
      <c r="A82" s="172">
        <v>1</v>
      </c>
      <c r="B82" s="481"/>
      <c r="C82" s="482"/>
      <c r="D82" s="482"/>
      <c r="E82" s="482"/>
      <c r="F82" s="483"/>
      <c r="G82" s="98"/>
      <c r="H82" s="97"/>
      <c r="I82" s="172">
        <v>1</v>
      </c>
      <c r="J82" s="450"/>
      <c r="K82" s="450"/>
      <c r="L82" s="450"/>
      <c r="M82" s="450"/>
      <c r="N82" s="450"/>
      <c r="O82" s="473"/>
      <c r="P82" s="474"/>
      <c r="Q82" s="474"/>
      <c r="R82" s="475"/>
      <c r="S82" s="98"/>
    </row>
    <row r="83" spans="1:19" ht="21.95" customHeight="1" thickBot="1" x14ac:dyDescent="0.25">
      <c r="A83" s="173">
        <v>2</v>
      </c>
      <c r="B83" s="484"/>
      <c r="C83" s="485"/>
      <c r="D83" s="485"/>
      <c r="E83" s="485"/>
      <c r="F83" s="486"/>
      <c r="G83" s="99"/>
      <c r="H83" s="97"/>
      <c r="I83" s="173">
        <v>2</v>
      </c>
      <c r="J83" s="478"/>
      <c r="K83" s="478"/>
      <c r="L83" s="478"/>
      <c r="M83" s="478"/>
      <c r="N83" s="478"/>
      <c r="O83" s="438"/>
      <c r="P83" s="439"/>
      <c r="Q83" s="439"/>
      <c r="R83" s="440"/>
      <c r="S83" s="99"/>
    </row>
    <row r="84" spans="1:19" ht="21.95" customHeight="1" thickBot="1" x14ac:dyDescent="0.25">
      <c r="A84" s="455" t="s">
        <v>232</v>
      </c>
      <c r="B84" s="456"/>
      <c r="C84" s="456"/>
      <c r="D84" s="456"/>
      <c r="E84" s="456"/>
      <c r="F84" s="456"/>
      <c r="G84" s="211">
        <f>SUM(G82:G83)</f>
        <v>0</v>
      </c>
      <c r="I84" s="137">
        <v>3</v>
      </c>
      <c r="J84" s="478"/>
      <c r="K84" s="478"/>
      <c r="L84" s="478"/>
      <c r="M84" s="478"/>
      <c r="N84" s="478"/>
      <c r="O84" s="438"/>
      <c r="P84" s="439"/>
      <c r="Q84" s="439"/>
      <c r="R84" s="440"/>
      <c r="S84" s="94"/>
    </row>
    <row r="85" spans="1:19" ht="21.95" customHeight="1" x14ac:dyDescent="0.2">
      <c r="A85" s="487"/>
      <c r="B85" s="487"/>
      <c r="C85" s="487"/>
      <c r="D85" s="487"/>
      <c r="E85" s="487"/>
      <c r="F85" s="487"/>
      <c r="G85" s="487"/>
      <c r="I85" s="137">
        <v>4</v>
      </c>
      <c r="J85" s="478"/>
      <c r="K85" s="478"/>
      <c r="L85" s="478"/>
      <c r="M85" s="478"/>
      <c r="N85" s="478"/>
      <c r="O85" s="438"/>
      <c r="P85" s="439"/>
      <c r="Q85" s="439"/>
      <c r="R85" s="440"/>
      <c r="S85" s="94"/>
    </row>
    <row r="86" spans="1:19" ht="21.95" customHeight="1" x14ac:dyDescent="0.2">
      <c r="A86" s="488"/>
      <c r="B86" s="488"/>
      <c r="C86" s="488"/>
      <c r="D86" s="488"/>
      <c r="E86" s="488"/>
      <c r="F86" s="488"/>
      <c r="G86" s="488"/>
      <c r="I86" s="174">
        <v>5</v>
      </c>
      <c r="J86" s="498"/>
      <c r="K86" s="498"/>
      <c r="L86" s="498"/>
      <c r="M86" s="498"/>
      <c r="N86" s="498"/>
      <c r="O86" s="441"/>
      <c r="P86" s="442"/>
      <c r="Q86" s="442"/>
      <c r="R86" s="443"/>
      <c r="S86" s="101"/>
    </row>
    <row r="87" spans="1:19" ht="21.95" customHeight="1" x14ac:dyDescent="0.2">
      <c r="A87" s="488"/>
      <c r="B87" s="488"/>
      <c r="C87" s="488"/>
      <c r="D87" s="488"/>
      <c r="E87" s="488"/>
      <c r="F87" s="488"/>
      <c r="G87" s="488"/>
      <c r="I87" s="174">
        <v>6</v>
      </c>
      <c r="J87" s="498"/>
      <c r="K87" s="498"/>
      <c r="L87" s="498"/>
      <c r="M87" s="498"/>
      <c r="N87" s="498"/>
      <c r="O87" s="441"/>
      <c r="P87" s="442"/>
      <c r="Q87" s="442"/>
      <c r="R87" s="443"/>
      <c r="S87" s="101"/>
    </row>
    <row r="88" spans="1:19" ht="21.95" customHeight="1" thickBot="1" x14ac:dyDescent="0.25">
      <c r="A88" s="488"/>
      <c r="B88" s="488"/>
      <c r="C88" s="488"/>
      <c r="D88" s="488"/>
      <c r="E88" s="488"/>
      <c r="F88" s="488"/>
      <c r="G88" s="488"/>
      <c r="I88" s="174">
        <v>7</v>
      </c>
      <c r="J88" s="498"/>
      <c r="K88" s="498"/>
      <c r="L88" s="498"/>
      <c r="M88" s="498"/>
      <c r="N88" s="498"/>
      <c r="O88" s="441"/>
      <c r="P88" s="442"/>
      <c r="Q88" s="442"/>
      <c r="R88" s="443"/>
      <c r="S88" s="101"/>
    </row>
    <row r="89" spans="1:19" ht="13.5" thickBot="1" x14ac:dyDescent="0.25">
      <c r="A89" s="488"/>
      <c r="B89" s="488"/>
      <c r="C89" s="488"/>
      <c r="D89" s="488"/>
      <c r="E89" s="488"/>
      <c r="F89" s="488"/>
      <c r="G89" s="488"/>
      <c r="I89" s="499" t="s">
        <v>235</v>
      </c>
      <c r="J89" s="500"/>
      <c r="K89" s="500"/>
      <c r="L89" s="500"/>
      <c r="M89" s="500"/>
      <c r="N89" s="500"/>
      <c r="O89" s="500"/>
      <c r="P89" s="500"/>
      <c r="Q89" s="500"/>
      <c r="R89" s="501"/>
      <c r="S89" s="96">
        <f>SUM(S82:S88)</f>
        <v>0</v>
      </c>
    </row>
    <row r="90" spans="1:19" ht="13.5" thickBot="1" x14ac:dyDescent="0.25">
      <c r="A90" s="488"/>
      <c r="B90" s="488"/>
      <c r="C90" s="488"/>
      <c r="D90" s="488"/>
      <c r="E90" s="488"/>
      <c r="F90" s="488"/>
      <c r="G90" s="488"/>
      <c r="H90" s="102"/>
      <c r="I90" s="102"/>
      <c r="J90" s="102"/>
      <c r="K90" s="102"/>
      <c r="L90" s="102"/>
      <c r="M90" s="102"/>
    </row>
    <row r="91" spans="1:19" x14ac:dyDescent="0.2">
      <c r="A91" s="102"/>
      <c r="B91" s="497" t="s">
        <v>236</v>
      </c>
      <c r="C91" s="497"/>
      <c r="D91" s="497"/>
      <c r="E91" s="502" t="s">
        <v>237</v>
      </c>
      <c r="F91" s="502"/>
      <c r="G91" s="502"/>
      <c r="H91" s="102"/>
      <c r="I91" s="102"/>
      <c r="J91" s="102"/>
      <c r="K91" s="102"/>
      <c r="L91" s="102"/>
      <c r="M91" s="102"/>
      <c r="N91" s="489" t="s">
        <v>21</v>
      </c>
      <c r="O91" s="490"/>
      <c r="P91" s="490"/>
      <c r="Q91" s="490"/>
      <c r="R91" s="493">
        <f>+M35+G45+S45+G54+S54+G60+S60+G69+S69+G78+S78+G84+S89</f>
        <v>0</v>
      </c>
      <c r="S91" s="494"/>
    </row>
    <row r="92" spans="1:19" ht="13.5" thickBot="1" x14ac:dyDescent="0.25">
      <c r="A92" s="102"/>
      <c r="B92" s="102"/>
      <c r="C92" s="102"/>
      <c r="D92" s="175"/>
      <c r="E92" s="102"/>
      <c r="F92" s="102"/>
      <c r="G92" s="102"/>
      <c r="H92" s="102"/>
      <c r="I92" s="102"/>
      <c r="J92" s="102"/>
      <c r="K92" s="102"/>
      <c r="L92" s="102"/>
      <c r="M92" s="102"/>
      <c r="N92" s="491"/>
      <c r="O92" s="492"/>
      <c r="P92" s="492"/>
      <c r="Q92" s="492"/>
      <c r="R92" s="495"/>
      <c r="S92" s="496"/>
    </row>
    <row r="93" spans="1:19" x14ac:dyDescent="0.2">
      <c r="A93" s="102"/>
      <c r="B93" s="212" t="s">
        <v>279</v>
      </c>
      <c r="C93" s="102"/>
      <c r="D93" s="175"/>
      <c r="E93" s="102"/>
      <c r="F93" s="102"/>
      <c r="G93" s="102"/>
      <c r="H93" s="102"/>
      <c r="I93" s="102"/>
      <c r="J93" s="102"/>
      <c r="K93" s="102"/>
      <c r="L93" s="102"/>
      <c r="M93" s="102"/>
      <c r="N93" s="102"/>
      <c r="O93" s="102"/>
      <c r="P93" s="102"/>
      <c r="Q93" s="102"/>
      <c r="R93" s="102"/>
      <c r="S93" s="102"/>
    </row>
    <row r="97" spans="5:5" x14ac:dyDescent="0.2">
      <c r="E97" s="176"/>
    </row>
  </sheetData>
  <sheetProtection algorithmName="SHA-512" hashValue="sWz3/ctMFBA3rpw+cHZRyob8Eh+qxiU56mhg4GxGFIMyd4jIiA7jOmheDuAVWrAulE6WgubHKzTe/xt7kV7vhA==" saltValue="1WpnHCm/V/qZRzMaAr6WlA==" spinCount="100000" sheet="1" objects="1" scenarios="1"/>
  <mergeCells count="197">
    <mergeCell ref="A1:S1"/>
    <mergeCell ref="A2:S2"/>
    <mergeCell ref="A3:N3"/>
    <mergeCell ref="O3:P3"/>
    <mergeCell ref="Q3:R3"/>
    <mergeCell ref="A5:C5"/>
    <mergeCell ref="D5:G5"/>
    <mergeCell ref="J5:M5"/>
    <mergeCell ref="N5:R5"/>
    <mergeCell ref="A11:C11"/>
    <mergeCell ref="D11:G11"/>
    <mergeCell ref="J11:M11"/>
    <mergeCell ref="N11:R11"/>
    <mergeCell ref="A13:S13"/>
    <mergeCell ref="A16:E16"/>
    <mergeCell ref="G16:K16"/>
    <mergeCell ref="A7:C7"/>
    <mergeCell ref="D7:G7"/>
    <mergeCell ref="J7:M7"/>
    <mergeCell ref="N7:R7"/>
    <mergeCell ref="A9:C9"/>
    <mergeCell ref="D9:G9"/>
    <mergeCell ref="J9:M9"/>
    <mergeCell ref="N9:R9"/>
    <mergeCell ref="J18:J19"/>
    <mergeCell ref="K18:M18"/>
    <mergeCell ref="N18:S18"/>
    <mergeCell ref="A28:J28"/>
    <mergeCell ref="A29:J29"/>
    <mergeCell ref="A30:J30"/>
    <mergeCell ref="A18:A19"/>
    <mergeCell ref="B18:B19"/>
    <mergeCell ref="C18:C19"/>
    <mergeCell ref="D18:G18"/>
    <mergeCell ref="H18:H19"/>
    <mergeCell ref="I18:I19"/>
    <mergeCell ref="B39:D39"/>
    <mergeCell ref="E39:F39"/>
    <mergeCell ref="J39:N39"/>
    <mergeCell ref="O39:R39"/>
    <mergeCell ref="B40:D40"/>
    <mergeCell ref="E40:F40"/>
    <mergeCell ref="J40:N40"/>
    <mergeCell ref="O40:R40"/>
    <mergeCell ref="G33:N33"/>
    <mergeCell ref="G34:L34"/>
    <mergeCell ref="M34:N34"/>
    <mergeCell ref="G35:L35"/>
    <mergeCell ref="M35:N35"/>
    <mergeCell ref="A38:G38"/>
    <mergeCell ref="I38:S38"/>
    <mergeCell ref="B43:D43"/>
    <mergeCell ref="E43:F43"/>
    <mergeCell ref="J43:N43"/>
    <mergeCell ref="O43:R43"/>
    <mergeCell ref="B44:D44"/>
    <mergeCell ref="E44:F44"/>
    <mergeCell ref="J44:N44"/>
    <mergeCell ref="O44:R44"/>
    <mergeCell ref="B41:D41"/>
    <mergeCell ref="E41:F41"/>
    <mergeCell ref="J41:N41"/>
    <mergeCell ref="O41:R41"/>
    <mergeCell ref="B42:D42"/>
    <mergeCell ref="E42:F42"/>
    <mergeCell ref="J42:N42"/>
    <mergeCell ref="O42:R42"/>
    <mergeCell ref="B49:D49"/>
    <mergeCell ref="E49:F49"/>
    <mergeCell ref="J49:N49"/>
    <mergeCell ref="O49:R49"/>
    <mergeCell ref="B50:D50"/>
    <mergeCell ref="E50:F50"/>
    <mergeCell ref="J50:N50"/>
    <mergeCell ref="O50:R50"/>
    <mergeCell ref="A45:F45"/>
    <mergeCell ref="I45:R45"/>
    <mergeCell ref="A47:G47"/>
    <mergeCell ref="I47:S47"/>
    <mergeCell ref="B48:D48"/>
    <mergeCell ref="E48:F48"/>
    <mergeCell ref="J48:N48"/>
    <mergeCell ref="O48:R48"/>
    <mergeCell ref="B53:D53"/>
    <mergeCell ref="E53:F53"/>
    <mergeCell ref="J53:N53"/>
    <mergeCell ref="O53:R53"/>
    <mergeCell ref="A54:F54"/>
    <mergeCell ref="I54:R54"/>
    <mergeCell ref="B51:D51"/>
    <mergeCell ref="E51:F51"/>
    <mergeCell ref="J51:N51"/>
    <mergeCell ref="O51:R51"/>
    <mergeCell ref="B52:D52"/>
    <mergeCell ref="E52:F52"/>
    <mergeCell ref="J52:N52"/>
    <mergeCell ref="O52:R52"/>
    <mergeCell ref="B58:D58"/>
    <mergeCell ref="E58:F58"/>
    <mergeCell ref="J58:N58"/>
    <mergeCell ref="O58:R58"/>
    <mergeCell ref="B59:D59"/>
    <mergeCell ref="E59:F59"/>
    <mergeCell ref="J59:N59"/>
    <mergeCell ref="O59:R59"/>
    <mergeCell ref="A56:G56"/>
    <mergeCell ref="I56:S56"/>
    <mergeCell ref="B57:D57"/>
    <mergeCell ref="E57:F57"/>
    <mergeCell ref="J57:N57"/>
    <mergeCell ref="O57:R57"/>
    <mergeCell ref="B64:D64"/>
    <mergeCell ref="E64:F64"/>
    <mergeCell ref="J64:N64"/>
    <mergeCell ref="O64:R64"/>
    <mergeCell ref="B65:D65"/>
    <mergeCell ref="E65:F65"/>
    <mergeCell ref="J65:N65"/>
    <mergeCell ref="O65:R65"/>
    <mergeCell ref="A60:F60"/>
    <mergeCell ref="I60:R60"/>
    <mergeCell ref="A62:G62"/>
    <mergeCell ref="I62:S62"/>
    <mergeCell ref="B63:D63"/>
    <mergeCell ref="E63:F63"/>
    <mergeCell ref="J63:N63"/>
    <mergeCell ref="O63:R63"/>
    <mergeCell ref="B68:D68"/>
    <mergeCell ref="E68:F68"/>
    <mergeCell ref="J68:N68"/>
    <mergeCell ref="O68:R68"/>
    <mergeCell ref="A69:F69"/>
    <mergeCell ref="I69:R69"/>
    <mergeCell ref="B66:D66"/>
    <mergeCell ref="E66:F66"/>
    <mergeCell ref="J66:N66"/>
    <mergeCell ref="O66:R66"/>
    <mergeCell ref="B67:D67"/>
    <mergeCell ref="E67:F67"/>
    <mergeCell ref="J67:N67"/>
    <mergeCell ref="O67:R67"/>
    <mergeCell ref="B73:D73"/>
    <mergeCell ref="E73:F73"/>
    <mergeCell ref="J73:N73"/>
    <mergeCell ref="O73:R73"/>
    <mergeCell ref="B74:D74"/>
    <mergeCell ref="E74:F74"/>
    <mergeCell ref="J74:N74"/>
    <mergeCell ref="O74:R74"/>
    <mergeCell ref="A71:G71"/>
    <mergeCell ref="I71:S71"/>
    <mergeCell ref="B72:D72"/>
    <mergeCell ref="E72:F72"/>
    <mergeCell ref="J72:N72"/>
    <mergeCell ref="O72:R72"/>
    <mergeCell ref="B77:D77"/>
    <mergeCell ref="E77:F77"/>
    <mergeCell ref="J77:N77"/>
    <mergeCell ref="O77:R77"/>
    <mergeCell ref="A78:F78"/>
    <mergeCell ref="I78:R78"/>
    <mergeCell ref="B75:D75"/>
    <mergeCell ref="E75:F75"/>
    <mergeCell ref="J75:N75"/>
    <mergeCell ref="O75:R75"/>
    <mergeCell ref="B76:D76"/>
    <mergeCell ref="E76:F76"/>
    <mergeCell ref="J76:N76"/>
    <mergeCell ref="O76:R76"/>
    <mergeCell ref="B83:F83"/>
    <mergeCell ref="J83:N83"/>
    <mergeCell ref="O83:R83"/>
    <mergeCell ref="A84:F84"/>
    <mergeCell ref="J84:N84"/>
    <mergeCell ref="O84:R84"/>
    <mergeCell ref="A80:G80"/>
    <mergeCell ref="I80:S80"/>
    <mergeCell ref="B81:F81"/>
    <mergeCell ref="J81:N81"/>
    <mergeCell ref="O81:R81"/>
    <mergeCell ref="B82:F82"/>
    <mergeCell ref="J82:N82"/>
    <mergeCell ref="O82:R82"/>
    <mergeCell ref="B91:D91"/>
    <mergeCell ref="E91:G91"/>
    <mergeCell ref="N91:Q92"/>
    <mergeCell ref="R91:S92"/>
    <mergeCell ref="A85:G90"/>
    <mergeCell ref="J85:N85"/>
    <mergeCell ref="O85:R85"/>
    <mergeCell ref="J86:N86"/>
    <mergeCell ref="O86:R86"/>
    <mergeCell ref="J87:N87"/>
    <mergeCell ref="O87:R87"/>
    <mergeCell ref="J88:N88"/>
    <mergeCell ref="O88:R88"/>
    <mergeCell ref="I89:R89"/>
  </mergeCells>
  <dataValidations count="6">
    <dataValidation allowBlank="1" showInputMessage="1" showErrorMessage="1" errorTitle="Error" error="Seleccione el nivel educativo._x000a_Límite:_x000a_Pregrado[20 Horas]_x000a_Posgrado[30 Horas]" sqref="G64"/>
    <dataValidation allowBlank="1" showInputMessage="1" showErrorMessage="1" errorTitle="Error" error="Seleccione una opción del listado" sqref="J82:N82"/>
    <dataValidation allowBlank="1" showInputMessage="1" showErrorMessage="1" errorTitle="Error" error="Seleccione un Item de la lista" sqref="B82"/>
    <dataValidation type="decimal" allowBlank="1" showInputMessage="1" showErrorMessage="1" errorTitle="Error" error="Solo se permiten datos numericos." sqref="M20">
      <formula1>0</formula1>
      <formula2>100</formula2>
    </dataValidation>
    <dataValidation type="decimal" allowBlank="1" showInputMessage="1" showErrorMessage="1" errorTitle="Error" error="Solo se permiten datos numericos" sqref="K20:L20">
      <formula1>0</formula1>
      <formula2>100</formula2>
    </dataValidation>
    <dataValidation type="decimal" allowBlank="1" showInputMessage="1" showErrorMessage="1" errorTitle="Error" error="Solo se permiten datos númericos" sqref="J20:J27">
      <formula1>0</formula1>
      <formula2>100</formula2>
    </dataValidation>
  </dataValidations>
  <pageMargins left="0.3" right="0.25" top="0.75" bottom="0.25" header="0.3" footer="0.3"/>
  <pageSetup paperSize="14" scale="66" orientation="landscape" r:id="rId1"/>
  <rowBreaks count="1" manualBreakCount="1">
    <brk id="55" max="16383" man="1"/>
  </rowBreaks>
  <drawing r:id="rId2"/>
  <extLst>
    <ext xmlns:x14="http://schemas.microsoft.com/office/spreadsheetml/2009/9/main" uri="{CCE6A557-97BC-4b89-ADB6-D9C93CAAB3DF}">
      <x14:dataValidations xmlns:xm="http://schemas.microsoft.com/office/excel/2006/main" count="18">
        <x14:dataValidation type="list" allowBlank="1" showInputMessage="1" showErrorMessage="1" errorTitle="Error" error="Seleccione una opción de la lista">
          <x14:formula1>
            <xm:f>INFORMACION!$AF$2:$AF$3</xm:f>
          </x14:formula1>
          <xm:sqref>J40:N44</xm:sqref>
        </x14:dataValidation>
        <x14:dataValidation type="list" allowBlank="1" showInputMessage="1" showErrorMessage="1" errorTitle="Error" error="Seleccione una opción de la lista">
          <x14:formula1>
            <xm:f>INFORMACION!$AE$2:$AE$5</xm:f>
          </x14:formula1>
          <xm:sqref>B40:D44</xm:sqref>
        </x14:dataValidation>
        <x14:dataValidation type="list" allowBlank="1" showInputMessage="1" showErrorMessage="1" errorTitle="Error" error="Seleccione una opción del listado">
          <x14:formula1>
            <xm:f>INFORMACION!$AD$2:$AD$5</xm:f>
          </x14:formula1>
          <xm:sqref>J73:N77</xm:sqref>
        </x14:dataValidation>
        <x14:dataValidation type="list" allowBlank="1" showInputMessage="1" showErrorMessage="1" errorTitle="Error" error="Seleccione un Item de la lista">
          <x14:formula1>
            <xm:f>INFORMACION!$AC$2:$AC$8</xm:f>
          </x14:formula1>
          <xm:sqref>B73:D77</xm:sqref>
        </x14:dataValidation>
        <x14:dataValidation type="list" allowBlank="1" showInputMessage="1" showErrorMessage="1" errorTitle="Error" error="Seleccione una opción del listado">
          <x14:formula1>
            <xm:f>INFORMACION!$AB$2:$AB$12</xm:f>
          </x14:formula1>
          <xm:sqref>J58:N59</xm:sqref>
        </x14:dataValidation>
        <x14:dataValidation type="list" allowBlank="1" showInputMessage="1" showErrorMessage="1" errorTitle="Error" error="Seleccione un Item de la lista">
          <x14:formula1>
            <xm:f>INFORMACION!$Z$2:$Z$9</xm:f>
          </x14:formula1>
          <xm:sqref>B58:D59</xm:sqref>
        </x14:dataValidation>
        <x14:dataValidation type="list" allowBlank="1" showInputMessage="1" showErrorMessage="1" errorTitle="Error" error="Seleccione una opción del listado">
          <x14:formula1>
            <xm:f>INFORMACION!$Y$2:$Y$4</xm:f>
          </x14:formula1>
          <xm:sqref>J64:N68</xm:sqref>
        </x14:dataValidation>
        <x14:dataValidation type="list" allowBlank="1" showInputMessage="1" showErrorMessage="1" errorTitle="Error" error="Seleccione un Item de la lista">
          <x14:formula1>
            <xm:f>INFORMACION!$A$2:$A$3</xm:f>
          </x14:formula1>
          <xm:sqref>B64:D68</xm:sqref>
        </x14:dataValidation>
        <x14:dataValidation type="list" allowBlank="1" showInputMessage="1" showErrorMessage="1" errorTitle="Error" error="Seleccione una opción del listado">
          <x14:formula1>
            <xm:f>INFORMACION!$X$2:$X$5</xm:f>
          </x14:formula1>
          <xm:sqref>J49:N53</xm:sqref>
        </x14:dataValidation>
        <x14:dataValidation type="list" allowBlank="1" showInputMessage="1" showErrorMessage="1" errorTitle="Error" error="Seleccione un Item de la lista">
          <x14:formula1>
            <xm:f>INFORMACION!$W$2:$W$14</xm:f>
          </x14:formula1>
          <xm:sqref>B49:D53</xm:sqref>
        </x14:dataValidation>
        <x14:dataValidation type="list" allowBlank="1" showInputMessage="1" showErrorMessage="1" errorTitle="Error" error="Seleccione una opción del listado">
          <x14:formula1>
            <xm:f>INFORMACION!$T$2:$T$4</xm:f>
          </x14:formula1>
          <xm:sqref>E17 G16</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el tipo de vinculación del listado">
          <x14:formula1>
            <xm:f>INFORMACION!$F$3:$F$4</xm:f>
          </x14:formula1>
          <xm:sqref>D9:G9</xm:sqref>
        </x14:dataValidation>
        <x14:dataValidation type="list" showInputMessage="1" showErrorMessage="1" errorTitle="Error" error="Seleccione una opción de la lista desplegable">
          <x14:formula1>
            <xm:f>INFORMACION!$D$2:$D$7</xm:f>
          </x14:formula1>
          <xm:sqref>G20:G26</xm:sqref>
        </x14:dataValidation>
        <x14:dataValidation type="list" showInputMessage="1" showErrorMessage="1">
          <x14:formula1>
            <xm:f>INFORMACION!$C$2:$C$23</xm:f>
          </x14:formula1>
          <xm:sqref>I20:I27</xm:sqref>
        </x14:dataValidation>
        <x14:dataValidation type="list" showInputMessage="1" showErrorMessage="1">
          <x14:formula1>
            <xm:f>INFORMACION!$B$2:$B$3</xm:f>
          </x14:formula1>
          <xm:sqref>C20:C26</xm:sqref>
        </x14:dataValidation>
        <x14:dataValidation type="list" showInputMessage="1" showErrorMessage="1" errorTitle="Error" error="Seleccione un valor de la lista desplegable">
          <x14:formula1>
            <xm:f>INFORMACION!$A$2:$A$3</xm:f>
          </x14:formula1>
          <xm:sqref>B20:B26</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97"/>
  <sheetViews>
    <sheetView zoomScale="90" zoomScaleNormal="90" workbookViewId="0">
      <selection activeCell="J82" sqref="J82:S88"/>
    </sheetView>
  </sheetViews>
  <sheetFormatPr baseColWidth="10" defaultColWidth="11.42578125" defaultRowHeight="12.75" x14ac:dyDescent="0.2"/>
  <cols>
    <col min="1" max="1" width="3.7109375" style="91" bestFit="1" customWidth="1"/>
    <col min="2" max="2" width="10" style="91" customWidth="1"/>
    <col min="3" max="3" width="9.5703125" style="91" customWidth="1"/>
    <col min="4" max="4" width="10.5703125" style="166" customWidth="1"/>
    <col min="5" max="5" width="54" style="91" customWidth="1"/>
    <col min="6" max="6" width="3.7109375" style="91" customWidth="1"/>
    <col min="7" max="7" width="26.28515625" style="91" customWidth="1"/>
    <col min="8" max="9" width="3.7109375" style="91" customWidth="1"/>
    <col min="10" max="10" width="5.5703125" style="91" bestFit="1" customWidth="1"/>
    <col min="11" max="11" width="6" style="91" bestFit="1" customWidth="1"/>
    <col min="12" max="13" width="6" style="91" customWidth="1"/>
    <col min="14" max="18" width="9.28515625" style="91" customWidth="1"/>
    <col min="19" max="19" width="10" style="91" customWidth="1"/>
    <col min="20" max="16384" width="11.42578125" style="91"/>
  </cols>
  <sheetData>
    <row r="1" spans="1:19" x14ac:dyDescent="0.2">
      <c r="A1" s="408" t="s">
        <v>24</v>
      </c>
      <c r="B1" s="409"/>
      <c r="C1" s="409"/>
      <c r="D1" s="409"/>
      <c r="E1" s="409"/>
      <c r="F1" s="409"/>
      <c r="G1" s="409"/>
      <c r="H1" s="409"/>
      <c r="I1" s="409"/>
      <c r="J1" s="409"/>
      <c r="K1" s="409"/>
      <c r="L1" s="409"/>
      <c r="M1" s="409"/>
      <c r="N1" s="409"/>
      <c r="O1" s="409"/>
      <c r="P1" s="409"/>
      <c r="Q1" s="409"/>
      <c r="R1" s="409"/>
      <c r="S1" s="410"/>
    </row>
    <row r="2" spans="1:19" ht="13.5" thickBot="1" x14ac:dyDescent="0.25">
      <c r="A2" s="377" t="s">
        <v>278</v>
      </c>
      <c r="B2" s="378"/>
      <c r="C2" s="378"/>
      <c r="D2" s="378"/>
      <c r="E2" s="378"/>
      <c r="F2" s="378"/>
      <c r="G2" s="378"/>
      <c r="H2" s="378"/>
      <c r="I2" s="378"/>
      <c r="J2" s="378"/>
      <c r="K2" s="378"/>
      <c r="L2" s="378"/>
      <c r="M2" s="378"/>
      <c r="N2" s="378"/>
      <c r="O2" s="378"/>
      <c r="P2" s="378"/>
      <c r="Q2" s="378"/>
      <c r="R2" s="378"/>
      <c r="S2" s="411"/>
    </row>
    <row r="3" spans="1:19" ht="13.5" thickBot="1" x14ac:dyDescent="0.25">
      <c r="A3" s="377" t="s">
        <v>153</v>
      </c>
      <c r="B3" s="378"/>
      <c r="C3" s="378"/>
      <c r="D3" s="378"/>
      <c r="E3" s="378"/>
      <c r="F3" s="378"/>
      <c r="G3" s="378"/>
      <c r="H3" s="378"/>
      <c r="I3" s="378"/>
      <c r="J3" s="378"/>
      <c r="K3" s="378"/>
      <c r="L3" s="378"/>
      <c r="M3" s="378"/>
      <c r="N3" s="378"/>
      <c r="O3" s="378" t="s">
        <v>0</v>
      </c>
      <c r="P3" s="411"/>
      <c r="Q3" s="434">
        <f>'RESUMEN-DPTO'!AK8</f>
        <v>0</v>
      </c>
      <c r="R3" s="435"/>
      <c r="S3" s="80"/>
    </row>
    <row r="4" spans="1:19" ht="13.5" thickBot="1" x14ac:dyDescent="0.25">
      <c r="A4" s="115"/>
      <c r="B4" s="103"/>
      <c r="C4" s="103"/>
      <c r="D4" s="116"/>
      <c r="E4" s="103"/>
      <c r="F4" s="103"/>
      <c r="G4" s="103"/>
      <c r="H4" s="103"/>
      <c r="I4" s="103"/>
      <c r="J4" s="103"/>
      <c r="K4" s="103"/>
      <c r="L4" s="103"/>
      <c r="M4" s="103"/>
      <c r="N4" s="103"/>
      <c r="O4" s="103"/>
      <c r="P4" s="103"/>
      <c r="Q4" s="103"/>
      <c r="R4" s="103"/>
      <c r="S4" s="80"/>
    </row>
    <row r="5" spans="1:19" ht="13.5" thickBot="1" x14ac:dyDescent="0.25">
      <c r="A5" s="377" t="s">
        <v>56</v>
      </c>
      <c r="B5" s="378"/>
      <c r="C5" s="378"/>
      <c r="D5" s="379">
        <f>'RESUMEN-DPTO'!D8:O8</f>
        <v>0</v>
      </c>
      <c r="E5" s="380"/>
      <c r="F5" s="380"/>
      <c r="G5" s="381"/>
      <c r="H5" s="103"/>
      <c r="I5" s="103"/>
      <c r="J5" s="386" t="s">
        <v>28</v>
      </c>
      <c r="K5" s="386"/>
      <c r="L5" s="386"/>
      <c r="M5" s="386"/>
      <c r="N5" s="379">
        <f>'RESUMEN-DPTO'!T8</f>
        <v>0</v>
      </c>
      <c r="O5" s="387"/>
      <c r="P5" s="387"/>
      <c r="Q5" s="387"/>
      <c r="R5" s="388"/>
      <c r="S5" s="80"/>
    </row>
    <row r="6" spans="1:19" ht="3" customHeight="1" thickBot="1" x14ac:dyDescent="0.25">
      <c r="A6" s="117"/>
      <c r="B6" s="118"/>
      <c r="C6" s="118"/>
      <c r="D6" s="116"/>
      <c r="E6" s="103"/>
      <c r="F6" s="103"/>
      <c r="G6" s="103"/>
      <c r="H6" s="103"/>
      <c r="I6" s="103"/>
      <c r="J6" s="203"/>
      <c r="K6" s="203"/>
      <c r="L6" s="203"/>
      <c r="M6" s="203"/>
      <c r="N6" s="103"/>
      <c r="O6" s="103"/>
      <c r="P6" s="103"/>
      <c r="Q6" s="103"/>
      <c r="R6" s="103"/>
      <c r="S6" s="80"/>
    </row>
    <row r="7" spans="1:19" ht="13.5" thickBot="1" x14ac:dyDescent="0.25">
      <c r="A7" s="377" t="s">
        <v>138</v>
      </c>
      <c r="B7" s="378"/>
      <c r="C7" s="378"/>
      <c r="D7" s="382"/>
      <c r="E7" s="383"/>
      <c r="F7" s="383"/>
      <c r="G7" s="384"/>
      <c r="H7" s="103"/>
      <c r="I7" s="103"/>
      <c r="J7" s="386" t="s">
        <v>55</v>
      </c>
      <c r="K7" s="386"/>
      <c r="L7" s="386"/>
      <c r="M7" s="386"/>
      <c r="N7" s="389"/>
      <c r="O7" s="390"/>
      <c r="P7" s="390"/>
      <c r="Q7" s="390"/>
      <c r="R7" s="391"/>
      <c r="S7" s="80"/>
    </row>
    <row r="8" spans="1:19" ht="2.25" customHeight="1" thickBot="1" x14ac:dyDescent="0.25">
      <c r="A8" s="117"/>
      <c r="B8" s="118"/>
      <c r="C8" s="118"/>
      <c r="D8" s="116"/>
      <c r="E8" s="103"/>
      <c r="F8" s="103"/>
      <c r="G8" s="103"/>
      <c r="H8" s="103"/>
      <c r="I8" s="103"/>
      <c r="J8" s="203"/>
      <c r="K8" s="203"/>
      <c r="L8" s="203"/>
      <c r="M8" s="203"/>
      <c r="N8" s="103"/>
      <c r="O8" s="103"/>
      <c r="P8" s="103"/>
      <c r="Q8" s="103"/>
      <c r="R8" s="103"/>
      <c r="S8" s="80"/>
    </row>
    <row r="9" spans="1:19" ht="13.5" thickBot="1" x14ac:dyDescent="0.25">
      <c r="A9" s="377" t="s">
        <v>42</v>
      </c>
      <c r="B9" s="378"/>
      <c r="C9" s="378"/>
      <c r="D9" s="385"/>
      <c r="E9" s="383"/>
      <c r="F9" s="383"/>
      <c r="G9" s="384"/>
      <c r="H9" s="103"/>
      <c r="I9" s="103"/>
      <c r="J9" s="386" t="s">
        <v>106</v>
      </c>
      <c r="K9" s="386"/>
      <c r="L9" s="386"/>
      <c r="M9" s="386"/>
      <c r="N9" s="392"/>
      <c r="O9" s="390"/>
      <c r="P9" s="390"/>
      <c r="Q9" s="390"/>
      <c r="R9" s="391"/>
      <c r="S9" s="80"/>
    </row>
    <row r="10" spans="1:19" ht="2.25" customHeight="1" thickBot="1" x14ac:dyDescent="0.25">
      <c r="A10" s="117"/>
      <c r="B10" s="118"/>
      <c r="C10" s="118"/>
      <c r="D10" s="116"/>
      <c r="E10" s="103"/>
      <c r="F10" s="103"/>
      <c r="G10" s="103"/>
      <c r="H10" s="103"/>
      <c r="I10" s="103"/>
      <c r="J10" s="118"/>
      <c r="K10" s="118"/>
      <c r="L10" s="118"/>
      <c r="M10" s="118"/>
      <c r="N10" s="103"/>
      <c r="O10" s="103"/>
      <c r="P10" s="103"/>
      <c r="Q10" s="103"/>
      <c r="R10" s="103"/>
      <c r="S10" s="80"/>
    </row>
    <row r="11" spans="1:19" ht="13.5" thickBot="1" x14ac:dyDescent="0.25">
      <c r="A11" s="377" t="s">
        <v>139</v>
      </c>
      <c r="B11" s="378"/>
      <c r="C11" s="378"/>
      <c r="D11" s="385"/>
      <c r="E11" s="383"/>
      <c r="F11" s="383"/>
      <c r="G11" s="384"/>
      <c r="H11" s="103"/>
      <c r="I11" s="103"/>
      <c r="J11" s="386" t="s">
        <v>109</v>
      </c>
      <c r="K11" s="386"/>
      <c r="L11" s="386"/>
      <c r="M11" s="386"/>
      <c r="N11" s="393"/>
      <c r="O11" s="394"/>
      <c r="P11" s="394"/>
      <c r="Q11" s="394"/>
      <c r="R11" s="395"/>
      <c r="S11" s="80"/>
    </row>
    <row r="12" spans="1:19" ht="6.75" customHeight="1" thickBot="1" x14ac:dyDescent="0.25">
      <c r="A12" s="120"/>
      <c r="B12" s="104"/>
      <c r="C12" s="104"/>
      <c r="D12" s="121"/>
      <c r="E12" s="104"/>
      <c r="F12" s="104"/>
      <c r="G12" s="104"/>
      <c r="H12" s="104"/>
      <c r="I12" s="104"/>
      <c r="J12" s="104"/>
      <c r="K12" s="104"/>
      <c r="L12" s="104"/>
      <c r="M12" s="104"/>
      <c r="N12" s="104"/>
      <c r="O12" s="104"/>
      <c r="P12" s="104"/>
      <c r="Q12" s="104"/>
      <c r="R12" s="104"/>
      <c r="S12" s="81"/>
    </row>
    <row r="13" spans="1:19" ht="13.5" thickBot="1" x14ac:dyDescent="0.25">
      <c r="A13" s="405" t="s">
        <v>26</v>
      </c>
      <c r="B13" s="406"/>
      <c r="C13" s="406"/>
      <c r="D13" s="406"/>
      <c r="E13" s="406"/>
      <c r="F13" s="406"/>
      <c r="G13" s="406"/>
      <c r="H13" s="406"/>
      <c r="I13" s="406"/>
      <c r="J13" s="406"/>
      <c r="K13" s="406"/>
      <c r="L13" s="406"/>
      <c r="M13" s="406"/>
      <c r="N13" s="406"/>
      <c r="O13" s="406"/>
      <c r="P13" s="406"/>
      <c r="Q13" s="406"/>
      <c r="R13" s="406"/>
      <c r="S13" s="407"/>
    </row>
    <row r="14" spans="1:19" ht="4.5" customHeight="1" thickBot="1" x14ac:dyDescent="0.25">
      <c r="A14" s="122"/>
      <c r="B14" s="105"/>
      <c r="C14" s="105"/>
      <c r="D14" s="105"/>
      <c r="E14" s="105"/>
      <c r="F14" s="105"/>
      <c r="G14" s="105"/>
      <c r="H14" s="105"/>
      <c r="I14" s="105"/>
      <c r="J14" s="105"/>
      <c r="K14" s="105"/>
      <c r="L14" s="105"/>
      <c r="M14" s="105"/>
      <c r="N14" s="105"/>
      <c r="O14" s="105"/>
      <c r="P14" s="105"/>
      <c r="Q14" s="105"/>
      <c r="R14" s="105"/>
      <c r="S14" s="82"/>
    </row>
    <row r="15" spans="1:19" s="124" customFormat="1" ht="3" customHeight="1" thickBot="1" x14ac:dyDescent="0.25">
      <c r="A15" s="208"/>
      <c r="B15" s="209"/>
      <c r="C15" s="209"/>
      <c r="D15" s="209"/>
      <c r="E15" s="209"/>
      <c r="F15" s="209"/>
      <c r="G15" s="209"/>
      <c r="H15" s="209"/>
      <c r="I15" s="209"/>
      <c r="J15" s="209"/>
      <c r="K15" s="209"/>
      <c r="L15" s="209"/>
      <c r="M15" s="209"/>
      <c r="N15" s="209"/>
      <c r="O15" s="209"/>
      <c r="P15" s="209"/>
      <c r="Q15" s="209"/>
      <c r="R15" s="209"/>
      <c r="S15" s="83"/>
    </row>
    <row r="16" spans="1:19" s="124" customFormat="1" ht="13.5" thickBot="1" x14ac:dyDescent="0.25">
      <c r="A16" s="429" t="s">
        <v>273</v>
      </c>
      <c r="B16" s="430"/>
      <c r="C16" s="430"/>
      <c r="D16" s="430"/>
      <c r="E16" s="430"/>
      <c r="F16" s="100"/>
      <c r="G16" s="431" t="s">
        <v>145</v>
      </c>
      <c r="H16" s="432"/>
      <c r="I16" s="432"/>
      <c r="J16" s="432"/>
      <c r="K16" s="433"/>
      <c r="L16" s="209"/>
      <c r="M16" s="209"/>
      <c r="N16" s="209"/>
      <c r="O16" s="209"/>
      <c r="P16" s="209"/>
      <c r="Q16" s="209"/>
      <c r="R16" s="209"/>
      <c r="S16" s="83"/>
    </row>
    <row r="17" spans="1:19" s="124" customFormat="1" ht="3" customHeight="1" thickBot="1" x14ac:dyDescent="0.25">
      <c r="A17" s="208"/>
      <c r="B17" s="209"/>
      <c r="C17" s="209"/>
      <c r="D17" s="209"/>
      <c r="E17" s="209"/>
      <c r="F17" s="209"/>
      <c r="G17" s="209"/>
      <c r="H17" s="209"/>
      <c r="I17" s="209"/>
      <c r="J17" s="209"/>
      <c r="K17" s="209"/>
      <c r="L17" s="209"/>
      <c r="M17" s="209"/>
      <c r="N17" s="209"/>
      <c r="O17" s="209"/>
      <c r="P17" s="209"/>
      <c r="Q17" s="209"/>
      <c r="R17" s="209"/>
      <c r="S17" s="83"/>
    </row>
    <row r="18" spans="1:19" x14ac:dyDescent="0.2">
      <c r="A18" s="376" t="s">
        <v>25</v>
      </c>
      <c r="B18" s="413" t="s">
        <v>264</v>
      </c>
      <c r="C18" s="415" t="s">
        <v>265</v>
      </c>
      <c r="D18" s="423" t="s">
        <v>143</v>
      </c>
      <c r="E18" s="424"/>
      <c r="F18" s="424"/>
      <c r="G18" s="425"/>
      <c r="H18" s="417" t="s">
        <v>260</v>
      </c>
      <c r="I18" s="419" t="s">
        <v>261</v>
      </c>
      <c r="J18" s="421" t="s">
        <v>262</v>
      </c>
      <c r="K18" s="376" t="s">
        <v>263</v>
      </c>
      <c r="L18" s="374"/>
      <c r="M18" s="375"/>
      <c r="N18" s="373" t="s">
        <v>123</v>
      </c>
      <c r="O18" s="374"/>
      <c r="P18" s="374"/>
      <c r="Q18" s="374"/>
      <c r="R18" s="374"/>
      <c r="S18" s="375"/>
    </row>
    <row r="19" spans="1:19" ht="63.75" customHeight="1" thickBot="1" x14ac:dyDescent="0.25">
      <c r="A19" s="412"/>
      <c r="B19" s="414"/>
      <c r="C19" s="416"/>
      <c r="D19" s="44" t="s">
        <v>266</v>
      </c>
      <c r="E19" s="42" t="s">
        <v>257</v>
      </c>
      <c r="F19" s="207" t="s">
        <v>258</v>
      </c>
      <c r="G19" s="78" t="s">
        <v>259</v>
      </c>
      <c r="H19" s="418"/>
      <c r="I19" s="420"/>
      <c r="J19" s="422"/>
      <c r="K19" s="206" t="s">
        <v>142</v>
      </c>
      <c r="L19" s="207" t="s">
        <v>140</v>
      </c>
      <c r="M19" s="84" t="s">
        <v>141</v>
      </c>
      <c r="N19" s="126" t="s">
        <v>134</v>
      </c>
      <c r="O19" s="205" t="s">
        <v>135</v>
      </c>
      <c r="P19" s="207" t="s">
        <v>125</v>
      </c>
      <c r="Q19" s="207" t="s">
        <v>136</v>
      </c>
      <c r="R19" s="207" t="s">
        <v>124</v>
      </c>
      <c r="S19" s="84" t="s">
        <v>137</v>
      </c>
    </row>
    <row r="20" spans="1:19" x14ac:dyDescent="0.2">
      <c r="A20" s="128">
        <v>1</v>
      </c>
      <c r="B20" s="129"/>
      <c r="C20" s="129"/>
      <c r="D20" s="130"/>
      <c r="E20" s="131"/>
      <c r="F20" s="131"/>
      <c r="G20" s="107"/>
      <c r="H20" s="132"/>
      <c r="I20" s="129"/>
      <c r="J20" s="133"/>
      <c r="K20" s="132"/>
      <c r="L20" s="129"/>
      <c r="M20" s="133"/>
      <c r="N20" s="134">
        <f>IFERROR((K20+L20+M20),0)</f>
        <v>0</v>
      </c>
      <c r="O20" s="135">
        <f>IFERROR((N20*I20)*(J20/100),0)</f>
        <v>0</v>
      </c>
      <c r="P20" s="135">
        <f>IFERROR(((IF(I20&gt;=16,15,((I20*15)/16))*J20)/100)/H20,0)</f>
        <v>0</v>
      </c>
      <c r="Q20" s="135">
        <f>IFERROR(((IF(I20&gt;=16,30,((I20*30)/16))*J20)/100)/H20,0)</f>
        <v>0</v>
      </c>
      <c r="R20" s="136">
        <f>IFERROR(IF(B20="Pregrado",((IF(I20&gt;=16,VLOOKUP('P21'!G20,INFORMACION!$D:$E,2,FALSE)*N20,((VLOOKUP('P21'!G20,INFORMACION!$D:$E,2,FALSE)*N20)*I20)/16)))*(J20/100),((IF(I20&gt;=16,(VLOOKUP('P21'!G20,INFORMACION!$D:$E,2,FALSE)+10)*N20,(((VLOOKUP('P21'!G20,INFORMACION!$D:$E,2,FALSE)+10)*N20)*I20)/16)))*(J20/100)),0)</f>
        <v>0</v>
      </c>
      <c r="S20" s="85">
        <f>IFERROR(O20+P20+Q20+R20,0)</f>
        <v>0</v>
      </c>
    </row>
    <row r="21" spans="1:19" x14ac:dyDescent="0.2">
      <c r="A21" s="137">
        <v>2</v>
      </c>
      <c r="B21" s="138"/>
      <c r="C21" s="138"/>
      <c r="D21" s="139"/>
      <c r="E21" s="140"/>
      <c r="F21" s="138"/>
      <c r="G21" s="108"/>
      <c r="H21" s="141"/>
      <c r="I21" s="138"/>
      <c r="J21" s="142"/>
      <c r="K21" s="141"/>
      <c r="L21" s="138"/>
      <c r="M21" s="142"/>
      <c r="N21" s="143">
        <f t="shared" ref="N21:N26" si="0">IFERROR((K21+L21+M21),0)</f>
        <v>0</v>
      </c>
      <c r="O21" s="144">
        <f t="shared" ref="O21:O26" si="1">IFERROR((N21*I21)*(J21/100),0)</f>
        <v>0</v>
      </c>
      <c r="P21" s="144">
        <f t="shared" ref="P21:P26" si="2">IFERROR(((IF(I21&gt;=16,15,((I21*15)/16))*J21)/100)/H21,0)</f>
        <v>0</v>
      </c>
      <c r="Q21" s="144">
        <f t="shared" ref="Q21:Q26" si="3">IFERROR(((IF(I21&gt;=16,30,((I21*30)/16))*J21)/100)/H21,0)</f>
        <v>0</v>
      </c>
      <c r="R21" s="145">
        <f>IFERROR(IF(B21="Pregrado",((IF(I21&gt;=16,VLOOKUP('P21'!G21,INFORMACION!$D:$E,2,FALSE)*N21,((VLOOKUP('P21'!G21,INFORMACION!$D:$E,2,FALSE)*N21)*I21)/16)))*(J21/100),((IF(I21&gt;=16,(VLOOKUP('P21'!G21,INFORMACION!$D:$E,2,FALSE)+10)*N21,(((VLOOKUP('P21'!G21,INFORMACION!$D:$E,2,FALSE)+10)*N21)*I21)/16)))*(J21/100)),0)</f>
        <v>0</v>
      </c>
      <c r="S21" s="86">
        <f t="shared" ref="S21:S26" si="4">IFERROR(O21+P21+Q21+R21,0)</f>
        <v>0</v>
      </c>
    </row>
    <row r="22" spans="1:19" x14ac:dyDescent="0.2">
      <c r="A22" s="137">
        <v>3</v>
      </c>
      <c r="B22" s="138"/>
      <c r="C22" s="138"/>
      <c r="D22" s="139"/>
      <c r="E22" s="140"/>
      <c r="F22" s="138"/>
      <c r="G22" s="108"/>
      <c r="H22" s="141"/>
      <c r="I22" s="138"/>
      <c r="J22" s="142"/>
      <c r="K22" s="141"/>
      <c r="L22" s="138"/>
      <c r="M22" s="142"/>
      <c r="N22" s="143">
        <f t="shared" si="0"/>
        <v>0</v>
      </c>
      <c r="O22" s="144">
        <f t="shared" si="1"/>
        <v>0</v>
      </c>
      <c r="P22" s="144">
        <f t="shared" si="2"/>
        <v>0</v>
      </c>
      <c r="Q22" s="144">
        <f t="shared" si="3"/>
        <v>0</v>
      </c>
      <c r="R22" s="145">
        <f>IFERROR(IF(B22="Pregrado",((IF(I22&gt;=16,VLOOKUP('P21'!G22,INFORMACION!$D:$E,2,FALSE)*N22,((VLOOKUP('P21'!G22,INFORMACION!$D:$E,2,FALSE)*N22)*I22)/16)))*(J22/100),((IF(I22&gt;=16,(VLOOKUP('P21'!G22,INFORMACION!$D:$E,2,FALSE)+10)*N22,(((VLOOKUP('P21'!G22,INFORMACION!$D:$E,2,FALSE)+10)*N22)*I22)/16)))*(J22/100)),0)</f>
        <v>0</v>
      </c>
      <c r="S22" s="86">
        <f t="shared" si="4"/>
        <v>0</v>
      </c>
    </row>
    <row r="23" spans="1:19" x14ac:dyDescent="0.2">
      <c r="A23" s="137">
        <v>4</v>
      </c>
      <c r="B23" s="138"/>
      <c r="C23" s="138"/>
      <c r="D23" s="139"/>
      <c r="E23" s="140"/>
      <c r="F23" s="138"/>
      <c r="G23" s="108"/>
      <c r="H23" s="141"/>
      <c r="I23" s="138"/>
      <c r="J23" s="142"/>
      <c r="K23" s="141"/>
      <c r="L23" s="138"/>
      <c r="M23" s="142"/>
      <c r="N23" s="143">
        <f t="shared" si="0"/>
        <v>0</v>
      </c>
      <c r="O23" s="144">
        <f t="shared" si="1"/>
        <v>0</v>
      </c>
      <c r="P23" s="144">
        <f t="shared" si="2"/>
        <v>0</v>
      </c>
      <c r="Q23" s="144">
        <f t="shared" si="3"/>
        <v>0</v>
      </c>
      <c r="R23" s="145">
        <f>IFERROR(IF(B23="Pregrado",((IF(I23&gt;=16,VLOOKUP('P21'!G23,INFORMACION!$D:$E,2,FALSE)*N23,((VLOOKUP('P21'!G23,INFORMACION!$D:$E,2,FALSE)*N23)*I23)/16)))*(J23/100),((IF(I23&gt;=16,(VLOOKUP('P21'!G23,INFORMACION!$D:$E,2,FALSE)+10)*N23,(((VLOOKUP('P21'!G23,INFORMACION!$D:$E,2,FALSE)+10)*N23)*I23)/16)))*(J23/100)),0)</f>
        <v>0</v>
      </c>
      <c r="S23" s="86">
        <f t="shared" si="4"/>
        <v>0</v>
      </c>
    </row>
    <row r="24" spans="1:19" x14ac:dyDescent="0.2">
      <c r="A24" s="137">
        <v>5</v>
      </c>
      <c r="B24" s="138"/>
      <c r="C24" s="138"/>
      <c r="D24" s="139"/>
      <c r="E24" s="140"/>
      <c r="F24" s="138"/>
      <c r="G24" s="108"/>
      <c r="H24" s="141"/>
      <c r="I24" s="138"/>
      <c r="J24" s="142"/>
      <c r="K24" s="141"/>
      <c r="L24" s="138"/>
      <c r="M24" s="142"/>
      <c r="N24" s="143">
        <f t="shared" si="0"/>
        <v>0</v>
      </c>
      <c r="O24" s="144">
        <f t="shared" si="1"/>
        <v>0</v>
      </c>
      <c r="P24" s="144">
        <f t="shared" si="2"/>
        <v>0</v>
      </c>
      <c r="Q24" s="144">
        <f t="shared" si="3"/>
        <v>0</v>
      </c>
      <c r="R24" s="145">
        <f>IFERROR(IF(B24="Pregrado",((IF(I24&gt;=16,VLOOKUP('P21'!G24,INFORMACION!$D:$E,2,FALSE)*N24,((VLOOKUP('P21'!G24,INFORMACION!$D:$E,2,FALSE)*N24)*I24)/16)))*(J24/100),((IF(I24&gt;=16,(VLOOKUP('P21'!G24,INFORMACION!$D:$E,2,FALSE)+10)*N24,(((VLOOKUP('P21'!G24,INFORMACION!$D:$E,2,FALSE)+10)*N24)*I24)/16)))*(J24/100)),0)</f>
        <v>0</v>
      </c>
      <c r="S24" s="86">
        <f t="shared" si="4"/>
        <v>0</v>
      </c>
    </row>
    <row r="25" spans="1:19" x14ac:dyDescent="0.2">
      <c r="A25" s="137">
        <v>6</v>
      </c>
      <c r="B25" s="138"/>
      <c r="C25" s="138"/>
      <c r="D25" s="139"/>
      <c r="E25" s="138"/>
      <c r="F25" s="138"/>
      <c r="G25" s="108"/>
      <c r="H25" s="141"/>
      <c r="I25" s="138"/>
      <c r="J25" s="142"/>
      <c r="K25" s="141"/>
      <c r="L25" s="138"/>
      <c r="M25" s="142"/>
      <c r="N25" s="143">
        <f t="shared" si="0"/>
        <v>0</v>
      </c>
      <c r="O25" s="144">
        <f t="shared" si="1"/>
        <v>0</v>
      </c>
      <c r="P25" s="144">
        <f t="shared" si="2"/>
        <v>0</v>
      </c>
      <c r="Q25" s="144">
        <f t="shared" si="3"/>
        <v>0</v>
      </c>
      <c r="R25" s="145">
        <f>IFERROR(IF(B25="Pregrado",((IF(I25&gt;=16,VLOOKUP('P21'!G25,INFORMACION!$D:$E,2,FALSE)*N25,((VLOOKUP('P21'!G25,INFORMACION!$D:$E,2,FALSE)*N25)*I25)/16)))*(J25/100),((IF(I25&gt;=16,(VLOOKUP('P21'!G25,INFORMACION!$D:$E,2,FALSE)+10)*N25,(((VLOOKUP('P21'!G25,INFORMACION!$D:$E,2,FALSE)+10)*N25)*I25)/16)))*(J25/100)),0)</f>
        <v>0</v>
      </c>
      <c r="S25" s="86">
        <f t="shared" si="4"/>
        <v>0</v>
      </c>
    </row>
    <row r="26" spans="1:19" ht="13.5" thickBot="1" x14ac:dyDescent="0.25">
      <c r="A26" s="146">
        <v>7</v>
      </c>
      <c r="B26" s="147"/>
      <c r="C26" s="147"/>
      <c r="D26" s="148"/>
      <c r="E26" s="147"/>
      <c r="F26" s="147"/>
      <c r="G26" s="109"/>
      <c r="H26" s="149"/>
      <c r="I26" s="147"/>
      <c r="J26" s="150"/>
      <c r="K26" s="149"/>
      <c r="L26" s="147"/>
      <c r="M26" s="150"/>
      <c r="N26" s="151">
        <f t="shared" si="0"/>
        <v>0</v>
      </c>
      <c r="O26" s="152">
        <f t="shared" si="1"/>
        <v>0</v>
      </c>
      <c r="P26" s="152">
        <f t="shared" si="2"/>
        <v>0</v>
      </c>
      <c r="Q26" s="152">
        <f t="shared" si="3"/>
        <v>0</v>
      </c>
      <c r="R26" s="153">
        <f>IFERROR(IF(B26="Pregrado",((IF(I26&gt;=16,VLOOKUP('P21'!G26,INFORMACION!$D:$E,2,FALSE)*N26,((VLOOKUP('P21'!G26,INFORMACION!$D:$E,2,FALSE)*N26)*I26)/16)))*(J26/100),((IF(I26&gt;=16,(VLOOKUP('P21'!G26,INFORMACION!$D:$E,2,FALSE)+10)*N26,(((VLOOKUP('P21'!G26,INFORMACION!$D:$E,2,FALSE)+10)*N26)*I26)/16)))*(J26/100)),0)</f>
        <v>0</v>
      </c>
      <c r="S26" s="87">
        <f t="shared" si="4"/>
        <v>0</v>
      </c>
    </row>
    <row r="27" spans="1:19" ht="1.5" customHeight="1" thickBot="1" x14ac:dyDescent="0.25">
      <c r="A27" s="154"/>
      <c r="B27" s="155"/>
      <c r="C27" s="110"/>
      <c r="D27" s="156" t="s">
        <v>270</v>
      </c>
      <c r="E27" s="155"/>
      <c r="F27" s="155"/>
      <c r="G27" s="110"/>
      <c r="H27" s="157">
        <v>1</v>
      </c>
      <c r="I27" s="158">
        <v>16</v>
      </c>
      <c r="J27" s="159">
        <v>100</v>
      </c>
      <c r="K27" s="154"/>
      <c r="L27" s="155"/>
      <c r="M27" s="88"/>
      <c r="N27" s="160"/>
      <c r="O27" s="155"/>
      <c r="P27" s="155"/>
      <c r="Q27" s="155"/>
      <c r="R27" s="155"/>
      <c r="S27" s="88"/>
    </row>
    <row r="28" spans="1:19" ht="15.75" thickBot="1" x14ac:dyDescent="0.25">
      <c r="A28" s="426" t="s">
        <v>144</v>
      </c>
      <c r="B28" s="427"/>
      <c r="C28" s="427"/>
      <c r="D28" s="427"/>
      <c r="E28" s="427"/>
      <c r="F28" s="427"/>
      <c r="G28" s="427"/>
      <c r="H28" s="427"/>
      <c r="I28" s="427"/>
      <c r="J28" s="428"/>
      <c r="K28" s="161">
        <f>SUM(K20:K26)</f>
        <v>0</v>
      </c>
      <c r="L28" s="162">
        <f t="shared" ref="L28:S28" si="5">SUM(L20:L26)</f>
        <v>0</v>
      </c>
      <c r="M28" s="89">
        <f t="shared" si="5"/>
        <v>0</v>
      </c>
      <c r="N28" s="163">
        <f t="shared" si="5"/>
        <v>0</v>
      </c>
      <c r="O28" s="162">
        <f t="shared" si="5"/>
        <v>0</v>
      </c>
      <c r="P28" s="162">
        <f t="shared" si="5"/>
        <v>0</v>
      </c>
      <c r="Q28" s="162">
        <f t="shared" si="5"/>
        <v>0</v>
      </c>
      <c r="R28" s="162">
        <f t="shared" si="5"/>
        <v>0</v>
      </c>
      <c r="S28" s="89">
        <f t="shared" si="5"/>
        <v>0</v>
      </c>
    </row>
    <row r="29" spans="1:19" ht="15.75" thickBot="1" x14ac:dyDescent="0.25">
      <c r="A29" s="426" t="s">
        <v>150</v>
      </c>
      <c r="B29" s="427"/>
      <c r="C29" s="427"/>
      <c r="D29" s="427"/>
      <c r="E29" s="427"/>
      <c r="F29" s="427"/>
      <c r="G29" s="427"/>
      <c r="H29" s="427"/>
      <c r="I29" s="427"/>
      <c r="J29" s="428"/>
      <c r="K29" s="161">
        <v>0</v>
      </c>
      <c r="L29" s="162">
        <v>0</v>
      </c>
      <c r="M29" s="89">
        <v>0</v>
      </c>
      <c r="N29" s="163">
        <v>0</v>
      </c>
      <c r="O29" s="162">
        <v>0</v>
      </c>
      <c r="P29" s="162">
        <f>VLOOKUP(G16,INFORMACION!T:V,2,FALSE)</f>
        <v>0</v>
      </c>
      <c r="Q29" s="162">
        <f>VLOOKUP(G16,INFORMACION!T:V,3,FALSE)</f>
        <v>0</v>
      </c>
      <c r="R29" s="162">
        <v>0</v>
      </c>
      <c r="S29" s="89">
        <f>SUM(P29:Q29)</f>
        <v>0</v>
      </c>
    </row>
    <row r="30" spans="1:19" ht="15.75" thickBot="1" x14ac:dyDescent="0.25">
      <c r="A30" s="426" t="s">
        <v>274</v>
      </c>
      <c r="B30" s="427"/>
      <c r="C30" s="427"/>
      <c r="D30" s="427"/>
      <c r="E30" s="427"/>
      <c r="F30" s="427"/>
      <c r="G30" s="427"/>
      <c r="H30" s="427"/>
      <c r="I30" s="427"/>
      <c r="J30" s="428"/>
      <c r="K30" s="161">
        <f>SUM(K28:K29)</f>
        <v>0</v>
      </c>
      <c r="L30" s="162">
        <f t="shared" ref="L30:S30" si="6">SUM(L28:L29)</f>
        <v>0</v>
      </c>
      <c r="M30" s="89">
        <f t="shared" si="6"/>
        <v>0</v>
      </c>
      <c r="N30" s="163">
        <f t="shared" si="6"/>
        <v>0</v>
      </c>
      <c r="O30" s="162">
        <f t="shared" si="6"/>
        <v>0</v>
      </c>
      <c r="P30" s="162">
        <f t="shared" si="6"/>
        <v>0</v>
      </c>
      <c r="Q30" s="162">
        <f t="shared" si="6"/>
        <v>0</v>
      </c>
      <c r="R30" s="162">
        <f t="shared" si="6"/>
        <v>0</v>
      </c>
      <c r="S30" s="89">
        <f t="shared" si="6"/>
        <v>0</v>
      </c>
    </row>
    <row r="31" spans="1:19" ht="10.5" customHeight="1" x14ac:dyDescent="0.2">
      <c r="A31" s="164"/>
      <c r="B31" s="111"/>
      <c r="C31" s="111"/>
      <c r="D31" s="165"/>
      <c r="E31" s="111"/>
      <c r="F31" s="111"/>
      <c r="G31" s="111"/>
      <c r="H31" s="111"/>
      <c r="I31" s="111"/>
      <c r="J31" s="111"/>
      <c r="K31" s="111"/>
      <c r="L31" s="111"/>
      <c r="M31" s="111"/>
      <c r="N31" s="111"/>
      <c r="O31" s="111"/>
      <c r="P31" s="111"/>
      <c r="Q31" s="111"/>
      <c r="R31" s="111"/>
      <c r="S31" s="90"/>
    </row>
    <row r="32" spans="1:19" ht="13.5" thickBot="1" x14ac:dyDescent="0.25"/>
    <row r="33" spans="1:19" ht="13.5" thickBot="1" x14ac:dyDescent="0.25">
      <c r="G33" s="402" t="s">
        <v>152</v>
      </c>
      <c r="H33" s="403"/>
      <c r="I33" s="403"/>
      <c r="J33" s="403"/>
      <c r="K33" s="403"/>
      <c r="L33" s="403"/>
      <c r="M33" s="403"/>
      <c r="N33" s="404"/>
      <c r="Q33" s="124"/>
    </row>
    <row r="34" spans="1:19" ht="13.5" thickBot="1" x14ac:dyDescent="0.25">
      <c r="G34" s="400" t="s">
        <v>151</v>
      </c>
      <c r="H34" s="396"/>
      <c r="I34" s="396"/>
      <c r="J34" s="396"/>
      <c r="K34" s="396"/>
      <c r="L34" s="401"/>
      <c r="M34" s="400" t="s">
        <v>126</v>
      </c>
      <c r="N34" s="444"/>
      <c r="Q34" s="100"/>
    </row>
    <row r="35" spans="1:19" ht="16.5" thickBot="1" x14ac:dyDescent="0.25">
      <c r="G35" s="397" t="s">
        <v>275</v>
      </c>
      <c r="H35" s="398"/>
      <c r="I35" s="398"/>
      <c r="J35" s="398"/>
      <c r="K35" s="398"/>
      <c r="L35" s="399"/>
      <c r="M35" s="445">
        <f>S30</f>
        <v>0</v>
      </c>
      <c r="N35" s="446"/>
      <c r="Q35" s="124"/>
    </row>
    <row r="36" spans="1:19" x14ac:dyDescent="0.2">
      <c r="G36" s="112"/>
      <c r="H36" s="112"/>
      <c r="I36" s="112"/>
      <c r="J36" s="112"/>
      <c r="K36" s="112"/>
      <c r="L36" s="112"/>
      <c r="M36" s="167"/>
      <c r="N36" s="167"/>
      <c r="Q36" s="124"/>
    </row>
    <row r="37" spans="1:19" ht="13.5" thickBot="1" x14ac:dyDescent="0.25">
      <c r="G37" s="112"/>
      <c r="H37" s="112"/>
      <c r="I37" s="112"/>
      <c r="J37" s="112"/>
      <c r="K37" s="112"/>
      <c r="L37" s="112"/>
      <c r="M37" s="167"/>
      <c r="N37" s="167"/>
      <c r="Q37" s="124"/>
    </row>
    <row r="38" spans="1:19" ht="13.5" thickBot="1" x14ac:dyDescent="0.25">
      <c r="A38" s="405" t="s">
        <v>38</v>
      </c>
      <c r="B38" s="406"/>
      <c r="C38" s="406"/>
      <c r="D38" s="406"/>
      <c r="E38" s="406"/>
      <c r="F38" s="406"/>
      <c r="G38" s="407"/>
      <c r="H38" s="97"/>
      <c r="I38" s="402" t="s">
        <v>157</v>
      </c>
      <c r="J38" s="403"/>
      <c r="K38" s="403"/>
      <c r="L38" s="403"/>
      <c r="M38" s="403"/>
      <c r="N38" s="403"/>
      <c r="O38" s="403"/>
      <c r="P38" s="403"/>
      <c r="Q38" s="403"/>
      <c r="R38" s="403"/>
      <c r="S38" s="404"/>
    </row>
    <row r="39" spans="1:19" ht="13.5" thickBot="1" x14ac:dyDescent="0.25">
      <c r="A39" s="204" t="s">
        <v>25</v>
      </c>
      <c r="B39" s="396" t="s">
        <v>121</v>
      </c>
      <c r="C39" s="396"/>
      <c r="D39" s="396"/>
      <c r="E39" s="396" t="s">
        <v>154</v>
      </c>
      <c r="F39" s="396"/>
      <c r="G39" s="210" t="s">
        <v>155</v>
      </c>
      <c r="I39" s="92" t="s">
        <v>25</v>
      </c>
      <c r="J39" s="400" t="s">
        <v>121</v>
      </c>
      <c r="K39" s="396"/>
      <c r="L39" s="396"/>
      <c r="M39" s="396"/>
      <c r="N39" s="444"/>
      <c r="O39" s="451" t="s">
        <v>154</v>
      </c>
      <c r="P39" s="452"/>
      <c r="Q39" s="452"/>
      <c r="R39" s="453"/>
      <c r="S39" s="92" t="s">
        <v>159</v>
      </c>
    </row>
    <row r="40" spans="1:19" ht="20.100000000000001" customHeight="1" x14ac:dyDescent="0.2">
      <c r="A40" s="169">
        <v>1</v>
      </c>
      <c r="B40" s="450"/>
      <c r="C40" s="450"/>
      <c r="D40" s="450"/>
      <c r="E40" s="454"/>
      <c r="F40" s="454"/>
      <c r="G40" s="93"/>
      <c r="I40" s="169">
        <v>1</v>
      </c>
      <c r="J40" s="450"/>
      <c r="K40" s="450"/>
      <c r="L40" s="450"/>
      <c r="M40" s="450"/>
      <c r="N40" s="450"/>
      <c r="O40" s="458"/>
      <c r="P40" s="459"/>
      <c r="Q40" s="459"/>
      <c r="R40" s="460"/>
      <c r="S40" s="93"/>
    </row>
    <row r="41" spans="1:19" ht="20.100000000000001" customHeight="1" x14ac:dyDescent="0.2">
      <c r="A41" s="137">
        <v>2</v>
      </c>
      <c r="B41" s="450"/>
      <c r="C41" s="450"/>
      <c r="D41" s="450"/>
      <c r="E41" s="436"/>
      <c r="F41" s="436"/>
      <c r="G41" s="99"/>
      <c r="I41" s="137">
        <v>2</v>
      </c>
      <c r="J41" s="450"/>
      <c r="K41" s="450"/>
      <c r="L41" s="450"/>
      <c r="M41" s="450"/>
      <c r="N41" s="450"/>
      <c r="O41" s="438"/>
      <c r="P41" s="439"/>
      <c r="Q41" s="439"/>
      <c r="R41" s="440"/>
      <c r="S41" s="94"/>
    </row>
    <row r="42" spans="1:19" ht="20.100000000000001" customHeight="1" x14ac:dyDescent="0.2">
      <c r="A42" s="137">
        <v>3</v>
      </c>
      <c r="B42" s="450"/>
      <c r="C42" s="450"/>
      <c r="D42" s="450"/>
      <c r="E42" s="436"/>
      <c r="F42" s="436"/>
      <c r="G42" s="94"/>
      <c r="I42" s="137">
        <v>3</v>
      </c>
      <c r="J42" s="450"/>
      <c r="K42" s="450"/>
      <c r="L42" s="450"/>
      <c r="M42" s="450"/>
      <c r="N42" s="450"/>
      <c r="O42" s="438"/>
      <c r="P42" s="439"/>
      <c r="Q42" s="439"/>
      <c r="R42" s="440"/>
      <c r="S42" s="94"/>
    </row>
    <row r="43" spans="1:19" ht="20.100000000000001" customHeight="1" x14ac:dyDescent="0.2">
      <c r="A43" s="137">
        <v>4</v>
      </c>
      <c r="B43" s="450"/>
      <c r="C43" s="450"/>
      <c r="D43" s="450"/>
      <c r="E43" s="436"/>
      <c r="F43" s="436"/>
      <c r="G43" s="94"/>
      <c r="I43" s="137">
        <v>4</v>
      </c>
      <c r="J43" s="450"/>
      <c r="K43" s="450"/>
      <c r="L43" s="450"/>
      <c r="M43" s="450"/>
      <c r="N43" s="450"/>
      <c r="O43" s="438"/>
      <c r="P43" s="439"/>
      <c r="Q43" s="439"/>
      <c r="R43" s="440"/>
      <c r="S43" s="94"/>
    </row>
    <row r="44" spans="1:19" ht="20.100000000000001" customHeight="1" thickBot="1" x14ac:dyDescent="0.25">
      <c r="A44" s="170">
        <v>5</v>
      </c>
      <c r="B44" s="450"/>
      <c r="C44" s="450"/>
      <c r="D44" s="450"/>
      <c r="E44" s="437"/>
      <c r="F44" s="437"/>
      <c r="G44" s="95"/>
      <c r="H44" s="97"/>
      <c r="I44" s="170">
        <v>5</v>
      </c>
      <c r="J44" s="450"/>
      <c r="K44" s="450"/>
      <c r="L44" s="450"/>
      <c r="M44" s="450"/>
      <c r="N44" s="450"/>
      <c r="O44" s="441"/>
      <c r="P44" s="442"/>
      <c r="Q44" s="442"/>
      <c r="R44" s="443"/>
      <c r="S44" s="95"/>
    </row>
    <row r="45" spans="1:19" ht="13.5" thickBot="1" x14ac:dyDescent="0.25">
      <c r="A45" s="455" t="s">
        <v>156</v>
      </c>
      <c r="B45" s="456"/>
      <c r="C45" s="456"/>
      <c r="D45" s="456"/>
      <c r="E45" s="456"/>
      <c r="F45" s="456"/>
      <c r="G45" s="211">
        <f>SUM(G40:G44)</f>
        <v>0</v>
      </c>
      <c r="H45" s="97"/>
      <c r="I45" s="455" t="s">
        <v>160</v>
      </c>
      <c r="J45" s="456"/>
      <c r="K45" s="456"/>
      <c r="L45" s="456"/>
      <c r="M45" s="456"/>
      <c r="N45" s="456"/>
      <c r="O45" s="456"/>
      <c r="P45" s="456"/>
      <c r="Q45" s="456"/>
      <c r="R45" s="457"/>
      <c r="S45" s="96">
        <f>SUM(S40:S44)</f>
        <v>0</v>
      </c>
    </row>
    <row r="46" spans="1:19" ht="13.5" thickBot="1" x14ac:dyDescent="0.25">
      <c r="A46" s="97"/>
      <c r="B46" s="97"/>
      <c r="C46" s="97"/>
      <c r="D46" s="171"/>
      <c r="E46" s="97"/>
      <c r="F46" s="97"/>
      <c r="G46" s="97"/>
      <c r="H46" s="97"/>
      <c r="I46" s="97"/>
      <c r="J46" s="97"/>
      <c r="K46" s="97"/>
      <c r="L46" s="97"/>
      <c r="M46" s="97"/>
      <c r="N46" s="97"/>
      <c r="O46" s="97"/>
      <c r="P46" s="97"/>
      <c r="Q46" s="97"/>
      <c r="R46" s="97"/>
      <c r="S46" s="97"/>
    </row>
    <row r="47" spans="1:19" ht="13.5" thickBot="1" x14ac:dyDescent="0.25">
      <c r="A47" s="447" t="s">
        <v>245</v>
      </c>
      <c r="B47" s="448"/>
      <c r="C47" s="448"/>
      <c r="D47" s="448"/>
      <c r="E47" s="448"/>
      <c r="F47" s="448"/>
      <c r="G47" s="449"/>
      <c r="H47" s="97"/>
      <c r="I47" s="402" t="s">
        <v>246</v>
      </c>
      <c r="J47" s="403"/>
      <c r="K47" s="403"/>
      <c r="L47" s="403"/>
      <c r="M47" s="403"/>
      <c r="N47" s="403"/>
      <c r="O47" s="403"/>
      <c r="P47" s="403"/>
      <c r="Q47" s="403"/>
      <c r="R47" s="403"/>
      <c r="S47" s="404"/>
    </row>
    <row r="48" spans="1:19" ht="13.5" thickBot="1" x14ac:dyDescent="0.25">
      <c r="A48" s="204" t="s">
        <v>25</v>
      </c>
      <c r="B48" s="396" t="s">
        <v>121</v>
      </c>
      <c r="C48" s="396"/>
      <c r="D48" s="396"/>
      <c r="E48" s="396" t="s">
        <v>174</v>
      </c>
      <c r="F48" s="396"/>
      <c r="G48" s="210" t="s">
        <v>155</v>
      </c>
      <c r="H48" s="97"/>
      <c r="I48" s="92" t="s">
        <v>25</v>
      </c>
      <c r="J48" s="400" t="s">
        <v>121</v>
      </c>
      <c r="K48" s="396"/>
      <c r="L48" s="396"/>
      <c r="M48" s="396"/>
      <c r="N48" s="444"/>
      <c r="O48" s="451" t="s">
        <v>154</v>
      </c>
      <c r="P48" s="452"/>
      <c r="Q48" s="452"/>
      <c r="R48" s="453"/>
      <c r="S48" s="92" t="s">
        <v>159</v>
      </c>
    </row>
    <row r="49" spans="1:19" x14ac:dyDescent="0.2">
      <c r="A49" s="172">
        <v>1</v>
      </c>
      <c r="B49" s="450"/>
      <c r="C49" s="450"/>
      <c r="D49" s="450"/>
      <c r="E49" s="464"/>
      <c r="F49" s="464"/>
      <c r="G49" s="98"/>
      <c r="H49" s="97"/>
      <c r="I49" s="172">
        <v>1</v>
      </c>
      <c r="J49" s="450"/>
      <c r="K49" s="450"/>
      <c r="L49" s="450"/>
      <c r="M49" s="450"/>
      <c r="N49" s="450"/>
      <c r="O49" s="461"/>
      <c r="P49" s="462"/>
      <c r="Q49" s="462"/>
      <c r="R49" s="463"/>
      <c r="S49" s="98"/>
    </row>
    <row r="50" spans="1:19" x14ac:dyDescent="0.2">
      <c r="A50" s="173">
        <v>2</v>
      </c>
      <c r="B50" s="450"/>
      <c r="C50" s="450"/>
      <c r="D50" s="450"/>
      <c r="E50" s="465"/>
      <c r="F50" s="465"/>
      <c r="G50" s="99"/>
      <c r="H50" s="97"/>
      <c r="I50" s="173">
        <v>2</v>
      </c>
      <c r="J50" s="450"/>
      <c r="K50" s="450"/>
      <c r="L50" s="450"/>
      <c r="M50" s="450"/>
      <c r="N50" s="450"/>
      <c r="O50" s="469"/>
      <c r="P50" s="470"/>
      <c r="Q50" s="470"/>
      <c r="R50" s="471"/>
      <c r="S50" s="99"/>
    </row>
    <row r="51" spans="1:19" x14ac:dyDescent="0.2">
      <c r="A51" s="173">
        <v>3</v>
      </c>
      <c r="B51" s="450"/>
      <c r="C51" s="450"/>
      <c r="D51" s="450"/>
      <c r="E51" s="465"/>
      <c r="F51" s="465"/>
      <c r="G51" s="99"/>
      <c r="H51" s="97"/>
      <c r="I51" s="173">
        <v>3</v>
      </c>
      <c r="J51" s="450"/>
      <c r="K51" s="450"/>
      <c r="L51" s="450"/>
      <c r="M51" s="450"/>
      <c r="N51" s="450"/>
      <c r="O51" s="469"/>
      <c r="P51" s="470"/>
      <c r="Q51" s="470"/>
      <c r="R51" s="471"/>
      <c r="S51" s="99"/>
    </row>
    <row r="52" spans="1:19" x14ac:dyDescent="0.2">
      <c r="A52" s="173">
        <v>4</v>
      </c>
      <c r="B52" s="450"/>
      <c r="C52" s="450"/>
      <c r="D52" s="450"/>
      <c r="E52" s="465"/>
      <c r="F52" s="465"/>
      <c r="G52" s="99"/>
      <c r="H52" s="97"/>
      <c r="I52" s="173">
        <v>4</v>
      </c>
      <c r="J52" s="450"/>
      <c r="K52" s="450"/>
      <c r="L52" s="450"/>
      <c r="M52" s="450"/>
      <c r="N52" s="450"/>
      <c r="O52" s="469"/>
      <c r="P52" s="470"/>
      <c r="Q52" s="470"/>
      <c r="R52" s="471"/>
      <c r="S52" s="99"/>
    </row>
    <row r="53" spans="1:19" ht="13.5" thickBot="1" x14ac:dyDescent="0.25">
      <c r="A53" s="170">
        <v>5</v>
      </c>
      <c r="B53" s="450"/>
      <c r="C53" s="450"/>
      <c r="D53" s="450"/>
      <c r="E53" s="472"/>
      <c r="F53" s="472"/>
      <c r="G53" s="95"/>
      <c r="H53" s="97"/>
      <c r="I53" s="170">
        <v>5</v>
      </c>
      <c r="J53" s="450"/>
      <c r="K53" s="450"/>
      <c r="L53" s="450"/>
      <c r="M53" s="450"/>
      <c r="N53" s="450"/>
      <c r="O53" s="466"/>
      <c r="P53" s="467"/>
      <c r="Q53" s="467"/>
      <c r="R53" s="468"/>
      <c r="S53" s="95"/>
    </row>
    <row r="54" spans="1:19" ht="13.5" thickBot="1" x14ac:dyDescent="0.25">
      <c r="A54" s="455" t="s">
        <v>182</v>
      </c>
      <c r="B54" s="456"/>
      <c r="C54" s="456"/>
      <c r="D54" s="456"/>
      <c r="E54" s="456"/>
      <c r="F54" s="456"/>
      <c r="G54" s="211">
        <f>IF(SUM(G49:G53)&gt;40,40,SUM(G49:G53))</f>
        <v>0</v>
      </c>
      <c r="H54" s="97"/>
      <c r="I54" s="455" t="s">
        <v>181</v>
      </c>
      <c r="J54" s="456"/>
      <c r="K54" s="456"/>
      <c r="L54" s="456"/>
      <c r="M54" s="456"/>
      <c r="N54" s="456"/>
      <c r="O54" s="456"/>
      <c r="P54" s="456"/>
      <c r="Q54" s="456"/>
      <c r="R54" s="457"/>
      <c r="S54" s="96">
        <f>IF(SUM(S49:S53)&gt;30,30,SUM(S49:S53))</f>
        <v>0</v>
      </c>
    </row>
    <row r="55" spans="1:19" ht="13.5" thickBot="1" x14ac:dyDescent="0.25">
      <c r="A55" s="209"/>
      <c r="B55" s="209"/>
      <c r="C55" s="209"/>
      <c r="D55" s="209"/>
      <c r="E55" s="209"/>
      <c r="F55" s="209"/>
      <c r="G55" s="100"/>
      <c r="H55" s="97"/>
      <c r="I55" s="209"/>
      <c r="J55" s="209"/>
      <c r="K55" s="209"/>
      <c r="L55" s="209"/>
      <c r="M55" s="209"/>
      <c r="N55" s="209"/>
      <c r="O55" s="209"/>
      <c r="P55" s="209"/>
      <c r="Q55" s="209"/>
      <c r="R55" s="209"/>
      <c r="S55" s="100"/>
    </row>
    <row r="56" spans="1:19" ht="13.5" thickBot="1" x14ac:dyDescent="0.25">
      <c r="A56" s="447" t="s">
        <v>190</v>
      </c>
      <c r="B56" s="448"/>
      <c r="C56" s="448"/>
      <c r="D56" s="448"/>
      <c r="E56" s="448"/>
      <c r="F56" s="448"/>
      <c r="G56" s="449"/>
      <c r="H56" s="97"/>
      <c r="I56" s="402" t="s">
        <v>254</v>
      </c>
      <c r="J56" s="403"/>
      <c r="K56" s="403"/>
      <c r="L56" s="403"/>
      <c r="M56" s="403"/>
      <c r="N56" s="403"/>
      <c r="O56" s="403"/>
      <c r="P56" s="403"/>
      <c r="Q56" s="403"/>
      <c r="R56" s="403"/>
      <c r="S56" s="404"/>
    </row>
    <row r="57" spans="1:19" ht="13.5" thickBot="1" x14ac:dyDescent="0.25">
      <c r="A57" s="204" t="s">
        <v>25</v>
      </c>
      <c r="B57" s="396" t="s">
        <v>121</v>
      </c>
      <c r="C57" s="396"/>
      <c r="D57" s="396"/>
      <c r="E57" s="396" t="s">
        <v>196</v>
      </c>
      <c r="F57" s="396"/>
      <c r="G57" s="210" t="s">
        <v>155</v>
      </c>
      <c r="H57" s="97"/>
      <c r="I57" s="92" t="s">
        <v>25</v>
      </c>
      <c r="J57" s="400" t="s">
        <v>210</v>
      </c>
      <c r="K57" s="396"/>
      <c r="L57" s="396"/>
      <c r="M57" s="396"/>
      <c r="N57" s="444"/>
      <c r="O57" s="451" t="s">
        <v>215</v>
      </c>
      <c r="P57" s="452"/>
      <c r="Q57" s="452"/>
      <c r="R57" s="453"/>
      <c r="S57" s="92" t="s">
        <v>159</v>
      </c>
    </row>
    <row r="58" spans="1:19" ht="21.95" customHeight="1" x14ac:dyDescent="0.2">
      <c r="A58" s="172">
        <v>1</v>
      </c>
      <c r="B58" s="450"/>
      <c r="C58" s="450"/>
      <c r="D58" s="450"/>
      <c r="E58" s="454"/>
      <c r="F58" s="454"/>
      <c r="G58" s="98"/>
      <c r="H58" s="97"/>
      <c r="I58" s="172">
        <v>1</v>
      </c>
      <c r="J58" s="450"/>
      <c r="K58" s="450"/>
      <c r="L58" s="450"/>
      <c r="M58" s="450"/>
      <c r="N58" s="450"/>
      <c r="O58" s="473"/>
      <c r="P58" s="474"/>
      <c r="Q58" s="474"/>
      <c r="R58" s="475"/>
      <c r="S58" s="98"/>
    </row>
    <row r="59" spans="1:19" ht="21.95" customHeight="1" thickBot="1" x14ac:dyDescent="0.25">
      <c r="A59" s="173">
        <v>2</v>
      </c>
      <c r="B59" s="450"/>
      <c r="C59" s="450"/>
      <c r="D59" s="450"/>
      <c r="E59" s="476"/>
      <c r="F59" s="477"/>
      <c r="G59" s="98"/>
      <c r="H59" s="97"/>
      <c r="I59" s="173">
        <v>2</v>
      </c>
      <c r="J59" s="450"/>
      <c r="K59" s="450"/>
      <c r="L59" s="450"/>
      <c r="M59" s="450"/>
      <c r="N59" s="450"/>
      <c r="O59" s="438"/>
      <c r="P59" s="439"/>
      <c r="Q59" s="439"/>
      <c r="R59" s="440"/>
      <c r="S59" s="99"/>
    </row>
    <row r="60" spans="1:19" ht="13.5" thickBot="1" x14ac:dyDescent="0.25">
      <c r="A60" s="455" t="s">
        <v>201</v>
      </c>
      <c r="B60" s="456"/>
      <c r="C60" s="456"/>
      <c r="D60" s="456"/>
      <c r="E60" s="456"/>
      <c r="F60" s="456"/>
      <c r="G60" s="211">
        <f>SUM(G58:G59)</f>
        <v>0</v>
      </c>
      <c r="H60" s="97"/>
      <c r="I60" s="455" t="s">
        <v>216</v>
      </c>
      <c r="J60" s="456"/>
      <c r="K60" s="456"/>
      <c r="L60" s="456"/>
      <c r="M60" s="456"/>
      <c r="N60" s="456"/>
      <c r="O60" s="456"/>
      <c r="P60" s="456"/>
      <c r="Q60" s="456"/>
      <c r="R60" s="457"/>
      <c r="S60" s="96">
        <f>SUM(S58:S59)</f>
        <v>0</v>
      </c>
    </row>
    <row r="61" spans="1:19" ht="13.5" thickBot="1" x14ac:dyDescent="0.25">
      <c r="A61" s="209"/>
      <c r="B61" s="209"/>
      <c r="C61" s="209"/>
      <c r="D61" s="209"/>
      <c r="E61" s="209"/>
      <c r="F61" s="209"/>
      <c r="G61" s="100"/>
      <c r="H61" s="97"/>
      <c r="I61" s="97"/>
      <c r="J61" s="97"/>
      <c r="K61" s="97"/>
      <c r="L61" s="97"/>
      <c r="M61" s="97"/>
      <c r="N61" s="97"/>
      <c r="O61" s="97"/>
      <c r="P61" s="97"/>
      <c r="Q61" s="97"/>
      <c r="R61" s="97"/>
      <c r="S61" s="97"/>
    </row>
    <row r="62" spans="1:19" ht="13.5" thickBot="1" x14ac:dyDescent="0.25">
      <c r="A62" s="447" t="s">
        <v>247</v>
      </c>
      <c r="B62" s="448"/>
      <c r="C62" s="448"/>
      <c r="D62" s="448"/>
      <c r="E62" s="448"/>
      <c r="F62" s="448"/>
      <c r="G62" s="449"/>
      <c r="H62" s="97"/>
      <c r="I62" s="402" t="s">
        <v>248</v>
      </c>
      <c r="J62" s="403"/>
      <c r="K62" s="403"/>
      <c r="L62" s="403"/>
      <c r="M62" s="403"/>
      <c r="N62" s="403"/>
      <c r="O62" s="403"/>
      <c r="P62" s="403"/>
      <c r="Q62" s="403"/>
      <c r="R62" s="403"/>
      <c r="S62" s="404"/>
    </row>
    <row r="63" spans="1:19" ht="13.5" thickBot="1" x14ac:dyDescent="0.25">
      <c r="A63" s="204" t="s">
        <v>25</v>
      </c>
      <c r="B63" s="396" t="s">
        <v>113</v>
      </c>
      <c r="C63" s="396"/>
      <c r="D63" s="396"/>
      <c r="E63" s="396" t="s">
        <v>183</v>
      </c>
      <c r="F63" s="396"/>
      <c r="G63" s="210" t="s">
        <v>155</v>
      </c>
      <c r="H63" s="97"/>
      <c r="I63" s="92" t="s">
        <v>25</v>
      </c>
      <c r="J63" s="400" t="s">
        <v>188</v>
      </c>
      <c r="K63" s="396"/>
      <c r="L63" s="396"/>
      <c r="M63" s="396"/>
      <c r="N63" s="444"/>
      <c r="O63" s="451" t="s">
        <v>154</v>
      </c>
      <c r="P63" s="452"/>
      <c r="Q63" s="452"/>
      <c r="R63" s="453"/>
      <c r="S63" s="92" t="s">
        <v>159</v>
      </c>
    </row>
    <row r="64" spans="1:19" ht="20.100000000000001" customHeight="1" x14ac:dyDescent="0.2">
      <c r="A64" s="172">
        <v>1</v>
      </c>
      <c r="B64" s="450"/>
      <c r="C64" s="450"/>
      <c r="D64" s="450"/>
      <c r="E64" s="454"/>
      <c r="F64" s="454"/>
      <c r="G64" s="98"/>
      <c r="H64" s="97"/>
      <c r="I64" s="172">
        <v>1</v>
      </c>
      <c r="J64" s="450"/>
      <c r="K64" s="450"/>
      <c r="L64" s="450"/>
      <c r="M64" s="450"/>
      <c r="N64" s="450"/>
      <c r="O64" s="473"/>
      <c r="P64" s="474"/>
      <c r="Q64" s="474"/>
      <c r="R64" s="475"/>
      <c r="S64" s="98"/>
    </row>
    <row r="65" spans="1:19" ht="20.100000000000001" customHeight="1" x14ac:dyDescent="0.2">
      <c r="A65" s="173">
        <v>2</v>
      </c>
      <c r="B65" s="450"/>
      <c r="C65" s="450"/>
      <c r="D65" s="450"/>
      <c r="E65" s="436"/>
      <c r="F65" s="436"/>
      <c r="G65" s="99"/>
      <c r="H65" s="97"/>
      <c r="I65" s="173">
        <v>2</v>
      </c>
      <c r="J65" s="450"/>
      <c r="K65" s="450"/>
      <c r="L65" s="450"/>
      <c r="M65" s="450"/>
      <c r="N65" s="450"/>
      <c r="O65" s="438"/>
      <c r="P65" s="439"/>
      <c r="Q65" s="439"/>
      <c r="R65" s="440"/>
      <c r="S65" s="99"/>
    </row>
    <row r="66" spans="1:19" ht="20.100000000000001" customHeight="1" x14ac:dyDescent="0.2">
      <c r="A66" s="173">
        <v>3</v>
      </c>
      <c r="B66" s="450"/>
      <c r="C66" s="450"/>
      <c r="D66" s="450"/>
      <c r="E66" s="436"/>
      <c r="F66" s="436"/>
      <c r="G66" s="99"/>
      <c r="H66" s="97"/>
      <c r="I66" s="173">
        <v>3</v>
      </c>
      <c r="J66" s="450"/>
      <c r="K66" s="450"/>
      <c r="L66" s="450"/>
      <c r="M66" s="450"/>
      <c r="N66" s="450"/>
      <c r="O66" s="438"/>
      <c r="P66" s="439"/>
      <c r="Q66" s="439"/>
      <c r="R66" s="440"/>
      <c r="S66" s="99"/>
    </row>
    <row r="67" spans="1:19" ht="20.100000000000001" customHeight="1" x14ac:dyDescent="0.2">
      <c r="A67" s="173">
        <v>4</v>
      </c>
      <c r="B67" s="450"/>
      <c r="C67" s="450"/>
      <c r="D67" s="450"/>
      <c r="E67" s="436"/>
      <c r="F67" s="436"/>
      <c r="G67" s="99"/>
      <c r="H67" s="97"/>
      <c r="I67" s="173">
        <v>4</v>
      </c>
      <c r="J67" s="450"/>
      <c r="K67" s="450"/>
      <c r="L67" s="450"/>
      <c r="M67" s="450"/>
      <c r="N67" s="450"/>
      <c r="O67" s="438"/>
      <c r="P67" s="439"/>
      <c r="Q67" s="439"/>
      <c r="R67" s="440"/>
      <c r="S67" s="99"/>
    </row>
    <row r="68" spans="1:19" ht="20.100000000000001" customHeight="1" thickBot="1" x14ac:dyDescent="0.25">
      <c r="A68" s="170">
        <v>5</v>
      </c>
      <c r="B68" s="450"/>
      <c r="C68" s="450"/>
      <c r="D68" s="450"/>
      <c r="E68" s="437"/>
      <c r="F68" s="437"/>
      <c r="G68" s="95"/>
      <c r="H68" s="97"/>
      <c r="I68" s="170">
        <v>5</v>
      </c>
      <c r="J68" s="450"/>
      <c r="K68" s="450"/>
      <c r="L68" s="450"/>
      <c r="M68" s="450"/>
      <c r="N68" s="450"/>
      <c r="O68" s="441"/>
      <c r="P68" s="442"/>
      <c r="Q68" s="442"/>
      <c r="R68" s="443"/>
      <c r="S68" s="95"/>
    </row>
    <row r="69" spans="1:19" ht="13.5" thickBot="1" x14ac:dyDescent="0.25">
      <c r="A69" s="455" t="s">
        <v>184</v>
      </c>
      <c r="B69" s="456"/>
      <c r="C69" s="456"/>
      <c r="D69" s="456"/>
      <c r="E69" s="456"/>
      <c r="F69" s="456"/>
      <c r="G69" s="211">
        <f>IF(SUM(G64:G68)&gt;90,90,SUM(G64:G68))</f>
        <v>0</v>
      </c>
      <c r="H69" s="97"/>
      <c r="I69" s="455" t="s">
        <v>189</v>
      </c>
      <c r="J69" s="456"/>
      <c r="K69" s="456"/>
      <c r="L69" s="456"/>
      <c r="M69" s="456"/>
      <c r="N69" s="456"/>
      <c r="O69" s="456"/>
      <c r="P69" s="456"/>
      <c r="Q69" s="456"/>
      <c r="R69" s="457"/>
      <c r="S69" s="96">
        <f>IF(SUM(S64:S68)&gt;15,15,SUM(S64:S68))</f>
        <v>0</v>
      </c>
    </row>
    <row r="70" spans="1:19" ht="13.5" thickBot="1" x14ac:dyDescent="0.25">
      <c r="A70" s="97"/>
      <c r="B70" s="97"/>
      <c r="C70" s="97"/>
      <c r="D70" s="171"/>
      <c r="E70" s="97"/>
      <c r="F70" s="97"/>
      <c r="G70" s="97"/>
      <c r="H70" s="97"/>
      <c r="I70" s="97"/>
      <c r="J70" s="97"/>
      <c r="K70" s="97"/>
      <c r="L70" s="97"/>
      <c r="M70" s="97"/>
      <c r="N70" s="97"/>
      <c r="O70" s="97"/>
      <c r="P70" s="97"/>
      <c r="Q70" s="97"/>
      <c r="R70" s="97"/>
      <c r="S70" s="97"/>
    </row>
    <row r="71" spans="1:19" ht="13.5" thickBot="1" x14ac:dyDescent="0.25">
      <c r="A71" s="447" t="s">
        <v>217</v>
      </c>
      <c r="B71" s="448"/>
      <c r="C71" s="448"/>
      <c r="D71" s="448"/>
      <c r="E71" s="448"/>
      <c r="F71" s="448"/>
      <c r="G71" s="449"/>
      <c r="H71" s="97"/>
      <c r="I71" s="402" t="s">
        <v>249</v>
      </c>
      <c r="J71" s="403"/>
      <c r="K71" s="403"/>
      <c r="L71" s="403"/>
      <c r="M71" s="403"/>
      <c r="N71" s="403"/>
      <c r="O71" s="403"/>
      <c r="P71" s="403"/>
      <c r="Q71" s="403"/>
      <c r="R71" s="403"/>
      <c r="S71" s="404"/>
    </row>
    <row r="72" spans="1:19" ht="13.5" thickBot="1" x14ac:dyDescent="0.25">
      <c r="A72" s="204" t="s">
        <v>25</v>
      </c>
      <c r="B72" s="396" t="s">
        <v>121</v>
      </c>
      <c r="C72" s="396"/>
      <c r="D72" s="396"/>
      <c r="E72" s="396" t="s">
        <v>225</v>
      </c>
      <c r="F72" s="396"/>
      <c r="G72" s="210" t="s">
        <v>155</v>
      </c>
      <c r="H72" s="97"/>
      <c r="I72" s="92" t="s">
        <v>25</v>
      </c>
      <c r="J72" s="400" t="s">
        <v>121</v>
      </c>
      <c r="K72" s="396"/>
      <c r="L72" s="396"/>
      <c r="M72" s="396"/>
      <c r="N72" s="444"/>
      <c r="O72" s="451" t="s">
        <v>151</v>
      </c>
      <c r="P72" s="452"/>
      <c r="Q72" s="452"/>
      <c r="R72" s="453"/>
      <c r="S72" s="92" t="s">
        <v>159</v>
      </c>
    </row>
    <row r="73" spans="1:19" ht="20.100000000000001" customHeight="1" x14ac:dyDescent="0.2">
      <c r="A73" s="172">
        <v>1</v>
      </c>
      <c r="B73" s="450"/>
      <c r="C73" s="450"/>
      <c r="D73" s="450"/>
      <c r="E73" s="454"/>
      <c r="F73" s="454"/>
      <c r="G73" s="98"/>
      <c r="H73" s="97"/>
      <c r="I73" s="172">
        <v>1</v>
      </c>
      <c r="J73" s="450"/>
      <c r="K73" s="450"/>
      <c r="L73" s="450"/>
      <c r="M73" s="450"/>
      <c r="N73" s="450"/>
      <c r="O73" s="473"/>
      <c r="P73" s="474"/>
      <c r="Q73" s="474"/>
      <c r="R73" s="475"/>
      <c r="S73" s="98"/>
    </row>
    <row r="74" spans="1:19" ht="20.100000000000001" customHeight="1" x14ac:dyDescent="0.2">
      <c r="A74" s="173">
        <v>2</v>
      </c>
      <c r="B74" s="450"/>
      <c r="C74" s="450"/>
      <c r="D74" s="450"/>
      <c r="E74" s="436"/>
      <c r="F74" s="436"/>
      <c r="G74" s="99"/>
      <c r="H74" s="97"/>
      <c r="I74" s="173">
        <v>2</v>
      </c>
      <c r="J74" s="450"/>
      <c r="K74" s="450"/>
      <c r="L74" s="450"/>
      <c r="M74" s="450"/>
      <c r="N74" s="450"/>
      <c r="O74" s="438"/>
      <c r="P74" s="439"/>
      <c r="Q74" s="439"/>
      <c r="R74" s="440"/>
      <c r="S74" s="99"/>
    </row>
    <row r="75" spans="1:19" ht="20.100000000000001" customHeight="1" x14ac:dyDescent="0.2">
      <c r="A75" s="173">
        <v>3</v>
      </c>
      <c r="B75" s="450"/>
      <c r="C75" s="450"/>
      <c r="D75" s="450"/>
      <c r="E75" s="436"/>
      <c r="F75" s="436"/>
      <c r="G75" s="99"/>
      <c r="H75" s="97"/>
      <c r="I75" s="173">
        <v>3</v>
      </c>
      <c r="J75" s="450"/>
      <c r="K75" s="450"/>
      <c r="L75" s="450"/>
      <c r="M75" s="450"/>
      <c r="N75" s="450"/>
      <c r="O75" s="438"/>
      <c r="P75" s="439"/>
      <c r="Q75" s="439"/>
      <c r="R75" s="440"/>
      <c r="S75" s="99"/>
    </row>
    <row r="76" spans="1:19" ht="20.100000000000001" customHeight="1" x14ac:dyDescent="0.2">
      <c r="A76" s="173">
        <v>4</v>
      </c>
      <c r="B76" s="450"/>
      <c r="C76" s="450"/>
      <c r="D76" s="450"/>
      <c r="E76" s="436"/>
      <c r="F76" s="436"/>
      <c r="G76" s="99"/>
      <c r="H76" s="97"/>
      <c r="I76" s="173">
        <v>4</v>
      </c>
      <c r="J76" s="450"/>
      <c r="K76" s="450"/>
      <c r="L76" s="450"/>
      <c r="M76" s="450"/>
      <c r="N76" s="450"/>
      <c r="O76" s="438"/>
      <c r="P76" s="439"/>
      <c r="Q76" s="439"/>
      <c r="R76" s="440"/>
      <c r="S76" s="99"/>
    </row>
    <row r="77" spans="1:19" ht="20.100000000000001" customHeight="1" thickBot="1" x14ac:dyDescent="0.25">
      <c r="A77" s="170">
        <v>5</v>
      </c>
      <c r="B77" s="450"/>
      <c r="C77" s="450"/>
      <c r="D77" s="450"/>
      <c r="E77" s="437"/>
      <c r="F77" s="437"/>
      <c r="G77" s="95"/>
      <c r="H77" s="97"/>
      <c r="I77" s="170">
        <v>5</v>
      </c>
      <c r="J77" s="450"/>
      <c r="K77" s="450"/>
      <c r="L77" s="450"/>
      <c r="M77" s="450"/>
      <c r="N77" s="450"/>
      <c r="O77" s="441"/>
      <c r="P77" s="442"/>
      <c r="Q77" s="442"/>
      <c r="R77" s="443"/>
      <c r="S77" s="95"/>
    </row>
    <row r="78" spans="1:19" ht="13.5" thickBot="1" x14ac:dyDescent="0.25">
      <c r="A78" s="455" t="s">
        <v>226</v>
      </c>
      <c r="B78" s="456"/>
      <c r="C78" s="456"/>
      <c r="D78" s="456"/>
      <c r="E78" s="456"/>
      <c r="F78" s="456"/>
      <c r="G78" s="211">
        <f>+SUM(G73:G77)</f>
        <v>0</v>
      </c>
      <c r="H78" s="97"/>
      <c r="I78" s="455" t="s">
        <v>189</v>
      </c>
      <c r="J78" s="456"/>
      <c r="K78" s="456"/>
      <c r="L78" s="456"/>
      <c r="M78" s="456"/>
      <c r="N78" s="456"/>
      <c r="O78" s="456"/>
      <c r="P78" s="456"/>
      <c r="Q78" s="456"/>
      <c r="R78" s="457"/>
      <c r="S78" s="96">
        <f>IF(SUM(S73:S77)&gt;45,45,SUM(S73:S77))</f>
        <v>0</v>
      </c>
    </row>
    <row r="79" spans="1:19" ht="13.5" thickBot="1" x14ac:dyDescent="0.25">
      <c r="A79" s="97"/>
      <c r="B79" s="97"/>
      <c r="C79" s="97"/>
      <c r="D79" s="171"/>
      <c r="E79" s="97"/>
      <c r="F79" s="97"/>
      <c r="G79" s="97"/>
      <c r="H79" s="97"/>
      <c r="I79" s="97"/>
      <c r="J79" s="97"/>
      <c r="K79" s="97"/>
      <c r="L79" s="97"/>
      <c r="M79" s="97"/>
      <c r="N79" s="97"/>
      <c r="O79" s="97"/>
      <c r="P79" s="97"/>
      <c r="Q79" s="97"/>
      <c r="R79" s="97"/>
      <c r="S79" s="97"/>
    </row>
    <row r="80" spans="1:19" ht="13.5" thickBot="1" x14ac:dyDescent="0.25">
      <c r="A80" s="447" t="s">
        <v>14</v>
      </c>
      <c r="B80" s="448"/>
      <c r="C80" s="448"/>
      <c r="D80" s="448"/>
      <c r="E80" s="448"/>
      <c r="F80" s="448"/>
      <c r="G80" s="449"/>
      <c r="H80" s="97"/>
      <c r="I80" s="402" t="s">
        <v>30</v>
      </c>
      <c r="J80" s="403"/>
      <c r="K80" s="403"/>
      <c r="L80" s="403"/>
      <c r="M80" s="403"/>
      <c r="N80" s="403"/>
      <c r="O80" s="403"/>
      <c r="P80" s="403"/>
      <c r="Q80" s="403"/>
      <c r="R80" s="403"/>
      <c r="S80" s="404"/>
    </row>
    <row r="81" spans="1:19" ht="13.5" thickBot="1" x14ac:dyDescent="0.25">
      <c r="A81" s="204" t="s">
        <v>25</v>
      </c>
      <c r="B81" s="401" t="s">
        <v>151</v>
      </c>
      <c r="C81" s="479"/>
      <c r="D81" s="479"/>
      <c r="E81" s="479"/>
      <c r="F81" s="480"/>
      <c r="G81" s="210" t="s">
        <v>155</v>
      </c>
      <c r="H81" s="97"/>
      <c r="I81" s="92" t="s">
        <v>25</v>
      </c>
      <c r="J81" s="400" t="s">
        <v>233</v>
      </c>
      <c r="K81" s="396"/>
      <c r="L81" s="396"/>
      <c r="M81" s="396"/>
      <c r="N81" s="444"/>
      <c r="O81" s="451" t="s">
        <v>234</v>
      </c>
      <c r="P81" s="452"/>
      <c r="Q81" s="452"/>
      <c r="R81" s="453"/>
      <c r="S81" s="92" t="s">
        <v>159</v>
      </c>
    </row>
    <row r="82" spans="1:19" ht="21.95" customHeight="1" x14ac:dyDescent="0.2">
      <c r="A82" s="172">
        <v>1</v>
      </c>
      <c r="B82" s="481"/>
      <c r="C82" s="482"/>
      <c r="D82" s="482"/>
      <c r="E82" s="482"/>
      <c r="F82" s="483"/>
      <c r="G82" s="98"/>
      <c r="H82" s="97"/>
      <c r="I82" s="172">
        <v>1</v>
      </c>
      <c r="J82" s="450"/>
      <c r="K82" s="450"/>
      <c r="L82" s="450"/>
      <c r="M82" s="450"/>
      <c r="N82" s="450"/>
      <c r="O82" s="473"/>
      <c r="P82" s="474"/>
      <c r="Q82" s="474"/>
      <c r="R82" s="475"/>
      <c r="S82" s="98"/>
    </row>
    <row r="83" spans="1:19" ht="21.95" customHeight="1" thickBot="1" x14ac:dyDescent="0.25">
      <c r="A83" s="173">
        <v>2</v>
      </c>
      <c r="B83" s="484"/>
      <c r="C83" s="485"/>
      <c r="D83" s="485"/>
      <c r="E83" s="485"/>
      <c r="F83" s="486"/>
      <c r="G83" s="99"/>
      <c r="H83" s="97"/>
      <c r="I83" s="173">
        <v>2</v>
      </c>
      <c r="J83" s="478"/>
      <c r="K83" s="478"/>
      <c r="L83" s="478"/>
      <c r="M83" s="478"/>
      <c r="N83" s="478"/>
      <c r="O83" s="438"/>
      <c r="P83" s="439"/>
      <c r="Q83" s="439"/>
      <c r="R83" s="440"/>
      <c r="S83" s="99"/>
    </row>
    <row r="84" spans="1:19" ht="21.95" customHeight="1" thickBot="1" x14ac:dyDescent="0.25">
      <c r="A84" s="455" t="s">
        <v>232</v>
      </c>
      <c r="B84" s="456"/>
      <c r="C84" s="456"/>
      <c r="D84" s="456"/>
      <c r="E84" s="456"/>
      <c r="F84" s="456"/>
      <c r="G84" s="211">
        <f>SUM(G82:G83)</f>
        <v>0</v>
      </c>
      <c r="I84" s="137">
        <v>3</v>
      </c>
      <c r="J84" s="478"/>
      <c r="K84" s="478"/>
      <c r="L84" s="478"/>
      <c r="M84" s="478"/>
      <c r="N84" s="478"/>
      <c r="O84" s="438"/>
      <c r="P84" s="439"/>
      <c r="Q84" s="439"/>
      <c r="R84" s="440"/>
      <c r="S84" s="94"/>
    </row>
    <row r="85" spans="1:19" ht="21.95" customHeight="1" x14ac:dyDescent="0.2">
      <c r="A85" s="487"/>
      <c r="B85" s="487"/>
      <c r="C85" s="487"/>
      <c r="D85" s="487"/>
      <c r="E85" s="487"/>
      <c r="F85" s="487"/>
      <c r="G85" s="487"/>
      <c r="I85" s="137">
        <v>4</v>
      </c>
      <c r="J85" s="478"/>
      <c r="K85" s="478"/>
      <c r="L85" s="478"/>
      <c r="M85" s="478"/>
      <c r="N85" s="478"/>
      <c r="O85" s="438"/>
      <c r="P85" s="439"/>
      <c r="Q85" s="439"/>
      <c r="R85" s="440"/>
      <c r="S85" s="94"/>
    </row>
    <row r="86" spans="1:19" ht="21.95" customHeight="1" x14ac:dyDescent="0.2">
      <c r="A86" s="488"/>
      <c r="B86" s="488"/>
      <c r="C86" s="488"/>
      <c r="D86" s="488"/>
      <c r="E86" s="488"/>
      <c r="F86" s="488"/>
      <c r="G86" s="488"/>
      <c r="I86" s="174">
        <v>5</v>
      </c>
      <c r="J86" s="498"/>
      <c r="K86" s="498"/>
      <c r="L86" s="498"/>
      <c r="M86" s="498"/>
      <c r="N86" s="498"/>
      <c r="O86" s="441"/>
      <c r="P86" s="442"/>
      <c r="Q86" s="442"/>
      <c r="R86" s="443"/>
      <c r="S86" s="101"/>
    </row>
    <row r="87" spans="1:19" ht="21.95" customHeight="1" x14ac:dyDescent="0.2">
      <c r="A87" s="488"/>
      <c r="B87" s="488"/>
      <c r="C87" s="488"/>
      <c r="D87" s="488"/>
      <c r="E87" s="488"/>
      <c r="F87" s="488"/>
      <c r="G87" s="488"/>
      <c r="I87" s="174">
        <v>6</v>
      </c>
      <c r="J87" s="498"/>
      <c r="K87" s="498"/>
      <c r="L87" s="498"/>
      <c r="M87" s="498"/>
      <c r="N87" s="498"/>
      <c r="O87" s="441"/>
      <c r="P87" s="442"/>
      <c r="Q87" s="442"/>
      <c r="R87" s="443"/>
      <c r="S87" s="101"/>
    </row>
    <row r="88" spans="1:19" ht="21.95" customHeight="1" thickBot="1" x14ac:dyDescent="0.25">
      <c r="A88" s="488"/>
      <c r="B88" s="488"/>
      <c r="C88" s="488"/>
      <c r="D88" s="488"/>
      <c r="E88" s="488"/>
      <c r="F88" s="488"/>
      <c r="G88" s="488"/>
      <c r="I88" s="174">
        <v>7</v>
      </c>
      <c r="J88" s="498"/>
      <c r="K88" s="498"/>
      <c r="L88" s="498"/>
      <c r="M88" s="498"/>
      <c r="N88" s="498"/>
      <c r="O88" s="441"/>
      <c r="P88" s="442"/>
      <c r="Q88" s="442"/>
      <c r="R88" s="443"/>
      <c r="S88" s="101"/>
    </row>
    <row r="89" spans="1:19" ht="13.5" thickBot="1" x14ac:dyDescent="0.25">
      <c r="A89" s="488"/>
      <c r="B89" s="488"/>
      <c r="C89" s="488"/>
      <c r="D89" s="488"/>
      <c r="E89" s="488"/>
      <c r="F89" s="488"/>
      <c r="G89" s="488"/>
      <c r="I89" s="499" t="s">
        <v>235</v>
      </c>
      <c r="J89" s="500"/>
      <c r="K89" s="500"/>
      <c r="L89" s="500"/>
      <c r="M89" s="500"/>
      <c r="N89" s="500"/>
      <c r="O89" s="500"/>
      <c r="P89" s="500"/>
      <c r="Q89" s="500"/>
      <c r="R89" s="501"/>
      <c r="S89" s="96">
        <f>SUM(S82:S88)</f>
        <v>0</v>
      </c>
    </row>
    <row r="90" spans="1:19" ht="13.5" thickBot="1" x14ac:dyDescent="0.25">
      <c r="A90" s="488"/>
      <c r="B90" s="488"/>
      <c r="C90" s="488"/>
      <c r="D90" s="488"/>
      <c r="E90" s="488"/>
      <c r="F90" s="488"/>
      <c r="G90" s="488"/>
      <c r="H90" s="102"/>
      <c r="I90" s="102"/>
      <c r="J90" s="102"/>
      <c r="K90" s="102"/>
      <c r="L90" s="102"/>
      <c r="M90" s="102"/>
    </row>
    <row r="91" spans="1:19" x14ac:dyDescent="0.2">
      <c r="A91" s="102"/>
      <c r="B91" s="497" t="s">
        <v>236</v>
      </c>
      <c r="C91" s="497"/>
      <c r="D91" s="497"/>
      <c r="E91" s="502" t="s">
        <v>237</v>
      </c>
      <c r="F91" s="502"/>
      <c r="G91" s="502"/>
      <c r="H91" s="102"/>
      <c r="I91" s="102"/>
      <c r="J91" s="102"/>
      <c r="K91" s="102"/>
      <c r="L91" s="102"/>
      <c r="M91" s="102"/>
      <c r="N91" s="489" t="s">
        <v>21</v>
      </c>
      <c r="O91" s="490"/>
      <c r="P91" s="490"/>
      <c r="Q91" s="490"/>
      <c r="R91" s="493">
        <f>+M35+G45+S45+G54+S54+G60+S60+G69+S69+G78+S78+G84+S89</f>
        <v>0</v>
      </c>
      <c r="S91" s="494"/>
    </row>
    <row r="92" spans="1:19" ht="13.5" thickBot="1" x14ac:dyDescent="0.25">
      <c r="A92" s="102"/>
      <c r="B92" s="102"/>
      <c r="C92" s="102"/>
      <c r="D92" s="175"/>
      <c r="E92" s="102"/>
      <c r="F92" s="102"/>
      <c r="G92" s="102"/>
      <c r="H92" s="102"/>
      <c r="I92" s="102"/>
      <c r="J92" s="102"/>
      <c r="K92" s="102"/>
      <c r="L92" s="102"/>
      <c r="M92" s="102"/>
      <c r="N92" s="491"/>
      <c r="O92" s="492"/>
      <c r="P92" s="492"/>
      <c r="Q92" s="492"/>
      <c r="R92" s="495"/>
      <c r="S92" s="496"/>
    </row>
    <row r="93" spans="1:19" x14ac:dyDescent="0.2">
      <c r="A93" s="102"/>
      <c r="B93" s="212" t="s">
        <v>279</v>
      </c>
      <c r="C93" s="102"/>
      <c r="D93" s="175"/>
      <c r="E93" s="102"/>
      <c r="F93" s="102"/>
      <c r="G93" s="102"/>
      <c r="H93" s="102"/>
      <c r="I93" s="102"/>
      <c r="J93" s="102"/>
      <c r="K93" s="102"/>
      <c r="L93" s="102"/>
      <c r="M93" s="102"/>
      <c r="N93" s="102"/>
      <c r="O93" s="102"/>
      <c r="P93" s="102"/>
      <c r="Q93" s="102"/>
      <c r="R93" s="102"/>
      <c r="S93" s="102"/>
    </row>
    <row r="97" spans="5:5" x14ac:dyDescent="0.2">
      <c r="E97" s="176"/>
    </row>
  </sheetData>
  <sheetProtection algorithmName="SHA-512" hashValue="sWz3/ctMFBA3rpw+cHZRyob8Eh+qxiU56mhg4GxGFIMyd4jIiA7jOmheDuAVWrAulE6WgubHKzTe/xt7kV7vhA==" saltValue="1WpnHCm/V/qZRzMaAr6WlA==" spinCount="100000" sheet="1" objects="1" scenarios="1"/>
  <mergeCells count="197">
    <mergeCell ref="A1:S1"/>
    <mergeCell ref="A2:S2"/>
    <mergeCell ref="A3:N3"/>
    <mergeCell ref="O3:P3"/>
    <mergeCell ref="Q3:R3"/>
    <mergeCell ref="A5:C5"/>
    <mergeCell ref="D5:G5"/>
    <mergeCell ref="J5:M5"/>
    <mergeCell ref="N5:R5"/>
    <mergeCell ref="A11:C11"/>
    <mergeCell ref="D11:G11"/>
    <mergeCell ref="J11:M11"/>
    <mergeCell ref="N11:R11"/>
    <mergeCell ref="A13:S13"/>
    <mergeCell ref="A16:E16"/>
    <mergeCell ref="G16:K16"/>
    <mergeCell ref="A7:C7"/>
    <mergeCell ref="D7:G7"/>
    <mergeCell ref="J7:M7"/>
    <mergeCell ref="N7:R7"/>
    <mergeCell ref="A9:C9"/>
    <mergeCell ref="D9:G9"/>
    <mergeCell ref="J9:M9"/>
    <mergeCell ref="N9:R9"/>
    <mergeCell ref="J18:J19"/>
    <mergeCell ref="K18:M18"/>
    <mergeCell ref="N18:S18"/>
    <mergeCell ref="A28:J28"/>
    <mergeCell ref="A29:J29"/>
    <mergeCell ref="A30:J30"/>
    <mergeCell ref="A18:A19"/>
    <mergeCell ref="B18:B19"/>
    <mergeCell ref="C18:C19"/>
    <mergeCell ref="D18:G18"/>
    <mergeCell ref="H18:H19"/>
    <mergeCell ref="I18:I19"/>
    <mergeCell ref="B39:D39"/>
    <mergeCell ref="E39:F39"/>
    <mergeCell ref="J39:N39"/>
    <mergeCell ref="O39:R39"/>
    <mergeCell ref="B40:D40"/>
    <mergeCell ref="E40:F40"/>
    <mergeCell ref="J40:N40"/>
    <mergeCell ref="O40:R40"/>
    <mergeCell ref="G33:N33"/>
    <mergeCell ref="G34:L34"/>
    <mergeCell ref="M34:N34"/>
    <mergeCell ref="G35:L35"/>
    <mergeCell ref="M35:N35"/>
    <mergeCell ref="A38:G38"/>
    <mergeCell ref="I38:S38"/>
    <mergeCell ref="B43:D43"/>
    <mergeCell ref="E43:F43"/>
    <mergeCell ref="J43:N43"/>
    <mergeCell ref="O43:R43"/>
    <mergeCell ref="B44:D44"/>
    <mergeCell ref="E44:F44"/>
    <mergeCell ref="J44:N44"/>
    <mergeCell ref="O44:R44"/>
    <mergeCell ref="B41:D41"/>
    <mergeCell ref="E41:F41"/>
    <mergeCell ref="J41:N41"/>
    <mergeCell ref="O41:R41"/>
    <mergeCell ref="B42:D42"/>
    <mergeCell ref="E42:F42"/>
    <mergeCell ref="J42:N42"/>
    <mergeCell ref="O42:R42"/>
    <mergeCell ref="B49:D49"/>
    <mergeCell ref="E49:F49"/>
    <mergeCell ref="J49:N49"/>
    <mergeCell ref="O49:R49"/>
    <mergeCell ref="B50:D50"/>
    <mergeCell ref="E50:F50"/>
    <mergeCell ref="J50:N50"/>
    <mergeCell ref="O50:R50"/>
    <mergeCell ref="A45:F45"/>
    <mergeCell ref="I45:R45"/>
    <mergeCell ref="A47:G47"/>
    <mergeCell ref="I47:S47"/>
    <mergeCell ref="B48:D48"/>
    <mergeCell ref="E48:F48"/>
    <mergeCell ref="J48:N48"/>
    <mergeCell ref="O48:R48"/>
    <mergeCell ref="B53:D53"/>
    <mergeCell ref="E53:F53"/>
    <mergeCell ref="J53:N53"/>
    <mergeCell ref="O53:R53"/>
    <mergeCell ref="A54:F54"/>
    <mergeCell ref="I54:R54"/>
    <mergeCell ref="B51:D51"/>
    <mergeCell ref="E51:F51"/>
    <mergeCell ref="J51:N51"/>
    <mergeCell ref="O51:R51"/>
    <mergeCell ref="B52:D52"/>
    <mergeCell ref="E52:F52"/>
    <mergeCell ref="J52:N52"/>
    <mergeCell ref="O52:R52"/>
    <mergeCell ref="B58:D58"/>
    <mergeCell ref="E58:F58"/>
    <mergeCell ref="J58:N58"/>
    <mergeCell ref="O58:R58"/>
    <mergeCell ref="B59:D59"/>
    <mergeCell ref="E59:F59"/>
    <mergeCell ref="J59:N59"/>
    <mergeCell ref="O59:R59"/>
    <mergeCell ref="A56:G56"/>
    <mergeCell ref="I56:S56"/>
    <mergeCell ref="B57:D57"/>
    <mergeCell ref="E57:F57"/>
    <mergeCell ref="J57:N57"/>
    <mergeCell ref="O57:R57"/>
    <mergeCell ref="B64:D64"/>
    <mergeCell ref="E64:F64"/>
    <mergeCell ref="J64:N64"/>
    <mergeCell ref="O64:R64"/>
    <mergeCell ref="B65:D65"/>
    <mergeCell ref="E65:F65"/>
    <mergeCell ref="J65:N65"/>
    <mergeCell ref="O65:R65"/>
    <mergeCell ref="A60:F60"/>
    <mergeCell ref="I60:R60"/>
    <mergeCell ref="A62:G62"/>
    <mergeCell ref="I62:S62"/>
    <mergeCell ref="B63:D63"/>
    <mergeCell ref="E63:F63"/>
    <mergeCell ref="J63:N63"/>
    <mergeCell ref="O63:R63"/>
    <mergeCell ref="B68:D68"/>
    <mergeCell ref="E68:F68"/>
    <mergeCell ref="J68:N68"/>
    <mergeCell ref="O68:R68"/>
    <mergeCell ref="A69:F69"/>
    <mergeCell ref="I69:R69"/>
    <mergeCell ref="B66:D66"/>
    <mergeCell ref="E66:F66"/>
    <mergeCell ref="J66:N66"/>
    <mergeCell ref="O66:R66"/>
    <mergeCell ref="B67:D67"/>
    <mergeCell ref="E67:F67"/>
    <mergeCell ref="J67:N67"/>
    <mergeCell ref="O67:R67"/>
    <mergeCell ref="B73:D73"/>
    <mergeCell ref="E73:F73"/>
    <mergeCell ref="J73:N73"/>
    <mergeCell ref="O73:R73"/>
    <mergeCell ref="B74:D74"/>
    <mergeCell ref="E74:F74"/>
    <mergeCell ref="J74:N74"/>
    <mergeCell ref="O74:R74"/>
    <mergeCell ref="A71:G71"/>
    <mergeCell ref="I71:S71"/>
    <mergeCell ref="B72:D72"/>
    <mergeCell ref="E72:F72"/>
    <mergeCell ref="J72:N72"/>
    <mergeCell ref="O72:R72"/>
    <mergeCell ref="B77:D77"/>
    <mergeCell ref="E77:F77"/>
    <mergeCell ref="J77:N77"/>
    <mergeCell ref="O77:R77"/>
    <mergeCell ref="A78:F78"/>
    <mergeCell ref="I78:R78"/>
    <mergeCell ref="B75:D75"/>
    <mergeCell ref="E75:F75"/>
    <mergeCell ref="J75:N75"/>
    <mergeCell ref="O75:R75"/>
    <mergeCell ref="B76:D76"/>
    <mergeCell ref="E76:F76"/>
    <mergeCell ref="J76:N76"/>
    <mergeCell ref="O76:R76"/>
    <mergeCell ref="B83:F83"/>
    <mergeCell ref="J83:N83"/>
    <mergeCell ref="O83:R83"/>
    <mergeCell ref="A84:F84"/>
    <mergeCell ref="J84:N84"/>
    <mergeCell ref="O84:R84"/>
    <mergeCell ref="A80:G80"/>
    <mergeCell ref="I80:S80"/>
    <mergeCell ref="B81:F81"/>
    <mergeCell ref="J81:N81"/>
    <mergeCell ref="O81:R81"/>
    <mergeCell ref="B82:F82"/>
    <mergeCell ref="J82:N82"/>
    <mergeCell ref="O82:R82"/>
    <mergeCell ref="B91:D91"/>
    <mergeCell ref="E91:G91"/>
    <mergeCell ref="N91:Q92"/>
    <mergeCell ref="R91:S92"/>
    <mergeCell ref="A85:G90"/>
    <mergeCell ref="J85:N85"/>
    <mergeCell ref="O85:R85"/>
    <mergeCell ref="J86:N86"/>
    <mergeCell ref="O86:R86"/>
    <mergeCell ref="J87:N87"/>
    <mergeCell ref="O87:R87"/>
    <mergeCell ref="J88:N88"/>
    <mergeCell ref="O88:R88"/>
    <mergeCell ref="I89:R89"/>
  </mergeCells>
  <dataValidations count="6">
    <dataValidation allowBlank="1" showInputMessage="1" showErrorMessage="1" errorTitle="Error" error="Seleccione el nivel educativo._x000a_Límite:_x000a_Pregrado[20 Horas]_x000a_Posgrado[30 Horas]" sqref="G64"/>
    <dataValidation allowBlank="1" showInputMessage="1" showErrorMessage="1" errorTitle="Error" error="Seleccione una opción del listado" sqref="J82:N82"/>
    <dataValidation allowBlank="1" showInputMessage="1" showErrorMessage="1" errorTitle="Error" error="Seleccione un Item de la lista" sqref="B82"/>
    <dataValidation type="decimal" allowBlank="1" showInputMessage="1" showErrorMessage="1" errorTitle="Error" error="Solo se permiten datos numericos." sqref="M20">
      <formula1>0</formula1>
      <formula2>100</formula2>
    </dataValidation>
    <dataValidation type="decimal" allowBlank="1" showInputMessage="1" showErrorMessage="1" errorTitle="Error" error="Solo se permiten datos numericos" sqref="K20:L20">
      <formula1>0</formula1>
      <formula2>100</formula2>
    </dataValidation>
    <dataValidation type="decimal" allowBlank="1" showInputMessage="1" showErrorMessage="1" errorTitle="Error" error="Solo se permiten datos númericos" sqref="J20:J27">
      <formula1>0</formula1>
      <formula2>100</formula2>
    </dataValidation>
  </dataValidations>
  <pageMargins left="0.3" right="0.25" top="0.75" bottom="0.25" header="0.3" footer="0.3"/>
  <pageSetup paperSize="14" scale="66" orientation="landscape" r:id="rId1"/>
  <rowBreaks count="1" manualBreakCount="1">
    <brk id="55" max="16383" man="1"/>
  </rowBreaks>
  <drawing r:id="rId2"/>
  <extLst>
    <ext xmlns:x14="http://schemas.microsoft.com/office/spreadsheetml/2009/9/main" uri="{CCE6A557-97BC-4b89-ADB6-D9C93CAAB3DF}">
      <x14:dataValidations xmlns:xm="http://schemas.microsoft.com/office/excel/2006/main" count="18">
        <x14:dataValidation type="list" allowBlank="1" showInputMessage="1" showErrorMessage="1" errorTitle="Error" error="Seleccione una opción de la lista">
          <x14:formula1>
            <xm:f>INFORMACION!$AF$2:$AF$3</xm:f>
          </x14:formula1>
          <xm:sqref>J40:N44</xm:sqref>
        </x14:dataValidation>
        <x14:dataValidation type="list" allowBlank="1" showInputMessage="1" showErrorMessage="1" errorTitle="Error" error="Seleccione una opción de la lista">
          <x14:formula1>
            <xm:f>INFORMACION!$AE$2:$AE$5</xm:f>
          </x14:formula1>
          <xm:sqref>B40:D44</xm:sqref>
        </x14:dataValidation>
        <x14:dataValidation type="list" allowBlank="1" showInputMessage="1" showErrorMessage="1" errorTitle="Error" error="Seleccione una opción del listado">
          <x14:formula1>
            <xm:f>INFORMACION!$AD$2:$AD$5</xm:f>
          </x14:formula1>
          <xm:sqref>J73:N77</xm:sqref>
        </x14:dataValidation>
        <x14:dataValidation type="list" allowBlank="1" showInputMessage="1" showErrorMessage="1" errorTitle="Error" error="Seleccione un Item de la lista">
          <x14:formula1>
            <xm:f>INFORMACION!$AC$2:$AC$8</xm:f>
          </x14:formula1>
          <xm:sqref>B73:D77</xm:sqref>
        </x14:dataValidation>
        <x14:dataValidation type="list" allowBlank="1" showInputMessage="1" showErrorMessage="1" errorTitle="Error" error="Seleccione una opción del listado">
          <x14:formula1>
            <xm:f>INFORMACION!$AB$2:$AB$12</xm:f>
          </x14:formula1>
          <xm:sqref>J58:N59</xm:sqref>
        </x14:dataValidation>
        <x14:dataValidation type="list" allowBlank="1" showInputMessage="1" showErrorMessage="1" errorTitle="Error" error="Seleccione un Item de la lista">
          <x14:formula1>
            <xm:f>INFORMACION!$Z$2:$Z$9</xm:f>
          </x14:formula1>
          <xm:sqref>B58:D59</xm:sqref>
        </x14:dataValidation>
        <x14:dataValidation type="list" allowBlank="1" showInputMessage="1" showErrorMessage="1" errorTitle="Error" error="Seleccione una opción del listado">
          <x14:formula1>
            <xm:f>INFORMACION!$Y$2:$Y$4</xm:f>
          </x14:formula1>
          <xm:sqref>J64:N68</xm:sqref>
        </x14:dataValidation>
        <x14:dataValidation type="list" allowBlank="1" showInputMessage="1" showErrorMessage="1" errorTitle="Error" error="Seleccione un Item de la lista">
          <x14:formula1>
            <xm:f>INFORMACION!$A$2:$A$3</xm:f>
          </x14:formula1>
          <xm:sqref>B64:D68</xm:sqref>
        </x14:dataValidation>
        <x14:dataValidation type="list" allowBlank="1" showInputMessage="1" showErrorMessage="1" errorTitle="Error" error="Seleccione una opción del listado">
          <x14:formula1>
            <xm:f>INFORMACION!$X$2:$X$5</xm:f>
          </x14:formula1>
          <xm:sqref>J49:N53</xm:sqref>
        </x14:dataValidation>
        <x14:dataValidation type="list" allowBlank="1" showInputMessage="1" showErrorMessage="1" errorTitle="Error" error="Seleccione un Item de la lista">
          <x14:formula1>
            <xm:f>INFORMACION!$W$2:$W$14</xm:f>
          </x14:formula1>
          <xm:sqref>B49:D53</xm:sqref>
        </x14:dataValidation>
        <x14:dataValidation type="list" allowBlank="1" showInputMessage="1" showErrorMessage="1" errorTitle="Error" error="Seleccione una opción del listado">
          <x14:formula1>
            <xm:f>INFORMACION!$T$2:$T$4</xm:f>
          </x14:formula1>
          <xm:sqref>E17 G16</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el tipo de vinculación del listado">
          <x14:formula1>
            <xm:f>INFORMACION!$F$3:$F$4</xm:f>
          </x14:formula1>
          <xm:sqref>D9:G9</xm:sqref>
        </x14:dataValidation>
        <x14:dataValidation type="list" showInputMessage="1" showErrorMessage="1" errorTitle="Error" error="Seleccione una opción de la lista desplegable">
          <x14:formula1>
            <xm:f>INFORMACION!$D$2:$D$7</xm:f>
          </x14:formula1>
          <xm:sqref>G20:G26</xm:sqref>
        </x14:dataValidation>
        <x14:dataValidation type="list" showInputMessage="1" showErrorMessage="1">
          <x14:formula1>
            <xm:f>INFORMACION!$C$2:$C$23</xm:f>
          </x14:formula1>
          <xm:sqref>I20:I27</xm:sqref>
        </x14:dataValidation>
        <x14:dataValidation type="list" showInputMessage="1" showErrorMessage="1">
          <x14:formula1>
            <xm:f>INFORMACION!$B$2:$B$3</xm:f>
          </x14:formula1>
          <xm:sqref>C20:C26</xm:sqref>
        </x14:dataValidation>
        <x14:dataValidation type="list" showInputMessage="1" showErrorMessage="1" errorTitle="Error" error="Seleccione un valor de la lista desplegable">
          <x14:formula1>
            <xm:f>INFORMACION!$A$2:$A$3</xm:f>
          </x14:formula1>
          <xm:sqref>B20:B26</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97"/>
  <sheetViews>
    <sheetView zoomScale="90" zoomScaleNormal="90" workbookViewId="0">
      <selection activeCell="E4" sqref="E4"/>
    </sheetView>
  </sheetViews>
  <sheetFormatPr baseColWidth="10" defaultColWidth="11.42578125" defaultRowHeight="12.75" x14ac:dyDescent="0.2"/>
  <cols>
    <col min="1" max="1" width="3.7109375" style="91" bestFit="1" customWidth="1"/>
    <col min="2" max="2" width="10" style="91" customWidth="1"/>
    <col min="3" max="3" width="9.5703125" style="91" customWidth="1"/>
    <col min="4" max="4" width="10.5703125" style="166" customWidth="1"/>
    <col min="5" max="5" width="54" style="91" customWidth="1"/>
    <col min="6" max="6" width="3.7109375" style="91" customWidth="1"/>
    <col min="7" max="7" width="26.28515625" style="91" customWidth="1"/>
    <col min="8" max="9" width="3.7109375" style="91" customWidth="1"/>
    <col min="10" max="10" width="5.5703125" style="91" bestFit="1" customWidth="1"/>
    <col min="11" max="11" width="6" style="91" bestFit="1" customWidth="1"/>
    <col min="12" max="13" width="6" style="91" customWidth="1"/>
    <col min="14" max="18" width="9.28515625" style="91" customWidth="1"/>
    <col min="19" max="19" width="10" style="91" customWidth="1"/>
    <col min="20" max="16384" width="11.42578125" style="91"/>
  </cols>
  <sheetData>
    <row r="1" spans="1:19" x14ac:dyDescent="0.2">
      <c r="A1" s="408" t="s">
        <v>24</v>
      </c>
      <c r="B1" s="409"/>
      <c r="C1" s="409"/>
      <c r="D1" s="409"/>
      <c r="E1" s="409"/>
      <c r="F1" s="409"/>
      <c r="G1" s="409"/>
      <c r="H1" s="409"/>
      <c r="I1" s="409"/>
      <c r="J1" s="409"/>
      <c r="K1" s="409"/>
      <c r="L1" s="409"/>
      <c r="M1" s="409"/>
      <c r="N1" s="409"/>
      <c r="O1" s="409"/>
      <c r="P1" s="409"/>
      <c r="Q1" s="409"/>
      <c r="R1" s="409"/>
      <c r="S1" s="410"/>
    </row>
    <row r="2" spans="1:19" ht="13.5" thickBot="1" x14ac:dyDescent="0.25">
      <c r="A2" s="377" t="s">
        <v>278</v>
      </c>
      <c r="B2" s="378"/>
      <c r="C2" s="378"/>
      <c r="D2" s="378"/>
      <c r="E2" s="378"/>
      <c r="F2" s="378"/>
      <c r="G2" s="378"/>
      <c r="H2" s="378"/>
      <c r="I2" s="378"/>
      <c r="J2" s="378"/>
      <c r="K2" s="378"/>
      <c r="L2" s="378"/>
      <c r="M2" s="378"/>
      <c r="N2" s="378"/>
      <c r="O2" s="378"/>
      <c r="P2" s="378"/>
      <c r="Q2" s="378"/>
      <c r="R2" s="378"/>
      <c r="S2" s="411"/>
    </row>
    <row r="3" spans="1:19" ht="13.5" thickBot="1" x14ac:dyDescent="0.25">
      <c r="A3" s="377" t="s">
        <v>153</v>
      </c>
      <c r="B3" s="378"/>
      <c r="C3" s="378"/>
      <c r="D3" s="378"/>
      <c r="E3" s="378"/>
      <c r="F3" s="378"/>
      <c r="G3" s="378"/>
      <c r="H3" s="378"/>
      <c r="I3" s="378"/>
      <c r="J3" s="378"/>
      <c r="K3" s="378"/>
      <c r="L3" s="378"/>
      <c r="M3" s="378"/>
      <c r="N3" s="378"/>
      <c r="O3" s="378" t="s">
        <v>0</v>
      </c>
      <c r="P3" s="411"/>
      <c r="Q3" s="434">
        <f>'RESUMEN-DPTO'!AK8</f>
        <v>0</v>
      </c>
      <c r="R3" s="435"/>
      <c r="S3" s="80"/>
    </row>
    <row r="4" spans="1:19" ht="13.5" thickBot="1" x14ac:dyDescent="0.25">
      <c r="A4" s="115"/>
      <c r="B4" s="103"/>
      <c r="C4" s="103"/>
      <c r="D4" s="116"/>
      <c r="E4" s="103"/>
      <c r="F4" s="103"/>
      <c r="G4" s="103"/>
      <c r="H4" s="103"/>
      <c r="I4" s="103"/>
      <c r="J4" s="103"/>
      <c r="K4" s="103"/>
      <c r="L4" s="103"/>
      <c r="M4" s="103"/>
      <c r="N4" s="103"/>
      <c r="O4" s="103"/>
      <c r="P4" s="103"/>
      <c r="Q4" s="103"/>
      <c r="R4" s="103"/>
      <c r="S4" s="80"/>
    </row>
    <row r="5" spans="1:19" ht="13.5" thickBot="1" x14ac:dyDescent="0.25">
      <c r="A5" s="377" t="s">
        <v>56</v>
      </c>
      <c r="B5" s="378"/>
      <c r="C5" s="378"/>
      <c r="D5" s="379">
        <f>'RESUMEN-DPTO'!D8:O8</f>
        <v>0</v>
      </c>
      <c r="E5" s="380"/>
      <c r="F5" s="380"/>
      <c r="G5" s="381"/>
      <c r="H5" s="103"/>
      <c r="I5" s="103"/>
      <c r="J5" s="386" t="s">
        <v>28</v>
      </c>
      <c r="K5" s="386"/>
      <c r="L5" s="386"/>
      <c r="M5" s="386"/>
      <c r="N5" s="379">
        <f>'RESUMEN-DPTO'!T8</f>
        <v>0</v>
      </c>
      <c r="O5" s="387"/>
      <c r="P5" s="387"/>
      <c r="Q5" s="387"/>
      <c r="R5" s="388"/>
      <c r="S5" s="80"/>
    </row>
    <row r="6" spans="1:19" ht="3" customHeight="1" thickBot="1" x14ac:dyDescent="0.25">
      <c r="A6" s="117"/>
      <c r="B6" s="118"/>
      <c r="C6" s="118"/>
      <c r="D6" s="116"/>
      <c r="E6" s="103"/>
      <c r="F6" s="103"/>
      <c r="G6" s="103"/>
      <c r="H6" s="103"/>
      <c r="I6" s="103"/>
      <c r="J6" s="203"/>
      <c r="K6" s="203"/>
      <c r="L6" s="203"/>
      <c r="M6" s="203"/>
      <c r="N6" s="103"/>
      <c r="O6" s="103"/>
      <c r="P6" s="103"/>
      <c r="Q6" s="103"/>
      <c r="R6" s="103"/>
      <c r="S6" s="80"/>
    </row>
    <row r="7" spans="1:19" ht="13.5" thickBot="1" x14ac:dyDescent="0.25">
      <c r="A7" s="377" t="s">
        <v>138</v>
      </c>
      <c r="B7" s="378"/>
      <c r="C7" s="378"/>
      <c r="D7" s="382"/>
      <c r="E7" s="383"/>
      <c r="F7" s="383"/>
      <c r="G7" s="384"/>
      <c r="H7" s="103"/>
      <c r="I7" s="103"/>
      <c r="J7" s="386" t="s">
        <v>55</v>
      </c>
      <c r="K7" s="386"/>
      <c r="L7" s="386"/>
      <c r="M7" s="386"/>
      <c r="N7" s="389"/>
      <c r="O7" s="390"/>
      <c r="P7" s="390"/>
      <c r="Q7" s="390"/>
      <c r="R7" s="391"/>
      <c r="S7" s="80"/>
    </row>
    <row r="8" spans="1:19" ht="2.25" customHeight="1" thickBot="1" x14ac:dyDescent="0.25">
      <c r="A8" s="117"/>
      <c r="B8" s="118"/>
      <c r="C8" s="118"/>
      <c r="D8" s="116"/>
      <c r="E8" s="103"/>
      <c r="F8" s="103"/>
      <c r="G8" s="103"/>
      <c r="H8" s="103"/>
      <c r="I8" s="103"/>
      <c r="J8" s="203"/>
      <c r="K8" s="203"/>
      <c r="L8" s="203"/>
      <c r="M8" s="203"/>
      <c r="N8" s="103"/>
      <c r="O8" s="103"/>
      <c r="P8" s="103"/>
      <c r="Q8" s="103"/>
      <c r="R8" s="103"/>
      <c r="S8" s="80"/>
    </row>
    <row r="9" spans="1:19" ht="13.5" thickBot="1" x14ac:dyDescent="0.25">
      <c r="A9" s="377" t="s">
        <v>42</v>
      </c>
      <c r="B9" s="378"/>
      <c r="C9" s="378"/>
      <c r="D9" s="385"/>
      <c r="E9" s="383"/>
      <c r="F9" s="383"/>
      <c r="G9" s="384"/>
      <c r="H9" s="103"/>
      <c r="I9" s="103"/>
      <c r="J9" s="386" t="s">
        <v>106</v>
      </c>
      <c r="K9" s="386"/>
      <c r="L9" s="386"/>
      <c r="M9" s="386"/>
      <c r="N9" s="392"/>
      <c r="O9" s="390"/>
      <c r="P9" s="390"/>
      <c r="Q9" s="390"/>
      <c r="R9" s="391"/>
      <c r="S9" s="80"/>
    </row>
    <row r="10" spans="1:19" ht="2.25" customHeight="1" thickBot="1" x14ac:dyDescent="0.25">
      <c r="A10" s="117"/>
      <c r="B10" s="118"/>
      <c r="C10" s="118"/>
      <c r="D10" s="116"/>
      <c r="E10" s="103"/>
      <c r="F10" s="103"/>
      <c r="G10" s="103"/>
      <c r="H10" s="103"/>
      <c r="I10" s="103"/>
      <c r="J10" s="118"/>
      <c r="K10" s="118"/>
      <c r="L10" s="118"/>
      <c r="M10" s="118"/>
      <c r="N10" s="103"/>
      <c r="O10" s="103"/>
      <c r="P10" s="103"/>
      <c r="Q10" s="103"/>
      <c r="R10" s="103"/>
      <c r="S10" s="80"/>
    </row>
    <row r="11" spans="1:19" ht="13.5" thickBot="1" x14ac:dyDescent="0.25">
      <c r="A11" s="377" t="s">
        <v>139</v>
      </c>
      <c r="B11" s="378"/>
      <c r="C11" s="378"/>
      <c r="D11" s="385"/>
      <c r="E11" s="383"/>
      <c r="F11" s="383"/>
      <c r="G11" s="384"/>
      <c r="H11" s="103"/>
      <c r="I11" s="103"/>
      <c r="J11" s="386" t="s">
        <v>109</v>
      </c>
      <c r="K11" s="386"/>
      <c r="L11" s="386"/>
      <c r="M11" s="386"/>
      <c r="N11" s="393"/>
      <c r="O11" s="394"/>
      <c r="P11" s="394"/>
      <c r="Q11" s="394"/>
      <c r="R11" s="395"/>
      <c r="S11" s="80"/>
    </row>
    <row r="12" spans="1:19" ht="6.75" customHeight="1" thickBot="1" x14ac:dyDescent="0.25">
      <c r="A12" s="120"/>
      <c r="B12" s="104"/>
      <c r="C12" s="104"/>
      <c r="D12" s="121"/>
      <c r="E12" s="104"/>
      <c r="F12" s="104"/>
      <c r="G12" s="104"/>
      <c r="H12" s="104"/>
      <c r="I12" s="104"/>
      <c r="J12" s="104"/>
      <c r="K12" s="104"/>
      <c r="L12" s="104"/>
      <c r="M12" s="104"/>
      <c r="N12" s="104"/>
      <c r="O12" s="104"/>
      <c r="P12" s="104"/>
      <c r="Q12" s="104"/>
      <c r="R12" s="104"/>
      <c r="S12" s="81"/>
    </row>
    <row r="13" spans="1:19" ht="13.5" thickBot="1" x14ac:dyDescent="0.25">
      <c r="A13" s="405" t="s">
        <v>26</v>
      </c>
      <c r="B13" s="406"/>
      <c r="C13" s="406"/>
      <c r="D13" s="406"/>
      <c r="E13" s="406"/>
      <c r="F13" s="406"/>
      <c r="G13" s="406"/>
      <c r="H13" s="406"/>
      <c r="I13" s="406"/>
      <c r="J13" s="406"/>
      <c r="K13" s="406"/>
      <c r="L13" s="406"/>
      <c r="M13" s="406"/>
      <c r="N13" s="406"/>
      <c r="O13" s="406"/>
      <c r="P13" s="406"/>
      <c r="Q13" s="406"/>
      <c r="R13" s="406"/>
      <c r="S13" s="407"/>
    </row>
    <row r="14" spans="1:19" ht="4.5" customHeight="1" thickBot="1" x14ac:dyDescent="0.25">
      <c r="A14" s="122"/>
      <c r="B14" s="105"/>
      <c r="C14" s="105"/>
      <c r="D14" s="105"/>
      <c r="E14" s="105"/>
      <c r="F14" s="105"/>
      <c r="G14" s="105"/>
      <c r="H14" s="105"/>
      <c r="I14" s="105"/>
      <c r="J14" s="105"/>
      <c r="K14" s="105"/>
      <c r="L14" s="105"/>
      <c r="M14" s="105"/>
      <c r="N14" s="105"/>
      <c r="O14" s="105"/>
      <c r="P14" s="105"/>
      <c r="Q14" s="105"/>
      <c r="R14" s="105"/>
      <c r="S14" s="82"/>
    </row>
    <row r="15" spans="1:19" s="124" customFormat="1" ht="3" customHeight="1" thickBot="1" x14ac:dyDescent="0.25">
      <c r="A15" s="208"/>
      <c r="B15" s="209"/>
      <c r="C15" s="209"/>
      <c r="D15" s="209"/>
      <c r="E15" s="209"/>
      <c r="F15" s="209"/>
      <c r="G15" s="209"/>
      <c r="H15" s="209"/>
      <c r="I15" s="209"/>
      <c r="J15" s="209"/>
      <c r="K15" s="209"/>
      <c r="L15" s="209"/>
      <c r="M15" s="209"/>
      <c r="N15" s="209"/>
      <c r="O15" s="209"/>
      <c r="P15" s="209"/>
      <c r="Q15" s="209"/>
      <c r="R15" s="209"/>
      <c r="S15" s="83"/>
    </row>
    <row r="16" spans="1:19" s="124" customFormat="1" ht="13.5" thickBot="1" x14ac:dyDescent="0.25">
      <c r="A16" s="429" t="s">
        <v>273</v>
      </c>
      <c r="B16" s="430"/>
      <c r="C16" s="430"/>
      <c r="D16" s="430"/>
      <c r="E16" s="430"/>
      <c r="F16" s="100"/>
      <c r="G16" s="431" t="s">
        <v>145</v>
      </c>
      <c r="H16" s="432"/>
      <c r="I16" s="432"/>
      <c r="J16" s="432"/>
      <c r="K16" s="433"/>
      <c r="L16" s="209"/>
      <c r="M16" s="209"/>
      <c r="N16" s="209"/>
      <c r="O16" s="209"/>
      <c r="P16" s="209"/>
      <c r="Q16" s="209"/>
      <c r="R16" s="209"/>
      <c r="S16" s="83"/>
    </row>
    <row r="17" spans="1:19" s="124" customFormat="1" ht="3" customHeight="1" thickBot="1" x14ac:dyDescent="0.25">
      <c r="A17" s="208"/>
      <c r="B17" s="209"/>
      <c r="C17" s="209"/>
      <c r="D17" s="209"/>
      <c r="E17" s="209"/>
      <c r="F17" s="209"/>
      <c r="G17" s="209"/>
      <c r="H17" s="209"/>
      <c r="I17" s="209"/>
      <c r="J17" s="209"/>
      <c r="K17" s="209"/>
      <c r="L17" s="209"/>
      <c r="M17" s="209"/>
      <c r="N17" s="209"/>
      <c r="O17" s="209"/>
      <c r="P17" s="209"/>
      <c r="Q17" s="209"/>
      <c r="R17" s="209"/>
      <c r="S17" s="83"/>
    </row>
    <row r="18" spans="1:19" x14ac:dyDescent="0.2">
      <c r="A18" s="376" t="s">
        <v>25</v>
      </c>
      <c r="B18" s="413" t="s">
        <v>264</v>
      </c>
      <c r="C18" s="415" t="s">
        <v>265</v>
      </c>
      <c r="D18" s="423" t="s">
        <v>143</v>
      </c>
      <c r="E18" s="424"/>
      <c r="F18" s="424"/>
      <c r="G18" s="425"/>
      <c r="H18" s="417" t="s">
        <v>260</v>
      </c>
      <c r="I18" s="419" t="s">
        <v>261</v>
      </c>
      <c r="J18" s="421" t="s">
        <v>262</v>
      </c>
      <c r="K18" s="376" t="s">
        <v>263</v>
      </c>
      <c r="L18" s="374"/>
      <c r="M18" s="375"/>
      <c r="N18" s="373" t="s">
        <v>123</v>
      </c>
      <c r="O18" s="374"/>
      <c r="P18" s="374"/>
      <c r="Q18" s="374"/>
      <c r="R18" s="374"/>
      <c r="S18" s="375"/>
    </row>
    <row r="19" spans="1:19" ht="63.75" customHeight="1" thickBot="1" x14ac:dyDescent="0.25">
      <c r="A19" s="412"/>
      <c r="B19" s="414"/>
      <c r="C19" s="416"/>
      <c r="D19" s="44" t="s">
        <v>266</v>
      </c>
      <c r="E19" s="42" t="s">
        <v>257</v>
      </c>
      <c r="F19" s="207" t="s">
        <v>258</v>
      </c>
      <c r="G19" s="78" t="s">
        <v>259</v>
      </c>
      <c r="H19" s="418"/>
      <c r="I19" s="420"/>
      <c r="J19" s="422"/>
      <c r="K19" s="206" t="s">
        <v>142</v>
      </c>
      <c r="L19" s="207" t="s">
        <v>140</v>
      </c>
      <c r="M19" s="84" t="s">
        <v>141</v>
      </c>
      <c r="N19" s="126" t="s">
        <v>134</v>
      </c>
      <c r="O19" s="205" t="s">
        <v>135</v>
      </c>
      <c r="P19" s="207" t="s">
        <v>125</v>
      </c>
      <c r="Q19" s="207" t="s">
        <v>136</v>
      </c>
      <c r="R19" s="207" t="s">
        <v>124</v>
      </c>
      <c r="S19" s="84" t="s">
        <v>137</v>
      </c>
    </row>
    <row r="20" spans="1:19" x14ac:dyDescent="0.2">
      <c r="A20" s="128">
        <v>1</v>
      </c>
      <c r="B20" s="129"/>
      <c r="C20" s="129"/>
      <c r="D20" s="130"/>
      <c r="E20" s="131"/>
      <c r="F20" s="131"/>
      <c r="G20" s="107"/>
      <c r="H20" s="132"/>
      <c r="I20" s="129"/>
      <c r="J20" s="133"/>
      <c r="K20" s="132"/>
      <c r="L20" s="129"/>
      <c r="M20" s="133"/>
      <c r="N20" s="134">
        <f>IFERROR((K20+L20+M20),0)</f>
        <v>0</v>
      </c>
      <c r="O20" s="135">
        <f>IFERROR((N20*I20)*(J20/100),0)</f>
        <v>0</v>
      </c>
      <c r="P20" s="135">
        <f>IFERROR(((IF(I20&gt;=16,15,((I20*15)/16))*J20)/100)/H20,0)</f>
        <v>0</v>
      </c>
      <c r="Q20" s="135">
        <f>IFERROR(((IF(I20&gt;=16,30,((I20*30)/16))*J20)/100)/H20,0)</f>
        <v>0</v>
      </c>
      <c r="R20" s="136">
        <f>IFERROR(IF(B20="Pregrado",((IF(I20&gt;=16,VLOOKUP('P22'!G20,INFORMACION!$D:$E,2,FALSE)*N20,((VLOOKUP('P22'!G20,INFORMACION!$D:$E,2,FALSE)*N20)*I20)/16)))*(J20/100),((IF(I20&gt;=16,(VLOOKUP('P22'!G20,INFORMACION!$D:$E,2,FALSE)+10)*N20,(((VLOOKUP('P22'!G20,INFORMACION!$D:$E,2,FALSE)+10)*N20)*I20)/16)))*(J20/100)),0)</f>
        <v>0</v>
      </c>
      <c r="S20" s="85">
        <f>IFERROR(O20+P20+Q20+R20,0)</f>
        <v>0</v>
      </c>
    </row>
    <row r="21" spans="1:19" x14ac:dyDescent="0.2">
      <c r="A21" s="137">
        <v>2</v>
      </c>
      <c r="B21" s="138"/>
      <c r="C21" s="138"/>
      <c r="D21" s="139"/>
      <c r="E21" s="140"/>
      <c r="F21" s="138"/>
      <c r="G21" s="108"/>
      <c r="H21" s="141"/>
      <c r="I21" s="138"/>
      <c r="J21" s="142"/>
      <c r="K21" s="141"/>
      <c r="L21" s="138"/>
      <c r="M21" s="142"/>
      <c r="N21" s="143">
        <f t="shared" ref="N21:N26" si="0">IFERROR((K21+L21+M21),0)</f>
        <v>0</v>
      </c>
      <c r="O21" s="144">
        <f t="shared" ref="O21:O26" si="1">IFERROR((N21*I21)*(J21/100),0)</f>
        <v>0</v>
      </c>
      <c r="P21" s="144">
        <f t="shared" ref="P21:P26" si="2">IFERROR(((IF(I21&gt;=16,15,((I21*15)/16))*J21)/100)/H21,0)</f>
        <v>0</v>
      </c>
      <c r="Q21" s="144">
        <f t="shared" ref="Q21:Q26" si="3">IFERROR(((IF(I21&gt;=16,30,((I21*30)/16))*J21)/100)/H21,0)</f>
        <v>0</v>
      </c>
      <c r="R21" s="145">
        <f>IFERROR(IF(B21="Pregrado",((IF(I21&gt;=16,VLOOKUP('P22'!G21,INFORMACION!$D:$E,2,FALSE)*N21,((VLOOKUP('P22'!G21,INFORMACION!$D:$E,2,FALSE)*N21)*I21)/16)))*(J21/100),((IF(I21&gt;=16,(VLOOKUP('P22'!G21,INFORMACION!$D:$E,2,FALSE)+10)*N21,(((VLOOKUP('P22'!G21,INFORMACION!$D:$E,2,FALSE)+10)*N21)*I21)/16)))*(J21/100)),0)</f>
        <v>0</v>
      </c>
      <c r="S21" s="86">
        <f t="shared" ref="S21:S26" si="4">IFERROR(O21+P21+Q21+R21,0)</f>
        <v>0</v>
      </c>
    </row>
    <row r="22" spans="1:19" x14ac:dyDescent="0.2">
      <c r="A22" s="137">
        <v>3</v>
      </c>
      <c r="B22" s="138"/>
      <c r="C22" s="138"/>
      <c r="D22" s="139"/>
      <c r="E22" s="140"/>
      <c r="F22" s="138"/>
      <c r="G22" s="108"/>
      <c r="H22" s="141"/>
      <c r="I22" s="138"/>
      <c r="J22" s="142"/>
      <c r="K22" s="141"/>
      <c r="L22" s="138"/>
      <c r="M22" s="142"/>
      <c r="N22" s="143">
        <f t="shared" si="0"/>
        <v>0</v>
      </c>
      <c r="O22" s="144">
        <f t="shared" si="1"/>
        <v>0</v>
      </c>
      <c r="P22" s="144">
        <f t="shared" si="2"/>
        <v>0</v>
      </c>
      <c r="Q22" s="144">
        <f t="shared" si="3"/>
        <v>0</v>
      </c>
      <c r="R22" s="145">
        <f>IFERROR(IF(B22="Pregrado",((IF(I22&gt;=16,VLOOKUP('P22'!G22,INFORMACION!$D:$E,2,FALSE)*N22,((VLOOKUP('P22'!G22,INFORMACION!$D:$E,2,FALSE)*N22)*I22)/16)))*(J22/100),((IF(I22&gt;=16,(VLOOKUP('P22'!G22,INFORMACION!$D:$E,2,FALSE)+10)*N22,(((VLOOKUP('P22'!G22,INFORMACION!$D:$E,2,FALSE)+10)*N22)*I22)/16)))*(J22/100)),0)</f>
        <v>0</v>
      </c>
      <c r="S22" s="86">
        <f t="shared" si="4"/>
        <v>0</v>
      </c>
    </row>
    <row r="23" spans="1:19" x14ac:dyDescent="0.2">
      <c r="A23" s="137">
        <v>4</v>
      </c>
      <c r="B23" s="138"/>
      <c r="C23" s="138"/>
      <c r="D23" s="139"/>
      <c r="E23" s="140"/>
      <c r="F23" s="138"/>
      <c r="G23" s="108"/>
      <c r="H23" s="141"/>
      <c r="I23" s="138"/>
      <c r="J23" s="142"/>
      <c r="K23" s="141"/>
      <c r="L23" s="138"/>
      <c r="M23" s="142"/>
      <c r="N23" s="143">
        <f t="shared" si="0"/>
        <v>0</v>
      </c>
      <c r="O23" s="144">
        <f t="shared" si="1"/>
        <v>0</v>
      </c>
      <c r="P23" s="144">
        <f t="shared" si="2"/>
        <v>0</v>
      </c>
      <c r="Q23" s="144">
        <f t="shared" si="3"/>
        <v>0</v>
      </c>
      <c r="R23" s="145">
        <f>IFERROR(IF(B23="Pregrado",((IF(I23&gt;=16,VLOOKUP('P22'!G23,INFORMACION!$D:$E,2,FALSE)*N23,((VLOOKUP('P22'!G23,INFORMACION!$D:$E,2,FALSE)*N23)*I23)/16)))*(J23/100),((IF(I23&gt;=16,(VLOOKUP('P22'!G23,INFORMACION!$D:$E,2,FALSE)+10)*N23,(((VLOOKUP('P22'!G23,INFORMACION!$D:$E,2,FALSE)+10)*N23)*I23)/16)))*(J23/100)),0)</f>
        <v>0</v>
      </c>
      <c r="S23" s="86">
        <f t="shared" si="4"/>
        <v>0</v>
      </c>
    </row>
    <row r="24" spans="1:19" x14ac:dyDescent="0.2">
      <c r="A24" s="137">
        <v>5</v>
      </c>
      <c r="B24" s="138"/>
      <c r="C24" s="138"/>
      <c r="D24" s="139"/>
      <c r="E24" s="140"/>
      <c r="F24" s="138"/>
      <c r="G24" s="108"/>
      <c r="H24" s="141"/>
      <c r="I24" s="138"/>
      <c r="J24" s="142"/>
      <c r="K24" s="141"/>
      <c r="L24" s="138"/>
      <c r="M24" s="142"/>
      <c r="N24" s="143">
        <f t="shared" si="0"/>
        <v>0</v>
      </c>
      <c r="O24" s="144">
        <f t="shared" si="1"/>
        <v>0</v>
      </c>
      <c r="P24" s="144">
        <f t="shared" si="2"/>
        <v>0</v>
      </c>
      <c r="Q24" s="144">
        <f t="shared" si="3"/>
        <v>0</v>
      </c>
      <c r="R24" s="145">
        <f>IFERROR(IF(B24="Pregrado",((IF(I24&gt;=16,VLOOKUP('P22'!G24,INFORMACION!$D:$E,2,FALSE)*N24,((VLOOKUP('P22'!G24,INFORMACION!$D:$E,2,FALSE)*N24)*I24)/16)))*(J24/100),((IF(I24&gt;=16,(VLOOKUP('P22'!G24,INFORMACION!$D:$E,2,FALSE)+10)*N24,(((VLOOKUP('P22'!G24,INFORMACION!$D:$E,2,FALSE)+10)*N24)*I24)/16)))*(J24/100)),0)</f>
        <v>0</v>
      </c>
      <c r="S24" s="86">
        <f t="shared" si="4"/>
        <v>0</v>
      </c>
    </row>
    <row r="25" spans="1:19" x14ac:dyDescent="0.2">
      <c r="A25" s="137">
        <v>6</v>
      </c>
      <c r="B25" s="138"/>
      <c r="C25" s="138"/>
      <c r="D25" s="139"/>
      <c r="E25" s="138"/>
      <c r="F25" s="138"/>
      <c r="G25" s="108"/>
      <c r="H25" s="141"/>
      <c r="I25" s="138"/>
      <c r="J25" s="142"/>
      <c r="K25" s="141"/>
      <c r="L25" s="138"/>
      <c r="M25" s="142"/>
      <c r="N25" s="143">
        <f t="shared" si="0"/>
        <v>0</v>
      </c>
      <c r="O25" s="144">
        <f t="shared" si="1"/>
        <v>0</v>
      </c>
      <c r="P25" s="144">
        <f t="shared" si="2"/>
        <v>0</v>
      </c>
      <c r="Q25" s="144">
        <f t="shared" si="3"/>
        <v>0</v>
      </c>
      <c r="R25" s="145">
        <f>IFERROR(IF(B25="Pregrado",((IF(I25&gt;=16,VLOOKUP('P22'!G25,INFORMACION!$D:$E,2,FALSE)*N25,((VLOOKUP('P22'!G25,INFORMACION!$D:$E,2,FALSE)*N25)*I25)/16)))*(J25/100),((IF(I25&gt;=16,(VLOOKUP('P22'!G25,INFORMACION!$D:$E,2,FALSE)+10)*N25,(((VLOOKUP('P22'!G25,INFORMACION!$D:$E,2,FALSE)+10)*N25)*I25)/16)))*(J25/100)),0)</f>
        <v>0</v>
      </c>
      <c r="S25" s="86">
        <f t="shared" si="4"/>
        <v>0</v>
      </c>
    </row>
    <row r="26" spans="1:19" ht="13.5" thickBot="1" x14ac:dyDescent="0.25">
      <c r="A26" s="146">
        <v>7</v>
      </c>
      <c r="B26" s="147"/>
      <c r="C26" s="147"/>
      <c r="D26" s="148"/>
      <c r="E26" s="147"/>
      <c r="F26" s="147"/>
      <c r="G26" s="109"/>
      <c r="H26" s="149"/>
      <c r="I26" s="147"/>
      <c r="J26" s="150"/>
      <c r="K26" s="149"/>
      <c r="L26" s="147"/>
      <c r="M26" s="150"/>
      <c r="N26" s="151">
        <f t="shared" si="0"/>
        <v>0</v>
      </c>
      <c r="O26" s="152">
        <f t="shared" si="1"/>
        <v>0</v>
      </c>
      <c r="P26" s="152">
        <f t="shared" si="2"/>
        <v>0</v>
      </c>
      <c r="Q26" s="152">
        <f t="shared" si="3"/>
        <v>0</v>
      </c>
      <c r="R26" s="153">
        <f>IFERROR(IF(B26="Pregrado",((IF(I26&gt;=16,VLOOKUP('P22'!G26,INFORMACION!$D:$E,2,FALSE)*N26,((VLOOKUP('P22'!G26,INFORMACION!$D:$E,2,FALSE)*N26)*I26)/16)))*(J26/100),((IF(I26&gt;=16,(VLOOKUP('P22'!G26,INFORMACION!$D:$E,2,FALSE)+10)*N26,(((VLOOKUP('P22'!G26,INFORMACION!$D:$E,2,FALSE)+10)*N26)*I26)/16)))*(J26/100)),0)</f>
        <v>0</v>
      </c>
      <c r="S26" s="87">
        <f t="shared" si="4"/>
        <v>0</v>
      </c>
    </row>
    <row r="27" spans="1:19" ht="1.5" customHeight="1" thickBot="1" x14ac:dyDescent="0.25">
      <c r="A27" s="154"/>
      <c r="B27" s="155"/>
      <c r="C27" s="110"/>
      <c r="D27" s="156" t="s">
        <v>270</v>
      </c>
      <c r="E27" s="155"/>
      <c r="F27" s="155"/>
      <c r="G27" s="110"/>
      <c r="H27" s="157">
        <v>1</v>
      </c>
      <c r="I27" s="158">
        <v>16</v>
      </c>
      <c r="J27" s="159">
        <v>100</v>
      </c>
      <c r="K27" s="154"/>
      <c r="L27" s="155"/>
      <c r="M27" s="88"/>
      <c r="N27" s="160"/>
      <c r="O27" s="155"/>
      <c r="P27" s="155"/>
      <c r="Q27" s="155"/>
      <c r="R27" s="155"/>
      <c r="S27" s="88"/>
    </row>
    <row r="28" spans="1:19" ht="15.75" thickBot="1" x14ac:dyDescent="0.25">
      <c r="A28" s="426" t="s">
        <v>144</v>
      </c>
      <c r="B28" s="427"/>
      <c r="C28" s="427"/>
      <c r="D28" s="427"/>
      <c r="E28" s="427"/>
      <c r="F28" s="427"/>
      <c r="G28" s="427"/>
      <c r="H28" s="427"/>
      <c r="I28" s="427"/>
      <c r="J28" s="428"/>
      <c r="K28" s="161">
        <f>SUM(K20:K26)</f>
        <v>0</v>
      </c>
      <c r="L28" s="162">
        <f t="shared" ref="L28:S28" si="5">SUM(L20:L26)</f>
        <v>0</v>
      </c>
      <c r="M28" s="89">
        <f t="shared" si="5"/>
        <v>0</v>
      </c>
      <c r="N28" s="163">
        <f t="shared" si="5"/>
        <v>0</v>
      </c>
      <c r="O28" s="162">
        <f t="shared" si="5"/>
        <v>0</v>
      </c>
      <c r="P28" s="162">
        <f t="shared" si="5"/>
        <v>0</v>
      </c>
      <c r="Q28" s="162">
        <f t="shared" si="5"/>
        <v>0</v>
      </c>
      <c r="R28" s="162">
        <f t="shared" si="5"/>
        <v>0</v>
      </c>
      <c r="S28" s="89">
        <f t="shared" si="5"/>
        <v>0</v>
      </c>
    </row>
    <row r="29" spans="1:19" ht="15.75" thickBot="1" x14ac:dyDescent="0.25">
      <c r="A29" s="426" t="s">
        <v>150</v>
      </c>
      <c r="B29" s="427"/>
      <c r="C29" s="427"/>
      <c r="D29" s="427"/>
      <c r="E29" s="427"/>
      <c r="F29" s="427"/>
      <c r="G29" s="427"/>
      <c r="H29" s="427"/>
      <c r="I29" s="427"/>
      <c r="J29" s="428"/>
      <c r="K29" s="161">
        <v>0</v>
      </c>
      <c r="L29" s="162">
        <v>0</v>
      </c>
      <c r="M29" s="89">
        <v>0</v>
      </c>
      <c r="N29" s="163">
        <v>0</v>
      </c>
      <c r="O29" s="162">
        <v>0</v>
      </c>
      <c r="P29" s="162">
        <f>VLOOKUP(G16,INFORMACION!T:V,2,FALSE)</f>
        <v>0</v>
      </c>
      <c r="Q29" s="162">
        <f>VLOOKUP(G16,INFORMACION!T:V,3,FALSE)</f>
        <v>0</v>
      </c>
      <c r="R29" s="162">
        <v>0</v>
      </c>
      <c r="S29" s="89">
        <f>SUM(P29:Q29)</f>
        <v>0</v>
      </c>
    </row>
    <row r="30" spans="1:19" ht="15.75" thickBot="1" x14ac:dyDescent="0.25">
      <c r="A30" s="426" t="s">
        <v>274</v>
      </c>
      <c r="B30" s="427"/>
      <c r="C30" s="427"/>
      <c r="D30" s="427"/>
      <c r="E30" s="427"/>
      <c r="F30" s="427"/>
      <c r="G30" s="427"/>
      <c r="H30" s="427"/>
      <c r="I30" s="427"/>
      <c r="J30" s="428"/>
      <c r="K30" s="161">
        <f>SUM(K28:K29)</f>
        <v>0</v>
      </c>
      <c r="L30" s="162">
        <f t="shared" ref="L30:S30" si="6">SUM(L28:L29)</f>
        <v>0</v>
      </c>
      <c r="M30" s="89">
        <f t="shared" si="6"/>
        <v>0</v>
      </c>
      <c r="N30" s="163">
        <f t="shared" si="6"/>
        <v>0</v>
      </c>
      <c r="O30" s="162">
        <f t="shared" si="6"/>
        <v>0</v>
      </c>
      <c r="P30" s="162">
        <f t="shared" si="6"/>
        <v>0</v>
      </c>
      <c r="Q30" s="162">
        <f t="shared" si="6"/>
        <v>0</v>
      </c>
      <c r="R30" s="162">
        <f t="shared" si="6"/>
        <v>0</v>
      </c>
      <c r="S30" s="89">
        <f t="shared" si="6"/>
        <v>0</v>
      </c>
    </row>
    <row r="31" spans="1:19" ht="10.5" customHeight="1" x14ac:dyDescent="0.2">
      <c r="A31" s="164"/>
      <c r="B31" s="111"/>
      <c r="C31" s="111"/>
      <c r="D31" s="165"/>
      <c r="E31" s="111"/>
      <c r="F31" s="111"/>
      <c r="G31" s="111"/>
      <c r="H31" s="111"/>
      <c r="I31" s="111"/>
      <c r="J31" s="111"/>
      <c r="K31" s="111"/>
      <c r="L31" s="111"/>
      <c r="M31" s="111"/>
      <c r="N31" s="111"/>
      <c r="O31" s="111"/>
      <c r="P31" s="111"/>
      <c r="Q31" s="111"/>
      <c r="R31" s="111"/>
      <c r="S31" s="90"/>
    </row>
    <row r="32" spans="1:19" ht="13.5" thickBot="1" x14ac:dyDescent="0.25"/>
    <row r="33" spans="1:19" ht="13.5" thickBot="1" x14ac:dyDescent="0.25">
      <c r="G33" s="402" t="s">
        <v>152</v>
      </c>
      <c r="H33" s="403"/>
      <c r="I33" s="403"/>
      <c r="J33" s="403"/>
      <c r="K33" s="403"/>
      <c r="L33" s="403"/>
      <c r="M33" s="403"/>
      <c r="N33" s="404"/>
      <c r="Q33" s="124"/>
    </row>
    <row r="34" spans="1:19" ht="13.5" thickBot="1" x14ac:dyDescent="0.25">
      <c r="G34" s="400" t="s">
        <v>151</v>
      </c>
      <c r="H34" s="396"/>
      <c r="I34" s="396"/>
      <c r="J34" s="396"/>
      <c r="K34" s="396"/>
      <c r="L34" s="401"/>
      <c r="M34" s="400" t="s">
        <v>126</v>
      </c>
      <c r="N34" s="444"/>
      <c r="Q34" s="100"/>
    </row>
    <row r="35" spans="1:19" ht="16.5" thickBot="1" x14ac:dyDescent="0.25">
      <c r="G35" s="397" t="s">
        <v>275</v>
      </c>
      <c r="H35" s="398"/>
      <c r="I35" s="398"/>
      <c r="J35" s="398"/>
      <c r="K35" s="398"/>
      <c r="L35" s="399"/>
      <c r="M35" s="445">
        <f>S30</f>
        <v>0</v>
      </c>
      <c r="N35" s="446"/>
      <c r="Q35" s="124"/>
    </row>
    <row r="36" spans="1:19" x14ac:dyDescent="0.2">
      <c r="G36" s="112"/>
      <c r="H36" s="112"/>
      <c r="I36" s="112"/>
      <c r="J36" s="112"/>
      <c r="K36" s="112"/>
      <c r="L36" s="112"/>
      <c r="M36" s="167"/>
      <c r="N36" s="167"/>
      <c r="Q36" s="124"/>
    </row>
    <row r="37" spans="1:19" ht="13.5" thickBot="1" x14ac:dyDescent="0.25">
      <c r="G37" s="112"/>
      <c r="H37" s="112"/>
      <c r="I37" s="112"/>
      <c r="J37" s="112"/>
      <c r="K37" s="112"/>
      <c r="L37" s="112"/>
      <c r="M37" s="167"/>
      <c r="N37" s="167"/>
      <c r="Q37" s="124"/>
    </row>
    <row r="38" spans="1:19" ht="13.5" thickBot="1" x14ac:dyDescent="0.25">
      <c r="A38" s="405" t="s">
        <v>38</v>
      </c>
      <c r="B38" s="406"/>
      <c r="C38" s="406"/>
      <c r="D38" s="406"/>
      <c r="E38" s="406"/>
      <c r="F38" s="406"/>
      <c r="G38" s="407"/>
      <c r="H38" s="97"/>
      <c r="I38" s="402" t="s">
        <v>157</v>
      </c>
      <c r="J38" s="403"/>
      <c r="K38" s="403"/>
      <c r="L38" s="403"/>
      <c r="M38" s="403"/>
      <c r="N38" s="403"/>
      <c r="O38" s="403"/>
      <c r="P38" s="403"/>
      <c r="Q38" s="403"/>
      <c r="R38" s="403"/>
      <c r="S38" s="404"/>
    </row>
    <row r="39" spans="1:19" ht="13.5" thickBot="1" x14ac:dyDescent="0.25">
      <c r="A39" s="204" t="s">
        <v>25</v>
      </c>
      <c r="B39" s="396" t="s">
        <v>121</v>
      </c>
      <c r="C39" s="396"/>
      <c r="D39" s="396"/>
      <c r="E39" s="396" t="s">
        <v>154</v>
      </c>
      <c r="F39" s="396"/>
      <c r="G39" s="210" t="s">
        <v>155</v>
      </c>
      <c r="I39" s="92" t="s">
        <v>25</v>
      </c>
      <c r="J39" s="400" t="s">
        <v>121</v>
      </c>
      <c r="K39" s="396"/>
      <c r="L39" s="396"/>
      <c r="M39" s="396"/>
      <c r="N39" s="444"/>
      <c r="O39" s="451" t="s">
        <v>154</v>
      </c>
      <c r="P39" s="452"/>
      <c r="Q39" s="452"/>
      <c r="R39" s="453"/>
      <c r="S39" s="92" t="s">
        <v>159</v>
      </c>
    </row>
    <row r="40" spans="1:19" ht="20.100000000000001" customHeight="1" x14ac:dyDescent="0.2">
      <c r="A40" s="169">
        <v>1</v>
      </c>
      <c r="B40" s="450"/>
      <c r="C40" s="450"/>
      <c r="D40" s="450"/>
      <c r="E40" s="454"/>
      <c r="F40" s="454"/>
      <c r="G40" s="93"/>
      <c r="I40" s="169">
        <v>1</v>
      </c>
      <c r="J40" s="450"/>
      <c r="K40" s="450"/>
      <c r="L40" s="450"/>
      <c r="M40" s="450"/>
      <c r="N40" s="450"/>
      <c r="O40" s="458"/>
      <c r="P40" s="459"/>
      <c r="Q40" s="459"/>
      <c r="R40" s="460"/>
      <c r="S40" s="93"/>
    </row>
    <row r="41" spans="1:19" ht="20.100000000000001" customHeight="1" x14ac:dyDescent="0.2">
      <c r="A41" s="137">
        <v>2</v>
      </c>
      <c r="B41" s="450"/>
      <c r="C41" s="450"/>
      <c r="D41" s="450"/>
      <c r="E41" s="436"/>
      <c r="F41" s="436"/>
      <c r="G41" s="99"/>
      <c r="I41" s="137">
        <v>2</v>
      </c>
      <c r="J41" s="450"/>
      <c r="K41" s="450"/>
      <c r="L41" s="450"/>
      <c r="M41" s="450"/>
      <c r="N41" s="450"/>
      <c r="O41" s="438"/>
      <c r="P41" s="439"/>
      <c r="Q41" s="439"/>
      <c r="R41" s="440"/>
      <c r="S41" s="94"/>
    </row>
    <row r="42" spans="1:19" ht="20.100000000000001" customHeight="1" x14ac:dyDescent="0.2">
      <c r="A42" s="137">
        <v>3</v>
      </c>
      <c r="B42" s="450"/>
      <c r="C42" s="450"/>
      <c r="D42" s="450"/>
      <c r="E42" s="436"/>
      <c r="F42" s="436"/>
      <c r="G42" s="94"/>
      <c r="I42" s="137">
        <v>3</v>
      </c>
      <c r="J42" s="450"/>
      <c r="K42" s="450"/>
      <c r="L42" s="450"/>
      <c r="M42" s="450"/>
      <c r="N42" s="450"/>
      <c r="O42" s="438"/>
      <c r="P42" s="439"/>
      <c r="Q42" s="439"/>
      <c r="R42" s="440"/>
      <c r="S42" s="94"/>
    </row>
    <row r="43" spans="1:19" ht="20.100000000000001" customHeight="1" x14ac:dyDescent="0.2">
      <c r="A43" s="137">
        <v>4</v>
      </c>
      <c r="B43" s="450"/>
      <c r="C43" s="450"/>
      <c r="D43" s="450"/>
      <c r="E43" s="436"/>
      <c r="F43" s="436"/>
      <c r="G43" s="94"/>
      <c r="I43" s="137">
        <v>4</v>
      </c>
      <c r="J43" s="450"/>
      <c r="K43" s="450"/>
      <c r="L43" s="450"/>
      <c r="M43" s="450"/>
      <c r="N43" s="450"/>
      <c r="O43" s="438"/>
      <c r="P43" s="439"/>
      <c r="Q43" s="439"/>
      <c r="R43" s="440"/>
      <c r="S43" s="94"/>
    </row>
    <row r="44" spans="1:19" ht="20.100000000000001" customHeight="1" thickBot="1" x14ac:dyDescent="0.25">
      <c r="A44" s="170">
        <v>5</v>
      </c>
      <c r="B44" s="450"/>
      <c r="C44" s="450"/>
      <c r="D44" s="450"/>
      <c r="E44" s="437"/>
      <c r="F44" s="437"/>
      <c r="G44" s="95"/>
      <c r="H44" s="97"/>
      <c r="I44" s="170">
        <v>5</v>
      </c>
      <c r="J44" s="450"/>
      <c r="K44" s="450"/>
      <c r="L44" s="450"/>
      <c r="M44" s="450"/>
      <c r="N44" s="450"/>
      <c r="O44" s="441"/>
      <c r="P44" s="442"/>
      <c r="Q44" s="442"/>
      <c r="R44" s="443"/>
      <c r="S44" s="95"/>
    </row>
    <row r="45" spans="1:19" ht="13.5" thickBot="1" x14ac:dyDescent="0.25">
      <c r="A45" s="455" t="s">
        <v>156</v>
      </c>
      <c r="B45" s="456"/>
      <c r="C45" s="456"/>
      <c r="D45" s="456"/>
      <c r="E45" s="456"/>
      <c r="F45" s="456"/>
      <c r="G45" s="211">
        <f>SUM(G40:G44)</f>
        <v>0</v>
      </c>
      <c r="H45" s="97"/>
      <c r="I45" s="455" t="s">
        <v>160</v>
      </c>
      <c r="J45" s="456"/>
      <c r="K45" s="456"/>
      <c r="L45" s="456"/>
      <c r="M45" s="456"/>
      <c r="N45" s="456"/>
      <c r="O45" s="456"/>
      <c r="P45" s="456"/>
      <c r="Q45" s="456"/>
      <c r="R45" s="457"/>
      <c r="S45" s="96">
        <f>SUM(S40:S44)</f>
        <v>0</v>
      </c>
    </row>
    <row r="46" spans="1:19" ht="13.5" thickBot="1" x14ac:dyDescent="0.25">
      <c r="A46" s="97"/>
      <c r="B46" s="97"/>
      <c r="C46" s="97"/>
      <c r="D46" s="171"/>
      <c r="E46" s="97"/>
      <c r="F46" s="97"/>
      <c r="G46" s="97"/>
      <c r="H46" s="97"/>
      <c r="I46" s="97"/>
      <c r="J46" s="97"/>
      <c r="K46" s="97"/>
      <c r="L46" s="97"/>
      <c r="M46" s="97"/>
      <c r="N46" s="97"/>
      <c r="O46" s="97"/>
      <c r="P46" s="97"/>
      <c r="Q46" s="97"/>
      <c r="R46" s="97"/>
      <c r="S46" s="97"/>
    </row>
    <row r="47" spans="1:19" ht="13.5" thickBot="1" x14ac:dyDescent="0.25">
      <c r="A47" s="447" t="s">
        <v>245</v>
      </c>
      <c r="B47" s="448"/>
      <c r="C47" s="448"/>
      <c r="D47" s="448"/>
      <c r="E47" s="448"/>
      <c r="F47" s="448"/>
      <c r="G47" s="449"/>
      <c r="H47" s="97"/>
      <c r="I47" s="402" t="s">
        <v>246</v>
      </c>
      <c r="J47" s="403"/>
      <c r="K47" s="403"/>
      <c r="L47" s="403"/>
      <c r="M47" s="403"/>
      <c r="N47" s="403"/>
      <c r="O47" s="403"/>
      <c r="P47" s="403"/>
      <c r="Q47" s="403"/>
      <c r="R47" s="403"/>
      <c r="S47" s="404"/>
    </row>
    <row r="48" spans="1:19" ht="13.5" thickBot="1" x14ac:dyDescent="0.25">
      <c r="A48" s="204" t="s">
        <v>25</v>
      </c>
      <c r="B48" s="396" t="s">
        <v>121</v>
      </c>
      <c r="C48" s="396"/>
      <c r="D48" s="396"/>
      <c r="E48" s="396" t="s">
        <v>174</v>
      </c>
      <c r="F48" s="396"/>
      <c r="G48" s="210" t="s">
        <v>155</v>
      </c>
      <c r="H48" s="97"/>
      <c r="I48" s="92" t="s">
        <v>25</v>
      </c>
      <c r="J48" s="400" t="s">
        <v>121</v>
      </c>
      <c r="K48" s="396"/>
      <c r="L48" s="396"/>
      <c r="M48" s="396"/>
      <c r="N48" s="444"/>
      <c r="O48" s="451" t="s">
        <v>154</v>
      </c>
      <c r="P48" s="452"/>
      <c r="Q48" s="452"/>
      <c r="R48" s="453"/>
      <c r="S48" s="92" t="s">
        <v>159</v>
      </c>
    </row>
    <row r="49" spans="1:19" x14ac:dyDescent="0.2">
      <c r="A49" s="172">
        <v>1</v>
      </c>
      <c r="B49" s="450"/>
      <c r="C49" s="450"/>
      <c r="D49" s="450"/>
      <c r="E49" s="464"/>
      <c r="F49" s="464"/>
      <c r="G49" s="98"/>
      <c r="H49" s="97"/>
      <c r="I49" s="172">
        <v>1</v>
      </c>
      <c r="J49" s="450"/>
      <c r="K49" s="450"/>
      <c r="L49" s="450"/>
      <c r="M49" s="450"/>
      <c r="N49" s="450"/>
      <c r="O49" s="461"/>
      <c r="P49" s="462"/>
      <c r="Q49" s="462"/>
      <c r="R49" s="463"/>
      <c r="S49" s="98"/>
    </row>
    <row r="50" spans="1:19" x14ac:dyDescent="0.2">
      <c r="A50" s="173">
        <v>2</v>
      </c>
      <c r="B50" s="450"/>
      <c r="C50" s="450"/>
      <c r="D50" s="450"/>
      <c r="E50" s="465"/>
      <c r="F50" s="465"/>
      <c r="G50" s="99"/>
      <c r="H50" s="97"/>
      <c r="I50" s="173">
        <v>2</v>
      </c>
      <c r="J50" s="450"/>
      <c r="K50" s="450"/>
      <c r="L50" s="450"/>
      <c r="M50" s="450"/>
      <c r="N50" s="450"/>
      <c r="O50" s="469"/>
      <c r="P50" s="470"/>
      <c r="Q50" s="470"/>
      <c r="R50" s="471"/>
      <c r="S50" s="99"/>
    </row>
    <row r="51" spans="1:19" x14ac:dyDescent="0.2">
      <c r="A51" s="173">
        <v>3</v>
      </c>
      <c r="B51" s="450"/>
      <c r="C51" s="450"/>
      <c r="D51" s="450"/>
      <c r="E51" s="465"/>
      <c r="F51" s="465"/>
      <c r="G51" s="99"/>
      <c r="H51" s="97"/>
      <c r="I51" s="173">
        <v>3</v>
      </c>
      <c r="J51" s="450"/>
      <c r="K51" s="450"/>
      <c r="L51" s="450"/>
      <c r="M51" s="450"/>
      <c r="N51" s="450"/>
      <c r="O51" s="469"/>
      <c r="P51" s="470"/>
      <c r="Q51" s="470"/>
      <c r="R51" s="471"/>
      <c r="S51" s="99"/>
    </row>
    <row r="52" spans="1:19" x14ac:dyDescent="0.2">
      <c r="A52" s="173">
        <v>4</v>
      </c>
      <c r="B52" s="450"/>
      <c r="C52" s="450"/>
      <c r="D52" s="450"/>
      <c r="E52" s="465"/>
      <c r="F52" s="465"/>
      <c r="G52" s="99"/>
      <c r="H52" s="97"/>
      <c r="I52" s="173">
        <v>4</v>
      </c>
      <c r="J52" s="450"/>
      <c r="K52" s="450"/>
      <c r="L52" s="450"/>
      <c r="M52" s="450"/>
      <c r="N52" s="450"/>
      <c r="O52" s="469"/>
      <c r="P52" s="470"/>
      <c r="Q52" s="470"/>
      <c r="R52" s="471"/>
      <c r="S52" s="99"/>
    </row>
    <row r="53" spans="1:19" ht="13.5" thickBot="1" x14ac:dyDescent="0.25">
      <c r="A53" s="170">
        <v>5</v>
      </c>
      <c r="B53" s="450"/>
      <c r="C53" s="450"/>
      <c r="D53" s="450"/>
      <c r="E53" s="472"/>
      <c r="F53" s="472"/>
      <c r="G53" s="95"/>
      <c r="H53" s="97"/>
      <c r="I53" s="170">
        <v>5</v>
      </c>
      <c r="J53" s="450"/>
      <c r="K53" s="450"/>
      <c r="L53" s="450"/>
      <c r="M53" s="450"/>
      <c r="N53" s="450"/>
      <c r="O53" s="466"/>
      <c r="P53" s="467"/>
      <c r="Q53" s="467"/>
      <c r="R53" s="468"/>
      <c r="S53" s="95"/>
    </row>
    <row r="54" spans="1:19" ht="13.5" thickBot="1" x14ac:dyDescent="0.25">
      <c r="A54" s="455" t="s">
        <v>182</v>
      </c>
      <c r="B54" s="456"/>
      <c r="C54" s="456"/>
      <c r="D54" s="456"/>
      <c r="E54" s="456"/>
      <c r="F54" s="456"/>
      <c r="G54" s="211">
        <f>IF(SUM(G49:G53)&gt;40,40,SUM(G49:G53))</f>
        <v>0</v>
      </c>
      <c r="H54" s="97"/>
      <c r="I54" s="455" t="s">
        <v>181</v>
      </c>
      <c r="J54" s="456"/>
      <c r="K54" s="456"/>
      <c r="L54" s="456"/>
      <c r="M54" s="456"/>
      <c r="N54" s="456"/>
      <c r="O54" s="456"/>
      <c r="P54" s="456"/>
      <c r="Q54" s="456"/>
      <c r="R54" s="457"/>
      <c r="S54" s="96">
        <f>IF(SUM(S49:S53)&gt;30,30,SUM(S49:S53))</f>
        <v>0</v>
      </c>
    </row>
    <row r="55" spans="1:19" ht="13.5" thickBot="1" x14ac:dyDescent="0.25">
      <c r="A55" s="209"/>
      <c r="B55" s="209"/>
      <c r="C55" s="209"/>
      <c r="D55" s="209"/>
      <c r="E55" s="209"/>
      <c r="F55" s="209"/>
      <c r="G55" s="100"/>
      <c r="H55" s="97"/>
      <c r="I55" s="209"/>
      <c r="J55" s="209"/>
      <c r="K55" s="209"/>
      <c r="L55" s="209"/>
      <c r="M55" s="209"/>
      <c r="N55" s="209"/>
      <c r="O55" s="209"/>
      <c r="P55" s="209"/>
      <c r="Q55" s="209"/>
      <c r="R55" s="209"/>
      <c r="S55" s="100"/>
    </row>
    <row r="56" spans="1:19" ht="13.5" thickBot="1" x14ac:dyDescent="0.25">
      <c r="A56" s="447" t="s">
        <v>190</v>
      </c>
      <c r="B56" s="448"/>
      <c r="C56" s="448"/>
      <c r="D56" s="448"/>
      <c r="E56" s="448"/>
      <c r="F56" s="448"/>
      <c r="G56" s="449"/>
      <c r="H56" s="97"/>
      <c r="I56" s="402" t="s">
        <v>254</v>
      </c>
      <c r="J56" s="403"/>
      <c r="K56" s="403"/>
      <c r="L56" s="403"/>
      <c r="M56" s="403"/>
      <c r="N56" s="403"/>
      <c r="O56" s="403"/>
      <c r="P56" s="403"/>
      <c r="Q56" s="403"/>
      <c r="R56" s="403"/>
      <c r="S56" s="404"/>
    </row>
    <row r="57" spans="1:19" ht="13.5" thickBot="1" x14ac:dyDescent="0.25">
      <c r="A57" s="204" t="s">
        <v>25</v>
      </c>
      <c r="B57" s="396" t="s">
        <v>121</v>
      </c>
      <c r="C57" s="396"/>
      <c r="D57" s="396"/>
      <c r="E57" s="396" t="s">
        <v>196</v>
      </c>
      <c r="F57" s="396"/>
      <c r="G57" s="210" t="s">
        <v>155</v>
      </c>
      <c r="H57" s="97"/>
      <c r="I57" s="92" t="s">
        <v>25</v>
      </c>
      <c r="J57" s="400" t="s">
        <v>210</v>
      </c>
      <c r="K57" s="396"/>
      <c r="L57" s="396"/>
      <c r="M57" s="396"/>
      <c r="N57" s="444"/>
      <c r="O57" s="451" t="s">
        <v>215</v>
      </c>
      <c r="P57" s="452"/>
      <c r="Q57" s="452"/>
      <c r="R57" s="453"/>
      <c r="S57" s="92" t="s">
        <v>159</v>
      </c>
    </row>
    <row r="58" spans="1:19" ht="21.95" customHeight="1" x14ac:dyDescent="0.2">
      <c r="A58" s="172">
        <v>1</v>
      </c>
      <c r="B58" s="450"/>
      <c r="C58" s="450"/>
      <c r="D58" s="450"/>
      <c r="E58" s="454"/>
      <c r="F58" s="454"/>
      <c r="G58" s="98"/>
      <c r="H58" s="97"/>
      <c r="I58" s="172">
        <v>1</v>
      </c>
      <c r="J58" s="450"/>
      <c r="K58" s="450"/>
      <c r="L58" s="450"/>
      <c r="M58" s="450"/>
      <c r="N58" s="450"/>
      <c r="O58" s="473"/>
      <c r="P58" s="474"/>
      <c r="Q58" s="474"/>
      <c r="R58" s="475"/>
      <c r="S58" s="98"/>
    </row>
    <row r="59" spans="1:19" ht="21.95" customHeight="1" thickBot="1" x14ac:dyDescent="0.25">
      <c r="A59" s="173">
        <v>2</v>
      </c>
      <c r="B59" s="450"/>
      <c r="C59" s="450"/>
      <c r="D59" s="450"/>
      <c r="E59" s="476"/>
      <c r="F59" s="477"/>
      <c r="G59" s="98"/>
      <c r="H59" s="97"/>
      <c r="I59" s="173">
        <v>2</v>
      </c>
      <c r="J59" s="450"/>
      <c r="K59" s="450"/>
      <c r="L59" s="450"/>
      <c r="M59" s="450"/>
      <c r="N59" s="450"/>
      <c r="O59" s="438"/>
      <c r="P59" s="439"/>
      <c r="Q59" s="439"/>
      <c r="R59" s="440"/>
      <c r="S59" s="99"/>
    </row>
    <row r="60" spans="1:19" ht="13.5" thickBot="1" x14ac:dyDescent="0.25">
      <c r="A60" s="455" t="s">
        <v>201</v>
      </c>
      <c r="B60" s="456"/>
      <c r="C60" s="456"/>
      <c r="D60" s="456"/>
      <c r="E60" s="456"/>
      <c r="F60" s="456"/>
      <c r="G60" s="211">
        <f>SUM(G58:G59)</f>
        <v>0</v>
      </c>
      <c r="H60" s="97"/>
      <c r="I60" s="455" t="s">
        <v>216</v>
      </c>
      <c r="J60" s="456"/>
      <c r="K60" s="456"/>
      <c r="L60" s="456"/>
      <c r="M60" s="456"/>
      <c r="N60" s="456"/>
      <c r="O60" s="456"/>
      <c r="P60" s="456"/>
      <c r="Q60" s="456"/>
      <c r="R60" s="457"/>
      <c r="S60" s="96">
        <f>SUM(S58:S59)</f>
        <v>0</v>
      </c>
    </row>
    <row r="61" spans="1:19" ht="13.5" thickBot="1" x14ac:dyDescent="0.25">
      <c r="A61" s="209"/>
      <c r="B61" s="209"/>
      <c r="C61" s="209"/>
      <c r="D61" s="209"/>
      <c r="E61" s="209"/>
      <c r="F61" s="209"/>
      <c r="G61" s="100"/>
      <c r="H61" s="97"/>
      <c r="I61" s="97"/>
      <c r="J61" s="97"/>
      <c r="K61" s="97"/>
      <c r="L61" s="97"/>
      <c r="M61" s="97"/>
      <c r="N61" s="97"/>
      <c r="O61" s="97"/>
      <c r="P61" s="97"/>
      <c r="Q61" s="97"/>
      <c r="R61" s="97"/>
      <c r="S61" s="97"/>
    </row>
    <row r="62" spans="1:19" ht="13.5" thickBot="1" x14ac:dyDescent="0.25">
      <c r="A62" s="447" t="s">
        <v>247</v>
      </c>
      <c r="B62" s="448"/>
      <c r="C62" s="448"/>
      <c r="D62" s="448"/>
      <c r="E62" s="448"/>
      <c r="F62" s="448"/>
      <c r="G62" s="449"/>
      <c r="H62" s="97"/>
      <c r="I62" s="402" t="s">
        <v>248</v>
      </c>
      <c r="J62" s="403"/>
      <c r="K62" s="403"/>
      <c r="L62" s="403"/>
      <c r="M62" s="403"/>
      <c r="N62" s="403"/>
      <c r="O62" s="403"/>
      <c r="P62" s="403"/>
      <c r="Q62" s="403"/>
      <c r="R62" s="403"/>
      <c r="S62" s="404"/>
    </row>
    <row r="63" spans="1:19" ht="13.5" thickBot="1" x14ac:dyDescent="0.25">
      <c r="A63" s="204" t="s">
        <v>25</v>
      </c>
      <c r="B63" s="396" t="s">
        <v>113</v>
      </c>
      <c r="C63" s="396"/>
      <c r="D63" s="396"/>
      <c r="E63" s="396" t="s">
        <v>183</v>
      </c>
      <c r="F63" s="396"/>
      <c r="G63" s="210" t="s">
        <v>155</v>
      </c>
      <c r="H63" s="97"/>
      <c r="I63" s="92" t="s">
        <v>25</v>
      </c>
      <c r="J63" s="400" t="s">
        <v>188</v>
      </c>
      <c r="K63" s="396"/>
      <c r="L63" s="396"/>
      <c r="M63" s="396"/>
      <c r="N63" s="444"/>
      <c r="O63" s="451" t="s">
        <v>154</v>
      </c>
      <c r="P63" s="452"/>
      <c r="Q63" s="452"/>
      <c r="R63" s="453"/>
      <c r="S63" s="92" t="s">
        <v>159</v>
      </c>
    </row>
    <row r="64" spans="1:19" ht="20.100000000000001" customHeight="1" x14ac:dyDescent="0.2">
      <c r="A64" s="172">
        <v>1</v>
      </c>
      <c r="B64" s="450"/>
      <c r="C64" s="450"/>
      <c r="D64" s="450"/>
      <c r="E64" s="454"/>
      <c r="F64" s="454"/>
      <c r="G64" s="98"/>
      <c r="H64" s="97"/>
      <c r="I64" s="172">
        <v>1</v>
      </c>
      <c r="J64" s="450"/>
      <c r="K64" s="450"/>
      <c r="L64" s="450"/>
      <c r="M64" s="450"/>
      <c r="N64" s="450"/>
      <c r="O64" s="473"/>
      <c r="P64" s="474"/>
      <c r="Q64" s="474"/>
      <c r="R64" s="475"/>
      <c r="S64" s="98"/>
    </row>
    <row r="65" spans="1:19" ht="20.100000000000001" customHeight="1" x14ac:dyDescent="0.2">
      <c r="A65" s="173">
        <v>2</v>
      </c>
      <c r="B65" s="450"/>
      <c r="C65" s="450"/>
      <c r="D65" s="450"/>
      <c r="E65" s="436"/>
      <c r="F65" s="436"/>
      <c r="G65" s="99"/>
      <c r="H65" s="97"/>
      <c r="I65" s="173">
        <v>2</v>
      </c>
      <c r="J65" s="450"/>
      <c r="K65" s="450"/>
      <c r="L65" s="450"/>
      <c r="M65" s="450"/>
      <c r="N65" s="450"/>
      <c r="O65" s="438"/>
      <c r="P65" s="439"/>
      <c r="Q65" s="439"/>
      <c r="R65" s="440"/>
      <c r="S65" s="99"/>
    </row>
    <row r="66" spans="1:19" ht="20.100000000000001" customHeight="1" x14ac:dyDescent="0.2">
      <c r="A66" s="173">
        <v>3</v>
      </c>
      <c r="B66" s="450"/>
      <c r="C66" s="450"/>
      <c r="D66" s="450"/>
      <c r="E66" s="436"/>
      <c r="F66" s="436"/>
      <c r="G66" s="99"/>
      <c r="H66" s="97"/>
      <c r="I66" s="173">
        <v>3</v>
      </c>
      <c r="J66" s="450"/>
      <c r="K66" s="450"/>
      <c r="L66" s="450"/>
      <c r="M66" s="450"/>
      <c r="N66" s="450"/>
      <c r="O66" s="438"/>
      <c r="P66" s="439"/>
      <c r="Q66" s="439"/>
      <c r="R66" s="440"/>
      <c r="S66" s="99"/>
    </row>
    <row r="67" spans="1:19" ht="20.100000000000001" customHeight="1" x14ac:dyDescent="0.2">
      <c r="A67" s="173">
        <v>4</v>
      </c>
      <c r="B67" s="450"/>
      <c r="C67" s="450"/>
      <c r="D67" s="450"/>
      <c r="E67" s="436"/>
      <c r="F67" s="436"/>
      <c r="G67" s="99"/>
      <c r="H67" s="97"/>
      <c r="I67" s="173">
        <v>4</v>
      </c>
      <c r="J67" s="450"/>
      <c r="K67" s="450"/>
      <c r="L67" s="450"/>
      <c r="M67" s="450"/>
      <c r="N67" s="450"/>
      <c r="O67" s="438"/>
      <c r="P67" s="439"/>
      <c r="Q67" s="439"/>
      <c r="R67" s="440"/>
      <c r="S67" s="99"/>
    </row>
    <row r="68" spans="1:19" ht="20.100000000000001" customHeight="1" thickBot="1" x14ac:dyDescent="0.25">
      <c r="A68" s="170">
        <v>5</v>
      </c>
      <c r="B68" s="450"/>
      <c r="C68" s="450"/>
      <c r="D68" s="450"/>
      <c r="E68" s="437"/>
      <c r="F68" s="437"/>
      <c r="G68" s="95"/>
      <c r="H68" s="97"/>
      <c r="I68" s="170">
        <v>5</v>
      </c>
      <c r="J68" s="450"/>
      <c r="K68" s="450"/>
      <c r="L68" s="450"/>
      <c r="M68" s="450"/>
      <c r="N68" s="450"/>
      <c r="O68" s="441"/>
      <c r="P68" s="442"/>
      <c r="Q68" s="442"/>
      <c r="R68" s="443"/>
      <c r="S68" s="95"/>
    </row>
    <row r="69" spans="1:19" ht="13.5" thickBot="1" x14ac:dyDescent="0.25">
      <c r="A69" s="455" t="s">
        <v>184</v>
      </c>
      <c r="B69" s="456"/>
      <c r="C69" s="456"/>
      <c r="D69" s="456"/>
      <c r="E69" s="456"/>
      <c r="F69" s="456"/>
      <c r="G69" s="211">
        <f>IF(SUM(G64:G68)&gt;90,90,SUM(G64:G68))</f>
        <v>0</v>
      </c>
      <c r="H69" s="97"/>
      <c r="I69" s="455" t="s">
        <v>189</v>
      </c>
      <c r="J69" s="456"/>
      <c r="K69" s="456"/>
      <c r="L69" s="456"/>
      <c r="M69" s="456"/>
      <c r="N69" s="456"/>
      <c r="O69" s="456"/>
      <c r="P69" s="456"/>
      <c r="Q69" s="456"/>
      <c r="R69" s="457"/>
      <c r="S69" s="96">
        <f>IF(SUM(S64:S68)&gt;15,15,SUM(S64:S68))</f>
        <v>0</v>
      </c>
    </row>
    <row r="70" spans="1:19" ht="13.5" thickBot="1" x14ac:dyDescent="0.25">
      <c r="A70" s="97"/>
      <c r="B70" s="97"/>
      <c r="C70" s="97"/>
      <c r="D70" s="171"/>
      <c r="E70" s="97"/>
      <c r="F70" s="97"/>
      <c r="G70" s="97"/>
      <c r="H70" s="97"/>
      <c r="I70" s="97"/>
      <c r="J70" s="97"/>
      <c r="K70" s="97"/>
      <c r="L70" s="97"/>
      <c r="M70" s="97"/>
      <c r="N70" s="97"/>
      <c r="O70" s="97"/>
      <c r="P70" s="97"/>
      <c r="Q70" s="97"/>
      <c r="R70" s="97"/>
      <c r="S70" s="97"/>
    </row>
    <row r="71" spans="1:19" ht="13.5" thickBot="1" x14ac:dyDescent="0.25">
      <c r="A71" s="447" t="s">
        <v>217</v>
      </c>
      <c r="B71" s="448"/>
      <c r="C71" s="448"/>
      <c r="D71" s="448"/>
      <c r="E71" s="448"/>
      <c r="F71" s="448"/>
      <c r="G71" s="449"/>
      <c r="H71" s="97"/>
      <c r="I71" s="402" t="s">
        <v>249</v>
      </c>
      <c r="J71" s="403"/>
      <c r="K71" s="403"/>
      <c r="L71" s="403"/>
      <c r="M71" s="403"/>
      <c r="N71" s="403"/>
      <c r="O71" s="403"/>
      <c r="P71" s="403"/>
      <c r="Q71" s="403"/>
      <c r="R71" s="403"/>
      <c r="S71" s="404"/>
    </row>
    <row r="72" spans="1:19" ht="13.5" thickBot="1" x14ac:dyDescent="0.25">
      <c r="A72" s="204" t="s">
        <v>25</v>
      </c>
      <c r="B72" s="396" t="s">
        <v>121</v>
      </c>
      <c r="C72" s="396"/>
      <c r="D72" s="396"/>
      <c r="E72" s="396" t="s">
        <v>225</v>
      </c>
      <c r="F72" s="396"/>
      <c r="G72" s="210" t="s">
        <v>155</v>
      </c>
      <c r="H72" s="97"/>
      <c r="I72" s="92" t="s">
        <v>25</v>
      </c>
      <c r="J72" s="400" t="s">
        <v>121</v>
      </c>
      <c r="K72" s="396"/>
      <c r="L72" s="396"/>
      <c r="M72" s="396"/>
      <c r="N72" s="444"/>
      <c r="O72" s="451" t="s">
        <v>151</v>
      </c>
      <c r="P72" s="452"/>
      <c r="Q72" s="452"/>
      <c r="R72" s="453"/>
      <c r="S72" s="92" t="s">
        <v>159</v>
      </c>
    </row>
    <row r="73" spans="1:19" ht="20.100000000000001" customHeight="1" x14ac:dyDescent="0.2">
      <c r="A73" s="172">
        <v>1</v>
      </c>
      <c r="B73" s="450"/>
      <c r="C73" s="450"/>
      <c r="D73" s="450"/>
      <c r="E73" s="454"/>
      <c r="F73" s="454"/>
      <c r="G73" s="98"/>
      <c r="H73" s="97"/>
      <c r="I73" s="172">
        <v>1</v>
      </c>
      <c r="J73" s="450"/>
      <c r="K73" s="450"/>
      <c r="L73" s="450"/>
      <c r="M73" s="450"/>
      <c r="N73" s="450"/>
      <c r="O73" s="473"/>
      <c r="P73" s="474"/>
      <c r="Q73" s="474"/>
      <c r="R73" s="475"/>
      <c r="S73" s="98"/>
    </row>
    <row r="74" spans="1:19" ht="20.100000000000001" customHeight="1" x14ac:dyDescent="0.2">
      <c r="A74" s="173">
        <v>2</v>
      </c>
      <c r="B74" s="450"/>
      <c r="C74" s="450"/>
      <c r="D74" s="450"/>
      <c r="E74" s="436"/>
      <c r="F74" s="436"/>
      <c r="G74" s="99"/>
      <c r="H74" s="97"/>
      <c r="I74" s="173">
        <v>2</v>
      </c>
      <c r="J74" s="450"/>
      <c r="K74" s="450"/>
      <c r="L74" s="450"/>
      <c r="M74" s="450"/>
      <c r="N74" s="450"/>
      <c r="O74" s="438"/>
      <c r="P74" s="439"/>
      <c r="Q74" s="439"/>
      <c r="R74" s="440"/>
      <c r="S74" s="99"/>
    </row>
    <row r="75" spans="1:19" ht="20.100000000000001" customHeight="1" x14ac:dyDescent="0.2">
      <c r="A75" s="173">
        <v>3</v>
      </c>
      <c r="B75" s="450"/>
      <c r="C75" s="450"/>
      <c r="D75" s="450"/>
      <c r="E75" s="436"/>
      <c r="F75" s="436"/>
      <c r="G75" s="99"/>
      <c r="H75" s="97"/>
      <c r="I75" s="173">
        <v>3</v>
      </c>
      <c r="J75" s="450"/>
      <c r="K75" s="450"/>
      <c r="L75" s="450"/>
      <c r="M75" s="450"/>
      <c r="N75" s="450"/>
      <c r="O75" s="438"/>
      <c r="P75" s="439"/>
      <c r="Q75" s="439"/>
      <c r="R75" s="440"/>
      <c r="S75" s="99"/>
    </row>
    <row r="76" spans="1:19" ht="20.100000000000001" customHeight="1" x14ac:dyDescent="0.2">
      <c r="A76" s="173">
        <v>4</v>
      </c>
      <c r="B76" s="450"/>
      <c r="C76" s="450"/>
      <c r="D76" s="450"/>
      <c r="E76" s="436"/>
      <c r="F76" s="436"/>
      <c r="G76" s="99"/>
      <c r="H76" s="97"/>
      <c r="I76" s="173">
        <v>4</v>
      </c>
      <c r="J76" s="450"/>
      <c r="K76" s="450"/>
      <c r="L76" s="450"/>
      <c r="M76" s="450"/>
      <c r="N76" s="450"/>
      <c r="O76" s="438"/>
      <c r="P76" s="439"/>
      <c r="Q76" s="439"/>
      <c r="R76" s="440"/>
      <c r="S76" s="99"/>
    </row>
    <row r="77" spans="1:19" ht="20.100000000000001" customHeight="1" thickBot="1" x14ac:dyDescent="0.25">
      <c r="A77" s="170">
        <v>5</v>
      </c>
      <c r="B77" s="450"/>
      <c r="C77" s="450"/>
      <c r="D77" s="450"/>
      <c r="E77" s="437"/>
      <c r="F77" s="437"/>
      <c r="G77" s="95"/>
      <c r="H77" s="97"/>
      <c r="I77" s="170">
        <v>5</v>
      </c>
      <c r="J77" s="450"/>
      <c r="K77" s="450"/>
      <c r="L77" s="450"/>
      <c r="M77" s="450"/>
      <c r="N77" s="450"/>
      <c r="O77" s="441"/>
      <c r="P77" s="442"/>
      <c r="Q77" s="442"/>
      <c r="R77" s="443"/>
      <c r="S77" s="95"/>
    </row>
    <row r="78" spans="1:19" ht="13.5" thickBot="1" x14ac:dyDescent="0.25">
      <c r="A78" s="455" t="s">
        <v>226</v>
      </c>
      <c r="B78" s="456"/>
      <c r="C78" s="456"/>
      <c r="D78" s="456"/>
      <c r="E78" s="456"/>
      <c r="F78" s="456"/>
      <c r="G78" s="211">
        <f>+SUM(G73:G77)</f>
        <v>0</v>
      </c>
      <c r="H78" s="97"/>
      <c r="I78" s="455" t="s">
        <v>189</v>
      </c>
      <c r="J78" s="456"/>
      <c r="K78" s="456"/>
      <c r="L78" s="456"/>
      <c r="M78" s="456"/>
      <c r="N78" s="456"/>
      <c r="O78" s="456"/>
      <c r="P78" s="456"/>
      <c r="Q78" s="456"/>
      <c r="R78" s="457"/>
      <c r="S78" s="96">
        <f>IF(SUM(S73:S77)&gt;45,45,SUM(S73:S77))</f>
        <v>0</v>
      </c>
    </row>
    <row r="79" spans="1:19" ht="13.5" thickBot="1" x14ac:dyDescent="0.25">
      <c r="A79" s="97"/>
      <c r="B79" s="97"/>
      <c r="C79" s="97"/>
      <c r="D79" s="171"/>
      <c r="E79" s="97"/>
      <c r="F79" s="97"/>
      <c r="G79" s="97"/>
      <c r="H79" s="97"/>
      <c r="I79" s="97"/>
      <c r="J79" s="97"/>
      <c r="K79" s="97"/>
      <c r="L79" s="97"/>
      <c r="M79" s="97"/>
      <c r="N79" s="97"/>
      <c r="O79" s="97"/>
      <c r="P79" s="97"/>
      <c r="Q79" s="97"/>
      <c r="R79" s="97"/>
      <c r="S79" s="97"/>
    </row>
    <row r="80" spans="1:19" ht="13.5" thickBot="1" x14ac:dyDescent="0.25">
      <c r="A80" s="447" t="s">
        <v>14</v>
      </c>
      <c r="B80" s="448"/>
      <c r="C80" s="448"/>
      <c r="D80" s="448"/>
      <c r="E80" s="448"/>
      <c r="F80" s="448"/>
      <c r="G80" s="449"/>
      <c r="H80" s="97"/>
      <c r="I80" s="402" t="s">
        <v>30</v>
      </c>
      <c r="J80" s="403"/>
      <c r="K80" s="403"/>
      <c r="L80" s="403"/>
      <c r="M80" s="403"/>
      <c r="N80" s="403"/>
      <c r="O80" s="403"/>
      <c r="P80" s="403"/>
      <c r="Q80" s="403"/>
      <c r="R80" s="403"/>
      <c r="S80" s="404"/>
    </row>
    <row r="81" spans="1:19" ht="13.5" thickBot="1" x14ac:dyDescent="0.25">
      <c r="A81" s="204" t="s">
        <v>25</v>
      </c>
      <c r="B81" s="401" t="s">
        <v>151</v>
      </c>
      <c r="C81" s="479"/>
      <c r="D81" s="479"/>
      <c r="E81" s="479"/>
      <c r="F81" s="480"/>
      <c r="G81" s="210" t="s">
        <v>155</v>
      </c>
      <c r="H81" s="97"/>
      <c r="I81" s="92" t="s">
        <v>25</v>
      </c>
      <c r="J81" s="400" t="s">
        <v>233</v>
      </c>
      <c r="K81" s="396"/>
      <c r="L81" s="396"/>
      <c r="M81" s="396"/>
      <c r="N81" s="444"/>
      <c r="O81" s="451" t="s">
        <v>234</v>
      </c>
      <c r="P81" s="452"/>
      <c r="Q81" s="452"/>
      <c r="R81" s="453"/>
      <c r="S81" s="92" t="s">
        <v>159</v>
      </c>
    </row>
    <row r="82" spans="1:19" ht="21.95" customHeight="1" x14ac:dyDescent="0.2">
      <c r="A82" s="172">
        <v>1</v>
      </c>
      <c r="B82" s="481"/>
      <c r="C82" s="482"/>
      <c r="D82" s="482"/>
      <c r="E82" s="482"/>
      <c r="F82" s="483"/>
      <c r="G82" s="98"/>
      <c r="H82" s="97"/>
      <c r="I82" s="172">
        <v>1</v>
      </c>
      <c r="J82" s="450"/>
      <c r="K82" s="450"/>
      <c r="L82" s="450"/>
      <c r="M82" s="450"/>
      <c r="N82" s="450"/>
      <c r="O82" s="473"/>
      <c r="P82" s="474"/>
      <c r="Q82" s="474"/>
      <c r="R82" s="475"/>
      <c r="S82" s="98"/>
    </row>
    <row r="83" spans="1:19" ht="21.95" customHeight="1" thickBot="1" x14ac:dyDescent="0.25">
      <c r="A83" s="173">
        <v>2</v>
      </c>
      <c r="B83" s="484"/>
      <c r="C83" s="485"/>
      <c r="D83" s="485"/>
      <c r="E83" s="485"/>
      <c r="F83" s="486"/>
      <c r="G83" s="99"/>
      <c r="H83" s="97"/>
      <c r="I83" s="173">
        <v>2</v>
      </c>
      <c r="J83" s="478"/>
      <c r="K83" s="478"/>
      <c r="L83" s="478"/>
      <c r="M83" s="478"/>
      <c r="N83" s="478"/>
      <c r="O83" s="438"/>
      <c r="P83" s="439"/>
      <c r="Q83" s="439"/>
      <c r="R83" s="440"/>
      <c r="S83" s="99"/>
    </row>
    <row r="84" spans="1:19" ht="21.95" customHeight="1" thickBot="1" x14ac:dyDescent="0.25">
      <c r="A84" s="455" t="s">
        <v>232</v>
      </c>
      <c r="B84" s="456"/>
      <c r="C84" s="456"/>
      <c r="D84" s="456"/>
      <c r="E84" s="456"/>
      <c r="F84" s="456"/>
      <c r="G84" s="211">
        <f>SUM(G82:G83)</f>
        <v>0</v>
      </c>
      <c r="I84" s="137">
        <v>3</v>
      </c>
      <c r="J84" s="478"/>
      <c r="K84" s="478"/>
      <c r="L84" s="478"/>
      <c r="M84" s="478"/>
      <c r="N84" s="478"/>
      <c r="O84" s="438"/>
      <c r="P84" s="439"/>
      <c r="Q84" s="439"/>
      <c r="R84" s="440"/>
      <c r="S84" s="94"/>
    </row>
    <row r="85" spans="1:19" ht="21.95" customHeight="1" x14ac:dyDescent="0.2">
      <c r="A85" s="487"/>
      <c r="B85" s="487"/>
      <c r="C85" s="487"/>
      <c r="D85" s="487"/>
      <c r="E85" s="487"/>
      <c r="F85" s="487"/>
      <c r="G85" s="487"/>
      <c r="I85" s="137">
        <v>4</v>
      </c>
      <c r="J85" s="478"/>
      <c r="K85" s="478"/>
      <c r="L85" s="478"/>
      <c r="M85" s="478"/>
      <c r="N85" s="478"/>
      <c r="O85" s="438"/>
      <c r="P85" s="439"/>
      <c r="Q85" s="439"/>
      <c r="R85" s="440"/>
      <c r="S85" s="94"/>
    </row>
    <row r="86" spans="1:19" ht="21.95" customHeight="1" x14ac:dyDescent="0.2">
      <c r="A86" s="488"/>
      <c r="B86" s="488"/>
      <c r="C86" s="488"/>
      <c r="D86" s="488"/>
      <c r="E86" s="488"/>
      <c r="F86" s="488"/>
      <c r="G86" s="488"/>
      <c r="I86" s="174">
        <v>5</v>
      </c>
      <c r="J86" s="498"/>
      <c r="K86" s="498"/>
      <c r="L86" s="498"/>
      <c r="M86" s="498"/>
      <c r="N86" s="498"/>
      <c r="O86" s="441"/>
      <c r="P86" s="442"/>
      <c r="Q86" s="442"/>
      <c r="R86" s="443"/>
      <c r="S86" s="101"/>
    </row>
    <row r="87" spans="1:19" ht="21.95" customHeight="1" x14ac:dyDescent="0.2">
      <c r="A87" s="488"/>
      <c r="B87" s="488"/>
      <c r="C87" s="488"/>
      <c r="D87" s="488"/>
      <c r="E87" s="488"/>
      <c r="F87" s="488"/>
      <c r="G87" s="488"/>
      <c r="I87" s="174">
        <v>6</v>
      </c>
      <c r="J87" s="498"/>
      <c r="K87" s="498"/>
      <c r="L87" s="498"/>
      <c r="M87" s="498"/>
      <c r="N87" s="498"/>
      <c r="O87" s="441"/>
      <c r="P87" s="442"/>
      <c r="Q87" s="442"/>
      <c r="R87" s="443"/>
      <c r="S87" s="101"/>
    </row>
    <row r="88" spans="1:19" ht="21.95" customHeight="1" thickBot="1" x14ac:dyDescent="0.25">
      <c r="A88" s="488"/>
      <c r="B88" s="488"/>
      <c r="C88" s="488"/>
      <c r="D88" s="488"/>
      <c r="E88" s="488"/>
      <c r="F88" s="488"/>
      <c r="G88" s="488"/>
      <c r="I88" s="174">
        <v>7</v>
      </c>
      <c r="J88" s="498"/>
      <c r="K88" s="498"/>
      <c r="L88" s="498"/>
      <c r="M88" s="498"/>
      <c r="N88" s="498"/>
      <c r="O88" s="441"/>
      <c r="P88" s="442"/>
      <c r="Q88" s="442"/>
      <c r="R88" s="443"/>
      <c r="S88" s="101"/>
    </row>
    <row r="89" spans="1:19" ht="13.5" thickBot="1" x14ac:dyDescent="0.25">
      <c r="A89" s="488"/>
      <c r="B89" s="488"/>
      <c r="C89" s="488"/>
      <c r="D89" s="488"/>
      <c r="E89" s="488"/>
      <c r="F89" s="488"/>
      <c r="G89" s="488"/>
      <c r="I89" s="499" t="s">
        <v>235</v>
      </c>
      <c r="J89" s="500"/>
      <c r="K89" s="500"/>
      <c r="L89" s="500"/>
      <c r="M89" s="500"/>
      <c r="N89" s="500"/>
      <c r="O89" s="500"/>
      <c r="P89" s="500"/>
      <c r="Q89" s="500"/>
      <c r="R89" s="501"/>
      <c r="S89" s="96">
        <f>SUM(S82:S88)</f>
        <v>0</v>
      </c>
    </row>
    <row r="90" spans="1:19" ht="13.5" thickBot="1" x14ac:dyDescent="0.25">
      <c r="A90" s="488"/>
      <c r="B90" s="488"/>
      <c r="C90" s="488"/>
      <c r="D90" s="488"/>
      <c r="E90" s="488"/>
      <c r="F90" s="488"/>
      <c r="G90" s="488"/>
      <c r="H90" s="102"/>
      <c r="I90" s="102"/>
      <c r="J90" s="102"/>
      <c r="K90" s="102"/>
      <c r="L90" s="102"/>
      <c r="M90" s="102"/>
    </row>
    <row r="91" spans="1:19" x14ac:dyDescent="0.2">
      <c r="A91" s="102"/>
      <c r="B91" s="497" t="s">
        <v>236</v>
      </c>
      <c r="C91" s="497"/>
      <c r="D91" s="497"/>
      <c r="E91" s="502" t="s">
        <v>237</v>
      </c>
      <c r="F91" s="502"/>
      <c r="G91" s="502"/>
      <c r="H91" s="102"/>
      <c r="I91" s="102"/>
      <c r="J91" s="102"/>
      <c r="K91" s="102"/>
      <c r="L91" s="102"/>
      <c r="M91" s="102"/>
      <c r="N91" s="489" t="s">
        <v>21</v>
      </c>
      <c r="O91" s="490"/>
      <c r="P91" s="490"/>
      <c r="Q91" s="490"/>
      <c r="R91" s="493">
        <f>+M35+G45+S45+G54+S54+G60+S60+G69+S69+G78+S78+G84+S89</f>
        <v>0</v>
      </c>
      <c r="S91" s="494"/>
    </row>
    <row r="92" spans="1:19" ht="13.5" thickBot="1" x14ac:dyDescent="0.25">
      <c r="A92" s="102"/>
      <c r="B92" s="102"/>
      <c r="C92" s="102"/>
      <c r="D92" s="175"/>
      <c r="E92" s="102"/>
      <c r="F92" s="102"/>
      <c r="G92" s="102"/>
      <c r="H92" s="102"/>
      <c r="I92" s="102"/>
      <c r="J92" s="102"/>
      <c r="K92" s="102"/>
      <c r="L92" s="102"/>
      <c r="M92" s="102"/>
      <c r="N92" s="491"/>
      <c r="O92" s="492"/>
      <c r="P92" s="492"/>
      <c r="Q92" s="492"/>
      <c r="R92" s="495"/>
      <c r="S92" s="496"/>
    </row>
    <row r="93" spans="1:19" x14ac:dyDescent="0.2">
      <c r="A93" s="102"/>
      <c r="B93" s="212" t="s">
        <v>279</v>
      </c>
      <c r="C93" s="102"/>
      <c r="D93" s="175"/>
      <c r="E93" s="102"/>
      <c r="F93" s="102"/>
      <c r="G93" s="102"/>
      <c r="H93" s="102"/>
      <c r="I93" s="102"/>
      <c r="J93" s="102"/>
      <c r="K93" s="102"/>
      <c r="L93" s="102"/>
      <c r="M93" s="102"/>
      <c r="N93" s="102"/>
      <c r="O93" s="102"/>
      <c r="P93" s="102"/>
      <c r="Q93" s="102"/>
      <c r="R93" s="102"/>
      <c r="S93" s="102"/>
    </row>
    <row r="97" spans="5:5" x14ac:dyDescent="0.2">
      <c r="E97" s="176"/>
    </row>
  </sheetData>
  <sheetProtection algorithmName="SHA-512" hashValue="sWz3/ctMFBA3rpw+cHZRyob8Eh+qxiU56mhg4GxGFIMyd4jIiA7jOmheDuAVWrAulE6WgubHKzTe/xt7kV7vhA==" saltValue="1WpnHCm/V/qZRzMaAr6WlA==" spinCount="100000" sheet="1" objects="1" scenarios="1"/>
  <mergeCells count="197">
    <mergeCell ref="A1:S1"/>
    <mergeCell ref="A2:S2"/>
    <mergeCell ref="A3:N3"/>
    <mergeCell ref="O3:P3"/>
    <mergeCell ref="Q3:R3"/>
    <mergeCell ref="A5:C5"/>
    <mergeCell ref="D5:G5"/>
    <mergeCell ref="J5:M5"/>
    <mergeCell ref="N5:R5"/>
    <mergeCell ref="A11:C11"/>
    <mergeCell ref="D11:G11"/>
    <mergeCell ref="J11:M11"/>
    <mergeCell ref="N11:R11"/>
    <mergeCell ref="A13:S13"/>
    <mergeCell ref="A16:E16"/>
    <mergeCell ref="G16:K16"/>
    <mergeCell ref="A7:C7"/>
    <mergeCell ref="D7:G7"/>
    <mergeCell ref="J7:M7"/>
    <mergeCell ref="N7:R7"/>
    <mergeCell ref="A9:C9"/>
    <mergeCell ref="D9:G9"/>
    <mergeCell ref="J9:M9"/>
    <mergeCell ref="N9:R9"/>
    <mergeCell ref="J18:J19"/>
    <mergeCell ref="K18:M18"/>
    <mergeCell ref="N18:S18"/>
    <mergeCell ref="A28:J28"/>
    <mergeCell ref="A29:J29"/>
    <mergeCell ref="A30:J30"/>
    <mergeCell ref="A18:A19"/>
    <mergeCell ref="B18:B19"/>
    <mergeCell ref="C18:C19"/>
    <mergeCell ref="D18:G18"/>
    <mergeCell ref="H18:H19"/>
    <mergeCell ref="I18:I19"/>
    <mergeCell ref="B39:D39"/>
    <mergeCell ref="E39:F39"/>
    <mergeCell ref="J39:N39"/>
    <mergeCell ref="O39:R39"/>
    <mergeCell ref="B40:D40"/>
    <mergeCell ref="E40:F40"/>
    <mergeCell ref="J40:N40"/>
    <mergeCell ref="O40:R40"/>
    <mergeCell ref="G33:N33"/>
    <mergeCell ref="G34:L34"/>
    <mergeCell ref="M34:N34"/>
    <mergeCell ref="G35:L35"/>
    <mergeCell ref="M35:N35"/>
    <mergeCell ref="A38:G38"/>
    <mergeCell ref="I38:S38"/>
    <mergeCell ref="B43:D43"/>
    <mergeCell ref="E43:F43"/>
    <mergeCell ref="J43:N43"/>
    <mergeCell ref="O43:R43"/>
    <mergeCell ref="B44:D44"/>
    <mergeCell ref="E44:F44"/>
    <mergeCell ref="J44:N44"/>
    <mergeCell ref="O44:R44"/>
    <mergeCell ref="B41:D41"/>
    <mergeCell ref="E41:F41"/>
    <mergeCell ref="J41:N41"/>
    <mergeCell ref="O41:R41"/>
    <mergeCell ref="B42:D42"/>
    <mergeCell ref="E42:F42"/>
    <mergeCell ref="J42:N42"/>
    <mergeCell ref="O42:R42"/>
    <mergeCell ref="B49:D49"/>
    <mergeCell ref="E49:F49"/>
    <mergeCell ref="J49:N49"/>
    <mergeCell ref="O49:R49"/>
    <mergeCell ref="B50:D50"/>
    <mergeCell ref="E50:F50"/>
    <mergeCell ref="J50:N50"/>
    <mergeCell ref="O50:R50"/>
    <mergeCell ref="A45:F45"/>
    <mergeCell ref="I45:R45"/>
    <mergeCell ref="A47:G47"/>
    <mergeCell ref="I47:S47"/>
    <mergeCell ref="B48:D48"/>
    <mergeCell ref="E48:F48"/>
    <mergeCell ref="J48:N48"/>
    <mergeCell ref="O48:R48"/>
    <mergeCell ref="B53:D53"/>
    <mergeCell ref="E53:F53"/>
    <mergeCell ref="J53:N53"/>
    <mergeCell ref="O53:R53"/>
    <mergeCell ref="A54:F54"/>
    <mergeCell ref="I54:R54"/>
    <mergeCell ref="B51:D51"/>
    <mergeCell ref="E51:F51"/>
    <mergeCell ref="J51:N51"/>
    <mergeCell ref="O51:R51"/>
    <mergeCell ref="B52:D52"/>
    <mergeCell ref="E52:F52"/>
    <mergeCell ref="J52:N52"/>
    <mergeCell ref="O52:R52"/>
    <mergeCell ref="B58:D58"/>
    <mergeCell ref="E58:F58"/>
    <mergeCell ref="J58:N58"/>
    <mergeCell ref="O58:R58"/>
    <mergeCell ref="B59:D59"/>
    <mergeCell ref="E59:F59"/>
    <mergeCell ref="J59:N59"/>
    <mergeCell ref="O59:R59"/>
    <mergeCell ref="A56:G56"/>
    <mergeCell ref="I56:S56"/>
    <mergeCell ref="B57:D57"/>
    <mergeCell ref="E57:F57"/>
    <mergeCell ref="J57:N57"/>
    <mergeCell ref="O57:R57"/>
    <mergeCell ref="B64:D64"/>
    <mergeCell ref="E64:F64"/>
    <mergeCell ref="J64:N64"/>
    <mergeCell ref="O64:R64"/>
    <mergeCell ref="B65:D65"/>
    <mergeCell ref="E65:F65"/>
    <mergeCell ref="J65:N65"/>
    <mergeCell ref="O65:R65"/>
    <mergeCell ref="A60:F60"/>
    <mergeCell ref="I60:R60"/>
    <mergeCell ref="A62:G62"/>
    <mergeCell ref="I62:S62"/>
    <mergeCell ref="B63:D63"/>
    <mergeCell ref="E63:F63"/>
    <mergeCell ref="J63:N63"/>
    <mergeCell ref="O63:R63"/>
    <mergeCell ref="B68:D68"/>
    <mergeCell ref="E68:F68"/>
    <mergeCell ref="J68:N68"/>
    <mergeCell ref="O68:R68"/>
    <mergeCell ref="A69:F69"/>
    <mergeCell ref="I69:R69"/>
    <mergeCell ref="B66:D66"/>
    <mergeCell ref="E66:F66"/>
    <mergeCell ref="J66:N66"/>
    <mergeCell ref="O66:R66"/>
    <mergeCell ref="B67:D67"/>
    <mergeCell ref="E67:F67"/>
    <mergeCell ref="J67:N67"/>
    <mergeCell ref="O67:R67"/>
    <mergeCell ref="B73:D73"/>
    <mergeCell ref="E73:F73"/>
    <mergeCell ref="J73:N73"/>
    <mergeCell ref="O73:R73"/>
    <mergeCell ref="B74:D74"/>
    <mergeCell ref="E74:F74"/>
    <mergeCell ref="J74:N74"/>
    <mergeCell ref="O74:R74"/>
    <mergeCell ref="A71:G71"/>
    <mergeCell ref="I71:S71"/>
    <mergeCell ref="B72:D72"/>
    <mergeCell ref="E72:F72"/>
    <mergeCell ref="J72:N72"/>
    <mergeCell ref="O72:R72"/>
    <mergeCell ref="B77:D77"/>
    <mergeCell ref="E77:F77"/>
    <mergeCell ref="J77:N77"/>
    <mergeCell ref="O77:R77"/>
    <mergeCell ref="A78:F78"/>
    <mergeCell ref="I78:R78"/>
    <mergeCell ref="B75:D75"/>
    <mergeCell ref="E75:F75"/>
    <mergeCell ref="J75:N75"/>
    <mergeCell ref="O75:R75"/>
    <mergeCell ref="B76:D76"/>
    <mergeCell ref="E76:F76"/>
    <mergeCell ref="J76:N76"/>
    <mergeCell ref="O76:R76"/>
    <mergeCell ref="B83:F83"/>
    <mergeCell ref="J83:N83"/>
    <mergeCell ref="O83:R83"/>
    <mergeCell ref="A84:F84"/>
    <mergeCell ref="J84:N84"/>
    <mergeCell ref="O84:R84"/>
    <mergeCell ref="A80:G80"/>
    <mergeCell ref="I80:S80"/>
    <mergeCell ref="B81:F81"/>
    <mergeCell ref="J81:N81"/>
    <mergeCell ref="O81:R81"/>
    <mergeCell ref="B82:F82"/>
    <mergeCell ref="J82:N82"/>
    <mergeCell ref="O82:R82"/>
    <mergeCell ref="B91:D91"/>
    <mergeCell ref="E91:G91"/>
    <mergeCell ref="N91:Q92"/>
    <mergeCell ref="R91:S92"/>
    <mergeCell ref="A85:G90"/>
    <mergeCell ref="J85:N85"/>
    <mergeCell ref="O85:R85"/>
    <mergeCell ref="J86:N86"/>
    <mergeCell ref="O86:R86"/>
    <mergeCell ref="J87:N87"/>
    <mergeCell ref="O87:R87"/>
    <mergeCell ref="J88:N88"/>
    <mergeCell ref="O88:R88"/>
    <mergeCell ref="I89:R89"/>
  </mergeCells>
  <dataValidations count="6">
    <dataValidation type="decimal" allowBlank="1" showInputMessage="1" showErrorMessage="1" errorTitle="Error" error="Solo se permiten datos númericos" sqref="J20:J27">
      <formula1>0</formula1>
      <formula2>100</formula2>
    </dataValidation>
    <dataValidation type="decimal" allowBlank="1" showInputMessage="1" showErrorMessage="1" errorTitle="Error" error="Solo se permiten datos numericos" sqref="K20:L20">
      <formula1>0</formula1>
      <formula2>100</formula2>
    </dataValidation>
    <dataValidation type="decimal" allowBlank="1" showInputMessage="1" showErrorMessage="1" errorTitle="Error" error="Solo se permiten datos numericos." sqref="M20">
      <formula1>0</formula1>
      <formula2>100</formula2>
    </dataValidation>
    <dataValidation allowBlank="1" showInputMessage="1" showErrorMessage="1" errorTitle="Error" error="Seleccione un Item de la lista" sqref="B82"/>
    <dataValidation allowBlank="1" showInputMessage="1" showErrorMessage="1" errorTitle="Error" error="Seleccione una opción del listado" sqref="J82:N82"/>
    <dataValidation allowBlank="1" showInputMessage="1" showErrorMessage="1" errorTitle="Error" error="Seleccione el nivel educativo._x000a_Límite:_x000a_Pregrado[20 Horas]_x000a_Posgrado[30 Horas]" sqref="G64"/>
  </dataValidations>
  <pageMargins left="0.3" right="0.25" top="0.75" bottom="0.25" header="0.3" footer="0.3"/>
  <pageSetup paperSize="14" scale="66" orientation="landscape" r:id="rId1"/>
  <rowBreaks count="1" manualBreakCount="1">
    <brk id="55" max="16383" man="1"/>
  </rowBreaks>
  <drawing r:id="rId2"/>
  <extLst>
    <ext xmlns:x14="http://schemas.microsoft.com/office/spreadsheetml/2009/9/main" uri="{CCE6A557-97BC-4b89-ADB6-D9C93CAAB3DF}">
      <x14:dataValidations xmlns:xm="http://schemas.microsoft.com/office/excel/2006/main" count="18">
        <x14:dataValidation type="list" showInputMessage="1" showErrorMessage="1" errorTitle="Error" error="Seleccione un valor de la lista desplegable">
          <x14:formula1>
            <xm:f>INFORMACION!$A$2:$A$3</xm:f>
          </x14:formula1>
          <xm:sqref>B20:B26</xm:sqref>
        </x14:dataValidation>
        <x14:dataValidation type="list" showInputMessage="1" showErrorMessage="1">
          <x14:formula1>
            <xm:f>INFORMACION!$B$2:$B$3</xm:f>
          </x14:formula1>
          <xm:sqref>C20:C26</xm:sqref>
        </x14:dataValidation>
        <x14:dataValidation type="list" showInputMessage="1" showErrorMessage="1">
          <x14:formula1>
            <xm:f>INFORMACION!$C$2:$C$23</xm:f>
          </x14:formula1>
          <xm:sqref>I20:I27</xm:sqref>
        </x14:dataValidation>
        <x14:dataValidation type="list" showInputMessage="1" showErrorMessage="1" errorTitle="Error" error="Seleccione una opción de la lista desplegable">
          <x14:formula1>
            <xm:f>INFORMACION!$D$2:$D$7</xm:f>
          </x14:formula1>
          <xm:sqref>G20:G26</xm:sqref>
        </x14:dataValidation>
        <x14:dataValidation type="list" allowBlank="1" showInputMessage="1" showErrorMessage="1" errorTitle="Error" error="Seleccione el tipo de vinculación del listado">
          <x14:formula1>
            <xm:f>INFORMACION!$F$3:$F$4</xm:f>
          </x14:formula1>
          <xm:sqref>D9:G9</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una opción del listado">
          <x14:formula1>
            <xm:f>INFORMACION!$T$2:$T$4</xm:f>
          </x14:formula1>
          <xm:sqref>E17 G16</xm:sqref>
        </x14:dataValidation>
        <x14:dataValidation type="list" allowBlank="1" showInputMessage="1" showErrorMessage="1" errorTitle="Error" error="Seleccione un Item de la lista">
          <x14:formula1>
            <xm:f>INFORMACION!$W$2:$W$14</xm:f>
          </x14:formula1>
          <xm:sqref>B49:D53</xm:sqref>
        </x14:dataValidation>
        <x14:dataValidation type="list" allowBlank="1" showInputMessage="1" showErrorMessage="1" errorTitle="Error" error="Seleccione una opción del listado">
          <x14:formula1>
            <xm:f>INFORMACION!$X$2:$X$5</xm:f>
          </x14:formula1>
          <xm:sqref>J49:N53</xm:sqref>
        </x14:dataValidation>
        <x14:dataValidation type="list" allowBlank="1" showInputMessage="1" showErrorMessage="1" errorTitle="Error" error="Seleccione un Item de la lista">
          <x14:formula1>
            <xm:f>INFORMACION!$A$2:$A$3</xm:f>
          </x14:formula1>
          <xm:sqref>B64:D68</xm:sqref>
        </x14:dataValidation>
        <x14:dataValidation type="list" allowBlank="1" showInputMessage="1" showErrorMessage="1" errorTitle="Error" error="Seleccione una opción del listado">
          <x14:formula1>
            <xm:f>INFORMACION!$Y$2:$Y$4</xm:f>
          </x14:formula1>
          <xm:sqref>J64:N68</xm:sqref>
        </x14:dataValidation>
        <x14:dataValidation type="list" allowBlank="1" showInputMessage="1" showErrorMessage="1" errorTitle="Error" error="Seleccione un Item de la lista">
          <x14:formula1>
            <xm:f>INFORMACION!$Z$2:$Z$9</xm:f>
          </x14:formula1>
          <xm:sqref>B58:D59</xm:sqref>
        </x14:dataValidation>
        <x14:dataValidation type="list" allowBlank="1" showInputMessage="1" showErrorMessage="1" errorTitle="Error" error="Seleccione una opción del listado">
          <x14:formula1>
            <xm:f>INFORMACION!$AB$2:$AB$12</xm:f>
          </x14:formula1>
          <xm:sqref>J58:N59</xm:sqref>
        </x14:dataValidation>
        <x14:dataValidation type="list" allowBlank="1" showInputMessage="1" showErrorMessage="1" errorTitle="Error" error="Seleccione un Item de la lista">
          <x14:formula1>
            <xm:f>INFORMACION!$AC$2:$AC$8</xm:f>
          </x14:formula1>
          <xm:sqref>B73:D77</xm:sqref>
        </x14:dataValidation>
        <x14:dataValidation type="list" allowBlank="1" showInputMessage="1" showErrorMessage="1" errorTitle="Error" error="Seleccione una opción del listado">
          <x14:formula1>
            <xm:f>INFORMACION!$AD$2:$AD$5</xm:f>
          </x14:formula1>
          <xm:sqref>J73:N77</xm:sqref>
        </x14:dataValidation>
        <x14:dataValidation type="list" allowBlank="1" showInputMessage="1" showErrorMessage="1" errorTitle="Error" error="Seleccione una opción de la lista">
          <x14:formula1>
            <xm:f>INFORMACION!$AE$2:$AE$5</xm:f>
          </x14:formula1>
          <xm:sqref>B40:D44</xm:sqref>
        </x14:dataValidation>
        <x14:dataValidation type="list" allowBlank="1" showInputMessage="1" showErrorMessage="1" errorTitle="Error" error="Seleccione una opción de la lista">
          <x14:formula1>
            <xm:f>INFORMACION!$AF$2:$AF$3</xm:f>
          </x14:formula1>
          <xm:sqref>J40:N44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97"/>
  <sheetViews>
    <sheetView zoomScale="90" zoomScaleNormal="90" workbookViewId="0">
      <selection activeCell="D7" sqref="D7:G7"/>
    </sheetView>
  </sheetViews>
  <sheetFormatPr baseColWidth="10" defaultColWidth="11.42578125" defaultRowHeight="12.75" x14ac:dyDescent="0.2"/>
  <cols>
    <col min="1" max="1" width="3.7109375" style="91" bestFit="1" customWidth="1"/>
    <col min="2" max="2" width="10" style="91" customWidth="1"/>
    <col min="3" max="3" width="9.5703125" style="91" customWidth="1"/>
    <col min="4" max="4" width="10.5703125" style="166" customWidth="1"/>
    <col min="5" max="5" width="54" style="91" customWidth="1"/>
    <col min="6" max="6" width="3.7109375" style="91" customWidth="1"/>
    <col min="7" max="7" width="26.28515625" style="91" customWidth="1"/>
    <col min="8" max="9" width="3.7109375" style="91" customWidth="1"/>
    <col min="10" max="10" width="5.5703125" style="91" bestFit="1" customWidth="1"/>
    <col min="11" max="11" width="6" style="91" bestFit="1" customWidth="1"/>
    <col min="12" max="13" width="6" style="91" customWidth="1"/>
    <col min="14" max="18" width="9.28515625" style="91" customWidth="1"/>
    <col min="19" max="19" width="10" style="91" customWidth="1"/>
    <col min="20" max="16384" width="11.42578125" style="91"/>
  </cols>
  <sheetData>
    <row r="1" spans="1:19" x14ac:dyDescent="0.2">
      <c r="A1" s="408" t="s">
        <v>24</v>
      </c>
      <c r="B1" s="409"/>
      <c r="C1" s="409"/>
      <c r="D1" s="409"/>
      <c r="E1" s="409"/>
      <c r="F1" s="409"/>
      <c r="G1" s="409"/>
      <c r="H1" s="409"/>
      <c r="I1" s="409"/>
      <c r="J1" s="409"/>
      <c r="K1" s="409"/>
      <c r="L1" s="409"/>
      <c r="M1" s="409"/>
      <c r="N1" s="409"/>
      <c r="O1" s="409"/>
      <c r="P1" s="409"/>
      <c r="Q1" s="409"/>
      <c r="R1" s="409"/>
      <c r="S1" s="410"/>
    </row>
    <row r="2" spans="1:19" ht="13.5" thickBot="1" x14ac:dyDescent="0.25">
      <c r="A2" s="377" t="s">
        <v>278</v>
      </c>
      <c r="B2" s="378"/>
      <c r="C2" s="378"/>
      <c r="D2" s="378"/>
      <c r="E2" s="378"/>
      <c r="F2" s="378"/>
      <c r="G2" s="378"/>
      <c r="H2" s="378"/>
      <c r="I2" s="378"/>
      <c r="J2" s="378"/>
      <c r="K2" s="378"/>
      <c r="L2" s="378"/>
      <c r="M2" s="378"/>
      <c r="N2" s="378"/>
      <c r="O2" s="378"/>
      <c r="P2" s="378"/>
      <c r="Q2" s="378"/>
      <c r="R2" s="378"/>
      <c r="S2" s="411"/>
    </row>
    <row r="3" spans="1:19" ht="13.5" thickBot="1" x14ac:dyDescent="0.25">
      <c r="A3" s="377" t="s">
        <v>153</v>
      </c>
      <c r="B3" s="378"/>
      <c r="C3" s="378"/>
      <c r="D3" s="378"/>
      <c r="E3" s="378"/>
      <c r="F3" s="378"/>
      <c r="G3" s="378"/>
      <c r="H3" s="378"/>
      <c r="I3" s="378"/>
      <c r="J3" s="378"/>
      <c r="K3" s="378"/>
      <c r="L3" s="378"/>
      <c r="M3" s="378"/>
      <c r="N3" s="378"/>
      <c r="O3" s="378" t="s">
        <v>0</v>
      </c>
      <c r="P3" s="411"/>
      <c r="Q3" s="434">
        <f>'RESUMEN-DPTO'!AK8</f>
        <v>0</v>
      </c>
      <c r="R3" s="435"/>
      <c r="S3" s="80"/>
    </row>
    <row r="4" spans="1:19" ht="13.5" thickBot="1" x14ac:dyDescent="0.25">
      <c r="A4" s="115"/>
      <c r="B4" s="103"/>
      <c r="C4" s="103"/>
      <c r="D4" s="116"/>
      <c r="E4" s="103"/>
      <c r="F4" s="103"/>
      <c r="G4" s="103"/>
      <c r="H4" s="103"/>
      <c r="I4" s="103"/>
      <c r="J4" s="103"/>
      <c r="K4" s="103"/>
      <c r="L4" s="103"/>
      <c r="M4" s="103"/>
      <c r="N4" s="103"/>
      <c r="O4" s="103"/>
      <c r="P4" s="103"/>
      <c r="Q4" s="103"/>
      <c r="R4" s="103"/>
      <c r="S4" s="80"/>
    </row>
    <row r="5" spans="1:19" ht="13.5" thickBot="1" x14ac:dyDescent="0.25">
      <c r="A5" s="377" t="s">
        <v>56</v>
      </c>
      <c r="B5" s="378"/>
      <c r="C5" s="378"/>
      <c r="D5" s="379">
        <f>'RESUMEN-DPTO'!D8:O8</f>
        <v>0</v>
      </c>
      <c r="E5" s="380"/>
      <c r="F5" s="380"/>
      <c r="G5" s="381"/>
      <c r="H5" s="103"/>
      <c r="I5" s="103"/>
      <c r="J5" s="386" t="s">
        <v>28</v>
      </c>
      <c r="K5" s="386"/>
      <c r="L5" s="386"/>
      <c r="M5" s="386"/>
      <c r="N5" s="379">
        <f>'RESUMEN-DPTO'!T8</f>
        <v>0</v>
      </c>
      <c r="O5" s="387"/>
      <c r="P5" s="387"/>
      <c r="Q5" s="387"/>
      <c r="R5" s="388"/>
      <c r="S5" s="80"/>
    </row>
    <row r="6" spans="1:19" ht="3" customHeight="1" thickBot="1" x14ac:dyDescent="0.25">
      <c r="A6" s="117"/>
      <c r="B6" s="118"/>
      <c r="C6" s="118"/>
      <c r="D6" s="116"/>
      <c r="E6" s="103"/>
      <c r="F6" s="103"/>
      <c r="G6" s="103"/>
      <c r="H6" s="103"/>
      <c r="I6" s="103"/>
      <c r="J6" s="203"/>
      <c r="K6" s="203"/>
      <c r="L6" s="203"/>
      <c r="M6" s="203"/>
      <c r="N6" s="103"/>
      <c r="O6" s="103"/>
      <c r="P6" s="103"/>
      <c r="Q6" s="103"/>
      <c r="R6" s="103"/>
      <c r="S6" s="80"/>
    </row>
    <row r="7" spans="1:19" ht="13.5" thickBot="1" x14ac:dyDescent="0.25">
      <c r="A7" s="377" t="s">
        <v>138</v>
      </c>
      <c r="B7" s="378"/>
      <c r="C7" s="378"/>
      <c r="D7" s="382"/>
      <c r="E7" s="383"/>
      <c r="F7" s="383"/>
      <c r="G7" s="384"/>
      <c r="H7" s="103"/>
      <c r="I7" s="103"/>
      <c r="J7" s="386" t="s">
        <v>55</v>
      </c>
      <c r="K7" s="386"/>
      <c r="L7" s="386"/>
      <c r="M7" s="386"/>
      <c r="N7" s="389"/>
      <c r="O7" s="390"/>
      <c r="P7" s="390"/>
      <c r="Q7" s="390"/>
      <c r="R7" s="391"/>
      <c r="S7" s="80"/>
    </row>
    <row r="8" spans="1:19" ht="2.25" customHeight="1" thickBot="1" x14ac:dyDescent="0.25">
      <c r="A8" s="117"/>
      <c r="B8" s="118"/>
      <c r="C8" s="118"/>
      <c r="D8" s="116"/>
      <c r="E8" s="103"/>
      <c r="F8" s="103"/>
      <c r="G8" s="103"/>
      <c r="H8" s="103"/>
      <c r="I8" s="103"/>
      <c r="J8" s="203"/>
      <c r="K8" s="203"/>
      <c r="L8" s="203"/>
      <c r="M8" s="203"/>
      <c r="N8" s="103"/>
      <c r="O8" s="103"/>
      <c r="P8" s="103"/>
      <c r="Q8" s="103"/>
      <c r="R8" s="103"/>
      <c r="S8" s="80"/>
    </row>
    <row r="9" spans="1:19" ht="13.5" thickBot="1" x14ac:dyDescent="0.25">
      <c r="A9" s="377" t="s">
        <v>42</v>
      </c>
      <c r="B9" s="378"/>
      <c r="C9" s="378"/>
      <c r="D9" s="385"/>
      <c r="E9" s="383"/>
      <c r="F9" s="383"/>
      <c r="G9" s="384"/>
      <c r="H9" s="103"/>
      <c r="I9" s="103"/>
      <c r="J9" s="386" t="s">
        <v>106</v>
      </c>
      <c r="K9" s="386"/>
      <c r="L9" s="386"/>
      <c r="M9" s="386"/>
      <c r="N9" s="392"/>
      <c r="O9" s="390"/>
      <c r="P9" s="390"/>
      <c r="Q9" s="390"/>
      <c r="R9" s="391"/>
      <c r="S9" s="80"/>
    </row>
    <row r="10" spans="1:19" ht="2.25" customHeight="1" thickBot="1" x14ac:dyDescent="0.25">
      <c r="A10" s="117"/>
      <c r="B10" s="118"/>
      <c r="C10" s="118"/>
      <c r="D10" s="116"/>
      <c r="E10" s="103"/>
      <c r="F10" s="103"/>
      <c r="G10" s="103"/>
      <c r="H10" s="103"/>
      <c r="I10" s="103"/>
      <c r="J10" s="118"/>
      <c r="K10" s="118"/>
      <c r="L10" s="118"/>
      <c r="M10" s="118"/>
      <c r="N10" s="103"/>
      <c r="O10" s="103"/>
      <c r="P10" s="103"/>
      <c r="Q10" s="103"/>
      <c r="R10" s="103"/>
      <c r="S10" s="80"/>
    </row>
    <row r="11" spans="1:19" ht="13.5" thickBot="1" x14ac:dyDescent="0.25">
      <c r="A11" s="377" t="s">
        <v>139</v>
      </c>
      <c r="B11" s="378"/>
      <c r="C11" s="378"/>
      <c r="D11" s="385"/>
      <c r="E11" s="383"/>
      <c r="F11" s="383"/>
      <c r="G11" s="384"/>
      <c r="H11" s="103"/>
      <c r="I11" s="103"/>
      <c r="J11" s="386" t="s">
        <v>109</v>
      </c>
      <c r="K11" s="386"/>
      <c r="L11" s="386"/>
      <c r="M11" s="386"/>
      <c r="N11" s="393"/>
      <c r="O11" s="394"/>
      <c r="P11" s="394"/>
      <c r="Q11" s="394"/>
      <c r="R11" s="395"/>
      <c r="S11" s="80"/>
    </row>
    <row r="12" spans="1:19" ht="6.75" customHeight="1" thickBot="1" x14ac:dyDescent="0.25">
      <c r="A12" s="120"/>
      <c r="B12" s="104"/>
      <c r="C12" s="104"/>
      <c r="D12" s="121"/>
      <c r="E12" s="104"/>
      <c r="F12" s="104"/>
      <c r="G12" s="104"/>
      <c r="H12" s="104"/>
      <c r="I12" s="104"/>
      <c r="J12" s="104"/>
      <c r="K12" s="104"/>
      <c r="L12" s="104"/>
      <c r="M12" s="104"/>
      <c r="N12" s="104"/>
      <c r="O12" s="104"/>
      <c r="P12" s="104"/>
      <c r="Q12" s="104"/>
      <c r="R12" s="104"/>
      <c r="S12" s="81"/>
    </row>
    <row r="13" spans="1:19" ht="13.5" thickBot="1" x14ac:dyDescent="0.25">
      <c r="A13" s="405" t="s">
        <v>26</v>
      </c>
      <c r="B13" s="406"/>
      <c r="C13" s="406"/>
      <c r="D13" s="406"/>
      <c r="E13" s="406"/>
      <c r="F13" s="406"/>
      <c r="G13" s="406"/>
      <c r="H13" s="406"/>
      <c r="I13" s="406"/>
      <c r="J13" s="406"/>
      <c r="K13" s="406"/>
      <c r="L13" s="406"/>
      <c r="M13" s="406"/>
      <c r="N13" s="406"/>
      <c r="O13" s="406"/>
      <c r="P13" s="406"/>
      <c r="Q13" s="406"/>
      <c r="R13" s="406"/>
      <c r="S13" s="407"/>
    </row>
    <row r="14" spans="1:19" ht="4.5" customHeight="1" thickBot="1" x14ac:dyDescent="0.25">
      <c r="A14" s="122"/>
      <c r="B14" s="105"/>
      <c r="C14" s="105"/>
      <c r="D14" s="105"/>
      <c r="E14" s="105"/>
      <c r="F14" s="105"/>
      <c r="G14" s="105"/>
      <c r="H14" s="105"/>
      <c r="I14" s="105"/>
      <c r="J14" s="105"/>
      <c r="K14" s="105"/>
      <c r="L14" s="105"/>
      <c r="M14" s="105"/>
      <c r="N14" s="105"/>
      <c r="O14" s="105"/>
      <c r="P14" s="105"/>
      <c r="Q14" s="105"/>
      <c r="R14" s="105"/>
      <c r="S14" s="82"/>
    </row>
    <row r="15" spans="1:19" s="124" customFormat="1" ht="3" customHeight="1" thickBot="1" x14ac:dyDescent="0.25">
      <c r="A15" s="208"/>
      <c r="B15" s="209"/>
      <c r="C15" s="209"/>
      <c r="D15" s="209"/>
      <c r="E15" s="209"/>
      <c r="F15" s="209"/>
      <c r="G15" s="209"/>
      <c r="H15" s="209"/>
      <c r="I15" s="209"/>
      <c r="J15" s="209"/>
      <c r="K15" s="209"/>
      <c r="L15" s="209"/>
      <c r="M15" s="209"/>
      <c r="N15" s="209"/>
      <c r="O15" s="209"/>
      <c r="P15" s="209"/>
      <c r="Q15" s="209"/>
      <c r="R15" s="209"/>
      <c r="S15" s="83"/>
    </row>
    <row r="16" spans="1:19" s="124" customFormat="1" ht="13.5" thickBot="1" x14ac:dyDescent="0.25">
      <c r="A16" s="429" t="s">
        <v>273</v>
      </c>
      <c r="B16" s="430"/>
      <c r="C16" s="430"/>
      <c r="D16" s="430"/>
      <c r="E16" s="430"/>
      <c r="F16" s="100"/>
      <c r="G16" s="431" t="s">
        <v>145</v>
      </c>
      <c r="H16" s="432"/>
      <c r="I16" s="432"/>
      <c r="J16" s="432"/>
      <c r="K16" s="433"/>
      <c r="L16" s="209"/>
      <c r="M16" s="209"/>
      <c r="N16" s="209"/>
      <c r="O16" s="209"/>
      <c r="P16" s="209"/>
      <c r="Q16" s="209"/>
      <c r="R16" s="209"/>
      <c r="S16" s="83"/>
    </row>
    <row r="17" spans="1:19" s="124" customFormat="1" ht="3" customHeight="1" thickBot="1" x14ac:dyDescent="0.25">
      <c r="A17" s="208"/>
      <c r="B17" s="209"/>
      <c r="C17" s="209"/>
      <c r="D17" s="209"/>
      <c r="E17" s="209"/>
      <c r="F17" s="209"/>
      <c r="G17" s="209"/>
      <c r="H17" s="209"/>
      <c r="I17" s="209"/>
      <c r="J17" s="209"/>
      <c r="K17" s="209"/>
      <c r="L17" s="209"/>
      <c r="M17" s="209"/>
      <c r="N17" s="209"/>
      <c r="O17" s="209"/>
      <c r="P17" s="209"/>
      <c r="Q17" s="209"/>
      <c r="R17" s="209"/>
      <c r="S17" s="83"/>
    </row>
    <row r="18" spans="1:19" x14ac:dyDescent="0.2">
      <c r="A18" s="376" t="s">
        <v>25</v>
      </c>
      <c r="B18" s="413" t="s">
        <v>264</v>
      </c>
      <c r="C18" s="415" t="s">
        <v>265</v>
      </c>
      <c r="D18" s="423" t="s">
        <v>143</v>
      </c>
      <c r="E18" s="424"/>
      <c r="F18" s="424"/>
      <c r="G18" s="425"/>
      <c r="H18" s="417" t="s">
        <v>260</v>
      </c>
      <c r="I18" s="419" t="s">
        <v>261</v>
      </c>
      <c r="J18" s="421" t="s">
        <v>262</v>
      </c>
      <c r="K18" s="376" t="s">
        <v>263</v>
      </c>
      <c r="L18" s="374"/>
      <c r="M18" s="375"/>
      <c r="N18" s="373" t="s">
        <v>123</v>
      </c>
      <c r="O18" s="374"/>
      <c r="P18" s="374"/>
      <c r="Q18" s="374"/>
      <c r="R18" s="374"/>
      <c r="S18" s="375"/>
    </row>
    <row r="19" spans="1:19" ht="63.75" customHeight="1" thickBot="1" x14ac:dyDescent="0.25">
      <c r="A19" s="412"/>
      <c r="B19" s="414"/>
      <c r="C19" s="416"/>
      <c r="D19" s="44" t="s">
        <v>266</v>
      </c>
      <c r="E19" s="42" t="s">
        <v>257</v>
      </c>
      <c r="F19" s="207" t="s">
        <v>258</v>
      </c>
      <c r="G19" s="78" t="s">
        <v>259</v>
      </c>
      <c r="H19" s="418"/>
      <c r="I19" s="420"/>
      <c r="J19" s="422"/>
      <c r="K19" s="206" t="s">
        <v>142</v>
      </c>
      <c r="L19" s="207" t="s">
        <v>140</v>
      </c>
      <c r="M19" s="84" t="s">
        <v>141</v>
      </c>
      <c r="N19" s="126" t="s">
        <v>134</v>
      </c>
      <c r="O19" s="205" t="s">
        <v>135</v>
      </c>
      <c r="P19" s="207" t="s">
        <v>125</v>
      </c>
      <c r="Q19" s="207" t="s">
        <v>136</v>
      </c>
      <c r="R19" s="207" t="s">
        <v>124</v>
      </c>
      <c r="S19" s="84" t="s">
        <v>137</v>
      </c>
    </row>
    <row r="20" spans="1:19" x14ac:dyDescent="0.2">
      <c r="A20" s="128">
        <v>1</v>
      </c>
      <c r="B20" s="129"/>
      <c r="C20" s="129"/>
      <c r="D20" s="130"/>
      <c r="E20" s="131"/>
      <c r="F20" s="131"/>
      <c r="G20" s="107"/>
      <c r="H20" s="132"/>
      <c r="I20" s="129"/>
      <c r="J20" s="133"/>
      <c r="K20" s="132"/>
      <c r="L20" s="129"/>
      <c r="M20" s="133"/>
      <c r="N20" s="134">
        <f>IFERROR((K20+L20+M20),0)</f>
        <v>0</v>
      </c>
      <c r="O20" s="135">
        <f>IFERROR((N20*I20)*(J20/100),0)</f>
        <v>0</v>
      </c>
      <c r="P20" s="135">
        <f>IFERROR(((IF(I20&gt;=16,15,((I20*15)/16))*J20)/100)/H20,0)</f>
        <v>0</v>
      </c>
      <c r="Q20" s="135">
        <f>IFERROR(((IF(I20&gt;=16,30,((I20*30)/16))*J20)/100)/H20,0)</f>
        <v>0</v>
      </c>
      <c r="R20" s="136">
        <f>IFERROR(IF(B20="Pregrado",((IF(I20&gt;=16,VLOOKUP('P23'!G20,INFORMACION!$D:$E,2,FALSE)*N20,((VLOOKUP('P23'!G20,INFORMACION!$D:$E,2,FALSE)*N20)*I20)/16)))*(J20/100),((IF(I20&gt;=16,(VLOOKUP('P23'!G20,INFORMACION!$D:$E,2,FALSE)+10)*N20,(((VLOOKUP('P23'!G20,INFORMACION!$D:$E,2,FALSE)+10)*N20)*I20)/16)))*(J20/100)),0)</f>
        <v>0</v>
      </c>
      <c r="S20" s="85">
        <f>IFERROR(O20+P20+Q20+R20,0)</f>
        <v>0</v>
      </c>
    </row>
    <row r="21" spans="1:19" x14ac:dyDescent="0.2">
      <c r="A21" s="137">
        <v>2</v>
      </c>
      <c r="B21" s="138"/>
      <c r="C21" s="138"/>
      <c r="D21" s="139"/>
      <c r="E21" s="140"/>
      <c r="F21" s="138"/>
      <c r="G21" s="108"/>
      <c r="H21" s="141"/>
      <c r="I21" s="138"/>
      <c r="J21" s="142"/>
      <c r="K21" s="141"/>
      <c r="L21" s="138"/>
      <c r="M21" s="142"/>
      <c r="N21" s="143">
        <f t="shared" ref="N21:N26" si="0">IFERROR((K21+L21+M21),0)</f>
        <v>0</v>
      </c>
      <c r="O21" s="144">
        <f t="shared" ref="O21:O26" si="1">IFERROR((N21*I21)*(J21/100),0)</f>
        <v>0</v>
      </c>
      <c r="P21" s="144">
        <f t="shared" ref="P21:P26" si="2">IFERROR(((IF(I21&gt;=16,15,((I21*15)/16))*J21)/100)/H21,0)</f>
        <v>0</v>
      </c>
      <c r="Q21" s="144">
        <f t="shared" ref="Q21:Q26" si="3">IFERROR(((IF(I21&gt;=16,30,((I21*30)/16))*J21)/100)/H21,0)</f>
        <v>0</v>
      </c>
      <c r="R21" s="145">
        <f>IFERROR(IF(B21="Pregrado",((IF(I21&gt;=16,VLOOKUP('P23'!G21,INFORMACION!$D:$E,2,FALSE)*N21,((VLOOKUP('P23'!G21,INFORMACION!$D:$E,2,FALSE)*N21)*I21)/16)))*(J21/100),((IF(I21&gt;=16,(VLOOKUP('P23'!G21,INFORMACION!$D:$E,2,FALSE)+10)*N21,(((VLOOKUP('P23'!G21,INFORMACION!$D:$E,2,FALSE)+10)*N21)*I21)/16)))*(J21/100)),0)</f>
        <v>0</v>
      </c>
      <c r="S21" s="86">
        <f t="shared" ref="S21:S26" si="4">IFERROR(O21+P21+Q21+R21,0)</f>
        <v>0</v>
      </c>
    </row>
    <row r="22" spans="1:19" x14ac:dyDescent="0.2">
      <c r="A22" s="137">
        <v>3</v>
      </c>
      <c r="B22" s="138"/>
      <c r="C22" s="138"/>
      <c r="D22" s="139"/>
      <c r="E22" s="140"/>
      <c r="F22" s="138"/>
      <c r="G22" s="108"/>
      <c r="H22" s="141"/>
      <c r="I22" s="138"/>
      <c r="J22" s="142"/>
      <c r="K22" s="141"/>
      <c r="L22" s="138"/>
      <c r="M22" s="142"/>
      <c r="N22" s="143">
        <f t="shared" si="0"/>
        <v>0</v>
      </c>
      <c r="O22" s="144">
        <f t="shared" si="1"/>
        <v>0</v>
      </c>
      <c r="P22" s="144">
        <f t="shared" si="2"/>
        <v>0</v>
      </c>
      <c r="Q22" s="144">
        <f t="shared" si="3"/>
        <v>0</v>
      </c>
      <c r="R22" s="145">
        <f>IFERROR(IF(B22="Pregrado",((IF(I22&gt;=16,VLOOKUP('P23'!G22,INFORMACION!$D:$E,2,FALSE)*N22,((VLOOKUP('P23'!G22,INFORMACION!$D:$E,2,FALSE)*N22)*I22)/16)))*(J22/100),((IF(I22&gt;=16,(VLOOKUP('P23'!G22,INFORMACION!$D:$E,2,FALSE)+10)*N22,(((VLOOKUP('P23'!G22,INFORMACION!$D:$E,2,FALSE)+10)*N22)*I22)/16)))*(J22/100)),0)</f>
        <v>0</v>
      </c>
      <c r="S22" s="86">
        <f t="shared" si="4"/>
        <v>0</v>
      </c>
    </row>
    <row r="23" spans="1:19" x14ac:dyDescent="0.2">
      <c r="A23" s="137">
        <v>4</v>
      </c>
      <c r="B23" s="138"/>
      <c r="C23" s="138"/>
      <c r="D23" s="139"/>
      <c r="E23" s="140"/>
      <c r="F23" s="138"/>
      <c r="G23" s="108"/>
      <c r="H23" s="141"/>
      <c r="I23" s="138"/>
      <c r="J23" s="142"/>
      <c r="K23" s="141"/>
      <c r="L23" s="138"/>
      <c r="M23" s="142"/>
      <c r="N23" s="143">
        <f t="shared" si="0"/>
        <v>0</v>
      </c>
      <c r="O23" s="144">
        <f t="shared" si="1"/>
        <v>0</v>
      </c>
      <c r="P23" s="144">
        <f t="shared" si="2"/>
        <v>0</v>
      </c>
      <c r="Q23" s="144">
        <f t="shared" si="3"/>
        <v>0</v>
      </c>
      <c r="R23" s="145">
        <f>IFERROR(IF(B23="Pregrado",((IF(I23&gt;=16,VLOOKUP('P23'!G23,INFORMACION!$D:$E,2,FALSE)*N23,((VLOOKUP('P23'!G23,INFORMACION!$D:$E,2,FALSE)*N23)*I23)/16)))*(J23/100),((IF(I23&gt;=16,(VLOOKUP('P23'!G23,INFORMACION!$D:$E,2,FALSE)+10)*N23,(((VLOOKUP('P23'!G23,INFORMACION!$D:$E,2,FALSE)+10)*N23)*I23)/16)))*(J23/100)),0)</f>
        <v>0</v>
      </c>
      <c r="S23" s="86">
        <f t="shared" si="4"/>
        <v>0</v>
      </c>
    </row>
    <row r="24" spans="1:19" x14ac:dyDescent="0.2">
      <c r="A24" s="137">
        <v>5</v>
      </c>
      <c r="B24" s="138"/>
      <c r="C24" s="138"/>
      <c r="D24" s="139"/>
      <c r="E24" s="140"/>
      <c r="F24" s="138"/>
      <c r="G24" s="108"/>
      <c r="H24" s="141"/>
      <c r="I24" s="138"/>
      <c r="J24" s="142"/>
      <c r="K24" s="141"/>
      <c r="L24" s="138"/>
      <c r="M24" s="142"/>
      <c r="N24" s="143">
        <f t="shared" si="0"/>
        <v>0</v>
      </c>
      <c r="O24" s="144">
        <f t="shared" si="1"/>
        <v>0</v>
      </c>
      <c r="P24" s="144">
        <f t="shared" si="2"/>
        <v>0</v>
      </c>
      <c r="Q24" s="144">
        <f t="shared" si="3"/>
        <v>0</v>
      </c>
      <c r="R24" s="145">
        <f>IFERROR(IF(B24="Pregrado",((IF(I24&gt;=16,VLOOKUP('P23'!G24,INFORMACION!$D:$E,2,FALSE)*N24,((VLOOKUP('P23'!G24,INFORMACION!$D:$E,2,FALSE)*N24)*I24)/16)))*(J24/100),((IF(I24&gt;=16,(VLOOKUP('P23'!G24,INFORMACION!$D:$E,2,FALSE)+10)*N24,(((VLOOKUP('P23'!G24,INFORMACION!$D:$E,2,FALSE)+10)*N24)*I24)/16)))*(J24/100)),0)</f>
        <v>0</v>
      </c>
      <c r="S24" s="86">
        <f t="shared" si="4"/>
        <v>0</v>
      </c>
    </row>
    <row r="25" spans="1:19" x14ac:dyDescent="0.2">
      <c r="A25" s="137">
        <v>6</v>
      </c>
      <c r="B25" s="138"/>
      <c r="C25" s="138"/>
      <c r="D25" s="139"/>
      <c r="E25" s="138"/>
      <c r="F25" s="138"/>
      <c r="G25" s="108"/>
      <c r="H25" s="141"/>
      <c r="I25" s="138"/>
      <c r="J25" s="142"/>
      <c r="K25" s="141"/>
      <c r="L25" s="138"/>
      <c r="M25" s="142"/>
      <c r="N25" s="143">
        <f t="shared" si="0"/>
        <v>0</v>
      </c>
      <c r="O25" s="144">
        <f t="shared" si="1"/>
        <v>0</v>
      </c>
      <c r="P25" s="144">
        <f t="shared" si="2"/>
        <v>0</v>
      </c>
      <c r="Q25" s="144">
        <f t="shared" si="3"/>
        <v>0</v>
      </c>
      <c r="R25" s="145">
        <f>IFERROR(IF(B25="Pregrado",((IF(I25&gt;=16,VLOOKUP('P23'!G25,INFORMACION!$D:$E,2,FALSE)*N25,((VLOOKUP('P23'!G25,INFORMACION!$D:$E,2,FALSE)*N25)*I25)/16)))*(J25/100),((IF(I25&gt;=16,(VLOOKUP('P23'!G25,INFORMACION!$D:$E,2,FALSE)+10)*N25,(((VLOOKUP('P23'!G25,INFORMACION!$D:$E,2,FALSE)+10)*N25)*I25)/16)))*(J25/100)),0)</f>
        <v>0</v>
      </c>
      <c r="S25" s="86">
        <f t="shared" si="4"/>
        <v>0</v>
      </c>
    </row>
    <row r="26" spans="1:19" ht="13.5" thickBot="1" x14ac:dyDescent="0.25">
      <c r="A26" s="146">
        <v>7</v>
      </c>
      <c r="B26" s="147"/>
      <c r="C26" s="147"/>
      <c r="D26" s="148"/>
      <c r="E26" s="147"/>
      <c r="F26" s="147"/>
      <c r="G26" s="109"/>
      <c r="H26" s="149"/>
      <c r="I26" s="147"/>
      <c r="J26" s="150"/>
      <c r="K26" s="149"/>
      <c r="L26" s="147"/>
      <c r="M26" s="150"/>
      <c r="N26" s="151">
        <f t="shared" si="0"/>
        <v>0</v>
      </c>
      <c r="O26" s="152">
        <f t="shared" si="1"/>
        <v>0</v>
      </c>
      <c r="P26" s="152">
        <f t="shared" si="2"/>
        <v>0</v>
      </c>
      <c r="Q26" s="152">
        <f t="shared" si="3"/>
        <v>0</v>
      </c>
      <c r="R26" s="153">
        <f>IFERROR(IF(B26="Pregrado",((IF(I26&gt;=16,VLOOKUP('P23'!G26,INFORMACION!$D:$E,2,FALSE)*N26,((VLOOKUP('P23'!G26,INFORMACION!$D:$E,2,FALSE)*N26)*I26)/16)))*(J26/100),((IF(I26&gt;=16,(VLOOKUP('P23'!G26,INFORMACION!$D:$E,2,FALSE)+10)*N26,(((VLOOKUP('P23'!G26,INFORMACION!$D:$E,2,FALSE)+10)*N26)*I26)/16)))*(J26/100)),0)</f>
        <v>0</v>
      </c>
      <c r="S26" s="87">
        <f t="shared" si="4"/>
        <v>0</v>
      </c>
    </row>
    <row r="27" spans="1:19" ht="1.5" customHeight="1" thickBot="1" x14ac:dyDescent="0.25">
      <c r="A27" s="154"/>
      <c r="B27" s="155"/>
      <c r="C27" s="110"/>
      <c r="D27" s="156" t="s">
        <v>270</v>
      </c>
      <c r="E27" s="155"/>
      <c r="F27" s="155"/>
      <c r="G27" s="110"/>
      <c r="H27" s="157">
        <v>1</v>
      </c>
      <c r="I27" s="158">
        <v>16</v>
      </c>
      <c r="J27" s="159">
        <v>100</v>
      </c>
      <c r="K27" s="154"/>
      <c r="L27" s="155"/>
      <c r="M27" s="88"/>
      <c r="N27" s="160"/>
      <c r="O27" s="155"/>
      <c r="P27" s="155"/>
      <c r="Q27" s="155"/>
      <c r="R27" s="155"/>
      <c r="S27" s="88"/>
    </row>
    <row r="28" spans="1:19" ht="15.75" thickBot="1" x14ac:dyDescent="0.25">
      <c r="A28" s="426" t="s">
        <v>144</v>
      </c>
      <c r="B28" s="427"/>
      <c r="C28" s="427"/>
      <c r="D28" s="427"/>
      <c r="E28" s="427"/>
      <c r="F28" s="427"/>
      <c r="G28" s="427"/>
      <c r="H28" s="427"/>
      <c r="I28" s="427"/>
      <c r="J28" s="428"/>
      <c r="K28" s="161">
        <f>SUM(K20:K26)</f>
        <v>0</v>
      </c>
      <c r="L28" s="162">
        <f t="shared" ref="L28:S28" si="5">SUM(L20:L26)</f>
        <v>0</v>
      </c>
      <c r="M28" s="89">
        <f t="shared" si="5"/>
        <v>0</v>
      </c>
      <c r="N28" s="163">
        <f t="shared" si="5"/>
        <v>0</v>
      </c>
      <c r="O28" s="162">
        <f t="shared" si="5"/>
        <v>0</v>
      </c>
      <c r="P28" s="162">
        <f t="shared" si="5"/>
        <v>0</v>
      </c>
      <c r="Q28" s="162">
        <f t="shared" si="5"/>
        <v>0</v>
      </c>
      <c r="R28" s="162">
        <f t="shared" si="5"/>
        <v>0</v>
      </c>
      <c r="S28" s="89">
        <f t="shared" si="5"/>
        <v>0</v>
      </c>
    </row>
    <row r="29" spans="1:19" ht="15.75" thickBot="1" x14ac:dyDescent="0.25">
      <c r="A29" s="426" t="s">
        <v>150</v>
      </c>
      <c r="B29" s="427"/>
      <c r="C29" s="427"/>
      <c r="D29" s="427"/>
      <c r="E29" s="427"/>
      <c r="F29" s="427"/>
      <c r="G29" s="427"/>
      <c r="H29" s="427"/>
      <c r="I29" s="427"/>
      <c r="J29" s="428"/>
      <c r="K29" s="161">
        <v>0</v>
      </c>
      <c r="L29" s="162">
        <v>0</v>
      </c>
      <c r="M29" s="89">
        <v>0</v>
      </c>
      <c r="N29" s="163">
        <v>0</v>
      </c>
      <c r="O29" s="162">
        <v>0</v>
      </c>
      <c r="P29" s="162">
        <f>VLOOKUP(G16,INFORMACION!T:V,2,FALSE)</f>
        <v>0</v>
      </c>
      <c r="Q29" s="162">
        <f>VLOOKUP(G16,INFORMACION!T:V,3,FALSE)</f>
        <v>0</v>
      </c>
      <c r="R29" s="162">
        <v>0</v>
      </c>
      <c r="S29" s="89">
        <f>SUM(P29:Q29)</f>
        <v>0</v>
      </c>
    </row>
    <row r="30" spans="1:19" ht="15.75" thickBot="1" x14ac:dyDescent="0.25">
      <c r="A30" s="426" t="s">
        <v>274</v>
      </c>
      <c r="B30" s="427"/>
      <c r="C30" s="427"/>
      <c r="D30" s="427"/>
      <c r="E30" s="427"/>
      <c r="F30" s="427"/>
      <c r="G30" s="427"/>
      <c r="H30" s="427"/>
      <c r="I30" s="427"/>
      <c r="J30" s="428"/>
      <c r="K30" s="161">
        <f>SUM(K28:K29)</f>
        <v>0</v>
      </c>
      <c r="L30" s="162">
        <f t="shared" ref="L30:S30" si="6">SUM(L28:L29)</f>
        <v>0</v>
      </c>
      <c r="M30" s="89">
        <f t="shared" si="6"/>
        <v>0</v>
      </c>
      <c r="N30" s="163">
        <f t="shared" si="6"/>
        <v>0</v>
      </c>
      <c r="O30" s="162">
        <f t="shared" si="6"/>
        <v>0</v>
      </c>
      <c r="P30" s="162">
        <f t="shared" si="6"/>
        <v>0</v>
      </c>
      <c r="Q30" s="162">
        <f t="shared" si="6"/>
        <v>0</v>
      </c>
      <c r="R30" s="162">
        <f t="shared" si="6"/>
        <v>0</v>
      </c>
      <c r="S30" s="89">
        <f t="shared" si="6"/>
        <v>0</v>
      </c>
    </row>
    <row r="31" spans="1:19" ht="10.5" customHeight="1" x14ac:dyDescent="0.2">
      <c r="A31" s="164"/>
      <c r="B31" s="111"/>
      <c r="C31" s="111"/>
      <c r="D31" s="165"/>
      <c r="E31" s="111"/>
      <c r="F31" s="111"/>
      <c r="G31" s="111"/>
      <c r="H31" s="111"/>
      <c r="I31" s="111"/>
      <c r="J31" s="111"/>
      <c r="K31" s="111"/>
      <c r="L31" s="111"/>
      <c r="M31" s="111"/>
      <c r="N31" s="111"/>
      <c r="O31" s="111"/>
      <c r="P31" s="111"/>
      <c r="Q31" s="111"/>
      <c r="R31" s="111"/>
      <c r="S31" s="90"/>
    </row>
    <row r="32" spans="1:19" ht="13.5" thickBot="1" x14ac:dyDescent="0.25"/>
    <row r="33" spans="1:19" ht="13.5" thickBot="1" x14ac:dyDescent="0.25">
      <c r="G33" s="402" t="s">
        <v>152</v>
      </c>
      <c r="H33" s="403"/>
      <c r="I33" s="403"/>
      <c r="J33" s="403"/>
      <c r="K33" s="403"/>
      <c r="L33" s="403"/>
      <c r="M33" s="403"/>
      <c r="N33" s="404"/>
      <c r="Q33" s="124"/>
    </row>
    <row r="34" spans="1:19" ht="13.5" thickBot="1" x14ac:dyDescent="0.25">
      <c r="G34" s="400" t="s">
        <v>151</v>
      </c>
      <c r="H34" s="396"/>
      <c r="I34" s="396"/>
      <c r="J34" s="396"/>
      <c r="K34" s="396"/>
      <c r="L34" s="401"/>
      <c r="M34" s="400" t="s">
        <v>126</v>
      </c>
      <c r="N34" s="444"/>
      <c r="Q34" s="100"/>
    </row>
    <row r="35" spans="1:19" ht="16.5" thickBot="1" x14ac:dyDescent="0.25">
      <c r="G35" s="397" t="s">
        <v>275</v>
      </c>
      <c r="H35" s="398"/>
      <c r="I35" s="398"/>
      <c r="J35" s="398"/>
      <c r="K35" s="398"/>
      <c r="L35" s="399"/>
      <c r="M35" s="445">
        <f>S30</f>
        <v>0</v>
      </c>
      <c r="N35" s="446"/>
      <c r="Q35" s="124"/>
    </row>
    <row r="36" spans="1:19" x14ac:dyDescent="0.2">
      <c r="G36" s="112"/>
      <c r="H36" s="112"/>
      <c r="I36" s="112"/>
      <c r="J36" s="112"/>
      <c r="K36" s="112"/>
      <c r="L36" s="112"/>
      <c r="M36" s="167"/>
      <c r="N36" s="167"/>
      <c r="Q36" s="124"/>
    </row>
    <row r="37" spans="1:19" ht="13.5" thickBot="1" x14ac:dyDescent="0.25">
      <c r="G37" s="112"/>
      <c r="H37" s="112"/>
      <c r="I37" s="112"/>
      <c r="J37" s="112"/>
      <c r="K37" s="112"/>
      <c r="L37" s="112"/>
      <c r="M37" s="167"/>
      <c r="N37" s="167"/>
      <c r="Q37" s="124"/>
    </row>
    <row r="38" spans="1:19" ht="13.5" thickBot="1" x14ac:dyDescent="0.25">
      <c r="A38" s="405" t="s">
        <v>38</v>
      </c>
      <c r="B38" s="406"/>
      <c r="C38" s="406"/>
      <c r="D38" s="406"/>
      <c r="E38" s="406"/>
      <c r="F38" s="406"/>
      <c r="G38" s="407"/>
      <c r="H38" s="97"/>
      <c r="I38" s="402" t="s">
        <v>157</v>
      </c>
      <c r="J38" s="403"/>
      <c r="K38" s="403"/>
      <c r="L38" s="403"/>
      <c r="M38" s="403"/>
      <c r="N38" s="403"/>
      <c r="O38" s="403"/>
      <c r="P38" s="403"/>
      <c r="Q38" s="403"/>
      <c r="R38" s="403"/>
      <c r="S38" s="404"/>
    </row>
    <row r="39" spans="1:19" ht="13.5" thickBot="1" x14ac:dyDescent="0.25">
      <c r="A39" s="204" t="s">
        <v>25</v>
      </c>
      <c r="B39" s="396" t="s">
        <v>121</v>
      </c>
      <c r="C39" s="396"/>
      <c r="D39" s="396"/>
      <c r="E39" s="396" t="s">
        <v>154</v>
      </c>
      <c r="F39" s="396"/>
      <c r="G39" s="210" t="s">
        <v>155</v>
      </c>
      <c r="I39" s="92" t="s">
        <v>25</v>
      </c>
      <c r="J39" s="400" t="s">
        <v>121</v>
      </c>
      <c r="K39" s="396"/>
      <c r="L39" s="396"/>
      <c r="M39" s="396"/>
      <c r="N39" s="444"/>
      <c r="O39" s="451" t="s">
        <v>154</v>
      </c>
      <c r="P39" s="452"/>
      <c r="Q39" s="452"/>
      <c r="R39" s="453"/>
      <c r="S39" s="92" t="s">
        <v>159</v>
      </c>
    </row>
    <row r="40" spans="1:19" ht="20.100000000000001" customHeight="1" x14ac:dyDescent="0.2">
      <c r="A40" s="169">
        <v>1</v>
      </c>
      <c r="B40" s="450"/>
      <c r="C40" s="450"/>
      <c r="D40" s="450"/>
      <c r="E40" s="454"/>
      <c r="F40" s="454"/>
      <c r="G40" s="93"/>
      <c r="I40" s="169">
        <v>1</v>
      </c>
      <c r="J40" s="450"/>
      <c r="K40" s="450"/>
      <c r="L40" s="450"/>
      <c r="M40" s="450"/>
      <c r="N40" s="450"/>
      <c r="O40" s="458"/>
      <c r="P40" s="459"/>
      <c r="Q40" s="459"/>
      <c r="R40" s="460"/>
      <c r="S40" s="93"/>
    </row>
    <row r="41" spans="1:19" ht="20.100000000000001" customHeight="1" x14ac:dyDescent="0.2">
      <c r="A41" s="137">
        <v>2</v>
      </c>
      <c r="B41" s="450"/>
      <c r="C41" s="450"/>
      <c r="D41" s="450"/>
      <c r="E41" s="436"/>
      <c r="F41" s="436"/>
      <c r="G41" s="99"/>
      <c r="I41" s="137">
        <v>2</v>
      </c>
      <c r="J41" s="450"/>
      <c r="K41" s="450"/>
      <c r="L41" s="450"/>
      <c r="M41" s="450"/>
      <c r="N41" s="450"/>
      <c r="O41" s="438"/>
      <c r="P41" s="439"/>
      <c r="Q41" s="439"/>
      <c r="R41" s="440"/>
      <c r="S41" s="94"/>
    </row>
    <row r="42" spans="1:19" ht="20.100000000000001" customHeight="1" x14ac:dyDescent="0.2">
      <c r="A42" s="137">
        <v>3</v>
      </c>
      <c r="B42" s="450"/>
      <c r="C42" s="450"/>
      <c r="D42" s="450"/>
      <c r="E42" s="436"/>
      <c r="F42" s="436"/>
      <c r="G42" s="94"/>
      <c r="I42" s="137">
        <v>3</v>
      </c>
      <c r="J42" s="450"/>
      <c r="K42" s="450"/>
      <c r="L42" s="450"/>
      <c r="M42" s="450"/>
      <c r="N42" s="450"/>
      <c r="O42" s="438"/>
      <c r="P42" s="439"/>
      <c r="Q42" s="439"/>
      <c r="R42" s="440"/>
      <c r="S42" s="94"/>
    </row>
    <row r="43" spans="1:19" ht="20.100000000000001" customHeight="1" x14ac:dyDescent="0.2">
      <c r="A43" s="137">
        <v>4</v>
      </c>
      <c r="B43" s="450"/>
      <c r="C43" s="450"/>
      <c r="D43" s="450"/>
      <c r="E43" s="436"/>
      <c r="F43" s="436"/>
      <c r="G43" s="94"/>
      <c r="I43" s="137">
        <v>4</v>
      </c>
      <c r="J43" s="450"/>
      <c r="K43" s="450"/>
      <c r="L43" s="450"/>
      <c r="M43" s="450"/>
      <c r="N43" s="450"/>
      <c r="O43" s="438"/>
      <c r="P43" s="439"/>
      <c r="Q43" s="439"/>
      <c r="R43" s="440"/>
      <c r="S43" s="94"/>
    </row>
    <row r="44" spans="1:19" ht="20.100000000000001" customHeight="1" thickBot="1" x14ac:dyDescent="0.25">
      <c r="A44" s="170">
        <v>5</v>
      </c>
      <c r="B44" s="450"/>
      <c r="C44" s="450"/>
      <c r="D44" s="450"/>
      <c r="E44" s="437"/>
      <c r="F44" s="437"/>
      <c r="G44" s="95"/>
      <c r="H44" s="97"/>
      <c r="I44" s="170">
        <v>5</v>
      </c>
      <c r="J44" s="450"/>
      <c r="K44" s="450"/>
      <c r="L44" s="450"/>
      <c r="M44" s="450"/>
      <c r="N44" s="450"/>
      <c r="O44" s="441"/>
      <c r="P44" s="442"/>
      <c r="Q44" s="442"/>
      <c r="R44" s="443"/>
      <c r="S44" s="95"/>
    </row>
    <row r="45" spans="1:19" ht="13.5" thickBot="1" x14ac:dyDescent="0.25">
      <c r="A45" s="455" t="s">
        <v>156</v>
      </c>
      <c r="B45" s="456"/>
      <c r="C45" s="456"/>
      <c r="D45" s="456"/>
      <c r="E45" s="456"/>
      <c r="F45" s="456"/>
      <c r="G45" s="211">
        <f>SUM(G40:G44)</f>
        <v>0</v>
      </c>
      <c r="H45" s="97"/>
      <c r="I45" s="455" t="s">
        <v>160</v>
      </c>
      <c r="J45" s="456"/>
      <c r="K45" s="456"/>
      <c r="L45" s="456"/>
      <c r="M45" s="456"/>
      <c r="N45" s="456"/>
      <c r="O45" s="456"/>
      <c r="P45" s="456"/>
      <c r="Q45" s="456"/>
      <c r="R45" s="457"/>
      <c r="S45" s="96">
        <f>SUM(S40:S44)</f>
        <v>0</v>
      </c>
    </row>
    <row r="46" spans="1:19" ht="13.5" thickBot="1" x14ac:dyDescent="0.25">
      <c r="A46" s="97"/>
      <c r="B46" s="97"/>
      <c r="C46" s="97"/>
      <c r="D46" s="171"/>
      <c r="E46" s="97"/>
      <c r="F46" s="97"/>
      <c r="G46" s="97"/>
      <c r="H46" s="97"/>
      <c r="I46" s="97"/>
      <c r="J46" s="97"/>
      <c r="K46" s="97"/>
      <c r="L46" s="97"/>
      <c r="M46" s="97"/>
      <c r="N46" s="97"/>
      <c r="O46" s="97"/>
      <c r="P46" s="97"/>
      <c r="Q46" s="97"/>
      <c r="R46" s="97"/>
      <c r="S46" s="97"/>
    </row>
    <row r="47" spans="1:19" ht="13.5" thickBot="1" x14ac:dyDescent="0.25">
      <c r="A47" s="447" t="s">
        <v>245</v>
      </c>
      <c r="B47" s="448"/>
      <c r="C47" s="448"/>
      <c r="D47" s="448"/>
      <c r="E47" s="448"/>
      <c r="F47" s="448"/>
      <c r="G47" s="449"/>
      <c r="H47" s="97"/>
      <c r="I47" s="402" t="s">
        <v>246</v>
      </c>
      <c r="J47" s="403"/>
      <c r="K47" s="403"/>
      <c r="L47" s="403"/>
      <c r="M47" s="403"/>
      <c r="N47" s="403"/>
      <c r="O47" s="403"/>
      <c r="P47" s="403"/>
      <c r="Q47" s="403"/>
      <c r="R47" s="403"/>
      <c r="S47" s="404"/>
    </row>
    <row r="48" spans="1:19" ht="13.5" thickBot="1" x14ac:dyDescent="0.25">
      <c r="A48" s="204" t="s">
        <v>25</v>
      </c>
      <c r="B48" s="396" t="s">
        <v>121</v>
      </c>
      <c r="C48" s="396"/>
      <c r="D48" s="396"/>
      <c r="E48" s="396" t="s">
        <v>174</v>
      </c>
      <c r="F48" s="396"/>
      <c r="G48" s="210" t="s">
        <v>155</v>
      </c>
      <c r="H48" s="97"/>
      <c r="I48" s="92" t="s">
        <v>25</v>
      </c>
      <c r="J48" s="400" t="s">
        <v>121</v>
      </c>
      <c r="K48" s="396"/>
      <c r="L48" s="396"/>
      <c r="M48" s="396"/>
      <c r="N48" s="444"/>
      <c r="O48" s="451" t="s">
        <v>154</v>
      </c>
      <c r="P48" s="452"/>
      <c r="Q48" s="452"/>
      <c r="R48" s="453"/>
      <c r="S48" s="92" t="s">
        <v>159</v>
      </c>
    </row>
    <row r="49" spans="1:19" x14ac:dyDescent="0.2">
      <c r="A49" s="172">
        <v>1</v>
      </c>
      <c r="B49" s="450"/>
      <c r="C49" s="450"/>
      <c r="D49" s="450"/>
      <c r="E49" s="464"/>
      <c r="F49" s="464"/>
      <c r="G49" s="98"/>
      <c r="H49" s="97"/>
      <c r="I49" s="172">
        <v>1</v>
      </c>
      <c r="J49" s="450"/>
      <c r="K49" s="450"/>
      <c r="L49" s="450"/>
      <c r="M49" s="450"/>
      <c r="N49" s="450"/>
      <c r="O49" s="461"/>
      <c r="P49" s="462"/>
      <c r="Q49" s="462"/>
      <c r="R49" s="463"/>
      <c r="S49" s="98"/>
    </row>
    <row r="50" spans="1:19" x14ac:dyDescent="0.2">
      <c r="A50" s="173">
        <v>2</v>
      </c>
      <c r="B50" s="450"/>
      <c r="C50" s="450"/>
      <c r="D50" s="450"/>
      <c r="E50" s="465"/>
      <c r="F50" s="465"/>
      <c r="G50" s="99"/>
      <c r="H50" s="97"/>
      <c r="I50" s="173">
        <v>2</v>
      </c>
      <c r="J50" s="450"/>
      <c r="K50" s="450"/>
      <c r="L50" s="450"/>
      <c r="M50" s="450"/>
      <c r="N50" s="450"/>
      <c r="O50" s="469"/>
      <c r="P50" s="470"/>
      <c r="Q50" s="470"/>
      <c r="R50" s="471"/>
      <c r="S50" s="99"/>
    </row>
    <row r="51" spans="1:19" x14ac:dyDescent="0.2">
      <c r="A51" s="173">
        <v>3</v>
      </c>
      <c r="B51" s="450"/>
      <c r="C51" s="450"/>
      <c r="D51" s="450"/>
      <c r="E51" s="465"/>
      <c r="F51" s="465"/>
      <c r="G51" s="99"/>
      <c r="H51" s="97"/>
      <c r="I51" s="173">
        <v>3</v>
      </c>
      <c r="J51" s="450"/>
      <c r="K51" s="450"/>
      <c r="L51" s="450"/>
      <c r="M51" s="450"/>
      <c r="N51" s="450"/>
      <c r="O51" s="469"/>
      <c r="P51" s="470"/>
      <c r="Q51" s="470"/>
      <c r="R51" s="471"/>
      <c r="S51" s="99"/>
    </row>
    <row r="52" spans="1:19" x14ac:dyDescent="0.2">
      <c r="A52" s="173">
        <v>4</v>
      </c>
      <c r="B52" s="450"/>
      <c r="C52" s="450"/>
      <c r="D52" s="450"/>
      <c r="E52" s="465"/>
      <c r="F52" s="465"/>
      <c r="G52" s="99"/>
      <c r="H52" s="97"/>
      <c r="I52" s="173">
        <v>4</v>
      </c>
      <c r="J52" s="450"/>
      <c r="K52" s="450"/>
      <c r="L52" s="450"/>
      <c r="M52" s="450"/>
      <c r="N52" s="450"/>
      <c r="O52" s="469"/>
      <c r="P52" s="470"/>
      <c r="Q52" s="470"/>
      <c r="R52" s="471"/>
      <c r="S52" s="99"/>
    </row>
    <row r="53" spans="1:19" ht="13.5" thickBot="1" x14ac:dyDescent="0.25">
      <c r="A53" s="170">
        <v>5</v>
      </c>
      <c r="B53" s="450"/>
      <c r="C53" s="450"/>
      <c r="D53" s="450"/>
      <c r="E53" s="472"/>
      <c r="F53" s="472"/>
      <c r="G53" s="95"/>
      <c r="H53" s="97"/>
      <c r="I53" s="170">
        <v>5</v>
      </c>
      <c r="J53" s="450"/>
      <c r="K53" s="450"/>
      <c r="L53" s="450"/>
      <c r="M53" s="450"/>
      <c r="N53" s="450"/>
      <c r="O53" s="466"/>
      <c r="P53" s="467"/>
      <c r="Q53" s="467"/>
      <c r="R53" s="468"/>
      <c r="S53" s="95"/>
    </row>
    <row r="54" spans="1:19" ht="13.5" thickBot="1" x14ac:dyDescent="0.25">
      <c r="A54" s="455" t="s">
        <v>182</v>
      </c>
      <c r="B54" s="456"/>
      <c r="C54" s="456"/>
      <c r="D54" s="456"/>
      <c r="E54" s="456"/>
      <c r="F54" s="456"/>
      <c r="G54" s="211">
        <f>IF(SUM(G49:G53)&gt;40,40,SUM(G49:G53))</f>
        <v>0</v>
      </c>
      <c r="H54" s="97"/>
      <c r="I54" s="455" t="s">
        <v>181</v>
      </c>
      <c r="J54" s="456"/>
      <c r="K54" s="456"/>
      <c r="L54" s="456"/>
      <c r="M54" s="456"/>
      <c r="N54" s="456"/>
      <c r="O54" s="456"/>
      <c r="P54" s="456"/>
      <c r="Q54" s="456"/>
      <c r="R54" s="457"/>
      <c r="S54" s="96">
        <f>IF(SUM(S49:S53)&gt;30,30,SUM(S49:S53))</f>
        <v>0</v>
      </c>
    </row>
    <row r="55" spans="1:19" ht="13.5" thickBot="1" x14ac:dyDescent="0.25">
      <c r="A55" s="209"/>
      <c r="B55" s="209"/>
      <c r="C55" s="209"/>
      <c r="D55" s="209"/>
      <c r="E55" s="209"/>
      <c r="F55" s="209"/>
      <c r="G55" s="100"/>
      <c r="H55" s="97"/>
      <c r="I55" s="209"/>
      <c r="J55" s="209"/>
      <c r="K55" s="209"/>
      <c r="L55" s="209"/>
      <c r="M55" s="209"/>
      <c r="N55" s="209"/>
      <c r="O55" s="209"/>
      <c r="P55" s="209"/>
      <c r="Q55" s="209"/>
      <c r="R55" s="209"/>
      <c r="S55" s="100"/>
    </row>
    <row r="56" spans="1:19" ht="13.5" thickBot="1" x14ac:dyDescent="0.25">
      <c r="A56" s="447" t="s">
        <v>190</v>
      </c>
      <c r="B56" s="448"/>
      <c r="C56" s="448"/>
      <c r="D56" s="448"/>
      <c r="E56" s="448"/>
      <c r="F56" s="448"/>
      <c r="G56" s="449"/>
      <c r="H56" s="97"/>
      <c r="I56" s="402" t="s">
        <v>254</v>
      </c>
      <c r="J56" s="403"/>
      <c r="K56" s="403"/>
      <c r="L56" s="403"/>
      <c r="M56" s="403"/>
      <c r="N56" s="403"/>
      <c r="O56" s="403"/>
      <c r="P56" s="403"/>
      <c r="Q56" s="403"/>
      <c r="R56" s="403"/>
      <c r="S56" s="404"/>
    </row>
    <row r="57" spans="1:19" ht="13.5" thickBot="1" x14ac:dyDescent="0.25">
      <c r="A57" s="204" t="s">
        <v>25</v>
      </c>
      <c r="B57" s="396" t="s">
        <v>121</v>
      </c>
      <c r="C57" s="396"/>
      <c r="D57" s="396"/>
      <c r="E57" s="396" t="s">
        <v>196</v>
      </c>
      <c r="F57" s="396"/>
      <c r="G57" s="210" t="s">
        <v>155</v>
      </c>
      <c r="H57" s="97"/>
      <c r="I57" s="92" t="s">
        <v>25</v>
      </c>
      <c r="J57" s="400" t="s">
        <v>210</v>
      </c>
      <c r="K57" s="396"/>
      <c r="L57" s="396"/>
      <c r="M57" s="396"/>
      <c r="N57" s="444"/>
      <c r="O57" s="451" t="s">
        <v>215</v>
      </c>
      <c r="P57" s="452"/>
      <c r="Q57" s="452"/>
      <c r="R57" s="453"/>
      <c r="S57" s="92" t="s">
        <v>159</v>
      </c>
    </row>
    <row r="58" spans="1:19" ht="21.95" customHeight="1" x14ac:dyDescent="0.2">
      <c r="A58" s="172">
        <v>1</v>
      </c>
      <c r="B58" s="450"/>
      <c r="C58" s="450"/>
      <c r="D58" s="450"/>
      <c r="E58" s="454"/>
      <c r="F58" s="454"/>
      <c r="G58" s="98"/>
      <c r="H58" s="97"/>
      <c r="I58" s="172">
        <v>1</v>
      </c>
      <c r="J58" s="450"/>
      <c r="K58" s="450"/>
      <c r="L58" s="450"/>
      <c r="M58" s="450"/>
      <c r="N58" s="450"/>
      <c r="O58" s="473"/>
      <c r="P58" s="474"/>
      <c r="Q58" s="474"/>
      <c r="R58" s="475"/>
      <c r="S58" s="98"/>
    </row>
    <row r="59" spans="1:19" ht="21.95" customHeight="1" thickBot="1" x14ac:dyDescent="0.25">
      <c r="A59" s="173">
        <v>2</v>
      </c>
      <c r="B59" s="450"/>
      <c r="C59" s="450"/>
      <c r="D59" s="450"/>
      <c r="E59" s="476"/>
      <c r="F59" s="477"/>
      <c r="G59" s="98"/>
      <c r="H59" s="97"/>
      <c r="I59" s="173">
        <v>2</v>
      </c>
      <c r="J59" s="450"/>
      <c r="K59" s="450"/>
      <c r="L59" s="450"/>
      <c r="M59" s="450"/>
      <c r="N59" s="450"/>
      <c r="O59" s="438"/>
      <c r="P59" s="439"/>
      <c r="Q59" s="439"/>
      <c r="R59" s="440"/>
      <c r="S59" s="99"/>
    </row>
    <row r="60" spans="1:19" ht="13.5" thickBot="1" x14ac:dyDescent="0.25">
      <c r="A60" s="455" t="s">
        <v>201</v>
      </c>
      <c r="B60" s="456"/>
      <c r="C60" s="456"/>
      <c r="D60" s="456"/>
      <c r="E60" s="456"/>
      <c r="F60" s="456"/>
      <c r="G60" s="211">
        <f>SUM(G58:G59)</f>
        <v>0</v>
      </c>
      <c r="H60" s="97"/>
      <c r="I60" s="455" t="s">
        <v>216</v>
      </c>
      <c r="J60" s="456"/>
      <c r="K60" s="456"/>
      <c r="L60" s="456"/>
      <c r="M60" s="456"/>
      <c r="N60" s="456"/>
      <c r="O60" s="456"/>
      <c r="P60" s="456"/>
      <c r="Q60" s="456"/>
      <c r="R60" s="457"/>
      <c r="S60" s="96">
        <f>SUM(S58:S59)</f>
        <v>0</v>
      </c>
    </row>
    <row r="61" spans="1:19" ht="13.5" thickBot="1" x14ac:dyDescent="0.25">
      <c r="A61" s="209"/>
      <c r="B61" s="209"/>
      <c r="C61" s="209"/>
      <c r="D61" s="209"/>
      <c r="E61" s="209"/>
      <c r="F61" s="209"/>
      <c r="G61" s="100"/>
      <c r="H61" s="97"/>
      <c r="I61" s="97"/>
      <c r="J61" s="97"/>
      <c r="K61" s="97"/>
      <c r="L61" s="97"/>
      <c r="M61" s="97"/>
      <c r="N61" s="97"/>
      <c r="O61" s="97"/>
      <c r="P61" s="97"/>
      <c r="Q61" s="97"/>
      <c r="R61" s="97"/>
      <c r="S61" s="97"/>
    </row>
    <row r="62" spans="1:19" ht="13.5" thickBot="1" x14ac:dyDescent="0.25">
      <c r="A62" s="447" t="s">
        <v>247</v>
      </c>
      <c r="B62" s="448"/>
      <c r="C62" s="448"/>
      <c r="D62" s="448"/>
      <c r="E62" s="448"/>
      <c r="F62" s="448"/>
      <c r="G62" s="449"/>
      <c r="H62" s="97"/>
      <c r="I62" s="402" t="s">
        <v>248</v>
      </c>
      <c r="J62" s="403"/>
      <c r="K62" s="403"/>
      <c r="L62" s="403"/>
      <c r="M62" s="403"/>
      <c r="N62" s="403"/>
      <c r="O62" s="403"/>
      <c r="P62" s="403"/>
      <c r="Q62" s="403"/>
      <c r="R62" s="403"/>
      <c r="S62" s="404"/>
    </row>
    <row r="63" spans="1:19" ht="13.5" thickBot="1" x14ac:dyDescent="0.25">
      <c r="A63" s="204" t="s">
        <v>25</v>
      </c>
      <c r="B63" s="396" t="s">
        <v>113</v>
      </c>
      <c r="C63" s="396"/>
      <c r="D63" s="396"/>
      <c r="E63" s="396" t="s">
        <v>183</v>
      </c>
      <c r="F63" s="396"/>
      <c r="G63" s="210" t="s">
        <v>155</v>
      </c>
      <c r="H63" s="97"/>
      <c r="I63" s="92" t="s">
        <v>25</v>
      </c>
      <c r="J63" s="400" t="s">
        <v>188</v>
      </c>
      <c r="K63" s="396"/>
      <c r="L63" s="396"/>
      <c r="M63" s="396"/>
      <c r="N63" s="444"/>
      <c r="O63" s="451" t="s">
        <v>154</v>
      </c>
      <c r="P63" s="452"/>
      <c r="Q63" s="452"/>
      <c r="R63" s="453"/>
      <c r="S63" s="92" t="s">
        <v>159</v>
      </c>
    </row>
    <row r="64" spans="1:19" ht="20.100000000000001" customHeight="1" x14ac:dyDescent="0.2">
      <c r="A64" s="172">
        <v>1</v>
      </c>
      <c r="B64" s="450"/>
      <c r="C64" s="450"/>
      <c r="D64" s="450"/>
      <c r="E64" s="454"/>
      <c r="F64" s="454"/>
      <c r="G64" s="98"/>
      <c r="H64" s="97"/>
      <c r="I64" s="172">
        <v>1</v>
      </c>
      <c r="J64" s="450"/>
      <c r="K64" s="450"/>
      <c r="L64" s="450"/>
      <c r="M64" s="450"/>
      <c r="N64" s="450"/>
      <c r="O64" s="473"/>
      <c r="P64" s="474"/>
      <c r="Q64" s="474"/>
      <c r="R64" s="475"/>
      <c r="S64" s="98"/>
    </row>
    <row r="65" spans="1:19" ht="20.100000000000001" customHeight="1" x14ac:dyDescent="0.2">
      <c r="A65" s="173">
        <v>2</v>
      </c>
      <c r="B65" s="450"/>
      <c r="C65" s="450"/>
      <c r="D65" s="450"/>
      <c r="E65" s="436"/>
      <c r="F65" s="436"/>
      <c r="G65" s="99"/>
      <c r="H65" s="97"/>
      <c r="I65" s="173">
        <v>2</v>
      </c>
      <c r="J65" s="450"/>
      <c r="K65" s="450"/>
      <c r="L65" s="450"/>
      <c r="M65" s="450"/>
      <c r="N65" s="450"/>
      <c r="O65" s="438"/>
      <c r="P65" s="439"/>
      <c r="Q65" s="439"/>
      <c r="R65" s="440"/>
      <c r="S65" s="99"/>
    </row>
    <row r="66" spans="1:19" ht="20.100000000000001" customHeight="1" x14ac:dyDescent="0.2">
      <c r="A66" s="173">
        <v>3</v>
      </c>
      <c r="B66" s="450"/>
      <c r="C66" s="450"/>
      <c r="D66" s="450"/>
      <c r="E66" s="436"/>
      <c r="F66" s="436"/>
      <c r="G66" s="99"/>
      <c r="H66" s="97"/>
      <c r="I66" s="173">
        <v>3</v>
      </c>
      <c r="J66" s="450"/>
      <c r="K66" s="450"/>
      <c r="L66" s="450"/>
      <c r="M66" s="450"/>
      <c r="N66" s="450"/>
      <c r="O66" s="438"/>
      <c r="P66" s="439"/>
      <c r="Q66" s="439"/>
      <c r="R66" s="440"/>
      <c r="S66" s="99"/>
    </row>
    <row r="67" spans="1:19" ht="20.100000000000001" customHeight="1" x14ac:dyDescent="0.2">
      <c r="A67" s="173">
        <v>4</v>
      </c>
      <c r="B67" s="450"/>
      <c r="C67" s="450"/>
      <c r="D67" s="450"/>
      <c r="E67" s="436"/>
      <c r="F67" s="436"/>
      <c r="G67" s="99"/>
      <c r="H67" s="97"/>
      <c r="I67" s="173">
        <v>4</v>
      </c>
      <c r="J67" s="450"/>
      <c r="K67" s="450"/>
      <c r="L67" s="450"/>
      <c r="M67" s="450"/>
      <c r="N67" s="450"/>
      <c r="O67" s="438"/>
      <c r="P67" s="439"/>
      <c r="Q67" s="439"/>
      <c r="R67" s="440"/>
      <c r="S67" s="99"/>
    </row>
    <row r="68" spans="1:19" ht="20.100000000000001" customHeight="1" thickBot="1" x14ac:dyDescent="0.25">
      <c r="A68" s="170">
        <v>5</v>
      </c>
      <c r="B68" s="450"/>
      <c r="C68" s="450"/>
      <c r="D68" s="450"/>
      <c r="E68" s="437"/>
      <c r="F68" s="437"/>
      <c r="G68" s="95"/>
      <c r="H68" s="97"/>
      <c r="I68" s="170">
        <v>5</v>
      </c>
      <c r="J68" s="450"/>
      <c r="K68" s="450"/>
      <c r="L68" s="450"/>
      <c r="M68" s="450"/>
      <c r="N68" s="450"/>
      <c r="O68" s="441"/>
      <c r="P68" s="442"/>
      <c r="Q68" s="442"/>
      <c r="R68" s="443"/>
      <c r="S68" s="95"/>
    </row>
    <row r="69" spans="1:19" ht="13.5" thickBot="1" x14ac:dyDescent="0.25">
      <c r="A69" s="455" t="s">
        <v>184</v>
      </c>
      <c r="B69" s="456"/>
      <c r="C69" s="456"/>
      <c r="D69" s="456"/>
      <c r="E69" s="456"/>
      <c r="F69" s="456"/>
      <c r="G69" s="211">
        <f>IF(SUM(G64:G68)&gt;90,90,SUM(G64:G68))</f>
        <v>0</v>
      </c>
      <c r="H69" s="97"/>
      <c r="I69" s="455" t="s">
        <v>189</v>
      </c>
      <c r="J69" s="456"/>
      <c r="K69" s="456"/>
      <c r="L69" s="456"/>
      <c r="M69" s="456"/>
      <c r="N69" s="456"/>
      <c r="O69" s="456"/>
      <c r="P69" s="456"/>
      <c r="Q69" s="456"/>
      <c r="R69" s="457"/>
      <c r="S69" s="96">
        <f>IF(SUM(S64:S68)&gt;15,15,SUM(S64:S68))</f>
        <v>0</v>
      </c>
    </row>
    <row r="70" spans="1:19" ht="13.5" thickBot="1" x14ac:dyDescent="0.25">
      <c r="A70" s="97"/>
      <c r="B70" s="97"/>
      <c r="C70" s="97"/>
      <c r="D70" s="171"/>
      <c r="E70" s="97"/>
      <c r="F70" s="97"/>
      <c r="G70" s="97"/>
      <c r="H70" s="97"/>
      <c r="I70" s="97"/>
      <c r="J70" s="97"/>
      <c r="K70" s="97"/>
      <c r="L70" s="97"/>
      <c r="M70" s="97"/>
      <c r="N70" s="97"/>
      <c r="O70" s="97"/>
      <c r="P70" s="97"/>
      <c r="Q70" s="97"/>
      <c r="R70" s="97"/>
      <c r="S70" s="97"/>
    </row>
    <row r="71" spans="1:19" ht="13.5" thickBot="1" x14ac:dyDescent="0.25">
      <c r="A71" s="447" t="s">
        <v>217</v>
      </c>
      <c r="B71" s="448"/>
      <c r="C71" s="448"/>
      <c r="D71" s="448"/>
      <c r="E71" s="448"/>
      <c r="F71" s="448"/>
      <c r="G71" s="449"/>
      <c r="H71" s="97"/>
      <c r="I71" s="402" t="s">
        <v>249</v>
      </c>
      <c r="J71" s="403"/>
      <c r="K71" s="403"/>
      <c r="L71" s="403"/>
      <c r="M71" s="403"/>
      <c r="N71" s="403"/>
      <c r="O71" s="403"/>
      <c r="P71" s="403"/>
      <c r="Q71" s="403"/>
      <c r="R71" s="403"/>
      <c r="S71" s="404"/>
    </row>
    <row r="72" spans="1:19" ht="13.5" thickBot="1" x14ac:dyDescent="0.25">
      <c r="A72" s="204" t="s">
        <v>25</v>
      </c>
      <c r="B72" s="396" t="s">
        <v>121</v>
      </c>
      <c r="C72" s="396"/>
      <c r="D72" s="396"/>
      <c r="E72" s="396" t="s">
        <v>225</v>
      </c>
      <c r="F72" s="396"/>
      <c r="G72" s="210" t="s">
        <v>155</v>
      </c>
      <c r="H72" s="97"/>
      <c r="I72" s="92" t="s">
        <v>25</v>
      </c>
      <c r="J72" s="400" t="s">
        <v>121</v>
      </c>
      <c r="K72" s="396"/>
      <c r="L72" s="396"/>
      <c r="M72" s="396"/>
      <c r="N72" s="444"/>
      <c r="O72" s="451" t="s">
        <v>151</v>
      </c>
      <c r="P72" s="452"/>
      <c r="Q72" s="452"/>
      <c r="R72" s="453"/>
      <c r="S72" s="92" t="s">
        <v>159</v>
      </c>
    </row>
    <row r="73" spans="1:19" ht="20.100000000000001" customHeight="1" x14ac:dyDescent="0.2">
      <c r="A73" s="172">
        <v>1</v>
      </c>
      <c r="B73" s="450"/>
      <c r="C73" s="450"/>
      <c r="D73" s="450"/>
      <c r="E73" s="454"/>
      <c r="F73" s="454"/>
      <c r="G73" s="98"/>
      <c r="H73" s="97"/>
      <c r="I73" s="172">
        <v>1</v>
      </c>
      <c r="J73" s="450"/>
      <c r="K73" s="450"/>
      <c r="L73" s="450"/>
      <c r="M73" s="450"/>
      <c r="N73" s="450"/>
      <c r="O73" s="473"/>
      <c r="P73" s="474"/>
      <c r="Q73" s="474"/>
      <c r="R73" s="475"/>
      <c r="S73" s="98"/>
    </row>
    <row r="74" spans="1:19" ht="20.100000000000001" customHeight="1" x14ac:dyDescent="0.2">
      <c r="A74" s="173">
        <v>2</v>
      </c>
      <c r="B74" s="450"/>
      <c r="C74" s="450"/>
      <c r="D74" s="450"/>
      <c r="E74" s="436"/>
      <c r="F74" s="436"/>
      <c r="G74" s="99"/>
      <c r="H74" s="97"/>
      <c r="I74" s="173">
        <v>2</v>
      </c>
      <c r="J74" s="450"/>
      <c r="K74" s="450"/>
      <c r="L74" s="450"/>
      <c r="M74" s="450"/>
      <c r="N74" s="450"/>
      <c r="O74" s="438"/>
      <c r="P74" s="439"/>
      <c r="Q74" s="439"/>
      <c r="R74" s="440"/>
      <c r="S74" s="99"/>
    </row>
    <row r="75" spans="1:19" ht="20.100000000000001" customHeight="1" x14ac:dyDescent="0.2">
      <c r="A75" s="173">
        <v>3</v>
      </c>
      <c r="B75" s="450"/>
      <c r="C75" s="450"/>
      <c r="D75" s="450"/>
      <c r="E75" s="436"/>
      <c r="F75" s="436"/>
      <c r="G75" s="99"/>
      <c r="H75" s="97"/>
      <c r="I75" s="173">
        <v>3</v>
      </c>
      <c r="J75" s="450"/>
      <c r="K75" s="450"/>
      <c r="L75" s="450"/>
      <c r="M75" s="450"/>
      <c r="N75" s="450"/>
      <c r="O75" s="438"/>
      <c r="P75" s="439"/>
      <c r="Q75" s="439"/>
      <c r="R75" s="440"/>
      <c r="S75" s="99"/>
    </row>
    <row r="76" spans="1:19" ht="20.100000000000001" customHeight="1" x14ac:dyDescent="0.2">
      <c r="A76" s="173">
        <v>4</v>
      </c>
      <c r="B76" s="450"/>
      <c r="C76" s="450"/>
      <c r="D76" s="450"/>
      <c r="E76" s="436"/>
      <c r="F76" s="436"/>
      <c r="G76" s="99"/>
      <c r="H76" s="97"/>
      <c r="I76" s="173">
        <v>4</v>
      </c>
      <c r="J76" s="450"/>
      <c r="K76" s="450"/>
      <c r="L76" s="450"/>
      <c r="M76" s="450"/>
      <c r="N76" s="450"/>
      <c r="O76" s="438"/>
      <c r="P76" s="439"/>
      <c r="Q76" s="439"/>
      <c r="R76" s="440"/>
      <c r="S76" s="99"/>
    </row>
    <row r="77" spans="1:19" ht="20.100000000000001" customHeight="1" thickBot="1" x14ac:dyDescent="0.25">
      <c r="A77" s="170">
        <v>5</v>
      </c>
      <c r="B77" s="450"/>
      <c r="C77" s="450"/>
      <c r="D77" s="450"/>
      <c r="E77" s="437"/>
      <c r="F77" s="437"/>
      <c r="G77" s="95"/>
      <c r="H77" s="97"/>
      <c r="I77" s="170">
        <v>5</v>
      </c>
      <c r="J77" s="450"/>
      <c r="K77" s="450"/>
      <c r="L77" s="450"/>
      <c r="M77" s="450"/>
      <c r="N77" s="450"/>
      <c r="O77" s="441"/>
      <c r="P77" s="442"/>
      <c r="Q77" s="442"/>
      <c r="R77" s="443"/>
      <c r="S77" s="95"/>
    </row>
    <row r="78" spans="1:19" ht="13.5" thickBot="1" x14ac:dyDescent="0.25">
      <c r="A78" s="455" t="s">
        <v>226</v>
      </c>
      <c r="B78" s="456"/>
      <c r="C78" s="456"/>
      <c r="D78" s="456"/>
      <c r="E78" s="456"/>
      <c r="F78" s="456"/>
      <c r="G78" s="211">
        <f>+SUM(G73:G77)</f>
        <v>0</v>
      </c>
      <c r="H78" s="97"/>
      <c r="I78" s="455" t="s">
        <v>189</v>
      </c>
      <c r="J78" s="456"/>
      <c r="K78" s="456"/>
      <c r="L78" s="456"/>
      <c r="M78" s="456"/>
      <c r="N78" s="456"/>
      <c r="O78" s="456"/>
      <c r="P78" s="456"/>
      <c r="Q78" s="456"/>
      <c r="R78" s="457"/>
      <c r="S78" s="96">
        <f>IF(SUM(S73:S77)&gt;45,45,SUM(S73:S77))</f>
        <v>0</v>
      </c>
    </row>
    <row r="79" spans="1:19" ht="13.5" thickBot="1" x14ac:dyDescent="0.25">
      <c r="A79" s="97"/>
      <c r="B79" s="97"/>
      <c r="C79" s="97"/>
      <c r="D79" s="171"/>
      <c r="E79" s="97"/>
      <c r="F79" s="97"/>
      <c r="G79" s="97"/>
      <c r="H79" s="97"/>
      <c r="I79" s="97"/>
      <c r="J79" s="97"/>
      <c r="K79" s="97"/>
      <c r="L79" s="97"/>
      <c r="M79" s="97"/>
      <c r="N79" s="97"/>
      <c r="O79" s="97"/>
      <c r="P79" s="97"/>
      <c r="Q79" s="97"/>
      <c r="R79" s="97"/>
      <c r="S79" s="97"/>
    </row>
    <row r="80" spans="1:19" ht="13.5" thickBot="1" x14ac:dyDescent="0.25">
      <c r="A80" s="447" t="s">
        <v>14</v>
      </c>
      <c r="B80" s="448"/>
      <c r="C80" s="448"/>
      <c r="D80" s="448"/>
      <c r="E80" s="448"/>
      <c r="F80" s="448"/>
      <c r="G80" s="449"/>
      <c r="H80" s="97"/>
      <c r="I80" s="402" t="s">
        <v>30</v>
      </c>
      <c r="J80" s="403"/>
      <c r="K80" s="403"/>
      <c r="L80" s="403"/>
      <c r="M80" s="403"/>
      <c r="N80" s="403"/>
      <c r="O80" s="403"/>
      <c r="P80" s="403"/>
      <c r="Q80" s="403"/>
      <c r="R80" s="403"/>
      <c r="S80" s="404"/>
    </row>
    <row r="81" spans="1:19" ht="13.5" thickBot="1" x14ac:dyDescent="0.25">
      <c r="A81" s="204" t="s">
        <v>25</v>
      </c>
      <c r="B81" s="401" t="s">
        <v>151</v>
      </c>
      <c r="C81" s="479"/>
      <c r="D81" s="479"/>
      <c r="E81" s="479"/>
      <c r="F81" s="480"/>
      <c r="G81" s="210" t="s">
        <v>155</v>
      </c>
      <c r="H81" s="97"/>
      <c r="I81" s="92" t="s">
        <v>25</v>
      </c>
      <c r="J81" s="400" t="s">
        <v>233</v>
      </c>
      <c r="K81" s="396"/>
      <c r="L81" s="396"/>
      <c r="M81" s="396"/>
      <c r="N81" s="444"/>
      <c r="O81" s="451" t="s">
        <v>234</v>
      </c>
      <c r="P81" s="452"/>
      <c r="Q81" s="452"/>
      <c r="R81" s="453"/>
      <c r="S81" s="92" t="s">
        <v>159</v>
      </c>
    </row>
    <row r="82" spans="1:19" ht="21.95" customHeight="1" x14ac:dyDescent="0.2">
      <c r="A82" s="172">
        <v>1</v>
      </c>
      <c r="B82" s="481"/>
      <c r="C82" s="482"/>
      <c r="D82" s="482"/>
      <c r="E82" s="482"/>
      <c r="F82" s="483"/>
      <c r="G82" s="98"/>
      <c r="H82" s="97"/>
      <c r="I82" s="172">
        <v>1</v>
      </c>
      <c r="J82" s="450"/>
      <c r="K82" s="450"/>
      <c r="L82" s="450"/>
      <c r="M82" s="450"/>
      <c r="N82" s="450"/>
      <c r="O82" s="473"/>
      <c r="P82" s="474"/>
      <c r="Q82" s="474"/>
      <c r="R82" s="475"/>
      <c r="S82" s="98"/>
    </row>
    <row r="83" spans="1:19" ht="21.95" customHeight="1" thickBot="1" x14ac:dyDescent="0.25">
      <c r="A83" s="173">
        <v>2</v>
      </c>
      <c r="B83" s="484"/>
      <c r="C83" s="485"/>
      <c r="D83" s="485"/>
      <c r="E83" s="485"/>
      <c r="F83" s="486"/>
      <c r="G83" s="99"/>
      <c r="H83" s="97"/>
      <c r="I83" s="173">
        <v>2</v>
      </c>
      <c r="J83" s="478"/>
      <c r="K83" s="478"/>
      <c r="L83" s="478"/>
      <c r="M83" s="478"/>
      <c r="N83" s="478"/>
      <c r="O83" s="438"/>
      <c r="P83" s="439"/>
      <c r="Q83" s="439"/>
      <c r="R83" s="440"/>
      <c r="S83" s="99"/>
    </row>
    <row r="84" spans="1:19" ht="21.95" customHeight="1" thickBot="1" x14ac:dyDescent="0.25">
      <c r="A84" s="455" t="s">
        <v>232</v>
      </c>
      <c r="B84" s="456"/>
      <c r="C84" s="456"/>
      <c r="D84" s="456"/>
      <c r="E84" s="456"/>
      <c r="F84" s="456"/>
      <c r="G84" s="211">
        <f>SUM(G82:G83)</f>
        <v>0</v>
      </c>
      <c r="I84" s="137">
        <v>3</v>
      </c>
      <c r="J84" s="478"/>
      <c r="K84" s="478"/>
      <c r="L84" s="478"/>
      <c r="M84" s="478"/>
      <c r="N84" s="478"/>
      <c r="O84" s="438"/>
      <c r="P84" s="439"/>
      <c r="Q84" s="439"/>
      <c r="R84" s="440"/>
      <c r="S84" s="94"/>
    </row>
    <row r="85" spans="1:19" ht="21.95" customHeight="1" x14ac:dyDescent="0.2">
      <c r="A85" s="487"/>
      <c r="B85" s="487"/>
      <c r="C85" s="487"/>
      <c r="D85" s="487"/>
      <c r="E85" s="487"/>
      <c r="F85" s="487"/>
      <c r="G85" s="487"/>
      <c r="I85" s="137">
        <v>4</v>
      </c>
      <c r="J85" s="478"/>
      <c r="K85" s="478"/>
      <c r="L85" s="478"/>
      <c r="M85" s="478"/>
      <c r="N85" s="478"/>
      <c r="O85" s="438"/>
      <c r="P85" s="439"/>
      <c r="Q85" s="439"/>
      <c r="R85" s="440"/>
      <c r="S85" s="94"/>
    </row>
    <row r="86" spans="1:19" ht="21.95" customHeight="1" x14ac:dyDescent="0.2">
      <c r="A86" s="488"/>
      <c r="B86" s="488"/>
      <c r="C86" s="488"/>
      <c r="D86" s="488"/>
      <c r="E86" s="488"/>
      <c r="F86" s="488"/>
      <c r="G86" s="488"/>
      <c r="I86" s="174">
        <v>5</v>
      </c>
      <c r="J86" s="498"/>
      <c r="K86" s="498"/>
      <c r="L86" s="498"/>
      <c r="M86" s="498"/>
      <c r="N86" s="498"/>
      <c r="O86" s="441"/>
      <c r="P86" s="442"/>
      <c r="Q86" s="442"/>
      <c r="R86" s="443"/>
      <c r="S86" s="101"/>
    </row>
    <row r="87" spans="1:19" ht="21.95" customHeight="1" x14ac:dyDescent="0.2">
      <c r="A87" s="488"/>
      <c r="B87" s="488"/>
      <c r="C87" s="488"/>
      <c r="D87" s="488"/>
      <c r="E87" s="488"/>
      <c r="F87" s="488"/>
      <c r="G87" s="488"/>
      <c r="I87" s="174">
        <v>6</v>
      </c>
      <c r="J87" s="498"/>
      <c r="K87" s="498"/>
      <c r="L87" s="498"/>
      <c r="M87" s="498"/>
      <c r="N87" s="498"/>
      <c r="O87" s="441"/>
      <c r="P87" s="442"/>
      <c r="Q87" s="442"/>
      <c r="R87" s="443"/>
      <c r="S87" s="101"/>
    </row>
    <row r="88" spans="1:19" ht="21.95" customHeight="1" thickBot="1" x14ac:dyDescent="0.25">
      <c r="A88" s="488"/>
      <c r="B88" s="488"/>
      <c r="C88" s="488"/>
      <c r="D88" s="488"/>
      <c r="E88" s="488"/>
      <c r="F88" s="488"/>
      <c r="G88" s="488"/>
      <c r="I88" s="174">
        <v>7</v>
      </c>
      <c r="J88" s="498"/>
      <c r="K88" s="498"/>
      <c r="L88" s="498"/>
      <c r="M88" s="498"/>
      <c r="N88" s="498"/>
      <c r="O88" s="441"/>
      <c r="P88" s="442"/>
      <c r="Q88" s="442"/>
      <c r="R88" s="443"/>
      <c r="S88" s="101"/>
    </row>
    <row r="89" spans="1:19" ht="13.5" thickBot="1" x14ac:dyDescent="0.25">
      <c r="A89" s="488"/>
      <c r="B89" s="488"/>
      <c r="C89" s="488"/>
      <c r="D89" s="488"/>
      <c r="E89" s="488"/>
      <c r="F89" s="488"/>
      <c r="G89" s="488"/>
      <c r="I89" s="499" t="s">
        <v>235</v>
      </c>
      <c r="J89" s="500"/>
      <c r="K89" s="500"/>
      <c r="L89" s="500"/>
      <c r="M89" s="500"/>
      <c r="N89" s="500"/>
      <c r="O89" s="500"/>
      <c r="P89" s="500"/>
      <c r="Q89" s="500"/>
      <c r="R89" s="501"/>
      <c r="S89" s="96">
        <f>SUM(S82:S88)</f>
        <v>0</v>
      </c>
    </row>
    <row r="90" spans="1:19" ht="13.5" thickBot="1" x14ac:dyDescent="0.25">
      <c r="A90" s="488"/>
      <c r="B90" s="488"/>
      <c r="C90" s="488"/>
      <c r="D90" s="488"/>
      <c r="E90" s="488"/>
      <c r="F90" s="488"/>
      <c r="G90" s="488"/>
      <c r="H90" s="102"/>
      <c r="I90" s="102"/>
      <c r="J90" s="102"/>
      <c r="K90" s="102"/>
      <c r="L90" s="102"/>
      <c r="M90" s="102"/>
    </row>
    <row r="91" spans="1:19" x14ac:dyDescent="0.2">
      <c r="A91" s="102"/>
      <c r="B91" s="497" t="s">
        <v>236</v>
      </c>
      <c r="C91" s="497"/>
      <c r="D91" s="497"/>
      <c r="E91" s="502" t="s">
        <v>237</v>
      </c>
      <c r="F91" s="502"/>
      <c r="G91" s="502"/>
      <c r="H91" s="102"/>
      <c r="I91" s="102"/>
      <c r="J91" s="102"/>
      <c r="K91" s="102"/>
      <c r="L91" s="102"/>
      <c r="M91" s="102"/>
      <c r="N91" s="489" t="s">
        <v>21</v>
      </c>
      <c r="O91" s="490"/>
      <c r="P91" s="490"/>
      <c r="Q91" s="490"/>
      <c r="R91" s="493">
        <f>+M35+G45+S45+G54+S54+G60+S60+G69+S69+G78+S78+G84+S89</f>
        <v>0</v>
      </c>
      <c r="S91" s="494"/>
    </row>
    <row r="92" spans="1:19" ht="13.5" thickBot="1" x14ac:dyDescent="0.25">
      <c r="A92" s="102"/>
      <c r="B92" s="102"/>
      <c r="C92" s="102"/>
      <c r="D92" s="175"/>
      <c r="E92" s="102"/>
      <c r="F92" s="102"/>
      <c r="G92" s="102"/>
      <c r="H92" s="102"/>
      <c r="I92" s="102"/>
      <c r="J92" s="102"/>
      <c r="K92" s="102"/>
      <c r="L92" s="102"/>
      <c r="M92" s="102"/>
      <c r="N92" s="491"/>
      <c r="O92" s="492"/>
      <c r="P92" s="492"/>
      <c r="Q92" s="492"/>
      <c r="R92" s="495"/>
      <c r="S92" s="496"/>
    </row>
    <row r="93" spans="1:19" x14ac:dyDescent="0.2">
      <c r="A93" s="102"/>
      <c r="B93" s="212" t="s">
        <v>279</v>
      </c>
      <c r="C93" s="102"/>
      <c r="D93" s="175"/>
      <c r="E93" s="102"/>
      <c r="F93" s="102"/>
      <c r="G93" s="102"/>
      <c r="H93" s="102"/>
      <c r="I93" s="102"/>
      <c r="J93" s="102"/>
      <c r="K93" s="102"/>
      <c r="L93" s="102"/>
      <c r="M93" s="102"/>
      <c r="N93" s="102"/>
      <c r="O93" s="102"/>
      <c r="P93" s="102"/>
      <c r="Q93" s="102"/>
      <c r="R93" s="102"/>
      <c r="S93" s="102"/>
    </row>
    <row r="97" spans="5:5" x14ac:dyDescent="0.2">
      <c r="E97" s="176"/>
    </row>
  </sheetData>
  <sheetProtection algorithmName="SHA-512" hashValue="sWz3/ctMFBA3rpw+cHZRyob8Eh+qxiU56mhg4GxGFIMyd4jIiA7jOmheDuAVWrAulE6WgubHKzTe/xt7kV7vhA==" saltValue="1WpnHCm/V/qZRzMaAr6WlA==" spinCount="100000" sheet="1" objects="1" scenarios="1"/>
  <mergeCells count="197">
    <mergeCell ref="A1:S1"/>
    <mergeCell ref="A2:S2"/>
    <mergeCell ref="A3:N3"/>
    <mergeCell ref="O3:P3"/>
    <mergeCell ref="Q3:R3"/>
    <mergeCell ref="A5:C5"/>
    <mergeCell ref="D5:G5"/>
    <mergeCell ref="J5:M5"/>
    <mergeCell ref="N5:R5"/>
    <mergeCell ref="A11:C11"/>
    <mergeCell ref="D11:G11"/>
    <mergeCell ref="J11:M11"/>
    <mergeCell ref="N11:R11"/>
    <mergeCell ref="A13:S13"/>
    <mergeCell ref="A16:E16"/>
    <mergeCell ref="G16:K16"/>
    <mergeCell ref="A7:C7"/>
    <mergeCell ref="D7:G7"/>
    <mergeCell ref="J7:M7"/>
    <mergeCell ref="N7:R7"/>
    <mergeCell ref="A9:C9"/>
    <mergeCell ref="D9:G9"/>
    <mergeCell ref="J9:M9"/>
    <mergeCell ref="N9:R9"/>
    <mergeCell ref="J18:J19"/>
    <mergeCell ref="K18:M18"/>
    <mergeCell ref="N18:S18"/>
    <mergeCell ref="A28:J28"/>
    <mergeCell ref="A29:J29"/>
    <mergeCell ref="A30:J30"/>
    <mergeCell ref="A18:A19"/>
    <mergeCell ref="B18:B19"/>
    <mergeCell ref="C18:C19"/>
    <mergeCell ref="D18:G18"/>
    <mergeCell ref="H18:H19"/>
    <mergeCell ref="I18:I19"/>
    <mergeCell ref="B39:D39"/>
    <mergeCell ref="E39:F39"/>
    <mergeCell ref="J39:N39"/>
    <mergeCell ref="O39:R39"/>
    <mergeCell ref="B40:D40"/>
    <mergeCell ref="E40:F40"/>
    <mergeCell ref="J40:N40"/>
    <mergeCell ref="O40:R40"/>
    <mergeCell ref="G33:N33"/>
    <mergeCell ref="G34:L34"/>
    <mergeCell ref="M34:N34"/>
    <mergeCell ref="G35:L35"/>
    <mergeCell ref="M35:N35"/>
    <mergeCell ref="A38:G38"/>
    <mergeCell ref="I38:S38"/>
    <mergeCell ref="B43:D43"/>
    <mergeCell ref="E43:F43"/>
    <mergeCell ref="J43:N43"/>
    <mergeCell ref="O43:R43"/>
    <mergeCell ref="B44:D44"/>
    <mergeCell ref="E44:F44"/>
    <mergeCell ref="J44:N44"/>
    <mergeCell ref="O44:R44"/>
    <mergeCell ref="B41:D41"/>
    <mergeCell ref="E41:F41"/>
    <mergeCell ref="J41:N41"/>
    <mergeCell ref="O41:R41"/>
    <mergeCell ref="B42:D42"/>
    <mergeCell ref="E42:F42"/>
    <mergeCell ref="J42:N42"/>
    <mergeCell ref="O42:R42"/>
    <mergeCell ref="B49:D49"/>
    <mergeCell ref="E49:F49"/>
    <mergeCell ref="J49:N49"/>
    <mergeCell ref="O49:R49"/>
    <mergeCell ref="B50:D50"/>
    <mergeCell ref="E50:F50"/>
    <mergeCell ref="J50:N50"/>
    <mergeCell ref="O50:R50"/>
    <mergeCell ref="A45:F45"/>
    <mergeCell ref="I45:R45"/>
    <mergeCell ref="A47:G47"/>
    <mergeCell ref="I47:S47"/>
    <mergeCell ref="B48:D48"/>
    <mergeCell ref="E48:F48"/>
    <mergeCell ref="J48:N48"/>
    <mergeCell ref="O48:R48"/>
    <mergeCell ref="B53:D53"/>
    <mergeCell ref="E53:F53"/>
    <mergeCell ref="J53:N53"/>
    <mergeCell ref="O53:R53"/>
    <mergeCell ref="A54:F54"/>
    <mergeCell ref="I54:R54"/>
    <mergeCell ref="B51:D51"/>
    <mergeCell ref="E51:F51"/>
    <mergeCell ref="J51:N51"/>
    <mergeCell ref="O51:R51"/>
    <mergeCell ref="B52:D52"/>
    <mergeCell ref="E52:F52"/>
    <mergeCell ref="J52:N52"/>
    <mergeCell ref="O52:R52"/>
    <mergeCell ref="B58:D58"/>
    <mergeCell ref="E58:F58"/>
    <mergeCell ref="J58:N58"/>
    <mergeCell ref="O58:R58"/>
    <mergeCell ref="B59:D59"/>
    <mergeCell ref="E59:F59"/>
    <mergeCell ref="J59:N59"/>
    <mergeCell ref="O59:R59"/>
    <mergeCell ref="A56:G56"/>
    <mergeCell ref="I56:S56"/>
    <mergeCell ref="B57:D57"/>
    <mergeCell ref="E57:F57"/>
    <mergeCell ref="J57:N57"/>
    <mergeCell ref="O57:R57"/>
    <mergeCell ref="B64:D64"/>
    <mergeCell ref="E64:F64"/>
    <mergeCell ref="J64:N64"/>
    <mergeCell ref="O64:R64"/>
    <mergeCell ref="B65:D65"/>
    <mergeCell ref="E65:F65"/>
    <mergeCell ref="J65:N65"/>
    <mergeCell ref="O65:R65"/>
    <mergeCell ref="A60:F60"/>
    <mergeCell ref="I60:R60"/>
    <mergeCell ref="A62:G62"/>
    <mergeCell ref="I62:S62"/>
    <mergeCell ref="B63:D63"/>
    <mergeCell ref="E63:F63"/>
    <mergeCell ref="J63:N63"/>
    <mergeCell ref="O63:R63"/>
    <mergeCell ref="B68:D68"/>
    <mergeCell ref="E68:F68"/>
    <mergeCell ref="J68:N68"/>
    <mergeCell ref="O68:R68"/>
    <mergeCell ref="A69:F69"/>
    <mergeCell ref="I69:R69"/>
    <mergeCell ref="B66:D66"/>
    <mergeCell ref="E66:F66"/>
    <mergeCell ref="J66:N66"/>
    <mergeCell ref="O66:R66"/>
    <mergeCell ref="B67:D67"/>
    <mergeCell ref="E67:F67"/>
    <mergeCell ref="J67:N67"/>
    <mergeCell ref="O67:R67"/>
    <mergeCell ref="B73:D73"/>
    <mergeCell ref="E73:F73"/>
    <mergeCell ref="J73:N73"/>
    <mergeCell ref="O73:R73"/>
    <mergeCell ref="B74:D74"/>
    <mergeCell ref="E74:F74"/>
    <mergeCell ref="J74:N74"/>
    <mergeCell ref="O74:R74"/>
    <mergeCell ref="A71:G71"/>
    <mergeCell ref="I71:S71"/>
    <mergeCell ref="B72:D72"/>
    <mergeCell ref="E72:F72"/>
    <mergeCell ref="J72:N72"/>
    <mergeCell ref="O72:R72"/>
    <mergeCell ref="B77:D77"/>
    <mergeCell ref="E77:F77"/>
    <mergeCell ref="J77:N77"/>
    <mergeCell ref="O77:R77"/>
    <mergeCell ref="A78:F78"/>
    <mergeCell ref="I78:R78"/>
    <mergeCell ref="B75:D75"/>
    <mergeCell ref="E75:F75"/>
    <mergeCell ref="J75:N75"/>
    <mergeCell ref="O75:R75"/>
    <mergeCell ref="B76:D76"/>
    <mergeCell ref="E76:F76"/>
    <mergeCell ref="J76:N76"/>
    <mergeCell ref="O76:R76"/>
    <mergeCell ref="B83:F83"/>
    <mergeCell ref="J83:N83"/>
    <mergeCell ref="O83:R83"/>
    <mergeCell ref="A84:F84"/>
    <mergeCell ref="J84:N84"/>
    <mergeCell ref="O84:R84"/>
    <mergeCell ref="A80:G80"/>
    <mergeCell ref="I80:S80"/>
    <mergeCell ref="B81:F81"/>
    <mergeCell ref="J81:N81"/>
    <mergeCell ref="O81:R81"/>
    <mergeCell ref="B82:F82"/>
    <mergeCell ref="J82:N82"/>
    <mergeCell ref="O82:R82"/>
    <mergeCell ref="B91:D91"/>
    <mergeCell ref="E91:G91"/>
    <mergeCell ref="N91:Q92"/>
    <mergeCell ref="R91:S92"/>
    <mergeCell ref="A85:G90"/>
    <mergeCell ref="J85:N85"/>
    <mergeCell ref="O85:R85"/>
    <mergeCell ref="J86:N86"/>
    <mergeCell ref="O86:R86"/>
    <mergeCell ref="J87:N87"/>
    <mergeCell ref="O87:R87"/>
    <mergeCell ref="J88:N88"/>
    <mergeCell ref="O88:R88"/>
    <mergeCell ref="I89:R89"/>
  </mergeCells>
  <dataValidations count="6">
    <dataValidation type="decimal" allowBlank="1" showInputMessage="1" showErrorMessage="1" errorTitle="Error" error="Solo se permiten datos númericos" sqref="J20:J27">
      <formula1>0</formula1>
      <formula2>100</formula2>
    </dataValidation>
    <dataValidation type="decimal" allowBlank="1" showInputMessage="1" showErrorMessage="1" errorTitle="Error" error="Solo se permiten datos numericos" sqref="K20:L20">
      <formula1>0</formula1>
      <formula2>100</formula2>
    </dataValidation>
    <dataValidation type="decimal" allowBlank="1" showInputMessage="1" showErrorMessage="1" errorTitle="Error" error="Solo se permiten datos numericos." sqref="M20">
      <formula1>0</formula1>
      <formula2>100</formula2>
    </dataValidation>
    <dataValidation allowBlank="1" showInputMessage="1" showErrorMessage="1" errorTitle="Error" error="Seleccione un Item de la lista" sqref="B82"/>
    <dataValidation allowBlank="1" showInputMessage="1" showErrorMessage="1" errorTitle="Error" error="Seleccione una opción del listado" sqref="J82:N82"/>
    <dataValidation allowBlank="1" showInputMessage="1" showErrorMessage="1" errorTitle="Error" error="Seleccione el nivel educativo._x000a_Límite:_x000a_Pregrado[20 Horas]_x000a_Posgrado[30 Horas]" sqref="G64"/>
  </dataValidations>
  <pageMargins left="0.3" right="0.25" top="0.75" bottom="0.25" header="0.3" footer="0.3"/>
  <pageSetup paperSize="14" scale="66" orientation="landscape" r:id="rId1"/>
  <rowBreaks count="1" manualBreakCount="1">
    <brk id="55" max="16383" man="1"/>
  </rowBreaks>
  <drawing r:id="rId2"/>
  <extLst>
    <ext xmlns:x14="http://schemas.microsoft.com/office/spreadsheetml/2009/9/main" uri="{CCE6A557-97BC-4b89-ADB6-D9C93CAAB3DF}">
      <x14:dataValidations xmlns:xm="http://schemas.microsoft.com/office/excel/2006/main" count="18">
        <x14:dataValidation type="list" showInputMessage="1" showErrorMessage="1" errorTitle="Error" error="Seleccione un valor de la lista desplegable">
          <x14:formula1>
            <xm:f>INFORMACION!$A$2:$A$3</xm:f>
          </x14:formula1>
          <xm:sqref>B20:B26</xm:sqref>
        </x14:dataValidation>
        <x14:dataValidation type="list" showInputMessage="1" showErrorMessage="1">
          <x14:formula1>
            <xm:f>INFORMACION!$B$2:$B$3</xm:f>
          </x14:formula1>
          <xm:sqref>C20:C26</xm:sqref>
        </x14:dataValidation>
        <x14:dataValidation type="list" showInputMessage="1" showErrorMessage="1">
          <x14:formula1>
            <xm:f>INFORMACION!$C$2:$C$23</xm:f>
          </x14:formula1>
          <xm:sqref>I20:I27</xm:sqref>
        </x14:dataValidation>
        <x14:dataValidation type="list" showInputMessage="1" showErrorMessage="1" errorTitle="Error" error="Seleccione una opción de la lista desplegable">
          <x14:formula1>
            <xm:f>INFORMACION!$D$2:$D$7</xm:f>
          </x14:formula1>
          <xm:sqref>G20:G26</xm:sqref>
        </x14:dataValidation>
        <x14:dataValidation type="list" allowBlank="1" showInputMessage="1" showErrorMessage="1" errorTitle="Error" error="Seleccione el tipo de vinculación del listado">
          <x14:formula1>
            <xm:f>INFORMACION!$F$3:$F$4</xm:f>
          </x14:formula1>
          <xm:sqref>D9:G9</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una opción del listado">
          <x14:formula1>
            <xm:f>INFORMACION!$T$2:$T$4</xm:f>
          </x14:formula1>
          <xm:sqref>E17 G16</xm:sqref>
        </x14:dataValidation>
        <x14:dataValidation type="list" allowBlank="1" showInputMessage="1" showErrorMessage="1" errorTitle="Error" error="Seleccione un Item de la lista">
          <x14:formula1>
            <xm:f>INFORMACION!$W$2:$W$14</xm:f>
          </x14:formula1>
          <xm:sqref>B49:D53</xm:sqref>
        </x14:dataValidation>
        <x14:dataValidation type="list" allowBlank="1" showInputMessage="1" showErrorMessage="1" errorTitle="Error" error="Seleccione una opción del listado">
          <x14:formula1>
            <xm:f>INFORMACION!$X$2:$X$5</xm:f>
          </x14:formula1>
          <xm:sqref>J49:N53</xm:sqref>
        </x14:dataValidation>
        <x14:dataValidation type="list" allowBlank="1" showInputMessage="1" showErrorMessage="1" errorTitle="Error" error="Seleccione un Item de la lista">
          <x14:formula1>
            <xm:f>INFORMACION!$A$2:$A$3</xm:f>
          </x14:formula1>
          <xm:sqref>B64:D68</xm:sqref>
        </x14:dataValidation>
        <x14:dataValidation type="list" allowBlank="1" showInputMessage="1" showErrorMessage="1" errorTitle="Error" error="Seleccione una opción del listado">
          <x14:formula1>
            <xm:f>INFORMACION!$Y$2:$Y$4</xm:f>
          </x14:formula1>
          <xm:sqref>J64:N68</xm:sqref>
        </x14:dataValidation>
        <x14:dataValidation type="list" allowBlank="1" showInputMessage="1" showErrorMessage="1" errorTitle="Error" error="Seleccione un Item de la lista">
          <x14:formula1>
            <xm:f>INFORMACION!$Z$2:$Z$9</xm:f>
          </x14:formula1>
          <xm:sqref>B58:D59</xm:sqref>
        </x14:dataValidation>
        <x14:dataValidation type="list" allowBlank="1" showInputMessage="1" showErrorMessage="1" errorTitle="Error" error="Seleccione una opción del listado">
          <x14:formula1>
            <xm:f>INFORMACION!$AB$2:$AB$12</xm:f>
          </x14:formula1>
          <xm:sqref>J58:N59</xm:sqref>
        </x14:dataValidation>
        <x14:dataValidation type="list" allowBlank="1" showInputMessage="1" showErrorMessage="1" errorTitle="Error" error="Seleccione un Item de la lista">
          <x14:formula1>
            <xm:f>INFORMACION!$AC$2:$AC$8</xm:f>
          </x14:formula1>
          <xm:sqref>B73:D77</xm:sqref>
        </x14:dataValidation>
        <x14:dataValidation type="list" allowBlank="1" showInputMessage="1" showErrorMessage="1" errorTitle="Error" error="Seleccione una opción del listado">
          <x14:formula1>
            <xm:f>INFORMACION!$AD$2:$AD$5</xm:f>
          </x14:formula1>
          <xm:sqref>J73:N77</xm:sqref>
        </x14:dataValidation>
        <x14:dataValidation type="list" allowBlank="1" showInputMessage="1" showErrorMessage="1" errorTitle="Error" error="Seleccione una opción de la lista">
          <x14:formula1>
            <xm:f>INFORMACION!$AE$2:$AE$5</xm:f>
          </x14:formula1>
          <xm:sqref>B40:D44</xm:sqref>
        </x14:dataValidation>
        <x14:dataValidation type="list" allowBlank="1" showInputMessage="1" showErrorMessage="1" errorTitle="Error" error="Seleccione una opción de la lista">
          <x14:formula1>
            <xm:f>INFORMACION!$AF$2:$AF$3</xm:f>
          </x14:formula1>
          <xm:sqref>J40:N44</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97"/>
  <sheetViews>
    <sheetView zoomScale="90" zoomScaleNormal="90" workbookViewId="0">
      <selection activeCell="E8" sqref="E8"/>
    </sheetView>
  </sheetViews>
  <sheetFormatPr baseColWidth="10" defaultColWidth="11.42578125" defaultRowHeight="12.75" x14ac:dyDescent="0.2"/>
  <cols>
    <col min="1" max="1" width="3.7109375" style="91" bestFit="1" customWidth="1"/>
    <col min="2" max="2" width="10" style="91" customWidth="1"/>
    <col min="3" max="3" width="9.5703125" style="91" customWidth="1"/>
    <col min="4" max="4" width="10.5703125" style="166" customWidth="1"/>
    <col min="5" max="5" width="54" style="91" customWidth="1"/>
    <col min="6" max="6" width="3.7109375" style="91" customWidth="1"/>
    <col min="7" max="7" width="26.28515625" style="91" customWidth="1"/>
    <col min="8" max="9" width="3.7109375" style="91" customWidth="1"/>
    <col min="10" max="10" width="5.5703125" style="91" bestFit="1" customWidth="1"/>
    <col min="11" max="11" width="6" style="91" bestFit="1" customWidth="1"/>
    <col min="12" max="13" width="6" style="91" customWidth="1"/>
    <col min="14" max="18" width="9.28515625" style="91" customWidth="1"/>
    <col min="19" max="19" width="10" style="91" customWidth="1"/>
    <col min="20" max="16384" width="11.42578125" style="91"/>
  </cols>
  <sheetData>
    <row r="1" spans="1:19" x14ac:dyDescent="0.2">
      <c r="A1" s="408" t="s">
        <v>24</v>
      </c>
      <c r="B1" s="409"/>
      <c r="C1" s="409"/>
      <c r="D1" s="409"/>
      <c r="E1" s="409"/>
      <c r="F1" s="409"/>
      <c r="G1" s="409"/>
      <c r="H1" s="409"/>
      <c r="I1" s="409"/>
      <c r="J1" s="409"/>
      <c r="K1" s="409"/>
      <c r="L1" s="409"/>
      <c r="M1" s="409"/>
      <c r="N1" s="409"/>
      <c r="O1" s="409"/>
      <c r="P1" s="409"/>
      <c r="Q1" s="409"/>
      <c r="R1" s="409"/>
      <c r="S1" s="410"/>
    </row>
    <row r="2" spans="1:19" ht="13.5" thickBot="1" x14ac:dyDescent="0.25">
      <c r="A2" s="377" t="s">
        <v>278</v>
      </c>
      <c r="B2" s="378"/>
      <c r="C2" s="378"/>
      <c r="D2" s="378"/>
      <c r="E2" s="378"/>
      <c r="F2" s="378"/>
      <c r="G2" s="378"/>
      <c r="H2" s="378"/>
      <c r="I2" s="378"/>
      <c r="J2" s="378"/>
      <c r="K2" s="378"/>
      <c r="L2" s="378"/>
      <c r="M2" s="378"/>
      <c r="N2" s="378"/>
      <c r="O2" s="378"/>
      <c r="P2" s="378"/>
      <c r="Q2" s="378"/>
      <c r="R2" s="378"/>
      <c r="S2" s="411"/>
    </row>
    <row r="3" spans="1:19" ht="13.5" thickBot="1" x14ac:dyDescent="0.25">
      <c r="A3" s="377" t="s">
        <v>153</v>
      </c>
      <c r="B3" s="378"/>
      <c r="C3" s="378"/>
      <c r="D3" s="378"/>
      <c r="E3" s="378"/>
      <c r="F3" s="378"/>
      <c r="G3" s="378"/>
      <c r="H3" s="378"/>
      <c r="I3" s="378"/>
      <c r="J3" s="378"/>
      <c r="K3" s="378"/>
      <c r="L3" s="378"/>
      <c r="M3" s="378"/>
      <c r="N3" s="378"/>
      <c r="O3" s="378" t="s">
        <v>0</v>
      </c>
      <c r="P3" s="411"/>
      <c r="Q3" s="434">
        <f>'RESUMEN-DPTO'!AK8</f>
        <v>0</v>
      </c>
      <c r="R3" s="435"/>
      <c r="S3" s="80"/>
    </row>
    <row r="4" spans="1:19" ht="13.5" thickBot="1" x14ac:dyDescent="0.25">
      <c r="A4" s="115"/>
      <c r="B4" s="103"/>
      <c r="C4" s="103"/>
      <c r="D4" s="116"/>
      <c r="E4" s="103"/>
      <c r="F4" s="103"/>
      <c r="G4" s="103"/>
      <c r="H4" s="103"/>
      <c r="I4" s="103"/>
      <c r="J4" s="103"/>
      <c r="K4" s="103"/>
      <c r="L4" s="103"/>
      <c r="M4" s="103"/>
      <c r="N4" s="103"/>
      <c r="O4" s="103"/>
      <c r="P4" s="103"/>
      <c r="Q4" s="103"/>
      <c r="R4" s="103"/>
      <c r="S4" s="80"/>
    </row>
    <row r="5" spans="1:19" ht="13.5" thickBot="1" x14ac:dyDescent="0.25">
      <c r="A5" s="377" t="s">
        <v>56</v>
      </c>
      <c r="B5" s="378"/>
      <c r="C5" s="378"/>
      <c r="D5" s="379">
        <f>'RESUMEN-DPTO'!D8:O8</f>
        <v>0</v>
      </c>
      <c r="E5" s="380"/>
      <c r="F5" s="380"/>
      <c r="G5" s="381"/>
      <c r="H5" s="103"/>
      <c r="I5" s="103"/>
      <c r="J5" s="386" t="s">
        <v>28</v>
      </c>
      <c r="K5" s="386"/>
      <c r="L5" s="386"/>
      <c r="M5" s="386"/>
      <c r="N5" s="379">
        <f>'RESUMEN-DPTO'!T8</f>
        <v>0</v>
      </c>
      <c r="O5" s="387"/>
      <c r="P5" s="387"/>
      <c r="Q5" s="387"/>
      <c r="R5" s="388"/>
      <c r="S5" s="80"/>
    </row>
    <row r="6" spans="1:19" ht="3" customHeight="1" thickBot="1" x14ac:dyDescent="0.25">
      <c r="A6" s="117"/>
      <c r="B6" s="118"/>
      <c r="C6" s="118"/>
      <c r="D6" s="116"/>
      <c r="E6" s="103"/>
      <c r="F6" s="103"/>
      <c r="G6" s="103"/>
      <c r="H6" s="103"/>
      <c r="I6" s="103"/>
      <c r="J6" s="203"/>
      <c r="K6" s="203"/>
      <c r="L6" s="203"/>
      <c r="M6" s="203"/>
      <c r="N6" s="103"/>
      <c r="O6" s="103"/>
      <c r="P6" s="103"/>
      <c r="Q6" s="103"/>
      <c r="R6" s="103"/>
      <c r="S6" s="80"/>
    </row>
    <row r="7" spans="1:19" ht="13.5" thickBot="1" x14ac:dyDescent="0.25">
      <c r="A7" s="377" t="s">
        <v>138</v>
      </c>
      <c r="B7" s="378"/>
      <c r="C7" s="378"/>
      <c r="D7" s="382"/>
      <c r="E7" s="383"/>
      <c r="F7" s="383"/>
      <c r="G7" s="384"/>
      <c r="H7" s="103"/>
      <c r="I7" s="103"/>
      <c r="J7" s="386" t="s">
        <v>55</v>
      </c>
      <c r="K7" s="386"/>
      <c r="L7" s="386"/>
      <c r="M7" s="386"/>
      <c r="N7" s="389"/>
      <c r="O7" s="390"/>
      <c r="P7" s="390"/>
      <c r="Q7" s="390"/>
      <c r="R7" s="391"/>
      <c r="S7" s="80"/>
    </row>
    <row r="8" spans="1:19" ht="2.25" customHeight="1" thickBot="1" x14ac:dyDescent="0.25">
      <c r="A8" s="117"/>
      <c r="B8" s="118"/>
      <c r="C8" s="118"/>
      <c r="D8" s="116"/>
      <c r="E8" s="103"/>
      <c r="F8" s="103"/>
      <c r="G8" s="103"/>
      <c r="H8" s="103"/>
      <c r="I8" s="103"/>
      <c r="J8" s="203"/>
      <c r="K8" s="203"/>
      <c r="L8" s="203"/>
      <c r="M8" s="203"/>
      <c r="N8" s="103"/>
      <c r="O8" s="103"/>
      <c r="P8" s="103"/>
      <c r="Q8" s="103"/>
      <c r="R8" s="103"/>
      <c r="S8" s="80"/>
    </row>
    <row r="9" spans="1:19" ht="13.5" thickBot="1" x14ac:dyDescent="0.25">
      <c r="A9" s="377" t="s">
        <v>42</v>
      </c>
      <c r="B9" s="378"/>
      <c r="C9" s="378"/>
      <c r="D9" s="385"/>
      <c r="E9" s="383"/>
      <c r="F9" s="383"/>
      <c r="G9" s="384"/>
      <c r="H9" s="103"/>
      <c r="I9" s="103"/>
      <c r="J9" s="386" t="s">
        <v>106</v>
      </c>
      <c r="K9" s="386"/>
      <c r="L9" s="386"/>
      <c r="M9" s="386"/>
      <c r="N9" s="392"/>
      <c r="O9" s="390"/>
      <c r="P9" s="390"/>
      <c r="Q9" s="390"/>
      <c r="R9" s="391"/>
      <c r="S9" s="80"/>
    </row>
    <row r="10" spans="1:19" ht="2.25" customHeight="1" thickBot="1" x14ac:dyDescent="0.25">
      <c r="A10" s="117"/>
      <c r="B10" s="118"/>
      <c r="C10" s="118"/>
      <c r="D10" s="116"/>
      <c r="E10" s="103"/>
      <c r="F10" s="103"/>
      <c r="G10" s="103"/>
      <c r="H10" s="103"/>
      <c r="I10" s="103"/>
      <c r="J10" s="118"/>
      <c r="K10" s="118"/>
      <c r="L10" s="118"/>
      <c r="M10" s="118"/>
      <c r="N10" s="103"/>
      <c r="O10" s="103"/>
      <c r="P10" s="103"/>
      <c r="Q10" s="103"/>
      <c r="R10" s="103"/>
      <c r="S10" s="80"/>
    </row>
    <row r="11" spans="1:19" ht="13.5" thickBot="1" x14ac:dyDescent="0.25">
      <c r="A11" s="377" t="s">
        <v>139</v>
      </c>
      <c r="B11" s="378"/>
      <c r="C11" s="378"/>
      <c r="D11" s="385"/>
      <c r="E11" s="383"/>
      <c r="F11" s="383"/>
      <c r="G11" s="384"/>
      <c r="H11" s="103"/>
      <c r="I11" s="103"/>
      <c r="J11" s="386" t="s">
        <v>109</v>
      </c>
      <c r="K11" s="386"/>
      <c r="L11" s="386"/>
      <c r="M11" s="386"/>
      <c r="N11" s="393"/>
      <c r="O11" s="394"/>
      <c r="P11" s="394"/>
      <c r="Q11" s="394"/>
      <c r="R11" s="395"/>
      <c r="S11" s="80"/>
    </row>
    <row r="12" spans="1:19" ht="6.75" customHeight="1" thickBot="1" x14ac:dyDescent="0.25">
      <c r="A12" s="120"/>
      <c r="B12" s="104"/>
      <c r="C12" s="104"/>
      <c r="D12" s="121"/>
      <c r="E12" s="104"/>
      <c r="F12" s="104"/>
      <c r="G12" s="104"/>
      <c r="H12" s="104"/>
      <c r="I12" s="104"/>
      <c r="J12" s="104"/>
      <c r="K12" s="104"/>
      <c r="L12" s="104"/>
      <c r="M12" s="104"/>
      <c r="N12" s="104"/>
      <c r="O12" s="104"/>
      <c r="P12" s="104"/>
      <c r="Q12" s="104"/>
      <c r="R12" s="104"/>
      <c r="S12" s="81"/>
    </row>
    <row r="13" spans="1:19" ht="13.5" thickBot="1" x14ac:dyDescent="0.25">
      <c r="A13" s="405" t="s">
        <v>26</v>
      </c>
      <c r="B13" s="406"/>
      <c r="C13" s="406"/>
      <c r="D13" s="406"/>
      <c r="E13" s="406"/>
      <c r="F13" s="406"/>
      <c r="G13" s="406"/>
      <c r="H13" s="406"/>
      <c r="I13" s="406"/>
      <c r="J13" s="406"/>
      <c r="K13" s="406"/>
      <c r="L13" s="406"/>
      <c r="M13" s="406"/>
      <c r="N13" s="406"/>
      <c r="O13" s="406"/>
      <c r="P13" s="406"/>
      <c r="Q13" s="406"/>
      <c r="R13" s="406"/>
      <c r="S13" s="407"/>
    </row>
    <row r="14" spans="1:19" ht="4.5" customHeight="1" thickBot="1" x14ac:dyDescent="0.25">
      <c r="A14" s="122"/>
      <c r="B14" s="105"/>
      <c r="C14" s="105"/>
      <c r="D14" s="105"/>
      <c r="E14" s="105"/>
      <c r="F14" s="105"/>
      <c r="G14" s="105"/>
      <c r="H14" s="105"/>
      <c r="I14" s="105"/>
      <c r="J14" s="105"/>
      <c r="K14" s="105"/>
      <c r="L14" s="105"/>
      <c r="M14" s="105"/>
      <c r="N14" s="105"/>
      <c r="O14" s="105"/>
      <c r="P14" s="105"/>
      <c r="Q14" s="105"/>
      <c r="R14" s="105"/>
      <c r="S14" s="82"/>
    </row>
    <row r="15" spans="1:19" s="124" customFormat="1" ht="3" customHeight="1" thickBot="1" x14ac:dyDescent="0.25">
      <c r="A15" s="208"/>
      <c r="B15" s="209"/>
      <c r="C15" s="209"/>
      <c r="D15" s="209"/>
      <c r="E15" s="209"/>
      <c r="F15" s="209"/>
      <c r="G15" s="209"/>
      <c r="H15" s="209"/>
      <c r="I15" s="209"/>
      <c r="J15" s="209"/>
      <c r="K15" s="209"/>
      <c r="L15" s="209"/>
      <c r="M15" s="209"/>
      <c r="N15" s="209"/>
      <c r="O15" s="209"/>
      <c r="P15" s="209"/>
      <c r="Q15" s="209"/>
      <c r="R15" s="209"/>
      <c r="S15" s="83"/>
    </row>
    <row r="16" spans="1:19" s="124" customFormat="1" ht="13.5" thickBot="1" x14ac:dyDescent="0.25">
      <c r="A16" s="429" t="s">
        <v>273</v>
      </c>
      <c r="B16" s="430"/>
      <c r="C16" s="430"/>
      <c r="D16" s="430"/>
      <c r="E16" s="430"/>
      <c r="F16" s="100"/>
      <c r="G16" s="431" t="s">
        <v>145</v>
      </c>
      <c r="H16" s="432"/>
      <c r="I16" s="432"/>
      <c r="J16" s="432"/>
      <c r="K16" s="433"/>
      <c r="L16" s="209"/>
      <c r="M16" s="209"/>
      <c r="N16" s="209"/>
      <c r="O16" s="209"/>
      <c r="P16" s="209"/>
      <c r="Q16" s="209"/>
      <c r="R16" s="209"/>
      <c r="S16" s="83"/>
    </row>
    <row r="17" spans="1:19" s="124" customFormat="1" ht="3" customHeight="1" thickBot="1" x14ac:dyDescent="0.25">
      <c r="A17" s="208"/>
      <c r="B17" s="209"/>
      <c r="C17" s="209"/>
      <c r="D17" s="209"/>
      <c r="E17" s="209"/>
      <c r="F17" s="209"/>
      <c r="G17" s="209"/>
      <c r="H17" s="209"/>
      <c r="I17" s="209"/>
      <c r="J17" s="209"/>
      <c r="K17" s="209"/>
      <c r="L17" s="209"/>
      <c r="M17" s="209"/>
      <c r="N17" s="209"/>
      <c r="O17" s="209"/>
      <c r="P17" s="209"/>
      <c r="Q17" s="209"/>
      <c r="R17" s="209"/>
      <c r="S17" s="83"/>
    </row>
    <row r="18" spans="1:19" x14ac:dyDescent="0.2">
      <c r="A18" s="376" t="s">
        <v>25</v>
      </c>
      <c r="B18" s="413" t="s">
        <v>264</v>
      </c>
      <c r="C18" s="415" t="s">
        <v>265</v>
      </c>
      <c r="D18" s="423" t="s">
        <v>143</v>
      </c>
      <c r="E18" s="424"/>
      <c r="F18" s="424"/>
      <c r="G18" s="425"/>
      <c r="H18" s="417" t="s">
        <v>260</v>
      </c>
      <c r="I18" s="419" t="s">
        <v>261</v>
      </c>
      <c r="J18" s="421" t="s">
        <v>262</v>
      </c>
      <c r="K18" s="376" t="s">
        <v>263</v>
      </c>
      <c r="L18" s="374"/>
      <c r="M18" s="375"/>
      <c r="N18" s="373" t="s">
        <v>123</v>
      </c>
      <c r="O18" s="374"/>
      <c r="P18" s="374"/>
      <c r="Q18" s="374"/>
      <c r="R18" s="374"/>
      <c r="S18" s="375"/>
    </row>
    <row r="19" spans="1:19" ht="63.75" customHeight="1" thickBot="1" x14ac:dyDescent="0.25">
      <c r="A19" s="412"/>
      <c r="B19" s="414"/>
      <c r="C19" s="416"/>
      <c r="D19" s="44" t="s">
        <v>266</v>
      </c>
      <c r="E19" s="42" t="s">
        <v>257</v>
      </c>
      <c r="F19" s="207" t="s">
        <v>258</v>
      </c>
      <c r="G19" s="78" t="s">
        <v>259</v>
      </c>
      <c r="H19" s="418"/>
      <c r="I19" s="420"/>
      <c r="J19" s="422"/>
      <c r="K19" s="206" t="s">
        <v>142</v>
      </c>
      <c r="L19" s="207" t="s">
        <v>140</v>
      </c>
      <c r="M19" s="84" t="s">
        <v>141</v>
      </c>
      <c r="N19" s="126" t="s">
        <v>134</v>
      </c>
      <c r="O19" s="205" t="s">
        <v>135</v>
      </c>
      <c r="P19" s="207" t="s">
        <v>125</v>
      </c>
      <c r="Q19" s="207" t="s">
        <v>136</v>
      </c>
      <c r="R19" s="207" t="s">
        <v>124</v>
      </c>
      <c r="S19" s="84" t="s">
        <v>137</v>
      </c>
    </row>
    <row r="20" spans="1:19" x14ac:dyDescent="0.2">
      <c r="A20" s="128">
        <v>1</v>
      </c>
      <c r="B20" s="129"/>
      <c r="C20" s="129"/>
      <c r="D20" s="130"/>
      <c r="E20" s="131"/>
      <c r="F20" s="131"/>
      <c r="G20" s="107"/>
      <c r="H20" s="132"/>
      <c r="I20" s="129"/>
      <c r="J20" s="133"/>
      <c r="K20" s="132"/>
      <c r="L20" s="129"/>
      <c r="M20" s="133"/>
      <c r="N20" s="134">
        <f>IFERROR((K20+L20+M20),0)</f>
        <v>0</v>
      </c>
      <c r="O20" s="135">
        <f>IFERROR((N20*I20)*(J20/100),0)</f>
        <v>0</v>
      </c>
      <c r="P20" s="135">
        <f>IFERROR(((IF(I20&gt;=16,15,((I20*15)/16))*J20)/100)/H20,0)</f>
        <v>0</v>
      </c>
      <c r="Q20" s="135">
        <f>IFERROR(((IF(I20&gt;=16,30,((I20*30)/16))*J20)/100)/H20,0)</f>
        <v>0</v>
      </c>
      <c r="R20" s="136">
        <f>IFERROR(IF(B20="Pregrado",((IF(I20&gt;=16,VLOOKUP('P24'!G20,INFORMACION!$D:$E,2,FALSE)*N20,((VLOOKUP('P24'!G20,INFORMACION!$D:$E,2,FALSE)*N20)*I20)/16)))*(J20/100),((IF(I20&gt;=16,(VLOOKUP('P24'!G20,INFORMACION!$D:$E,2,FALSE)+10)*N20,(((VLOOKUP('P24'!G20,INFORMACION!$D:$E,2,FALSE)+10)*N20)*I20)/16)))*(J20/100)),0)</f>
        <v>0</v>
      </c>
      <c r="S20" s="85">
        <f>IFERROR(O20+P20+Q20+R20,0)</f>
        <v>0</v>
      </c>
    </row>
    <row r="21" spans="1:19" x14ac:dyDescent="0.2">
      <c r="A21" s="137">
        <v>2</v>
      </c>
      <c r="B21" s="138"/>
      <c r="C21" s="138"/>
      <c r="D21" s="139"/>
      <c r="E21" s="140"/>
      <c r="F21" s="138"/>
      <c r="G21" s="108"/>
      <c r="H21" s="141"/>
      <c r="I21" s="138"/>
      <c r="J21" s="142"/>
      <c r="K21" s="141"/>
      <c r="L21" s="138"/>
      <c r="M21" s="142"/>
      <c r="N21" s="143">
        <f t="shared" ref="N21:N26" si="0">IFERROR((K21+L21+M21),0)</f>
        <v>0</v>
      </c>
      <c r="O21" s="144">
        <f t="shared" ref="O21:O26" si="1">IFERROR((N21*I21)*(J21/100),0)</f>
        <v>0</v>
      </c>
      <c r="P21" s="144">
        <f t="shared" ref="P21:P26" si="2">IFERROR(((IF(I21&gt;=16,15,((I21*15)/16))*J21)/100)/H21,0)</f>
        <v>0</v>
      </c>
      <c r="Q21" s="144">
        <f t="shared" ref="Q21:Q26" si="3">IFERROR(((IF(I21&gt;=16,30,((I21*30)/16))*J21)/100)/H21,0)</f>
        <v>0</v>
      </c>
      <c r="R21" s="145">
        <f>IFERROR(IF(B21="Pregrado",((IF(I21&gt;=16,VLOOKUP('P24'!G21,INFORMACION!$D:$E,2,FALSE)*N21,((VLOOKUP('P24'!G21,INFORMACION!$D:$E,2,FALSE)*N21)*I21)/16)))*(J21/100),((IF(I21&gt;=16,(VLOOKUP('P24'!G21,INFORMACION!$D:$E,2,FALSE)+10)*N21,(((VLOOKUP('P24'!G21,INFORMACION!$D:$E,2,FALSE)+10)*N21)*I21)/16)))*(J21/100)),0)</f>
        <v>0</v>
      </c>
      <c r="S21" s="86">
        <f t="shared" ref="S21:S26" si="4">IFERROR(O21+P21+Q21+R21,0)</f>
        <v>0</v>
      </c>
    </row>
    <row r="22" spans="1:19" x14ac:dyDescent="0.2">
      <c r="A22" s="137">
        <v>3</v>
      </c>
      <c r="B22" s="138"/>
      <c r="C22" s="138"/>
      <c r="D22" s="139"/>
      <c r="E22" s="140"/>
      <c r="F22" s="138"/>
      <c r="G22" s="108"/>
      <c r="H22" s="141"/>
      <c r="I22" s="138"/>
      <c r="J22" s="142"/>
      <c r="K22" s="141"/>
      <c r="L22" s="138"/>
      <c r="M22" s="142"/>
      <c r="N22" s="143">
        <f t="shared" si="0"/>
        <v>0</v>
      </c>
      <c r="O22" s="144">
        <f t="shared" si="1"/>
        <v>0</v>
      </c>
      <c r="P22" s="144">
        <f t="shared" si="2"/>
        <v>0</v>
      </c>
      <c r="Q22" s="144">
        <f t="shared" si="3"/>
        <v>0</v>
      </c>
      <c r="R22" s="145">
        <f>IFERROR(IF(B22="Pregrado",((IF(I22&gt;=16,VLOOKUP('P24'!G22,INFORMACION!$D:$E,2,FALSE)*N22,((VLOOKUP('P24'!G22,INFORMACION!$D:$E,2,FALSE)*N22)*I22)/16)))*(J22/100),((IF(I22&gt;=16,(VLOOKUP('P24'!G22,INFORMACION!$D:$E,2,FALSE)+10)*N22,(((VLOOKUP('P24'!G22,INFORMACION!$D:$E,2,FALSE)+10)*N22)*I22)/16)))*(J22/100)),0)</f>
        <v>0</v>
      </c>
      <c r="S22" s="86">
        <f t="shared" si="4"/>
        <v>0</v>
      </c>
    </row>
    <row r="23" spans="1:19" x14ac:dyDescent="0.2">
      <c r="A23" s="137">
        <v>4</v>
      </c>
      <c r="B23" s="138"/>
      <c r="C23" s="138"/>
      <c r="D23" s="139"/>
      <c r="E23" s="140"/>
      <c r="F23" s="138"/>
      <c r="G23" s="108"/>
      <c r="H23" s="141"/>
      <c r="I23" s="138"/>
      <c r="J23" s="142"/>
      <c r="K23" s="141"/>
      <c r="L23" s="138"/>
      <c r="M23" s="142"/>
      <c r="N23" s="143">
        <f t="shared" si="0"/>
        <v>0</v>
      </c>
      <c r="O23" s="144">
        <f t="shared" si="1"/>
        <v>0</v>
      </c>
      <c r="P23" s="144">
        <f t="shared" si="2"/>
        <v>0</v>
      </c>
      <c r="Q23" s="144">
        <f t="shared" si="3"/>
        <v>0</v>
      </c>
      <c r="R23" s="145">
        <f>IFERROR(IF(B23="Pregrado",((IF(I23&gt;=16,VLOOKUP('P24'!G23,INFORMACION!$D:$E,2,FALSE)*N23,((VLOOKUP('P24'!G23,INFORMACION!$D:$E,2,FALSE)*N23)*I23)/16)))*(J23/100),((IF(I23&gt;=16,(VLOOKUP('P24'!G23,INFORMACION!$D:$E,2,FALSE)+10)*N23,(((VLOOKUP('P24'!G23,INFORMACION!$D:$E,2,FALSE)+10)*N23)*I23)/16)))*(J23/100)),0)</f>
        <v>0</v>
      </c>
      <c r="S23" s="86">
        <f t="shared" si="4"/>
        <v>0</v>
      </c>
    </row>
    <row r="24" spans="1:19" x14ac:dyDescent="0.2">
      <c r="A24" s="137">
        <v>5</v>
      </c>
      <c r="B24" s="138"/>
      <c r="C24" s="138"/>
      <c r="D24" s="139"/>
      <c r="E24" s="140"/>
      <c r="F24" s="138"/>
      <c r="G24" s="108"/>
      <c r="H24" s="141"/>
      <c r="I24" s="138"/>
      <c r="J24" s="142"/>
      <c r="K24" s="141"/>
      <c r="L24" s="138"/>
      <c r="M24" s="142"/>
      <c r="N24" s="143">
        <f t="shared" si="0"/>
        <v>0</v>
      </c>
      <c r="O24" s="144">
        <f t="shared" si="1"/>
        <v>0</v>
      </c>
      <c r="P24" s="144">
        <f t="shared" si="2"/>
        <v>0</v>
      </c>
      <c r="Q24" s="144">
        <f t="shared" si="3"/>
        <v>0</v>
      </c>
      <c r="R24" s="145">
        <f>IFERROR(IF(B24="Pregrado",((IF(I24&gt;=16,VLOOKUP('P24'!G24,INFORMACION!$D:$E,2,FALSE)*N24,((VLOOKUP('P24'!G24,INFORMACION!$D:$E,2,FALSE)*N24)*I24)/16)))*(J24/100),((IF(I24&gt;=16,(VLOOKUP('P24'!G24,INFORMACION!$D:$E,2,FALSE)+10)*N24,(((VLOOKUP('P24'!G24,INFORMACION!$D:$E,2,FALSE)+10)*N24)*I24)/16)))*(J24/100)),0)</f>
        <v>0</v>
      </c>
      <c r="S24" s="86">
        <f t="shared" si="4"/>
        <v>0</v>
      </c>
    </row>
    <row r="25" spans="1:19" x14ac:dyDescent="0.2">
      <c r="A25" s="137">
        <v>6</v>
      </c>
      <c r="B25" s="138"/>
      <c r="C25" s="138"/>
      <c r="D25" s="139"/>
      <c r="E25" s="138"/>
      <c r="F25" s="138"/>
      <c r="G25" s="108"/>
      <c r="H25" s="141"/>
      <c r="I25" s="138"/>
      <c r="J25" s="142"/>
      <c r="K25" s="141"/>
      <c r="L25" s="138"/>
      <c r="M25" s="142"/>
      <c r="N25" s="143">
        <f t="shared" si="0"/>
        <v>0</v>
      </c>
      <c r="O25" s="144">
        <f t="shared" si="1"/>
        <v>0</v>
      </c>
      <c r="P25" s="144">
        <f t="shared" si="2"/>
        <v>0</v>
      </c>
      <c r="Q25" s="144">
        <f t="shared" si="3"/>
        <v>0</v>
      </c>
      <c r="R25" s="145">
        <f>IFERROR(IF(B25="Pregrado",((IF(I25&gt;=16,VLOOKUP('P24'!G25,INFORMACION!$D:$E,2,FALSE)*N25,((VLOOKUP('P24'!G25,INFORMACION!$D:$E,2,FALSE)*N25)*I25)/16)))*(J25/100),((IF(I25&gt;=16,(VLOOKUP('P24'!G25,INFORMACION!$D:$E,2,FALSE)+10)*N25,(((VLOOKUP('P24'!G25,INFORMACION!$D:$E,2,FALSE)+10)*N25)*I25)/16)))*(J25/100)),0)</f>
        <v>0</v>
      </c>
      <c r="S25" s="86">
        <f t="shared" si="4"/>
        <v>0</v>
      </c>
    </row>
    <row r="26" spans="1:19" ht="13.5" thickBot="1" x14ac:dyDescent="0.25">
      <c r="A26" s="146">
        <v>7</v>
      </c>
      <c r="B26" s="147"/>
      <c r="C26" s="147"/>
      <c r="D26" s="148"/>
      <c r="E26" s="147"/>
      <c r="F26" s="147"/>
      <c r="G26" s="109"/>
      <c r="H26" s="149"/>
      <c r="I26" s="147"/>
      <c r="J26" s="150"/>
      <c r="K26" s="149"/>
      <c r="L26" s="147"/>
      <c r="M26" s="150"/>
      <c r="N26" s="151">
        <f t="shared" si="0"/>
        <v>0</v>
      </c>
      <c r="O26" s="152">
        <f t="shared" si="1"/>
        <v>0</v>
      </c>
      <c r="P26" s="152">
        <f t="shared" si="2"/>
        <v>0</v>
      </c>
      <c r="Q26" s="152">
        <f t="shared" si="3"/>
        <v>0</v>
      </c>
      <c r="R26" s="153">
        <f>IFERROR(IF(B26="Pregrado",((IF(I26&gt;=16,VLOOKUP('P24'!G26,INFORMACION!$D:$E,2,FALSE)*N26,((VLOOKUP('P24'!G26,INFORMACION!$D:$E,2,FALSE)*N26)*I26)/16)))*(J26/100),((IF(I26&gt;=16,(VLOOKUP('P24'!G26,INFORMACION!$D:$E,2,FALSE)+10)*N26,(((VLOOKUP('P24'!G26,INFORMACION!$D:$E,2,FALSE)+10)*N26)*I26)/16)))*(J26/100)),0)</f>
        <v>0</v>
      </c>
      <c r="S26" s="87">
        <f t="shared" si="4"/>
        <v>0</v>
      </c>
    </row>
    <row r="27" spans="1:19" ht="1.5" customHeight="1" thickBot="1" x14ac:dyDescent="0.25">
      <c r="A27" s="154"/>
      <c r="B27" s="155"/>
      <c r="C27" s="110"/>
      <c r="D27" s="156" t="s">
        <v>270</v>
      </c>
      <c r="E27" s="155"/>
      <c r="F27" s="155"/>
      <c r="G27" s="110"/>
      <c r="H27" s="157">
        <v>1</v>
      </c>
      <c r="I27" s="158">
        <v>16</v>
      </c>
      <c r="J27" s="159">
        <v>100</v>
      </c>
      <c r="K27" s="154"/>
      <c r="L27" s="155"/>
      <c r="M27" s="88"/>
      <c r="N27" s="160"/>
      <c r="O27" s="155"/>
      <c r="P27" s="155"/>
      <c r="Q27" s="155"/>
      <c r="R27" s="155"/>
      <c r="S27" s="88"/>
    </row>
    <row r="28" spans="1:19" ht="15.75" thickBot="1" x14ac:dyDescent="0.25">
      <c r="A28" s="426" t="s">
        <v>144</v>
      </c>
      <c r="B28" s="427"/>
      <c r="C28" s="427"/>
      <c r="D28" s="427"/>
      <c r="E28" s="427"/>
      <c r="F28" s="427"/>
      <c r="G28" s="427"/>
      <c r="H28" s="427"/>
      <c r="I28" s="427"/>
      <c r="J28" s="428"/>
      <c r="K28" s="161">
        <f>SUM(K20:K26)</f>
        <v>0</v>
      </c>
      <c r="L28" s="162">
        <f t="shared" ref="L28:S28" si="5">SUM(L20:L26)</f>
        <v>0</v>
      </c>
      <c r="M28" s="89">
        <f t="shared" si="5"/>
        <v>0</v>
      </c>
      <c r="N28" s="163">
        <f t="shared" si="5"/>
        <v>0</v>
      </c>
      <c r="O28" s="162">
        <f t="shared" si="5"/>
        <v>0</v>
      </c>
      <c r="P28" s="162">
        <f t="shared" si="5"/>
        <v>0</v>
      </c>
      <c r="Q28" s="162">
        <f t="shared" si="5"/>
        <v>0</v>
      </c>
      <c r="R28" s="162">
        <f t="shared" si="5"/>
        <v>0</v>
      </c>
      <c r="S28" s="89">
        <f t="shared" si="5"/>
        <v>0</v>
      </c>
    </row>
    <row r="29" spans="1:19" ht="15.75" thickBot="1" x14ac:dyDescent="0.25">
      <c r="A29" s="426" t="s">
        <v>150</v>
      </c>
      <c r="B29" s="427"/>
      <c r="C29" s="427"/>
      <c r="D29" s="427"/>
      <c r="E29" s="427"/>
      <c r="F29" s="427"/>
      <c r="G29" s="427"/>
      <c r="H29" s="427"/>
      <c r="I29" s="427"/>
      <c r="J29" s="428"/>
      <c r="K29" s="161">
        <v>0</v>
      </c>
      <c r="L29" s="162">
        <v>0</v>
      </c>
      <c r="M29" s="89">
        <v>0</v>
      </c>
      <c r="N29" s="163">
        <v>0</v>
      </c>
      <c r="O29" s="162">
        <v>0</v>
      </c>
      <c r="P29" s="162">
        <f>VLOOKUP(G16,INFORMACION!T:V,2,FALSE)</f>
        <v>0</v>
      </c>
      <c r="Q29" s="162">
        <f>VLOOKUP(G16,INFORMACION!T:V,3,FALSE)</f>
        <v>0</v>
      </c>
      <c r="R29" s="162">
        <v>0</v>
      </c>
      <c r="S29" s="89">
        <f>SUM(P29:Q29)</f>
        <v>0</v>
      </c>
    </row>
    <row r="30" spans="1:19" ht="15.75" thickBot="1" x14ac:dyDescent="0.25">
      <c r="A30" s="426" t="s">
        <v>274</v>
      </c>
      <c r="B30" s="427"/>
      <c r="C30" s="427"/>
      <c r="D30" s="427"/>
      <c r="E30" s="427"/>
      <c r="F30" s="427"/>
      <c r="G30" s="427"/>
      <c r="H30" s="427"/>
      <c r="I30" s="427"/>
      <c r="J30" s="428"/>
      <c r="K30" s="161">
        <f>SUM(K28:K29)</f>
        <v>0</v>
      </c>
      <c r="L30" s="162">
        <f t="shared" ref="L30:S30" si="6">SUM(L28:L29)</f>
        <v>0</v>
      </c>
      <c r="M30" s="89">
        <f t="shared" si="6"/>
        <v>0</v>
      </c>
      <c r="N30" s="163">
        <f t="shared" si="6"/>
        <v>0</v>
      </c>
      <c r="O30" s="162">
        <f t="shared" si="6"/>
        <v>0</v>
      </c>
      <c r="P30" s="162">
        <f t="shared" si="6"/>
        <v>0</v>
      </c>
      <c r="Q30" s="162">
        <f t="shared" si="6"/>
        <v>0</v>
      </c>
      <c r="R30" s="162">
        <f t="shared" si="6"/>
        <v>0</v>
      </c>
      <c r="S30" s="89">
        <f t="shared" si="6"/>
        <v>0</v>
      </c>
    </row>
    <row r="31" spans="1:19" ht="10.5" customHeight="1" x14ac:dyDescent="0.2">
      <c r="A31" s="164"/>
      <c r="B31" s="111"/>
      <c r="C31" s="111"/>
      <c r="D31" s="165"/>
      <c r="E31" s="111"/>
      <c r="F31" s="111"/>
      <c r="G31" s="111"/>
      <c r="H31" s="111"/>
      <c r="I31" s="111"/>
      <c r="J31" s="111"/>
      <c r="K31" s="111"/>
      <c r="L31" s="111"/>
      <c r="M31" s="111"/>
      <c r="N31" s="111"/>
      <c r="O31" s="111"/>
      <c r="P31" s="111"/>
      <c r="Q31" s="111"/>
      <c r="R31" s="111"/>
      <c r="S31" s="90"/>
    </row>
    <row r="32" spans="1:19" ht="13.5" thickBot="1" x14ac:dyDescent="0.25"/>
    <row r="33" spans="1:19" ht="13.5" thickBot="1" x14ac:dyDescent="0.25">
      <c r="G33" s="402" t="s">
        <v>152</v>
      </c>
      <c r="H33" s="403"/>
      <c r="I33" s="403"/>
      <c r="J33" s="403"/>
      <c r="K33" s="403"/>
      <c r="L33" s="403"/>
      <c r="M33" s="403"/>
      <c r="N33" s="404"/>
      <c r="Q33" s="124"/>
    </row>
    <row r="34" spans="1:19" ht="13.5" thickBot="1" x14ac:dyDescent="0.25">
      <c r="G34" s="400" t="s">
        <v>151</v>
      </c>
      <c r="H34" s="396"/>
      <c r="I34" s="396"/>
      <c r="J34" s="396"/>
      <c r="K34" s="396"/>
      <c r="L34" s="401"/>
      <c r="M34" s="400" t="s">
        <v>126</v>
      </c>
      <c r="N34" s="444"/>
      <c r="Q34" s="100"/>
    </row>
    <row r="35" spans="1:19" ht="16.5" thickBot="1" x14ac:dyDescent="0.25">
      <c r="G35" s="397" t="s">
        <v>275</v>
      </c>
      <c r="H35" s="398"/>
      <c r="I35" s="398"/>
      <c r="J35" s="398"/>
      <c r="K35" s="398"/>
      <c r="L35" s="399"/>
      <c r="M35" s="445">
        <f>S30</f>
        <v>0</v>
      </c>
      <c r="N35" s="446"/>
      <c r="Q35" s="124"/>
    </row>
    <row r="36" spans="1:19" x14ac:dyDescent="0.2">
      <c r="G36" s="112"/>
      <c r="H36" s="112"/>
      <c r="I36" s="112"/>
      <c r="J36" s="112"/>
      <c r="K36" s="112"/>
      <c r="L36" s="112"/>
      <c r="M36" s="167"/>
      <c r="N36" s="167"/>
      <c r="Q36" s="124"/>
    </row>
    <row r="37" spans="1:19" ht="13.5" thickBot="1" x14ac:dyDescent="0.25">
      <c r="G37" s="112"/>
      <c r="H37" s="112"/>
      <c r="I37" s="112"/>
      <c r="J37" s="112"/>
      <c r="K37" s="112"/>
      <c r="L37" s="112"/>
      <c r="M37" s="167"/>
      <c r="N37" s="167"/>
      <c r="Q37" s="124"/>
    </row>
    <row r="38" spans="1:19" ht="13.5" thickBot="1" x14ac:dyDescent="0.25">
      <c r="A38" s="405" t="s">
        <v>38</v>
      </c>
      <c r="B38" s="406"/>
      <c r="C38" s="406"/>
      <c r="D38" s="406"/>
      <c r="E38" s="406"/>
      <c r="F38" s="406"/>
      <c r="G38" s="407"/>
      <c r="H38" s="97"/>
      <c r="I38" s="402" t="s">
        <v>157</v>
      </c>
      <c r="J38" s="403"/>
      <c r="K38" s="403"/>
      <c r="L38" s="403"/>
      <c r="M38" s="403"/>
      <c r="N38" s="403"/>
      <c r="O38" s="403"/>
      <c r="P38" s="403"/>
      <c r="Q38" s="403"/>
      <c r="R38" s="403"/>
      <c r="S38" s="404"/>
    </row>
    <row r="39" spans="1:19" ht="13.5" thickBot="1" x14ac:dyDescent="0.25">
      <c r="A39" s="204" t="s">
        <v>25</v>
      </c>
      <c r="B39" s="396" t="s">
        <v>121</v>
      </c>
      <c r="C39" s="396"/>
      <c r="D39" s="396"/>
      <c r="E39" s="396" t="s">
        <v>154</v>
      </c>
      <c r="F39" s="396"/>
      <c r="G39" s="210" t="s">
        <v>155</v>
      </c>
      <c r="I39" s="92" t="s">
        <v>25</v>
      </c>
      <c r="J39" s="400" t="s">
        <v>121</v>
      </c>
      <c r="K39" s="396"/>
      <c r="L39" s="396"/>
      <c r="M39" s="396"/>
      <c r="N39" s="444"/>
      <c r="O39" s="451" t="s">
        <v>154</v>
      </c>
      <c r="P39" s="452"/>
      <c r="Q39" s="452"/>
      <c r="R39" s="453"/>
      <c r="S39" s="92" t="s">
        <v>159</v>
      </c>
    </row>
    <row r="40" spans="1:19" ht="20.100000000000001" customHeight="1" x14ac:dyDescent="0.2">
      <c r="A40" s="169">
        <v>1</v>
      </c>
      <c r="B40" s="450"/>
      <c r="C40" s="450"/>
      <c r="D40" s="450"/>
      <c r="E40" s="454"/>
      <c r="F40" s="454"/>
      <c r="G40" s="93"/>
      <c r="I40" s="169">
        <v>1</v>
      </c>
      <c r="J40" s="450"/>
      <c r="K40" s="450"/>
      <c r="L40" s="450"/>
      <c r="M40" s="450"/>
      <c r="N40" s="450"/>
      <c r="O40" s="458"/>
      <c r="P40" s="459"/>
      <c r="Q40" s="459"/>
      <c r="R40" s="460"/>
      <c r="S40" s="93"/>
    </row>
    <row r="41" spans="1:19" ht="20.100000000000001" customHeight="1" x14ac:dyDescent="0.2">
      <c r="A41" s="137">
        <v>2</v>
      </c>
      <c r="B41" s="450"/>
      <c r="C41" s="450"/>
      <c r="D41" s="450"/>
      <c r="E41" s="436"/>
      <c r="F41" s="436"/>
      <c r="G41" s="99"/>
      <c r="I41" s="137">
        <v>2</v>
      </c>
      <c r="J41" s="450"/>
      <c r="K41" s="450"/>
      <c r="L41" s="450"/>
      <c r="M41" s="450"/>
      <c r="N41" s="450"/>
      <c r="O41" s="438"/>
      <c r="P41" s="439"/>
      <c r="Q41" s="439"/>
      <c r="R41" s="440"/>
      <c r="S41" s="94"/>
    </row>
    <row r="42" spans="1:19" ht="20.100000000000001" customHeight="1" x14ac:dyDescent="0.2">
      <c r="A42" s="137">
        <v>3</v>
      </c>
      <c r="B42" s="450"/>
      <c r="C42" s="450"/>
      <c r="D42" s="450"/>
      <c r="E42" s="436"/>
      <c r="F42" s="436"/>
      <c r="G42" s="94"/>
      <c r="I42" s="137">
        <v>3</v>
      </c>
      <c r="J42" s="450"/>
      <c r="K42" s="450"/>
      <c r="L42" s="450"/>
      <c r="M42" s="450"/>
      <c r="N42" s="450"/>
      <c r="O42" s="438"/>
      <c r="P42" s="439"/>
      <c r="Q42" s="439"/>
      <c r="R42" s="440"/>
      <c r="S42" s="94"/>
    </row>
    <row r="43" spans="1:19" ht="20.100000000000001" customHeight="1" x14ac:dyDescent="0.2">
      <c r="A43" s="137">
        <v>4</v>
      </c>
      <c r="B43" s="450"/>
      <c r="C43" s="450"/>
      <c r="D43" s="450"/>
      <c r="E43" s="436"/>
      <c r="F43" s="436"/>
      <c r="G43" s="94"/>
      <c r="I43" s="137">
        <v>4</v>
      </c>
      <c r="J43" s="450"/>
      <c r="K43" s="450"/>
      <c r="L43" s="450"/>
      <c r="M43" s="450"/>
      <c r="N43" s="450"/>
      <c r="O43" s="438"/>
      <c r="P43" s="439"/>
      <c r="Q43" s="439"/>
      <c r="R43" s="440"/>
      <c r="S43" s="94"/>
    </row>
    <row r="44" spans="1:19" ht="20.100000000000001" customHeight="1" thickBot="1" x14ac:dyDescent="0.25">
      <c r="A44" s="170">
        <v>5</v>
      </c>
      <c r="B44" s="450"/>
      <c r="C44" s="450"/>
      <c r="D44" s="450"/>
      <c r="E44" s="437"/>
      <c r="F44" s="437"/>
      <c r="G44" s="95"/>
      <c r="H44" s="97"/>
      <c r="I44" s="170">
        <v>5</v>
      </c>
      <c r="J44" s="450"/>
      <c r="K44" s="450"/>
      <c r="L44" s="450"/>
      <c r="M44" s="450"/>
      <c r="N44" s="450"/>
      <c r="O44" s="441"/>
      <c r="P44" s="442"/>
      <c r="Q44" s="442"/>
      <c r="R44" s="443"/>
      <c r="S44" s="95"/>
    </row>
    <row r="45" spans="1:19" ht="13.5" thickBot="1" x14ac:dyDescent="0.25">
      <c r="A45" s="455" t="s">
        <v>156</v>
      </c>
      <c r="B45" s="456"/>
      <c r="C45" s="456"/>
      <c r="D45" s="456"/>
      <c r="E45" s="456"/>
      <c r="F45" s="456"/>
      <c r="G45" s="211">
        <f>SUM(G40:G44)</f>
        <v>0</v>
      </c>
      <c r="H45" s="97"/>
      <c r="I45" s="455" t="s">
        <v>160</v>
      </c>
      <c r="J45" s="456"/>
      <c r="K45" s="456"/>
      <c r="L45" s="456"/>
      <c r="M45" s="456"/>
      <c r="N45" s="456"/>
      <c r="O45" s="456"/>
      <c r="P45" s="456"/>
      <c r="Q45" s="456"/>
      <c r="R45" s="457"/>
      <c r="S45" s="96">
        <f>SUM(S40:S44)</f>
        <v>0</v>
      </c>
    </row>
    <row r="46" spans="1:19" ht="13.5" thickBot="1" x14ac:dyDescent="0.25">
      <c r="A46" s="97"/>
      <c r="B46" s="97"/>
      <c r="C46" s="97"/>
      <c r="D46" s="171"/>
      <c r="E46" s="97"/>
      <c r="F46" s="97"/>
      <c r="G46" s="97"/>
      <c r="H46" s="97"/>
      <c r="I46" s="97"/>
      <c r="J46" s="97"/>
      <c r="K46" s="97"/>
      <c r="L46" s="97"/>
      <c r="M46" s="97"/>
      <c r="N46" s="97"/>
      <c r="O46" s="97"/>
      <c r="P46" s="97"/>
      <c r="Q46" s="97"/>
      <c r="R46" s="97"/>
      <c r="S46" s="97"/>
    </row>
    <row r="47" spans="1:19" ht="13.5" thickBot="1" x14ac:dyDescent="0.25">
      <c r="A47" s="447" t="s">
        <v>245</v>
      </c>
      <c r="B47" s="448"/>
      <c r="C47" s="448"/>
      <c r="D47" s="448"/>
      <c r="E47" s="448"/>
      <c r="F47" s="448"/>
      <c r="G47" s="449"/>
      <c r="H47" s="97"/>
      <c r="I47" s="402" t="s">
        <v>246</v>
      </c>
      <c r="J47" s="403"/>
      <c r="K47" s="403"/>
      <c r="L47" s="403"/>
      <c r="M47" s="403"/>
      <c r="N47" s="403"/>
      <c r="O47" s="403"/>
      <c r="P47" s="403"/>
      <c r="Q47" s="403"/>
      <c r="R47" s="403"/>
      <c r="S47" s="404"/>
    </row>
    <row r="48" spans="1:19" ht="13.5" thickBot="1" x14ac:dyDescent="0.25">
      <c r="A48" s="204" t="s">
        <v>25</v>
      </c>
      <c r="B48" s="396" t="s">
        <v>121</v>
      </c>
      <c r="C48" s="396"/>
      <c r="D48" s="396"/>
      <c r="E48" s="396" t="s">
        <v>174</v>
      </c>
      <c r="F48" s="396"/>
      <c r="G48" s="210" t="s">
        <v>155</v>
      </c>
      <c r="H48" s="97"/>
      <c r="I48" s="92" t="s">
        <v>25</v>
      </c>
      <c r="J48" s="400" t="s">
        <v>121</v>
      </c>
      <c r="K48" s="396"/>
      <c r="L48" s="396"/>
      <c r="M48" s="396"/>
      <c r="N48" s="444"/>
      <c r="O48" s="451" t="s">
        <v>154</v>
      </c>
      <c r="P48" s="452"/>
      <c r="Q48" s="452"/>
      <c r="R48" s="453"/>
      <c r="S48" s="92" t="s">
        <v>159</v>
      </c>
    </row>
    <row r="49" spans="1:19" x14ac:dyDescent="0.2">
      <c r="A49" s="172">
        <v>1</v>
      </c>
      <c r="B49" s="450"/>
      <c r="C49" s="450"/>
      <c r="D49" s="450"/>
      <c r="E49" s="464"/>
      <c r="F49" s="464"/>
      <c r="G49" s="98"/>
      <c r="H49" s="97"/>
      <c r="I49" s="172">
        <v>1</v>
      </c>
      <c r="J49" s="450"/>
      <c r="K49" s="450"/>
      <c r="L49" s="450"/>
      <c r="M49" s="450"/>
      <c r="N49" s="450"/>
      <c r="O49" s="461"/>
      <c r="P49" s="462"/>
      <c r="Q49" s="462"/>
      <c r="R49" s="463"/>
      <c r="S49" s="98"/>
    </row>
    <row r="50" spans="1:19" x14ac:dyDescent="0.2">
      <c r="A50" s="173">
        <v>2</v>
      </c>
      <c r="B50" s="450"/>
      <c r="C50" s="450"/>
      <c r="D50" s="450"/>
      <c r="E50" s="465"/>
      <c r="F50" s="465"/>
      <c r="G50" s="99"/>
      <c r="H50" s="97"/>
      <c r="I50" s="173">
        <v>2</v>
      </c>
      <c r="J50" s="450"/>
      <c r="K50" s="450"/>
      <c r="L50" s="450"/>
      <c r="M50" s="450"/>
      <c r="N50" s="450"/>
      <c r="O50" s="469"/>
      <c r="P50" s="470"/>
      <c r="Q50" s="470"/>
      <c r="R50" s="471"/>
      <c r="S50" s="99"/>
    </row>
    <row r="51" spans="1:19" x14ac:dyDescent="0.2">
      <c r="A51" s="173">
        <v>3</v>
      </c>
      <c r="B51" s="450"/>
      <c r="C51" s="450"/>
      <c r="D51" s="450"/>
      <c r="E51" s="465"/>
      <c r="F51" s="465"/>
      <c r="G51" s="99"/>
      <c r="H51" s="97"/>
      <c r="I51" s="173">
        <v>3</v>
      </c>
      <c r="J51" s="450"/>
      <c r="K51" s="450"/>
      <c r="L51" s="450"/>
      <c r="M51" s="450"/>
      <c r="N51" s="450"/>
      <c r="O51" s="469"/>
      <c r="P51" s="470"/>
      <c r="Q51" s="470"/>
      <c r="R51" s="471"/>
      <c r="S51" s="99"/>
    </row>
    <row r="52" spans="1:19" x14ac:dyDescent="0.2">
      <c r="A52" s="173">
        <v>4</v>
      </c>
      <c r="B52" s="450"/>
      <c r="C52" s="450"/>
      <c r="D52" s="450"/>
      <c r="E52" s="465"/>
      <c r="F52" s="465"/>
      <c r="G52" s="99"/>
      <c r="H52" s="97"/>
      <c r="I52" s="173">
        <v>4</v>
      </c>
      <c r="J52" s="450"/>
      <c r="K52" s="450"/>
      <c r="L52" s="450"/>
      <c r="M52" s="450"/>
      <c r="N52" s="450"/>
      <c r="O52" s="469"/>
      <c r="P52" s="470"/>
      <c r="Q52" s="470"/>
      <c r="R52" s="471"/>
      <c r="S52" s="99"/>
    </row>
    <row r="53" spans="1:19" ht="13.5" thickBot="1" x14ac:dyDescent="0.25">
      <c r="A53" s="170">
        <v>5</v>
      </c>
      <c r="B53" s="450"/>
      <c r="C53" s="450"/>
      <c r="D53" s="450"/>
      <c r="E53" s="472"/>
      <c r="F53" s="472"/>
      <c r="G53" s="95"/>
      <c r="H53" s="97"/>
      <c r="I53" s="170">
        <v>5</v>
      </c>
      <c r="J53" s="450"/>
      <c r="K53" s="450"/>
      <c r="L53" s="450"/>
      <c r="M53" s="450"/>
      <c r="N53" s="450"/>
      <c r="O53" s="466"/>
      <c r="P53" s="467"/>
      <c r="Q53" s="467"/>
      <c r="R53" s="468"/>
      <c r="S53" s="95"/>
    </row>
    <row r="54" spans="1:19" ht="13.5" thickBot="1" x14ac:dyDescent="0.25">
      <c r="A54" s="455" t="s">
        <v>182</v>
      </c>
      <c r="B54" s="456"/>
      <c r="C54" s="456"/>
      <c r="D54" s="456"/>
      <c r="E54" s="456"/>
      <c r="F54" s="456"/>
      <c r="G54" s="211">
        <f>IF(SUM(G49:G53)&gt;40,40,SUM(G49:G53))</f>
        <v>0</v>
      </c>
      <c r="H54" s="97"/>
      <c r="I54" s="455" t="s">
        <v>181</v>
      </c>
      <c r="J54" s="456"/>
      <c r="K54" s="456"/>
      <c r="L54" s="456"/>
      <c r="M54" s="456"/>
      <c r="N54" s="456"/>
      <c r="O54" s="456"/>
      <c r="P54" s="456"/>
      <c r="Q54" s="456"/>
      <c r="R54" s="457"/>
      <c r="S54" s="96">
        <f>IF(SUM(S49:S53)&gt;30,30,SUM(S49:S53))</f>
        <v>0</v>
      </c>
    </row>
    <row r="55" spans="1:19" ht="13.5" thickBot="1" x14ac:dyDescent="0.25">
      <c r="A55" s="209"/>
      <c r="B55" s="209"/>
      <c r="C55" s="209"/>
      <c r="D55" s="209"/>
      <c r="E55" s="209"/>
      <c r="F55" s="209"/>
      <c r="G55" s="100"/>
      <c r="H55" s="97"/>
      <c r="I55" s="209"/>
      <c r="J55" s="209"/>
      <c r="K55" s="209"/>
      <c r="L55" s="209"/>
      <c r="M55" s="209"/>
      <c r="N55" s="209"/>
      <c r="O55" s="209"/>
      <c r="P55" s="209"/>
      <c r="Q55" s="209"/>
      <c r="R55" s="209"/>
      <c r="S55" s="100"/>
    </row>
    <row r="56" spans="1:19" ht="13.5" thickBot="1" x14ac:dyDescent="0.25">
      <c r="A56" s="447" t="s">
        <v>190</v>
      </c>
      <c r="B56" s="448"/>
      <c r="C56" s="448"/>
      <c r="D56" s="448"/>
      <c r="E56" s="448"/>
      <c r="F56" s="448"/>
      <c r="G56" s="449"/>
      <c r="H56" s="97"/>
      <c r="I56" s="402" t="s">
        <v>254</v>
      </c>
      <c r="J56" s="403"/>
      <c r="K56" s="403"/>
      <c r="L56" s="403"/>
      <c r="M56" s="403"/>
      <c r="N56" s="403"/>
      <c r="O56" s="403"/>
      <c r="P56" s="403"/>
      <c r="Q56" s="403"/>
      <c r="R56" s="403"/>
      <c r="S56" s="404"/>
    </row>
    <row r="57" spans="1:19" ht="13.5" thickBot="1" x14ac:dyDescent="0.25">
      <c r="A57" s="204" t="s">
        <v>25</v>
      </c>
      <c r="B57" s="396" t="s">
        <v>121</v>
      </c>
      <c r="C57" s="396"/>
      <c r="D57" s="396"/>
      <c r="E57" s="396" t="s">
        <v>196</v>
      </c>
      <c r="F57" s="396"/>
      <c r="G57" s="210" t="s">
        <v>155</v>
      </c>
      <c r="H57" s="97"/>
      <c r="I57" s="92" t="s">
        <v>25</v>
      </c>
      <c r="J57" s="400" t="s">
        <v>210</v>
      </c>
      <c r="K57" s="396"/>
      <c r="L57" s="396"/>
      <c r="M57" s="396"/>
      <c r="N57" s="444"/>
      <c r="O57" s="451" t="s">
        <v>215</v>
      </c>
      <c r="P57" s="452"/>
      <c r="Q57" s="452"/>
      <c r="R57" s="453"/>
      <c r="S57" s="92" t="s">
        <v>159</v>
      </c>
    </row>
    <row r="58" spans="1:19" ht="21.95" customHeight="1" x14ac:dyDescent="0.2">
      <c r="A58" s="172">
        <v>1</v>
      </c>
      <c r="B58" s="450"/>
      <c r="C58" s="450"/>
      <c r="D58" s="450"/>
      <c r="E58" s="454"/>
      <c r="F58" s="454"/>
      <c r="G58" s="98"/>
      <c r="H58" s="97"/>
      <c r="I58" s="172">
        <v>1</v>
      </c>
      <c r="J58" s="450"/>
      <c r="K58" s="450"/>
      <c r="L58" s="450"/>
      <c r="M58" s="450"/>
      <c r="N58" s="450"/>
      <c r="O58" s="473"/>
      <c r="P58" s="474"/>
      <c r="Q58" s="474"/>
      <c r="R58" s="475"/>
      <c r="S58" s="98"/>
    </row>
    <row r="59" spans="1:19" ht="21.95" customHeight="1" thickBot="1" x14ac:dyDescent="0.25">
      <c r="A59" s="173">
        <v>2</v>
      </c>
      <c r="B59" s="450"/>
      <c r="C59" s="450"/>
      <c r="D59" s="450"/>
      <c r="E59" s="476"/>
      <c r="F59" s="477"/>
      <c r="G59" s="98"/>
      <c r="H59" s="97"/>
      <c r="I59" s="173">
        <v>2</v>
      </c>
      <c r="J59" s="450"/>
      <c r="K59" s="450"/>
      <c r="L59" s="450"/>
      <c r="M59" s="450"/>
      <c r="N59" s="450"/>
      <c r="O59" s="438"/>
      <c r="P59" s="439"/>
      <c r="Q59" s="439"/>
      <c r="R59" s="440"/>
      <c r="S59" s="99"/>
    </row>
    <row r="60" spans="1:19" ht="13.5" thickBot="1" x14ac:dyDescent="0.25">
      <c r="A60" s="455" t="s">
        <v>201</v>
      </c>
      <c r="B60" s="456"/>
      <c r="C60" s="456"/>
      <c r="D60" s="456"/>
      <c r="E60" s="456"/>
      <c r="F60" s="456"/>
      <c r="G60" s="211">
        <f>SUM(G58:G59)</f>
        <v>0</v>
      </c>
      <c r="H60" s="97"/>
      <c r="I60" s="455" t="s">
        <v>216</v>
      </c>
      <c r="J60" s="456"/>
      <c r="K60" s="456"/>
      <c r="L60" s="456"/>
      <c r="M60" s="456"/>
      <c r="N60" s="456"/>
      <c r="O60" s="456"/>
      <c r="P60" s="456"/>
      <c r="Q60" s="456"/>
      <c r="R60" s="457"/>
      <c r="S60" s="96">
        <f>SUM(S58:S59)</f>
        <v>0</v>
      </c>
    </row>
    <row r="61" spans="1:19" ht="13.5" thickBot="1" x14ac:dyDescent="0.25">
      <c r="A61" s="209"/>
      <c r="B61" s="209"/>
      <c r="C61" s="209"/>
      <c r="D61" s="209"/>
      <c r="E61" s="209"/>
      <c r="F61" s="209"/>
      <c r="G61" s="100"/>
      <c r="H61" s="97"/>
      <c r="I61" s="97"/>
      <c r="J61" s="97"/>
      <c r="K61" s="97"/>
      <c r="L61" s="97"/>
      <c r="M61" s="97"/>
      <c r="N61" s="97"/>
      <c r="O61" s="97"/>
      <c r="P61" s="97"/>
      <c r="Q61" s="97"/>
      <c r="R61" s="97"/>
      <c r="S61" s="97"/>
    </row>
    <row r="62" spans="1:19" ht="13.5" thickBot="1" x14ac:dyDescent="0.25">
      <c r="A62" s="447" t="s">
        <v>247</v>
      </c>
      <c r="B62" s="448"/>
      <c r="C62" s="448"/>
      <c r="D62" s="448"/>
      <c r="E62" s="448"/>
      <c r="F62" s="448"/>
      <c r="G62" s="449"/>
      <c r="H62" s="97"/>
      <c r="I62" s="402" t="s">
        <v>248</v>
      </c>
      <c r="J62" s="403"/>
      <c r="K62" s="403"/>
      <c r="L62" s="403"/>
      <c r="M62" s="403"/>
      <c r="N62" s="403"/>
      <c r="O62" s="403"/>
      <c r="P62" s="403"/>
      <c r="Q62" s="403"/>
      <c r="R62" s="403"/>
      <c r="S62" s="404"/>
    </row>
    <row r="63" spans="1:19" ht="13.5" thickBot="1" x14ac:dyDescent="0.25">
      <c r="A63" s="204" t="s">
        <v>25</v>
      </c>
      <c r="B63" s="396" t="s">
        <v>113</v>
      </c>
      <c r="C63" s="396"/>
      <c r="D63" s="396"/>
      <c r="E63" s="396" t="s">
        <v>183</v>
      </c>
      <c r="F63" s="396"/>
      <c r="G63" s="210" t="s">
        <v>155</v>
      </c>
      <c r="H63" s="97"/>
      <c r="I63" s="92" t="s">
        <v>25</v>
      </c>
      <c r="J63" s="400" t="s">
        <v>188</v>
      </c>
      <c r="K63" s="396"/>
      <c r="L63" s="396"/>
      <c r="M63" s="396"/>
      <c r="N63" s="444"/>
      <c r="O63" s="451" t="s">
        <v>154</v>
      </c>
      <c r="P63" s="452"/>
      <c r="Q63" s="452"/>
      <c r="R63" s="453"/>
      <c r="S63" s="92" t="s">
        <v>159</v>
      </c>
    </row>
    <row r="64" spans="1:19" ht="20.100000000000001" customHeight="1" x14ac:dyDescent="0.2">
      <c r="A64" s="172">
        <v>1</v>
      </c>
      <c r="B64" s="450"/>
      <c r="C64" s="450"/>
      <c r="D64" s="450"/>
      <c r="E64" s="454"/>
      <c r="F64" s="454"/>
      <c r="G64" s="98"/>
      <c r="H64" s="97"/>
      <c r="I64" s="172">
        <v>1</v>
      </c>
      <c r="J64" s="450"/>
      <c r="K64" s="450"/>
      <c r="L64" s="450"/>
      <c r="M64" s="450"/>
      <c r="N64" s="450"/>
      <c r="O64" s="473"/>
      <c r="P64" s="474"/>
      <c r="Q64" s="474"/>
      <c r="R64" s="475"/>
      <c r="S64" s="98"/>
    </row>
    <row r="65" spans="1:19" ht="20.100000000000001" customHeight="1" x14ac:dyDescent="0.2">
      <c r="A65" s="173">
        <v>2</v>
      </c>
      <c r="B65" s="450"/>
      <c r="C65" s="450"/>
      <c r="D65" s="450"/>
      <c r="E65" s="436"/>
      <c r="F65" s="436"/>
      <c r="G65" s="99"/>
      <c r="H65" s="97"/>
      <c r="I65" s="173">
        <v>2</v>
      </c>
      <c r="J65" s="450"/>
      <c r="K65" s="450"/>
      <c r="L65" s="450"/>
      <c r="M65" s="450"/>
      <c r="N65" s="450"/>
      <c r="O65" s="438"/>
      <c r="P65" s="439"/>
      <c r="Q65" s="439"/>
      <c r="R65" s="440"/>
      <c r="S65" s="99"/>
    </row>
    <row r="66" spans="1:19" ht="20.100000000000001" customHeight="1" x14ac:dyDescent="0.2">
      <c r="A66" s="173">
        <v>3</v>
      </c>
      <c r="B66" s="450"/>
      <c r="C66" s="450"/>
      <c r="D66" s="450"/>
      <c r="E66" s="436"/>
      <c r="F66" s="436"/>
      <c r="G66" s="99"/>
      <c r="H66" s="97"/>
      <c r="I66" s="173">
        <v>3</v>
      </c>
      <c r="J66" s="450"/>
      <c r="K66" s="450"/>
      <c r="L66" s="450"/>
      <c r="M66" s="450"/>
      <c r="N66" s="450"/>
      <c r="O66" s="438"/>
      <c r="P66" s="439"/>
      <c r="Q66" s="439"/>
      <c r="R66" s="440"/>
      <c r="S66" s="99"/>
    </row>
    <row r="67" spans="1:19" ht="20.100000000000001" customHeight="1" x14ac:dyDescent="0.2">
      <c r="A67" s="173">
        <v>4</v>
      </c>
      <c r="B67" s="450"/>
      <c r="C67" s="450"/>
      <c r="D67" s="450"/>
      <c r="E67" s="436"/>
      <c r="F67" s="436"/>
      <c r="G67" s="99"/>
      <c r="H67" s="97"/>
      <c r="I67" s="173">
        <v>4</v>
      </c>
      <c r="J67" s="450"/>
      <c r="K67" s="450"/>
      <c r="L67" s="450"/>
      <c r="M67" s="450"/>
      <c r="N67" s="450"/>
      <c r="O67" s="438"/>
      <c r="P67" s="439"/>
      <c r="Q67" s="439"/>
      <c r="R67" s="440"/>
      <c r="S67" s="99"/>
    </row>
    <row r="68" spans="1:19" ht="20.100000000000001" customHeight="1" thickBot="1" x14ac:dyDescent="0.25">
      <c r="A68" s="170">
        <v>5</v>
      </c>
      <c r="B68" s="450"/>
      <c r="C68" s="450"/>
      <c r="D68" s="450"/>
      <c r="E68" s="437"/>
      <c r="F68" s="437"/>
      <c r="G68" s="95"/>
      <c r="H68" s="97"/>
      <c r="I68" s="170">
        <v>5</v>
      </c>
      <c r="J68" s="450"/>
      <c r="K68" s="450"/>
      <c r="L68" s="450"/>
      <c r="M68" s="450"/>
      <c r="N68" s="450"/>
      <c r="O68" s="441"/>
      <c r="P68" s="442"/>
      <c r="Q68" s="442"/>
      <c r="R68" s="443"/>
      <c r="S68" s="95"/>
    </row>
    <row r="69" spans="1:19" ht="13.5" thickBot="1" x14ac:dyDescent="0.25">
      <c r="A69" s="455" t="s">
        <v>184</v>
      </c>
      <c r="B69" s="456"/>
      <c r="C69" s="456"/>
      <c r="D69" s="456"/>
      <c r="E69" s="456"/>
      <c r="F69" s="456"/>
      <c r="G69" s="211">
        <f>IF(SUM(G64:G68)&gt;90,90,SUM(G64:G68))</f>
        <v>0</v>
      </c>
      <c r="H69" s="97"/>
      <c r="I69" s="455" t="s">
        <v>189</v>
      </c>
      <c r="J69" s="456"/>
      <c r="K69" s="456"/>
      <c r="L69" s="456"/>
      <c r="M69" s="456"/>
      <c r="N69" s="456"/>
      <c r="O69" s="456"/>
      <c r="P69" s="456"/>
      <c r="Q69" s="456"/>
      <c r="R69" s="457"/>
      <c r="S69" s="96">
        <f>IF(SUM(S64:S68)&gt;15,15,SUM(S64:S68))</f>
        <v>0</v>
      </c>
    </row>
    <row r="70" spans="1:19" ht="13.5" thickBot="1" x14ac:dyDescent="0.25">
      <c r="A70" s="97"/>
      <c r="B70" s="97"/>
      <c r="C70" s="97"/>
      <c r="D70" s="171"/>
      <c r="E70" s="97"/>
      <c r="F70" s="97"/>
      <c r="G70" s="97"/>
      <c r="H70" s="97"/>
      <c r="I70" s="97"/>
      <c r="J70" s="97"/>
      <c r="K70" s="97"/>
      <c r="L70" s="97"/>
      <c r="M70" s="97"/>
      <c r="N70" s="97"/>
      <c r="O70" s="97"/>
      <c r="P70" s="97"/>
      <c r="Q70" s="97"/>
      <c r="R70" s="97"/>
      <c r="S70" s="97"/>
    </row>
    <row r="71" spans="1:19" ht="13.5" thickBot="1" x14ac:dyDescent="0.25">
      <c r="A71" s="447" t="s">
        <v>217</v>
      </c>
      <c r="B71" s="448"/>
      <c r="C71" s="448"/>
      <c r="D71" s="448"/>
      <c r="E71" s="448"/>
      <c r="F71" s="448"/>
      <c r="G71" s="449"/>
      <c r="H71" s="97"/>
      <c r="I71" s="402" t="s">
        <v>249</v>
      </c>
      <c r="J71" s="403"/>
      <c r="K71" s="403"/>
      <c r="L71" s="403"/>
      <c r="M71" s="403"/>
      <c r="N71" s="403"/>
      <c r="O71" s="403"/>
      <c r="P71" s="403"/>
      <c r="Q71" s="403"/>
      <c r="R71" s="403"/>
      <c r="S71" s="404"/>
    </row>
    <row r="72" spans="1:19" ht="13.5" thickBot="1" x14ac:dyDescent="0.25">
      <c r="A72" s="204" t="s">
        <v>25</v>
      </c>
      <c r="B72" s="396" t="s">
        <v>121</v>
      </c>
      <c r="C72" s="396"/>
      <c r="D72" s="396"/>
      <c r="E72" s="396" t="s">
        <v>225</v>
      </c>
      <c r="F72" s="396"/>
      <c r="G72" s="210" t="s">
        <v>155</v>
      </c>
      <c r="H72" s="97"/>
      <c r="I72" s="92" t="s">
        <v>25</v>
      </c>
      <c r="J72" s="400" t="s">
        <v>121</v>
      </c>
      <c r="K72" s="396"/>
      <c r="L72" s="396"/>
      <c r="M72" s="396"/>
      <c r="N72" s="444"/>
      <c r="O72" s="451" t="s">
        <v>151</v>
      </c>
      <c r="P72" s="452"/>
      <c r="Q72" s="452"/>
      <c r="R72" s="453"/>
      <c r="S72" s="92" t="s">
        <v>159</v>
      </c>
    </row>
    <row r="73" spans="1:19" ht="20.100000000000001" customHeight="1" x14ac:dyDescent="0.2">
      <c r="A73" s="172">
        <v>1</v>
      </c>
      <c r="B73" s="450"/>
      <c r="C73" s="450"/>
      <c r="D73" s="450"/>
      <c r="E73" s="454"/>
      <c r="F73" s="454"/>
      <c r="G73" s="98"/>
      <c r="H73" s="97"/>
      <c r="I73" s="172">
        <v>1</v>
      </c>
      <c r="J73" s="450"/>
      <c r="K73" s="450"/>
      <c r="L73" s="450"/>
      <c r="M73" s="450"/>
      <c r="N73" s="450"/>
      <c r="O73" s="473"/>
      <c r="P73" s="474"/>
      <c r="Q73" s="474"/>
      <c r="R73" s="475"/>
      <c r="S73" s="98"/>
    </row>
    <row r="74" spans="1:19" ht="20.100000000000001" customHeight="1" x14ac:dyDescent="0.2">
      <c r="A74" s="173">
        <v>2</v>
      </c>
      <c r="B74" s="450"/>
      <c r="C74" s="450"/>
      <c r="D74" s="450"/>
      <c r="E74" s="436"/>
      <c r="F74" s="436"/>
      <c r="G74" s="99"/>
      <c r="H74" s="97"/>
      <c r="I74" s="173">
        <v>2</v>
      </c>
      <c r="J74" s="450"/>
      <c r="K74" s="450"/>
      <c r="L74" s="450"/>
      <c r="M74" s="450"/>
      <c r="N74" s="450"/>
      <c r="O74" s="438"/>
      <c r="P74" s="439"/>
      <c r="Q74" s="439"/>
      <c r="R74" s="440"/>
      <c r="S74" s="99"/>
    </row>
    <row r="75" spans="1:19" ht="20.100000000000001" customHeight="1" x14ac:dyDescent="0.2">
      <c r="A75" s="173">
        <v>3</v>
      </c>
      <c r="B75" s="450"/>
      <c r="C75" s="450"/>
      <c r="D75" s="450"/>
      <c r="E75" s="436"/>
      <c r="F75" s="436"/>
      <c r="G75" s="99"/>
      <c r="H75" s="97"/>
      <c r="I75" s="173">
        <v>3</v>
      </c>
      <c r="J75" s="450"/>
      <c r="K75" s="450"/>
      <c r="L75" s="450"/>
      <c r="M75" s="450"/>
      <c r="N75" s="450"/>
      <c r="O75" s="438"/>
      <c r="P75" s="439"/>
      <c r="Q75" s="439"/>
      <c r="R75" s="440"/>
      <c r="S75" s="99"/>
    </row>
    <row r="76" spans="1:19" ht="20.100000000000001" customHeight="1" x14ac:dyDescent="0.2">
      <c r="A76" s="173">
        <v>4</v>
      </c>
      <c r="B76" s="450"/>
      <c r="C76" s="450"/>
      <c r="D76" s="450"/>
      <c r="E76" s="436"/>
      <c r="F76" s="436"/>
      <c r="G76" s="99"/>
      <c r="H76" s="97"/>
      <c r="I76" s="173">
        <v>4</v>
      </c>
      <c r="J76" s="450"/>
      <c r="K76" s="450"/>
      <c r="L76" s="450"/>
      <c r="M76" s="450"/>
      <c r="N76" s="450"/>
      <c r="O76" s="438"/>
      <c r="P76" s="439"/>
      <c r="Q76" s="439"/>
      <c r="R76" s="440"/>
      <c r="S76" s="99"/>
    </row>
    <row r="77" spans="1:19" ht="20.100000000000001" customHeight="1" thickBot="1" x14ac:dyDescent="0.25">
      <c r="A77" s="170">
        <v>5</v>
      </c>
      <c r="B77" s="450"/>
      <c r="C77" s="450"/>
      <c r="D77" s="450"/>
      <c r="E77" s="437"/>
      <c r="F77" s="437"/>
      <c r="G77" s="95"/>
      <c r="H77" s="97"/>
      <c r="I77" s="170">
        <v>5</v>
      </c>
      <c r="J77" s="450"/>
      <c r="K77" s="450"/>
      <c r="L77" s="450"/>
      <c r="M77" s="450"/>
      <c r="N77" s="450"/>
      <c r="O77" s="441"/>
      <c r="P77" s="442"/>
      <c r="Q77" s="442"/>
      <c r="R77" s="443"/>
      <c r="S77" s="95"/>
    </row>
    <row r="78" spans="1:19" ht="13.5" thickBot="1" x14ac:dyDescent="0.25">
      <c r="A78" s="455" t="s">
        <v>226</v>
      </c>
      <c r="B78" s="456"/>
      <c r="C78" s="456"/>
      <c r="D78" s="456"/>
      <c r="E78" s="456"/>
      <c r="F78" s="456"/>
      <c r="G78" s="211">
        <f>+SUM(G73:G77)</f>
        <v>0</v>
      </c>
      <c r="H78" s="97"/>
      <c r="I78" s="455" t="s">
        <v>189</v>
      </c>
      <c r="J78" s="456"/>
      <c r="K78" s="456"/>
      <c r="L78" s="456"/>
      <c r="M78" s="456"/>
      <c r="N78" s="456"/>
      <c r="O78" s="456"/>
      <c r="P78" s="456"/>
      <c r="Q78" s="456"/>
      <c r="R78" s="457"/>
      <c r="S78" s="96">
        <f>IF(SUM(S73:S77)&gt;45,45,SUM(S73:S77))</f>
        <v>0</v>
      </c>
    </row>
    <row r="79" spans="1:19" ht="13.5" thickBot="1" x14ac:dyDescent="0.25">
      <c r="A79" s="97"/>
      <c r="B79" s="97"/>
      <c r="C79" s="97"/>
      <c r="D79" s="171"/>
      <c r="E79" s="97"/>
      <c r="F79" s="97"/>
      <c r="G79" s="97"/>
      <c r="H79" s="97"/>
      <c r="I79" s="97"/>
      <c r="J79" s="97"/>
      <c r="K79" s="97"/>
      <c r="L79" s="97"/>
      <c r="M79" s="97"/>
      <c r="N79" s="97"/>
      <c r="O79" s="97"/>
      <c r="P79" s="97"/>
      <c r="Q79" s="97"/>
      <c r="R79" s="97"/>
      <c r="S79" s="97"/>
    </row>
    <row r="80" spans="1:19" ht="13.5" thickBot="1" x14ac:dyDescent="0.25">
      <c r="A80" s="447" t="s">
        <v>14</v>
      </c>
      <c r="B80" s="448"/>
      <c r="C80" s="448"/>
      <c r="D80" s="448"/>
      <c r="E80" s="448"/>
      <c r="F80" s="448"/>
      <c r="G80" s="449"/>
      <c r="H80" s="97"/>
      <c r="I80" s="402" t="s">
        <v>30</v>
      </c>
      <c r="J80" s="403"/>
      <c r="K80" s="403"/>
      <c r="L80" s="403"/>
      <c r="M80" s="403"/>
      <c r="N80" s="403"/>
      <c r="O80" s="403"/>
      <c r="P80" s="403"/>
      <c r="Q80" s="403"/>
      <c r="R80" s="403"/>
      <c r="S80" s="404"/>
    </row>
    <row r="81" spans="1:19" ht="13.5" thickBot="1" x14ac:dyDescent="0.25">
      <c r="A81" s="204" t="s">
        <v>25</v>
      </c>
      <c r="B81" s="401" t="s">
        <v>151</v>
      </c>
      <c r="C81" s="479"/>
      <c r="D81" s="479"/>
      <c r="E81" s="479"/>
      <c r="F81" s="480"/>
      <c r="G81" s="210" t="s">
        <v>155</v>
      </c>
      <c r="H81" s="97"/>
      <c r="I81" s="92" t="s">
        <v>25</v>
      </c>
      <c r="J81" s="400" t="s">
        <v>233</v>
      </c>
      <c r="K81" s="396"/>
      <c r="L81" s="396"/>
      <c r="M81" s="396"/>
      <c r="N81" s="444"/>
      <c r="O81" s="451" t="s">
        <v>234</v>
      </c>
      <c r="P81" s="452"/>
      <c r="Q81" s="452"/>
      <c r="R81" s="453"/>
      <c r="S81" s="92" t="s">
        <v>159</v>
      </c>
    </row>
    <row r="82" spans="1:19" ht="21.95" customHeight="1" x14ac:dyDescent="0.2">
      <c r="A82" s="172">
        <v>1</v>
      </c>
      <c r="B82" s="481"/>
      <c r="C82" s="482"/>
      <c r="D82" s="482"/>
      <c r="E82" s="482"/>
      <c r="F82" s="483"/>
      <c r="G82" s="98"/>
      <c r="H82" s="97"/>
      <c r="I82" s="172">
        <v>1</v>
      </c>
      <c r="J82" s="450"/>
      <c r="K82" s="450"/>
      <c r="L82" s="450"/>
      <c r="M82" s="450"/>
      <c r="N82" s="450"/>
      <c r="O82" s="473"/>
      <c r="P82" s="474"/>
      <c r="Q82" s="474"/>
      <c r="R82" s="475"/>
      <c r="S82" s="98"/>
    </row>
    <row r="83" spans="1:19" ht="21.95" customHeight="1" thickBot="1" x14ac:dyDescent="0.25">
      <c r="A83" s="173">
        <v>2</v>
      </c>
      <c r="B83" s="484"/>
      <c r="C83" s="485"/>
      <c r="D83" s="485"/>
      <c r="E83" s="485"/>
      <c r="F83" s="486"/>
      <c r="G83" s="99"/>
      <c r="H83" s="97"/>
      <c r="I83" s="173">
        <v>2</v>
      </c>
      <c r="J83" s="478"/>
      <c r="K83" s="478"/>
      <c r="L83" s="478"/>
      <c r="M83" s="478"/>
      <c r="N83" s="478"/>
      <c r="O83" s="438"/>
      <c r="P83" s="439"/>
      <c r="Q83" s="439"/>
      <c r="R83" s="440"/>
      <c r="S83" s="99"/>
    </row>
    <row r="84" spans="1:19" ht="21.95" customHeight="1" thickBot="1" x14ac:dyDescent="0.25">
      <c r="A84" s="455" t="s">
        <v>232</v>
      </c>
      <c r="B84" s="456"/>
      <c r="C84" s="456"/>
      <c r="D84" s="456"/>
      <c r="E84" s="456"/>
      <c r="F84" s="456"/>
      <c r="G84" s="211">
        <f>SUM(G82:G83)</f>
        <v>0</v>
      </c>
      <c r="I84" s="137">
        <v>3</v>
      </c>
      <c r="J84" s="478"/>
      <c r="K84" s="478"/>
      <c r="L84" s="478"/>
      <c r="M84" s="478"/>
      <c r="N84" s="478"/>
      <c r="O84" s="438"/>
      <c r="P84" s="439"/>
      <c r="Q84" s="439"/>
      <c r="R84" s="440"/>
      <c r="S84" s="94"/>
    </row>
    <row r="85" spans="1:19" ht="21.95" customHeight="1" x14ac:dyDescent="0.2">
      <c r="A85" s="487"/>
      <c r="B85" s="487"/>
      <c r="C85" s="487"/>
      <c r="D85" s="487"/>
      <c r="E85" s="487"/>
      <c r="F85" s="487"/>
      <c r="G85" s="487"/>
      <c r="I85" s="137">
        <v>4</v>
      </c>
      <c r="J85" s="478"/>
      <c r="K85" s="478"/>
      <c r="L85" s="478"/>
      <c r="M85" s="478"/>
      <c r="N85" s="478"/>
      <c r="O85" s="438"/>
      <c r="P85" s="439"/>
      <c r="Q85" s="439"/>
      <c r="R85" s="440"/>
      <c r="S85" s="94"/>
    </row>
    <row r="86" spans="1:19" ht="21.95" customHeight="1" x14ac:dyDescent="0.2">
      <c r="A86" s="488"/>
      <c r="B86" s="488"/>
      <c r="C86" s="488"/>
      <c r="D86" s="488"/>
      <c r="E86" s="488"/>
      <c r="F86" s="488"/>
      <c r="G86" s="488"/>
      <c r="I86" s="174">
        <v>5</v>
      </c>
      <c r="J86" s="498"/>
      <c r="K86" s="498"/>
      <c r="L86" s="498"/>
      <c r="M86" s="498"/>
      <c r="N86" s="498"/>
      <c r="O86" s="441"/>
      <c r="P86" s="442"/>
      <c r="Q86" s="442"/>
      <c r="R86" s="443"/>
      <c r="S86" s="101"/>
    </row>
    <row r="87" spans="1:19" ht="21.95" customHeight="1" x14ac:dyDescent="0.2">
      <c r="A87" s="488"/>
      <c r="B87" s="488"/>
      <c r="C87" s="488"/>
      <c r="D87" s="488"/>
      <c r="E87" s="488"/>
      <c r="F87" s="488"/>
      <c r="G87" s="488"/>
      <c r="I87" s="174">
        <v>6</v>
      </c>
      <c r="J87" s="498"/>
      <c r="K87" s="498"/>
      <c r="L87" s="498"/>
      <c r="M87" s="498"/>
      <c r="N87" s="498"/>
      <c r="O87" s="441"/>
      <c r="P87" s="442"/>
      <c r="Q87" s="442"/>
      <c r="R87" s="443"/>
      <c r="S87" s="101"/>
    </row>
    <row r="88" spans="1:19" ht="21.95" customHeight="1" thickBot="1" x14ac:dyDescent="0.25">
      <c r="A88" s="488"/>
      <c r="B88" s="488"/>
      <c r="C88" s="488"/>
      <c r="D88" s="488"/>
      <c r="E88" s="488"/>
      <c r="F88" s="488"/>
      <c r="G88" s="488"/>
      <c r="I88" s="174">
        <v>7</v>
      </c>
      <c r="J88" s="498"/>
      <c r="K88" s="498"/>
      <c r="L88" s="498"/>
      <c r="M88" s="498"/>
      <c r="N88" s="498"/>
      <c r="O88" s="441"/>
      <c r="P88" s="442"/>
      <c r="Q88" s="442"/>
      <c r="R88" s="443"/>
      <c r="S88" s="101"/>
    </row>
    <row r="89" spans="1:19" ht="13.5" thickBot="1" x14ac:dyDescent="0.25">
      <c r="A89" s="488"/>
      <c r="B89" s="488"/>
      <c r="C89" s="488"/>
      <c r="D89" s="488"/>
      <c r="E89" s="488"/>
      <c r="F89" s="488"/>
      <c r="G89" s="488"/>
      <c r="I89" s="499" t="s">
        <v>235</v>
      </c>
      <c r="J89" s="500"/>
      <c r="K89" s="500"/>
      <c r="L89" s="500"/>
      <c r="M89" s="500"/>
      <c r="N89" s="500"/>
      <c r="O89" s="500"/>
      <c r="P89" s="500"/>
      <c r="Q89" s="500"/>
      <c r="R89" s="501"/>
      <c r="S89" s="96">
        <f>SUM(S82:S88)</f>
        <v>0</v>
      </c>
    </row>
    <row r="90" spans="1:19" ht="13.5" thickBot="1" x14ac:dyDescent="0.25">
      <c r="A90" s="488"/>
      <c r="B90" s="488"/>
      <c r="C90" s="488"/>
      <c r="D90" s="488"/>
      <c r="E90" s="488"/>
      <c r="F90" s="488"/>
      <c r="G90" s="488"/>
      <c r="H90" s="102"/>
      <c r="I90" s="102"/>
      <c r="J90" s="102"/>
      <c r="K90" s="102"/>
      <c r="L90" s="102"/>
      <c r="M90" s="102"/>
    </row>
    <row r="91" spans="1:19" x14ac:dyDescent="0.2">
      <c r="A91" s="102"/>
      <c r="B91" s="497" t="s">
        <v>236</v>
      </c>
      <c r="C91" s="497"/>
      <c r="D91" s="497"/>
      <c r="E91" s="502" t="s">
        <v>237</v>
      </c>
      <c r="F91" s="502"/>
      <c r="G91" s="502"/>
      <c r="H91" s="102"/>
      <c r="I91" s="102"/>
      <c r="J91" s="102"/>
      <c r="K91" s="102"/>
      <c r="L91" s="102"/>
      <c r="M91" s="102"/>
      <c r="N91" s="489" t="s">
        <v>21</v>
      </c>
      <c r="O91" s="490"/>
      <c r="P91" s="490"/>
      <c r="Q91" s="490"/>
      <c r="R91" s="493">
        <f>+M35+G45+S45+G54+S54+G60+S60+G69+S69+G78+S78+G84+S89</f>
        <v>0</v>
      </c>
      <c r="S91" s="494"/>
    </row>
    <row r="92" spans="1:19" ht="13.5" thickBot="1" x14ac:dyDescent="0.25">
      <c r="A92" s="102"/>
      <c r="B92" s="102"/>
      <c r="C92" s="102"/>
      <c r="D92" s="175"/>
      <c r="E92" s="102"/>
      <c r="F92" s="102"/>
      <c r="G92" s="102"/>
      <c r="H92" s="102"/>
      <c r="I92" s="102"/>
      <c r="J92" s="102"/>
      <c r="K92" s="102"/>
      <c r="L92" s="102"/>
      <c r="M92" s="102"/>
      <c r="N92" s="491"/>
      <c r="O92" s="492"/>
      <c r="P92" s="492"/>
      <c r="Q92" s="492"/>
      <c r="R92" s="495"/>
      <c r="S92" s="496"/>
    </row>
    <row r="93" spans="1:19" x14ac:dyDescent="0.2">
      <c r="A93" s="102"/>
      <c r="B93" s="212" t="s">
        <v>279</v>
      </c>
      <c r="C93" s="102"/>
      <c r="D93" s="175"/>
      <c r="E93" s="102"/>
      <c r="F93" s="102"/>
      <c r="G93" s="102"/>
      <c r="H93" s="102"/>
      <c r="I93" s="102"/>
      <c r="J93" s="102"/>
      <c r="K93" s="102"/>
      <c r="L93" s="102"/>
      <c r="M93" s="102"/>
      <c r="N93" s="102"/>
      <c r="O93" s="102"/>
      <c r="P93" s="102"/>
      <c r="Q93" s="102"/>
      <c r="R93" s="102"/>
      <c r="S93" s="102"/>
    </row>
    <row r="97" spans="5:5" x14ac:dyDescent="0.2">
      <c r="E97" s="176"/>
    </row>
  </sheetData>
  <sheetProtection algorithmName="SHA-512" hashValue="sWz3/ctMFBA3rpw+cHZRyob8Eh+qxiU56mhg4GxGFIMyd4jIiA7jOmheDuAVWrAulE6WgubHKzTe/xt7kV7vhA==" saltValue="1WpnHCm/V/qZRzMaAr6WlA==" spinCount="100000" sheet="1" objects="1" scenarios="1"/>
  <mergeCells count="197">
    <mergeCell ref="A1:S1"/>
    <mergeCell ref="A2:S2"/>
    <mergeCell ref="A3:N3"/>
    <mergeCell ref="O3:P3"/>
    <mergeCell ref="Q3:R3"/>
    <mergeCell ref="A5:C5"/>
    <mergeCell ref="D5:G5"/>
    <mergeCell ref="J5:M5"/>
    <mergeCell ref="N5:R5"/>
    <mergeCell ref="A11:C11"/>
    <mergeCell ref="D11:G11"/>
    <mergeCell ref="J11:M11"/>
    <mergeCell ref="N11:R11"/>
    <mergeCell ref="A13:S13"/>
    <mergeCell ref="A16:E16"/>
    <mergeCell ref="G16:K16"/>
    <mergeCell ref="A7:C7"/>
    <mergeCell ref="D7:G7"/>
    <mergeCell ref="J7:M7"/>
    <mergeCell ref="N7:R7"/>
    <mergeCell ref="A9:C9"/>
    <mergeCell ref="D9:G9"/>
    <mergeCell ref="J9:M9"/>
    <mergeCell ref="N9:R9"/>
    <mergeCell ref="J18:J19"/>
    <mergeCell ref="K18:M18"/>
    <mergeCell ref="N18:S18"/>
    <mergeCell ref="A28:J28"/>
    <mergeCell ref="A29:J29"/>
    <mergeCell ref="A30:J30"/>
    <mergeCell ref="A18:A19"/>
    <mergeCell ref="B18:B19"/>
    <mergeCell ref="C18:C19"/>
    <mergeCell ref="D18:G18"/>
    <mergeCell ref="H18:H19"/>
    <mergeCell ref="I18:I19"/>
    <mergeCell ref="B39:D39"/>
    <mergeCell ref="E39:F39"/>
    <mergeCell ref="J39:N39"/>
    <mergeCell ref="O39:R39"/>
    <mergeCell ref="B40:D40"/>
    <mergeCell ref="E40:F40"/>
    <mergeCell ref="J40:N40"/>
    <mergeCell ref="O40:R40"/>
    <mergeCell ref="G33:N33"/>
    <mergeCell ref="G34:L34"/>
    <mergeCell ref="M34:N34"/>
    <mergeCell ref="G35:L35"/>
    <mergeCell ref="M35:N35"/>
    <mergeCell ref="A38:G38"/>
    <mergeCell ref="I38:S38"/>
    <mergeCell ref="B43:D43"/>
    <mergeCell ref="E43:F43"/>
    <mergeCell ref="J43:N43"/>
    <mergeCell ref="O43:R43"/>
    <mergeCell ref="B44:D44"/>
    <mergeCell ref="E44:F44"/>
    <mergeCell ref="J44:N44"/>
    <mergeCell ref="O44:R44"/>
    <mergeCell ref="B41:D41"/>
    <mergeCell ref="E41:F41"/>
    <mergeCell ref="J41:N41"/>
    <mergeCell ref="O41:R41"/>
    <mergeCell ref="B42:D42"/>
    <mergeCell ref="E42:F42"/>
    <mergeCell ref="J42:N42"/>
    <mergeCell ref="O42:R42"/>
    <mergeCell ref="B49:D49"/>
    <mergeCell ref="E49:F49"/>
    <mergeCell ref="J49:N49"/>
    <mergeCell ref="O49:R49"/>
    <mergeCell ref="B50:D50"/>
    <mergeCell ref="E50:F50"/>
    <mergeCell ref="J50:N50"/>
    <mergeCell ref="O50:R50"/>
    <mergeCell ref="A45:F45"/>
    <mergeCell ref="I45:R45"/>
    <mergeCell ref="A47:G47"/>
    <mergeCell ref="I47:S47"/>
    <mergeCell ref="B48:D48"/>
    <mergeCell ref="E48:F48"/>
    <mergeCell ref="J48:N48"/>
    <mergeCell ref="O48:R48"/>
    <mergeCell ref="B53:D53"/>
    <mergeCell ref="E53:F53"/>
    <mergeCell ref="J53:N53"/>
    <mergeCell ref="O53:R53"/>
    <mergeCell ref="A54:F54"/>
    <mergeCell ref="I54:R54"/>
    <mergeCell ref="B51:D51"/>
    <mergeCell ref="E51:F51"/>
    <mergeCell ref="J51:N51"/>
    <mergeCell ref="O51:R51"/>
    <mergeCell ref="B52:D52"/>
    <mergeCell ref="E52:F52"/>
    <mergeCell ref="J52:N52"/>
    <mergeCell ref="O52:R52"/>
    <mergeCell ref="B58:D58"/>
    <mergeCell ref="E58:F58"/>
    <mergeCell ref="J58:N58"/>
    <mergeCell ref="O58:R58"/>
    <mergeCell ref="B59:D59"/>
    <mergeCell ref="E59:F59"/>
    <mergeCell ref="J59:N59"/>
    <mergeCell ref="O59:R59"/>
    <mergeCell ref="A56:G56"/>
    <mergeCell ref="I56:S56"/>
    <mergeCell ref="B57:D57"/>
    <mergeCell ref="E57:F57"/>
    <mergeCell ref="J57:N57"/>
    <mergeCell ref="O57:R57"/>
    <mergeCell ref="B64:D64"/>
    <mergeCell ref="E64:F64"/>
    <mergeCell ref="J64:N64"/>
    <mergeCell ref="O64:R64"/>
    <mergeCell ref="B65:D65"/>
    <mergeCell ref="E65:F65"/>
    <mergeCell ref="J65:N65"/>
    <mergeCell ref="O65:R65"/>
    <mergeCell ref="A60:F60"/>
    <mergeCell ref="I60:R60"/>
    <mergeCell ref="A62:G62"/>
    <mergeCell ref="I62:S62"/>
    <mergeCell ref="B63:D63"/>
    <mergeCell ref="E63:F63"/>
    <mergeCell ref="J63:N63"/>
    <mergeCell ref="O63:R63"/>
    <mergeCell ref="B68:D68"/>
    <mergeCell ref="E68:F68"/>
    <mergeCell ref="J68:N68"/>
    <mergeCell ref="O68:R68"/>
    <mergeCell ref="A69:F69"/>
    <mergeCell ref="I69:R69"/>
    <mergeCell ref="B66:D66"/>
    <mergeCell ref="E66:F66"/>
    <mergeCell ref="J66:N66"/>
    <mergeCell ref="O66:R66"/>
    <mergeCell ref="B67:D67"/>
    <mergeCell ref="E67:F67"/>
    <mergeCell ref="J67:N67"/>
    <mergeCell ref="O67:R67"/>
    <mergeCell ref="B73:D73"/>
    <mergeCell ref="E73:F73"/>
    <mergeCell ref="J73:N73"/>
    <mergeCell ref="O73:R73"/>
    <mergeCell ref="B74:D74"/>
    <mergeCell ref="E74:F74"/>
    <mergeCell ref="J74:N74"/>
    <mergeCell ref="O74:R74"/>
    <mergeCell ref="A71:G71"/>
    <mergeCell ref="I71:S71"/>
    <mergeCell ref="B72:D72"/>
    <mergeCell ref="E72:F72"/>
    <mergeCell ref="J72:N72"/>
    <mergeCell ref="O72:R72"/>
    <mergeCell ref="B77:D77"/>
    <mergeCell ref="E77:F77"/>
    <mergeCell ref="J77:N77"/>
    <mergeCell ref="O77:R77"/>
    <mergeCell ref="A78:F78"/>
    <mergeCell ref="I78:R78"/>
    <mergeCell ref="B75:D75"/>
    <mergeCell ref="E75:F75"/>
    <mergeCell ref="J75:N75"/>
    <mergeCell ref="O75:R75"/>
    <mergeCell ref="B76:D76"/>
    <mergeCell ref="E76:F76"/>
    <mergeCell ref="J76:N76"/>
    <mergeCell ref="O76:R76"/>
    <mergeCell ref="B83:F83"/>
    <mergeCell ref="J83:N83"/>
    <mergeCell ref="O83:R83"/>
    <mergeCell ref="A84:F84"/>
    <mergeCell ref="J84:N84"/>
    <mergeCell ref="O84:R84"/>
    <mergeCell ref="A80:G80"/>
    <mergeCell ref="I80:S80"/>
    <mergeCell ref="B81:F81"/>
    <mergeCell ref="J81:N81"/>
    <mergeCell ref="O81:R81"/>
    <mergeCell ref="B82:F82"/>
    <mergeCell ref="J82:N82"/>
    <mergeCell ref="O82:R82"/>
    <mergeCell ref="B91:D91"/>
    <mergeCell ref="E91:G91"/>
    <mergeCell ref="N91:Q92"/>
    <mergeCell ref="R91:S92"/>
    <mergeCell ref="A85:G90"/>
    <mergeCell ref="J85:N85"/>
    <mergeCell ref="O85:R85"/>
    <mergeCell ref="J86:N86"/>
    <mergeCell ref="O86:R86"/>
    <mergeCell ref="J87:N87"/>
    <mergeCell ref="O87:R87"/>
    <mergeCell ref="J88:N88"/>
    <mergeCell ref="O88:R88"/>
    <mergeCell ref="I89:R89"/>
  </mergeCells>
  <dataValidations count="6">
    <dataValidation allowBlank="1" showInputMessage="1" showErrorMessage="1" errorTitle="Error" error="Seleccione el nivel educativo._x000a_Límite:_x000a_Pregrado[20 Horas]_x000a_Posgrado[30 Horas]" sqref="G64"/>
    <dataValidation allowBlank="1" showInputMessage="1" showErrorMessage="1" errorTitle="Error" error="Seleccione una opción del listado" sqref="J82:N82"/>
    <dataValidation allowBlank="1" showInputMessage="1" showErrorMessage="1" errorTitle="Error" error="Seleccione un Item de la lista" sqref="B82"/>
    <dataValidation type="decimal" allowBlank="1" showInputMessage="1" showErrorMessage="1" errorTitle="Error" error="Solo se permiten datos numericos." sqref="M20">
      <formula1>0</formula1>
      <formula2>100</formula2>
    </dataValidation>
    <dataValidation type="decimal" allowBlank="1" showInputMessage="1" showErrorMessage="1" errorTitle="Error" error="Solo se permiten datos numericos" sqref="K20:L20">
      <formula1>0</formula1>
      <formula2>100</formula2>
    </dataValidation>
    <dataValidation type="decimal" allowBlank="1" showInputMessage="1" showErrorMessage="1" errorTitle="Error" error="Solo se permiten datos númericos" sqref="J20:J27">
      <formula1>0</formula1>
      <formula2>100</formula2>
    </dataValidation>
  </dataValidations>
  <pageMargins left="0.3" right="0.25" top="0.75" bottom="0.25" header="0.3" footer="0.3"/>
  <pageSetup paperSize="14" scale="66" orientation="landscape" r:id="rId1"/>
  <rowBreaks count="1" manualBreakCount="1">
    <brk id="55" max="16383" man="1"/>
  </rowBreaks>
  <drawing r:id="rId2"/>
  <extLst>
    <ext xmlns:x14="http://schemas.microsoft.com/office/spreadsheetml/2009/9/main" uri="{CCE6A557-97BC-4b89-ADB6-D9C93CAAB3DF}">
      <x14:dataValidations xmlns:xm="http://schemas.microsoft.com/office/excel/2006/main" count="18">
        <x14:dataValidation type="list" allowBlank="1" showInputMessage="1" showErrorMessage="1" errorTitle="Error" error="Seleccione una opción de la lista">
          <x14:formula1>
            <xm:f>INFORMACION!$AF$2:$AF$3</xm:f>
          </x14:formula1>
          <xm:sqref>J40:N44</xm:sqref>
        </x14:dataValidation>
        <x14:dataValidation type="list" allowBlank="1" showInputMessage="1" showErrorMessage="1" errorTitle="Error" error="Seleccione una opción de la lista">
          <x14:formula1>
            <xm:f>INFORMACION!$AE$2:$AE$5</xm:f>
          </x14:formula1>
          <xm:sqref>B40:D44</xm:sqref>
        </x14:dataValidation>
        <x14:dataValidation type="list" allowBlank="1" showInputMessage="1" showErrorMessage="1" errorTitle="Error" error="Seleccione una opción del listado">
          <x14:formula1>
            <xm:f>INFORMACION!$AD$2:$AD$5</xm:f>
          </x14:formula1>
          <xm:sqref>J73:N77</xm:sqref>
        </x14:dataValidation>
        <x14:dataValidation type="list" allowBlank="1" showInputMessage="1" showErrorMessage="1" errorTitle="Error" error="Seleccione un Item de la lista">
          <x14:formula1>
            <xm:f>INFORMACION!$AC$2:$AC$8</xm:f>
          </x14:formula1>
          <xm:sqref>B73:D77</xm:sqref>
        </x14:dataValidation>
        <x14:dataValidation type="list" allowBlank="1" showInputMessage="1" showErrorMessage="1" errorTitle="Error" error="Seleccione una opción del listado">
          <x14:formula1>
            <xm:f>INFORMACION!$AB$2:$AB$12</xm:f>
          </x14:formula1>
          <xm:sqref>J58:N59</xm:sqref>
        </x14:dataValidation>
        <x14:dataValidation type="list" allowBlank="1" showInputMessage="1" showErrorMessage="1" errorTitle="Error" error="Seleccione un Item de la lista">
          <x14:formula1>
            <xm:f>INFORMACION!$Z$2:$Z$9</xm:f>
          </x14:formula1>
          <xm:sqref>B58:D59</xm:sqref>
        </x14:dataValidation>
        <x14:dataValidation type="list" allowBlank="1" showInputMessage="1" showErrorMessage="1" errorTitle="Error" error="Seleccione una opción del listado">
          <x14:formula1>
            <xm:f>INFORMACION!$Y$2:$Y$4</xm:f>
          </x14:formula1>
          <xm:sqref>J64:N68</xm:sqref>
        </x14:dataValidation>
        <x14:dataValidation type="list" allowBlank="1" showInputMessage="1" showErrorMessage="1" errorTitle="Error" error="Seleccione un Item de la lista">
          <x14:formula1>
            <xm:f>INFORMACION!$A$2:$A$3</xm:f>
          </x14:formula1>
          <xm:sqref>B64:D68</xm:sqref>
        </x14:dataValidation>
        <x14:dataValidation type="list" allowBlank="1" showInputMessage="1" showErrorMessage="1" errorTitle="Error" error="Seleccione una opción del listado">
          <x14:formula1>
            <xm:f>INFORMACION!$X$2:$X$5</xm:f>
          </x14:formula1>
          <xm:sqref>J49:N53</xm:sqref>
        </x14:dataValidation>
        <x14:dataValidation type="list" allowBlank="1" showInputMessage="1" showErrorMessage="1" errorTitle="Error" error="Seleccione un Item de la lista">
          <x14:formula1>
            <xm:f>INFORMACION!$W$2:$W$14</xm:f>
          </x14:formula1>
          <xm:sqref>B49:D53</xm:sqref>
        </x14:dataValidation>
        <x14:dataValidation type="list" allowBlank="1" showInputMessage="1" showErrorMessage="1" errorTitle="Error" error="Seleccione una opción del listado">
          <x14:formula1>
            <xm:f>INFORMACION!$T$2:$T$4</xm:f>
          </x14:formula1>
          <xm:sqref>E17 G16</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el tipo de vinculación del listado">
          <x14:formula1>
            <xm:f>INFORMACION!$F$3:$F$4</xm:f>
          </x14:formula1>
          <xm:sqref>D9:G9</xm:sqref>
        </x14:dataValidation>
        <x14:dataValidation type="list" showInputMessage="1" showErrorMessage="1" errorTitle="Error" error="Seleccione una opción de la lista desplegable">
          <x14:formula1>
            <xm:f>INFORMACION!$D$2:$D$7</xm:f>
          </x14:formula1>
          <xm:sqref>G20:G26</xm:sqref>
        </x14:dataValidation>
        <x14:dataValidation type="list" showInputMessage="1" showErrorMessage="1">
          <x14:formula1>
            <xm:f>INFORMACION!$C$2:$C$23</xm:f>
          </x14:formula1>
          <xm:sqref>I20:I27</xm:sqref>
        </x14:dataValidation>
        <x14:dataValidation type="list" showInputMessage="1" showErrorMessage="1">
          <x14:formula1>
            <xm:f>INFORMACION!$B$2:$B$3</xm:f>
          </x14:formula1>
          <xm:sqref>C20:C26</xm:sqref>
        </x14:dataValidation>
        <x14:dataValidation type="list" showInputMessage="1" showErrorMessage="1" errorTitle="Error" error="Seleccione un valor de la lista desplegable">
          <x14:formula1>
            <xm:f>INFORMACION!$A$2:$A$3</xm:f>
          </x14:formula1>
          <xm:sqref>B20:B26</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97"/>
  <sheetViews>
    <sheetView zoomScale="90" zoomScaleNormal="90" workbookViewId="0">
      <selection activeCell="D7" sqref="D7:G7"/>
    </sheetView>
  </sheetViews>
  <sheetFormatPr baseColWidth="10" defaultColWidth="11.42578125" defaultRowHeight="12.75" x14ac:dyDescent="0.2"/>
  <cols>
    <col min="1" max="1" width="3.7109375" style="91" bestFit="1" customWidth="1"/>
    <col min="2" max="2" width="10" style="91" customWidth="1"/>
    <col min="3" max="3" width="9.5703125" style="91" customWidth="1"/>
    <col min="4" max="4" width="10.5703125" style="166" customWidth="1"/>
    <col min="5" max="5" width="54" style="91" customWidth="1"/>
    <col min="6" max="6" width="3.7109375" style="91" customWidth="1"/>
    <col min="7" max="7" width="26.28515625" style="91" customWidth="1"/>
    <col min="8" max="9" width="3.7109375" style="91" customWidth="1"/>
    <col min="10" max="10" width="5.5703125" style="91" bestFit="1" customWidth="1"/>
    <col min="11" max="11" width="6" style="91" bestFit="1" customWidth="1"/>
    <col min="12" max="13" width="6" style="91" customWidth="1"/>
    <col min="14" max="18" width="9.28515625" style="91" customWidth="1"/>
    <col min="19" max="19" width="10" style="91" customWidth="1"/>
    <col min="20" max="16384" width="11.42578125" style="91"/>
  </cols>
  <sheetData>
    <row r="1" spans="1:19" x14ac:dyDescent="0.2">
      <c r="A1" s="408" t="s">
        <v>24</v>
      </c>
      <c r="B1" s="409"/>
      <c r="C1" s="409"/>
      <c r="D1" s="409"/>
      <c r="E1" s="409"/>
      <c r="F1" s="409"/>
      <c r="G1" s="409"/>
      <c r="H1" s="409"/>
      <c r="I1" s="409"/>
      <c r="J1" s="409"/>
      <c r="K1" s="409"/>
      <c r="L1" s="409"/>
      <c r="M1" s="409"/>
      <c r="N1" s="409"/>
      <c r="O1" s="409"/>
      <c r="P1" s="409"/>
      <c r="Q1" s="409"/>
      <c r="R1" s="409"/>
      <c r="S1" s="410"/>
    </row>
    <row r="2" spans="1:19" ht="13.5" thickBot="1" x14ac:dyDescent="0.25">
      <c r="A2" s="377" t="s">
        <v>278</v>
      </c>
      <c r="B2" s="378"/>
      <c r="C2" s="378"/>
      <c r="D2" s="378"/>
      <c r="E2" s="378"/>
      <c r="F2" s="378"/>
      <c r="G2" s="378"/>
      <c r="H2" s="378"/>
      <c r="I2" s="378"/>
      <c r="J2" s="378"/>
      <c r="K2" s="378"/>
      <c r="L2" s="378"/>
      <c r="M2" s="378"/>
      <c r="N2" s="378"/>
      <c r="O2" s="378"/>
      <c r="P2" s="378"/>
      <c r="Q2" s="378"/>
      <c r="R2" s="378"/>
      <c r="S2" s="411"/>
    </row>
    <row r="3" spans="1:19" ht="13.5" thickBot="1" x14ac:dyDescent="0.25">
      <c r="A3" s="377" t="s">
        <v>153</v>
      </c>
      <c r="B3" s="378"/>
      <c r="C3" s="378"/>
      <c r="D3" s="378"/>
      <c r="E3" s="378"/>
      <c r="F3" s="378"/>
      <c r="G3" s="378"/>
      <c r="H3" s="378"/>
      <c r="I3" s="378"/>
      <c r="J3" s="378"/>
      <c r="K3" s="378"/>
      <c r="L3" s="378"/>
      <c r="M3" s="378"/>
      <c r="N3" s="378"/>
      <c r="O3" s="378" t="s">
        <v>0</v>
      </c>
      <c r="P3" s="411"/>
      <c r="Q3" s="434">
        <f>'RESUMEN-DPTO'!AK8</f>
        <v>0</v>
      </c>
      <c r="R3" s="435"/>
      <c r="S3" s="80"/>
    </row>
    <row r="4" spans="1:19" ht="13.5" thickBot="1" x14ac:dyDescent="0.25">
      <c r="A4" s="115"/>
      <c r="B4" s="103"/>
      <c r="C4" s="103"/>
      <c r="D4" s="116"/>
      <c r="E4" s="103"/>
      <c r="F4" s="103"/>
      <c r="G4" s="103"/>
      <c r="H4" s="103"/>
      <c r="I4" s="103"/>
      <c r="J4" s="103"/>
      <c r="K4" s="103"/>
      <c r="L4" s="103"/>
      <c r="M4" s="103"/>
      <c r="N4" s="103"/>
      <c r="O4" s="103"/>
      <c r="P4" s="103"/>
      <c r="Q4" s="103"/>
      <c r="R4" s="103"/>
      <c r="S4" s="80"/>
    </row>
    <row r="5" spans="1:19" ht="13.5" thickBot="1" x14ac:dyDescent="0.25">
      <c r="A5" s="377" t="s">
        <v>56</v>
      </c>
      <c r="B5" s="378"/>
      <c r="C5" s="378"/>
      <c r="D5" s="379">
        <f>'RESUMEN-DPTO'!D8:O8</f>
        <v>0</v>
      </c>
      <c r="E5" s="380"/>
      <c r="F5" s="380"/>
      <c r="G5" s="381"/>
      <c r="H5" s="103"/>
      <c r="I5" s="103"/>
      <c r="J5" s="386" t="s">
        <v>28</v>
      </c>
      <c r="K5" s="386"/>
      <c r="L5" s="386"/>
      <c r="M5" s="386"/>
      <c r="N5" s="379">
        <f>'RESUMEN-DPTO'!T8</f>
        <v>0</v>
      </c>
      <c r="O5" s="387"/>
      <c r="P5" s="387"/>
      <c r="Q5" s="387"/>
      <c r="R5" s="388"/>
      <c r="S5" s="80"/>
    </row>
    <row r="6" spans="1:19" ht="3" customHeight="1" thickBot="1" x14ac:dyDescent="0.25">
      <c r="A6" s="117"/>
      <c r="B6" s="118"/>
      <c r="C6" s="118"/>
      <c r="D6" s="116"/>
      <c r="E6" s="103"/>
      <c r="F6" s="103"/>
      <c r="G6" s="103"/>
      <c r="H6" s="103"/>
      <c r="I6" s="103"/>
      <c r="J6" s="203"/>
      <c r="K6" s="203"/>
      <c r="L6" s="203"/>
      <c r="M6" s="203"/>
      <c r="N6" s="103"/>
      <c r="O6" s="103"/>
      <c r="P6" s="103"/>
      <c r="Q6" s="103"/>
      <c r="R6" s="103"/>
      <c r="S6" s="80"/>
    </row>
    <row r="7" spans="1:19" ht="13.5" thickBot="1" x14ac:dyDescent="0.25">
      <c r="A7" s="377" t="s">
        <v>138</v>
      </c>
      <c r="B7" s="378"/>
      <c r="C7" s="378"/>
      <c r="D7" s="382"/>
      <c r="E7" s="383"/>
      <c r="F7" s="383"/>
      <c r="G7" s="384"/>
      <c r="H7" s="103"/>
      <c r="I7" s="103"/>
      <c r="J7" s="386" t="s">
        <v>55</v>
      </c>
      <c r="K7" s="386"/>
      <c r="L7" s="386"/>
      <c r="M7" s="386"/>
      <c r="N7" s="389"/>
      <c r="O7" s="390"/>
      <c r="P7" s="390"/>
      <c r="Q7" s="390"/>
      <c r="R7" s="391"/>
      <c r="S7" s="80"/>
    </row>
    <row r="8" spans="1:19" ht="2.25" customHeight="1" thickBot="1" x14ac:dyDescent="0.25">
      <c r="A8" s="117"/>
      <c r="B8" s="118"/>
      <c r="C8" s="118"/>
      <c r="D8" s="116"/>
      <c r="E8" s="103"/>
      <c r="F8" s="103"/>
      <c r="G8" s="103"/>
      <c r="H8" s="103"/>
      <c r="I8" s="103"/>
      <c r="J8" s="203"/>
      <c r="K8" s="203"/>
      <c r="L8" s="203"/>
      <c r="M8" s="203"/>
      <c r="N8" s="103"/>
      <c r="O8" s="103"/>
      <c r="P8" s="103"/>
      <c r="Q8" s="103"/>
      <c r="R8" s="103"/>
      <c r="S8" s="80"/>
    </row>
    <row r="9" spans="1:19" ht="13.5" thickBot="1" x14ac:dyDescent="0.25">
      <c r="A9" s="377" t="s">
        <v>42</v>
      </c>
      <c r="B9" s="378"/>
      <c r="C9" s="378"/>
      <c r="D9" s="385"/>
      <c r="E9" s="383"/>
      <c r="F9" s="383"/>
      <c r="G9" s="384"/>
      <c r="H9" s="103"/>
      <c r="I9" s="103"/>
      <c r="J9" s="386" t="s">
        <v>106</v>
      </c>
      <c r="K9" s="386"/>
      <c r="L9" s="386"/>
      <c r="M9" s="386"/>
      <c r="N9" s="392"/>
      <c r="O9" s="390"/>
      <c r="P9" s="390"/>
      <c r="Q9" s="390"/>
      <c r="R9" s="391"/>
      <c r="S9" s="80"/>
    </row>
    <row r="10" spans="1:19" ht="2.25" customHeight="1" thickBot="1" x14ac:dyDescent="0.25">
      <c r="A10" s="117"/>
      <c r="B10" s="118"/>
      <c r="C10" s="118"/>
      <c r="D10" s="116"/>
      <c r="E10" s="103"/>
      <c r="F10" s="103"/>
      <c r="G10" s="103"/>
      <c r="H10" s="103"/>
      <c r="I10" s="103"/>
      <c r="J10" s="118"/>
      <c r="K10" s="118"/>
      <c r="L10" s="118"/>
      <c r="M10" s="118"/>
      <c r="N10" s="103"/>
      <c r="O10" s="103"/>
      <c r="P10" s="103"/>
      <c r="Q10" s="103"/>
      <c r="R10" s="103"/>
      <c r="S10" s="80"/>
    </row>
    <row r="11" spans="1:19" ht="13.5" thickBot="1" x14ac:dyDescent="0.25">
      <c r="A11" s="377" t="s">
        <v>139</v>
      </c>
      <c r="B11" s="378"/>
      <c r="C11" s="378"/>
      <c r="D11" s="385"/>
      <c r="E11" s="383"/>
      <c r="F11" s="383"/>
      <c r="G11" s="384"/>
      <c r="H11" s="103"/>
      <c r="I11" s="103"/>
      <c r="J11" s="386" t="s">
        <v>109</v>
      </c>
      <c r="K11" s="386"/>
      <c r="L11" s="386"/>
      <c r="M11" s="386"/>
      <c r="N11" s="393"/>
      <c r="O11" s="394"/>
      <c r="P11" s="394"/>
      <c r="Q11" s="394"/>
      <c r="R11" s="395"/>
      <c r="S11" s="80"/>
    </row>
    <row r="12" spans="1:19" ht="6.75" customHeight="1" thickBot="1" x14ac:dyDescent="0.25">
      <c r="A12" s="120"/>
      <c r="B12" s="104"/>
      <c r="C12" s="104"/>
      <c r="D12" s="121"/>
      <c r="E12" s="104"/>
      <c r="F12" s="104"/>
      <c r="G12" s="104"/>
      <c r="H12" s="104"/>
      <c r="I12" s="104"/>
      <c r="J12" s="104"/>
      <c r="K12" s="104"/>
      <c r="L12" s="104"/>
      <c r="M12" s="104"/>
      <c r="N12" s="104"/>
      <c r="O12" s="104"/>
      <c r="P12" s="104"/>
      <c r="Q12" s="104"/>
      <c r="R12" s="104"/>
      <c r="S12" s="81"/>
    </row>
    <row r="13" spans="1:19" ht="13.5" thickBot="1" x14ac:dyDescent="0.25">
      <c r="A13" s="405" t="s">
        <v>26</v>
      </c>
      <c r="B13" s="406"/>
      <c r="C13" s="406"/>
      <c r="D13" s="406"/>
      <c r="E13" s="406"/>
      <c r="F13" s="406"/>
      <c r="G13" s="406"/>
      <c r="H13" s="406"/>
      <c r="I13" s="406"/>
      <c r="J13" s="406"/>
      <c r="K13" s="406"/>
      <c r="L13" s="406"/>
      <c r="M13" s="406"/>
      <c r="N13" s="406"/>
      <c r="O13" s="406"/>
      <c r="P13" s="406"/>
      <c r="Q13" s="406"/>
      <c r="R13" s="406"/>
      <c r="S13" s="407"/>
    </row>
    <row r="14" spans="1:19" ht="4.5" customHeight="1" thickBot="1" x14ac:dyDescent="0.25">
      <c r="A14" s="122"/>
      <c r="B14" s="105"/>
      <c r="C14" s="105"/>
      <c r="D14" s="105"/>
      <c r="E14" s="105"/>
      <c r="F14" s="105"/>
      <c r="G14" s="105"/>
      <c r="H14" s="105"/>
      <c r="I14" s="105"/>
      <c r="J14" s="105"/>
      <c r="K14" s="105"/>
      <c r="L14" s="105"/>
      <c r="M14" s="105"/>
      <c r="N14" s="105"/>
      <c r="O14" s="105"/>
      <c r="P14" s="105"/>
      <c r="Q14" s="105"/>
      <c r="R14" s="105"/>
      <c r="S14" s="82"/>
    </row>
    <row r="15" spans="1:19" s="124" customFormat="1" ht="3" customHeight="1" thickBot="1" x14ac:dyDescent="0.25">
      <c r="A15" s="208"/>
      <c r="B15" s="209"/>
      <c r="C15" s="209"/>
      <c r="D15" s="209"/>
      <c r="E15" s="209"/>
      <c r="F15" s="209"/>
      <c r="G15" s="209"/>
      <c r="H15" s="209"/>
      <c r="I15" s="209"/>
      <c r="J15" s="209"/>
      <c r="K15" s="209"/>
      <c r="L15" s="209"/>
      <c r="M15" s="209"/>
      <c r="N15" s="209"/>
      <c r="O15" s="209"/>
      <c r="P15" s="209"/>
      <c r="Q15" s="209"/>
      <c r="R15" s="209"/>
      <c r="S15" s="83"/>
    </row>
    <row r="16" spans="1:19" s="124" customFormat="1" ht="13.5" thickBot="1" x14ac:dyDescent="0.25">
      <c r="A16" s="429" t="s">
        <v>273</v>
      </c>
      <c r="B16" s="430"/>
      <c r="C16" s="430"/>
      <c r="D16" s="430"/>
      <c r="E16" s="430"/>
      <c r="F16" s="100"/>
      <c r="G16" s="431" t="s">
        <v>145</v>
      </c>
      <c r="H16" s="432"/>
      <c r="I16" s="432"/>
      <c r="J16" s="432"/>
      <c r="K16" s="433"/>
      <c r="L16" s="209"/>
      <c r="M16" s="209"/>
      <c r="N16" s="209"/>
      <c r="O16" s="209"/>
      <c r="P16" s="209"/>
      <c r="Q16" s="209"/>
      <c r="R16" s="209"/>
      <c r="S16" s="83"/>
    </row>
    <row r="17" spans="1:19" s="124" customFormat="1" ht="3" customHeight="1" thickBot="1" x14ac:dyDescent="0.25">
      <c r="A17" s="208"/>
      <c r="B17" s="209"/>
      <c r="C17" s="209"/>
      <c r="D17" s="209"/>
      <c r="E17" s="209"/>
      <c r="F17" s="209"/>
      <c r="G17" s="209"/>
      <c r="H17" s="209"/>
      <c r="I17" s="209"/>
      <c r="J17" s="209"/>
      <c r="K17" s="209"/>
      <c r="L17" s="209"/>
      <c r="M17" s="209"/>
      <c r="N17" s="209"/>
      <c r="O17" s="209"/>
      <c r="P17" s="209"/>
      <c r="Q17" s="209"/>
      <c r="R17" s="209"/>
      <c r="S17" s="83"/>
    </row>
    <row r="18" spans="1:19" x14ac:dyDescent="0.2">
      <c r="A18" s="376" t="s">
        <v>25</v>
      </c>
      <c r="B18" s="413" t="s">
        <v>264</v>
      </c>
      <c r="C18" s="415" t="s">
        <v>265</v>
      </c>
      <c r="D18" s="423" t="s">
        <v>143</v>
      </c>
      <c r="E18" s="424"/>
      <c r="F18" s="424"/>
      <c r="G18" s="425"/>
      <c r="H18" s="417" t="s">
        <v>260</v>
      </c>
      <c r="I18" s="419" t="s">
        <v>261</v>
      </c>
      <c r="J18" s="421" t="s">
        <v>262</v>
      </c>
      <c r="K18" s="376" t="s">
        <v>263</v>
      </c>
      <c r="L18" s="374"/>
      <c r="M18" s="375"/>
      <c r="N18" s="373" t="s">
        <v>123</v>
      </c>
      <c r="O18" s="374"/>
      <c r="P18" s="374"/>
      <c r="Q18" s="374"/>
      <c r="R18" s="374"/>
      <c r="S18" s="375"/>
    </row>
    <row r="19" spans="1:19" ht="63.75" customHeight="1" thickBot="1" x14ac:dyDescent="0.25">
      <c r="A19" s="412"/>
      <c r="B19" s="414"/>
      <c r="C19" s="416"/>
      <c r="D19" s="44" t="s">
        <v>266</v>
      </c>
      <c r="E19" s="42" t="s">
        <v>257</v>
      </c>
      <c r="F19" s="207" t="s">
        <v>258</v>
      </c>
      <c r="G19" s="78" t="s">
        <v>259</v>
      </c>
      <c r="H19" s="418"/>
      <c r="I19" s="420"/>
      <c r="J19" s="422"/>
      <c r="K19" s="206" t="s">
        <v>142</v>
      </c>
      <c r="L19" s="207" t="s">
        <v>140</v>
      </c>
      <c r="M19" s="84" t="s">
        <v>141</v>
      </c>
      <c r="N19" s="126" t="s">
        <v>134</v>
      </c>
      <c r="O19" s="205" t="s">
        <v>135</v>
      </c>
      <c r="P19" s="207" t="s">
        <v>125</v>
      </c>
      <c r="Q19" s="207" t="s">
        <v>136</v>
      </c>
      <c r="R19" s="207" t="s">
        <v>124</v>
      </c>
      <c r="S19" s="84" t="s">
        <v>137</v>
      </c>
    </row>
    <row r="20" spans="1:19" x14ac:dyDescent="0.2">
      <c r="A20" s="128">
        <v>1</v>
      </c>
      <c r="B20" s="129"/>
      <c r="C20" s="129"/>
      <c r="D20" s="130"/>
      <c r="E20" s="131"/>
      <c r="F20" s="131"/>
      <c r="G20" s="107"/>
      <c r="H20" s="132"/>
      <c r="I20" s="129"/>
      <c r="J20" s="133"/>
      <c r="K20" s="132"/>
      <c r="L20" s="129"/>
      <c r="M20" s="133"/>
      <c r="N20" s="134">
        <f>IFERROR((K20+L20+M20),0)</f>
        <v>0</v>
      </c>
      <c r="O20" s="135">
        <f>IFERROR((N20*I20)*(J20/100),0)</f>
        <v>0</v>
      </c>
      <c r="P20" s="135">
        <f>IFERROR(((IF(I20&gt;=16,15,((I20*15)/16))*J20)/100)/H20,0)</f>
        <v>0</v>
      </c>
      <c r="Q20" s="135">
        <f>IFERROR(((IF(I20&gt;=16,30,((I20*30)/16))*J20)/100)/H20,0)</f>
        <v>0</v>
      </c>
      <c r="R20" s="136">
        <f>IFERROR(IF(B20="Pregrado",((IF(I20&gt;=16,VLOOKUP('P25'!G20,INFORMACION!$D:$E,2,FALSE)*N20,((VLOOKUP('P25'!G20,INFORMACION!$D:$E,2,FALSE)*N20)*I20)/16)))*(J20/100),((IF(I20&gt;=16,(VLOOKUP('P25'!G20,INFORMACION!$D:$E,2,FALSE)+10)*N20,(((VLOOKUP('P25'!G20,INFORMACION!$D:$E,2,FALSE)+10)*N20)*I20)/16)))*(J20/100)),0)</f>
        <v>0</v>
      </c>
      <c r="S20" s="85">
        <f>IFERROR(O20+P20+Q20+R20,0)</f>
        <v>0</v>
      </c>
    </row>
    <row r="21" spans="1:19" x14ac:dyDescent="0.2">
      <c r="A21" s="137">
        <v>2</v>
      </c>
      <c r="B21" s="138"/>
      <c r="C21" s="138"/>
      <c r="D21" s="139"/>
      <c r="E21" s="140"/>
      <c r="F21" s="138"/>
      <c r="G21" s="108"/>
      <c r="H21" s="141"/>
      <c r="I21" s="138"/>
      <c r="J21" s="142"/>
      <c r="K21" s="141"/>
      <c r="L21" s="138"/>
      <c r="M21" s="142"/>
      <c r="N21" s="143">
        <f t="shared" ref="N21:N26" si="0">IFERROR((K21+L21+M21),0)</f>
        <v>0</v>
      </c>
      <c r="O21" s="144">
        <f t="shared" ref="O21:O26" si="1">IFERROR((N21*I21)*(J21/100),0)</f>
        <v>0</v>
      </c>
      <c r="P21" s="144">
        <f t="shared" ref="P21:P26" si="2">IFERROR(((IF(I21&gt;=16,15,((I21*15)/16))*J21)/100)/H21,0)</f>
        <v>0</v>
      </c>
      <c r="Q21" s="144">
        <f t="shared" ref="Q21:Q26" si="3">IFERROR(((IF(I21&gt;=16,30,((I21*30)/16))*J21)/100)/H21,0)</f>
        <v>0</v>
      </c>
      <c r="R21" s="145">
        <f>IFERROR(IF(B21="Pregrado",((IF(I21&gt;=16,VLOOKUP('P25'!G21,INFORMACION!$D:$E,2,FALSE)*N21,((VLOOKUP('P25'!G21,INFORMACION!$D:$E,2,FALSE)*N21)*I21)/16)))*(J21/100),((IF(I21&gt;=16,(VLOOKUP('P25'!G21,INFORMACION!$D:$E,2,FALSE)+10)*N21,(((VLOOKUP('P25'!G21,INFORMACION!$D:$E,2,FALSE)+10)*N21)*I21)/16)))*(J21/100)),0)</f>
        <v>0</v>
      </c>
      <c r="S21" s="86">
        <f t="shared" ref="S21:S26" si="4">IFERROR(O21+P21+Q21+R21,0)</f>
        <v>0</v>
      </c>
    </row>
    <row r="22" spans="1:19" x14ac:dyDescent="0.2">
      <c r="A22" s="137">
        <v>3</v>
      </c>
      <c r="B22" s="138"/>
      <c r="C22" s="138"/>
      <c r="D22" s="139"/>
      <c r="E22" s="140"/>
      <c r="F22" s="138"/>
      <c r="G22" s="108"/>
      <c r="H22" s="141"/>
      <c r="I22" s="138"/>
      <c r="J22" s="142"/>
      <c r="K22" s="141"/>
      <c r="L22" s="138"/>
      <c r="M22" s="142"/>
      <c r="N22" s="143">
        <f t="shared" si="0"/>
        <v>0</v>
      </c>
      <c r="O22" s="144">
        <f t="shared" si="1"/>
        <v>0</v>
      </c>
      <c r="P22" s="144">
        <f t="shared" si="2"/>
        <v>0</v>
      </c>
      <c r="Q22" s="144">
        <f t="shared" si="3"/>
        <v>0</v>
      </c>
      <c r="R22" s="145">
        <f>IFERROR(IF(B22="Pregrado",((IF(I22&gt;=16,VLOOKUP('P25'!G22,INFORMACION!$D:$E,2,FALSE)*N22,((VLOOKUP('P25'!G22,INFORMACION!$D:$E,2,FALSE)*N22)*I22)/16)))*(J22/100),((IF(I22&gt;=16,(VLOOKUP('P25'!G22,INFORMACION!$D:$E,2,FALSE)+10)*N22,(((VLOOKUP('P25'!G22,INFORMACION!$D:$E,2,FALSE)+10)*N22)*I22)/16)))*(J22/100)),0)</f>
        <v>0</v>
      </c>
      <c r="S22" s="86">
        <f t="shared" si="4"/>
        <v>0</v>
      </c>
    </row>
    <row r="23" spans="1:19" x14ac:dyDescent="0.2">
      <c r="A23" s="137">
        <v>4</v>
      </c>
      <c r="B23" s="138"/>
      <c r="C23" s="138"/>
      <c r="D23" s="139"/>
      <c r="E23" s="140"/>
      <c r="F23" s="138"/>
      <c r="G23" s="108"/>
      <c r="H23" s="141"/>
      <c r="I23" s="138"/>
      <c r="J23" s="142"/>
      <c r="K23" s="141"/>
      <c r="L23" s="138"/>
      <c r="M23" s="142"/>
      <c r="N23" s="143">
        <f t="shared" si="0"/>
        <v>0</v>
      </c>
      <c r="O23" s="144">
        <f t="shared" si="1"/>
        <v>0</v>
      </c>
      <c r="P23" s="144">
        <f t="shared" si="2"/>
        <v>0</v>
      </c>
      <c r="Q23" s="144">
        <f t="shared" si="3"/>
        <v>0</v>
      </c>
      <c r="R23" s="145">
        <f>IFERROR(IF(B23="Pregrado",((IF(I23&gt;=16,VLOOKUP('P25'!G23,INFORMACION!$D:$E,2,FALSE)*N23,((VLOOKUP('P25'!G23,INFORMACION!$D:$E,2,FALSE)*N23)*I23)/16)))*(J23/100),((IF(I23&gt;=16,(VLOOKUP('P25'!G23,INFORMACION!$D:$E,2,FALSE)+10)*N23,(((VLOOKUP('P25'!G23,INFORMACION!$D:$E,2,FALSE)+10)*N23)*I23)/16)))*(J23/100)),0)</f>
        <v>0</v>
      </c>
      <c r="S23" s="86">
        <f t="shared" si="4"/>
        <v>0</v>
      </c>
    </row>
    <row r="24" spans="1:19" x14ac:dyDescent="0.2">
      <c r="A24" s="137">
        <v>5</v>
      </c>
      <c r="B24" s="138"/>
      <c r="C24" s="138"/>
      <c r="D24" s="139"/>
      <c r="E24" s="140"/>
      <c r="F24" s="138"/>
      <c r="G24" s="108"/>
      <c r="H24" s="141"/>
      <c r="I24" s="138"/>
      <c r="J24" s="142"/>
      <c r="K24" s="141"/>
      <c r="L24" s="138"/>
      <c r="M24" s="142"/>
      <c r="N24" s="143">
        <f t="shared" si="0"/>
        <v>0</v>
      </c>
      <c r="O24" s="144">
        <f t="shared" si="1"/>
        <v>0</v>
      </c>
      <c r="P24" s="144">
        <f t="shared" si="2"/>
        <v>0</v>
      </c>
      <c r="Q24" s="144">
        <f t="shared" si="3"/>
        <v>0</v>
      </c>
      <c r="R24" s="145">
        <f>IFERROR(IF(B24="Pregrado",((IF(I24&gt;=16,VLOOKUP('P25'!G24,INFORMACION!$D:$E,2,FALSE)*N24,((VLOOKUP('P25'!G24,INFORMACION!$D:$E,2,FALSE)*N24)*I24)/16)))*(J24/100),((IF(I24&gt;=16,(VLOOKUP('P25'!G24,INFORMACION!$D:$E,2,FALSE)+10)*N24,(((VLOOKUP('P25'!G24,INFORMACION!$D:$E,2,FALSE)+10)*N24)*I24)/16)))*(J24/100)),0)</f>
        <v>0</v>
      </c>
      <c r="S24" s="86">
        <f t="shared" si="4"/>
        <v>0</v>
      </c>
    </row>
    <row r="25" spans="1:19" x14ac:dyDescent="0.2">
      <c r="A25" s="137">
        <v>6</v>
      </c>
      <c r="B25" s="138"/>
      <c r="C25" s="138"/>
      <c r="D25" s="139"/>
      <c r="E25" s="138"/>
      <c r="F25" s="138"/>
      <c r="G25" s="108"/>
      <c r="H25" s="141"/>
      <c r="I25" s="138"/>
      <c r="J25" s="142"/>
      <c r="K25" s="141"/>
      <c r="L25" s="138"/>
      <c r="M25" s="142"/>
      <c r="N25" s="143">
        <f t="shared" si="0"/>
        <v>0</v>
      </c>
      <c r="O25" s="144">
        <f t="shared" si="1"/>
        <v>0</v>
      </c>
      <c r="P25" s="144">
        <f t="shared" si="2"/>
        <v>0</v>
      </c>
      <c r="Q25" s="144">
        <f t="shared" si="3"/>
        <v>0</v>
      </c>
      <c r="R25" s="145">
        <f>IFERROR(IF(B25="Pregrado",((IF(I25&gt;=16,VLOOKUP('P25'!G25,INFORMACION!$D:$E,2,FALSE)*N25,((VLOOKUP('P25'!G25,INFORMACION!$D:$E,2,FALSE)*N25)*I25)/16)))*(J25/100),((IF(I25&gt;=16,(VLOOKUP('P25'!G25,INFORMACION!$D:$E,2,FALSE)+10)*N25,(((VLOOKUP('P25'!G25,INFORMACION!$D:$E,2,FALSE)+10)*N25)*I25)/16)))*(J25/100)),0)</f>
        <v>0</v>
      </c>
      <c r="S25" s="86">
        <f t="shared" si="4"/>
        <v>0</v>
      </c>
    </row>
    <row r="26" spans="1:19" ht="13.5" thickBot="1" x14ac:dyDescent="0.25">
      <c r="A26" s="146">
        <v>7</v>
      </c>
      <c r="B26" s="147"/>
      <c r="C26" s="147"/>
      <c r="D26" s="148"/>
      <c r="E26" s="147"/>
      <c r="F26" s="147"/>
      <c r="G26" s="109"/>
      <c r="H26" s="149"/>
      <c r="I26" s="147"/>
      <c r="J26" s="150"/>
      <c r="K26" s="149"/>
      <c r="L26" s="147"/>
      <c r="M26" s="150"/>
      <c r="N26" s="151">
        <f t="shared" si="0"/>
        <v>0</v>
      </c>
      <c r="O26" s="152">
        <f t="shared" si="1"/>
        <v>0</v>
      </c>
      <c r="P26" s="152">
        <f t="shared" si="2"/>
        <v>0</v>
      </c>
      <c r="Q26" s="152">
        <f t="shared" si="3"/>
        <v>0</v>
      </c>
      <c r="R26" s="153">
        <f>IFERROR(IF(B26="Pregrado",((IF(I26&gt;=16,VLOOKUP('P25'!G26,INFORMACION!$D:$E,2,FALSE)*N26,((VLOOKUP('P25'!G26,INFORMACION!$D:$E,2,FALSE)*N26)*I26)/16)))*(J26/100),((IF(I26&gt;=16,(VLOOKUP('P25'!G26,INFORMACION!$D:$E,2,FALSE)+10)*N26,(((VLOOKUP('P25'!G26,INFORMACION!$D:$E,2,FALSE)+10)*N26)*I26)/16)))*(J26/100)),0)</f>
        <v>0</v>
      </c>
      <c r="S26" s="87">
        <f t="shared" si="4"/>
        <v>0</v>
      </c>
    </row>
    <row r="27" spans="1:19" ht="1.5" customHeight="1" thickBot="1" x14ac:dyDescent="0.25">
      <c r="A27" s="154"/>
      <c r="B27" s="155"/>
      <c r="C27" s="110"/>
      <c r="D27" s="156" t="s">
        <v>270</v>
      </c>
      <c r="E27" s="155"/>
      <c r="F27" s="155"/>
      <c r="G27" s="110"/>
      <c r="H27" s="157">
        <v>1</v>
      </c>
      <c r="I27" s="158">
        <v>16</v>
      </c>
      <c r="J27" s="159">
        <v>100</v>
      </c>
      <c r="K27" s="154"/>
      <c r="L27" s="155"/>
      <c r="M27" s="88"/>
      <c r="N27" s="160"/>
      <c r="O27" s="155"/>
      <c r="P27" s="155"/>
      <c r="Q27" s="155"/>
      <c r="R27" s="155"/>
      <c r="S27" s="88"/>
    </row>
    <row r="28" spans="1:19" ht="15.75" thickBot="1" x14ac:dyDescent="0.25">
      <c r="A28" s="426" t="s">
        <v>144</v>
      </c>
      <c r="B28" s="427"/>
      <c r="C28" s="427"/>
      <c r="D28" s="427"/>
      <c r="E28" s="427"/>
      <c r="F28" s="427"/>
      <c r="G28" s="427"/>
      <c r="H28" s="427"/>
      <c r="I28" s="427"/>
      <c r="J28" s="428"/>
      <c r="K28" s="161">
        <f>SUM(K20:K26)</f>
        <v>0</v>
      </c>
      <c r="L28" s="162">
        <f t="shared" ref="L28:S28" si="5">SUM(L20:L26)</f>
        <v>0</v>
      </c>
      <c r="M28" s="89">
        <f t="shared" si="5"/>
        <v>0</v>
      </c>
      <c r="N28" s="163">
        <f t="shared" si="5"/>
        <v>0</v>
      </c>
      <c r="O28" s="162">
        <f t="shared" si="5"/>
        <v>0</v>
      </c>
      <c r="P28" s="162">
        <f t="shared" si="5"/>
        <v>0</v>
      </c>
      <c r="Q28" s="162">
        <f t="shared" si="5"/>
        <v>0</v>
      </c>
      <c r="R28" s="162">
        <f t="shared" si="5"/>
        <v>0</v>
      </c>
      <c r="S28" s="89">
        <f t="shared" si="5"/>
        <v>0</v>
      </c>
    </row>
    <row r="29" spans="1:19" ht="15.75" thickBot="1" x14ac:dyDescent="0.25">
      <c r="A29" s="426" t="s">
        <v>150</v>
      </c>
      <c r="B29" s="427"/>
      <c r="C29" s="427"/>
      <c r="D29" s="427"/>
      <c r="E29" s="427"/>
      <c r="F29" s="427"/>
      <c r="G29" s="427"/>
      <c r="H29" s="427"/>
      <c r="I29" s="427"/>
      <c r="J29" s="428"/>
      <c r="K29" s="161">
        <v>0</v>
      </c>
      <c r="L29" s="162">
        <v>0</v>
      </c>
      <c r="M29" s="89">
        <v>0</v>
      </c>
      <c r="N29" s="163">
        <v>0</v>
      </c>
      <c r="O29" s="162">
        <v>0</v>
      </c>
      <c r="P29" s="162">
        <f>VLOOKUP(G16,INFORMACION!T:V,2,FALSE)</f>
        <v>0</v>
      </c>
      <c r="Q29" s="162">
        <f>VLOOKUP(G16,INFORMACION!T:V,3,FALSE)</f>
        <v>0</v>
      </c>
      <c r="R29" s="162">
        <v>0</v>
      </c>
      <c r="S29" s="89">
        <f>SUM(P29:Q29)</f>
        <v>0</v>
      </c>
    </row>
    <row r="30" spans="1:19" ht="15.75" thickBot="1" x14ac:dyDescent="0.25">
      <c r="A30" s="426" t="s">
        <v>274</v>
      </c>
      <c r="B30" s="427"/>
      <c r="C30" s="427"/>
      <c r="D30" s="427"/>
      <c r="E30" s="427"/>
      <c r="F30" s="427"/>
      <c r="G30" s="427"/>
      <c r="H30" s="427"/>
      <c r="I30" s="427"/>
      <c r="J30" s="428"/>
      <c r="K30" s="161">
        <f>SUM(K28:K29)</f>
        <v>0</v>
      </c>
      <c r="L30" s="162">
        <f t="shared" ref="L30:S30" si="6">SUM(L28:L29)</f>
        <v>0</v>
      </c>
      <c r="M30" s="89">
        <f t="shared" si="6"/>
        <v>0</v>
      </c>
      <c r="N30" s="163">
        <f t="shared" si="6"/>
        <v>0</v>
      </c>
      <c r="O30" s="162">
        <f t="shared" si="6"/>
        <v>0</v>
      </c>
      <c r="P30" s="162">
        <f t="shared" si="6"/>
        <v>0</v>
      </c>
      <c r="Q30" s="162">
        <f t="shared" si="6"/>
        <v>0</v>
      </c>
      <c r="R30" s="162">
        <f t="shared" si="6"/>
        <v>0</v>
      </c>
      <c r="S30" s="89">
        <f t="shared" si="6"/>
        <v>0</v>
      </c>
    </row>
    <row r="31" spans="1:19" ht="10.5" customHeight="1" x14ac:dyDescent="0.2">
      <c r="A31" s="164"/>
      <c r="B31" s="111"/>
      <c r="C31" s="111"/>
      <c r="D31" s="165"/>
      <c r="E31" s="111"/>
      <c r="F31" s="111"/>
      <c r="G31" s="111"/>
      <c r="H31" s="111"/>
      <c r="I31" s="111"/>
      <c r="J31" s="111"/>
      <c r="K31" s="111"/>
      <c r="L31" s="111"/>
      <c r="M31" s="111"/>
      <c r="N31" s="111"/>
      <c r="O31" s="111"/>
      <c r="P31" s="111"/>
      <c r="Q31" s="111"/>
      <c r="R31" s="111"/>
      <c r="S31" s="90"/>
    </row>
    <row r="32" spans="1:19" ht="13.5" thickBot="1" x14ac:dyDescent="0.25"/>
    <row r="33" spans="1:19" ht="13.5" thickBot="1" x14ac:dyDescent="0.25">
      <c r="G33" s="402" t="s">
        <v>152</v>
      </c>
      <c r="H33" s="403"/>
      <c r="I33" s="403"/>
      <c r="J33" s="403"/>
      <c r="K33" s="403"/>
      <c r="L33" s="403"/>
      <c r="M33" s="403"/>
      <c r="N33" s="404"/>
      <c r="Q33" s="124"/>
    </row>
    <row r="34" spans="1:19" ht="13.5" thickBot="1" x14ac:dyDescent="0.25">
      <c r="G34" s="400" t="s">
        <v>151</v>
      </c>
      <c r="H34" s="396"/>
      <c r="I34" s="396"/>
      <c r="J34" s="396"/>
      <c r="K34" s="396"/>
      <c r="L34" s="401"/>
      <c r="M34" s="400" t="s">
        <v>126</v>
      </c>
      <c r="N34" s="444"/>
      <c r="Q34" s="100"/>
    </row>
    <row r="35" spans="1:19" ht="16.5" thickBot="1" x14ac:dyDescent="0.25">
      <c r="G35" s="397" t="s">
        <v>275</v>
      </c>
      <c r="H35" s="398"/>
      <c r="I35" s="398"/>
      <c r="J35" s="398"/>
      <c r="K35" s="398"/>
      <c r="L35" s="399"/>
      <c r="M35" s="445">
        <f>S30</f>
        <v>0</v>
      </c>
      <c r="N35" s="446"/>
      <c r="Q35" s="124"/>
    </row>
    <row r="36" spans="1:19" x14ac:dyDescent="0.2">
      <c r="G36" s="112"/>
      <c r="H36" s="112"/>
      <c r="I36" s="112"/>
      <c r="J36" s="112"/>
      <c r="K36" s="112"/>
      <c r="L36" s="112"/>
      <c r="M36" s="167"/>
      <c r="N36" s="167"/>
      <c r="Q36" s="124"/>
    </row>
    <row r="37" spans="1:19" ht="13.5" thickBot="1" x14ac:dyDescent="0.25">
      <c r="G37" s="112"/>
      <c r="H37" s="112"/>
      <c r="I37" s="112"/>
      <c r="J37" s="112"/>
      <c r="K37" s="112"/>
      <c r="L37" s="112"/>
      <c r="M37" s="167"/>
      <c r="N37" s="167"/>
      <c r="Q37" s="124"/>
    </row>
    <row r="38" spans="1:19" ht="13.5" thickBot="1" x14ac:dyDescent="0.25">
      <c r="A38" s="405" t="s">
        <v>38</v>
      </c>
      <c r="B38" s="406"/>
      <c r="C38" s="406"/>
      <c r="D38" s="406"/>
      <c r="E38" s="406"/>
      <c r="F38" s="406"/>
      <c r="G38" s="407"/>
      <c r="H38" s="97"/>
      <c r="I38" s="402" t="s">
        <v>157</v>
      </c>
      <c r="J38" s="403"/>
      <c r="K38" s="403"/>
      <c r="L38" s="403"/>
      <c r="M38" s="403"/>
      <c r="N38" s="403"/>
      <c r="O38" s="403"/>
      <c r="P38" s="403"/>
      <c r="Q38" s="403"/>
      <c r="R38" s="403"/>
      <c r="S38" s="404"/>
    </row>
    <row r="39" spans="1:19" ht="13.5" thickBot="1" x14ac:dyDescent="0.25">
      <c r="A39" s="204" t="s">
        <v>25</v>
      </c>
      <c r="B39" s="396" t="s">
        <v>121</v>
      </c>
      <c r="C39" s="396"/>
      <c r="D39" s="396"/>
      <c r="E39" s="396" t="s">
        <v>154</v>
      </c>
      <c r="F39" s="396"/>
      <c r="G39" s="210" t="s">
        <v>155</v>
      </c>
      <c r="I39" s="92" t="s">
        <v>25</v>
      </c>
      <c r="J39" s="400" t="s">
        <v>121</v>
      </c>
      <c r="K39" s="396"/>
      <c r="L39" s="396"/>
      <c r="M39" s="396"/>
      <c r="N39" s="444"/>
      <c r="O39" s="451" t="s">
        <v>154</v>
      </c>
      <c r="P39" s="452"/>
      <c r="Q39" s="452"/>
      <c r="R39" s="453"/>
      <c r="S39" s="92" t="s">
        <v>159</v>
      </c>
    </row>
    <row r="40" spans="1:19" ht="20.100000000000001" customHeight="1" x14ac:dyDescent="0.2">
      <c r="A40" s="169">
        <v>1</v>
      </c>
      <c r="B40" s="450"/>
      <c r="C40" s="450"/>
      <c r="D40" s="450"/>
      <c r="E40" s="454"/>
      <c r="F40" s="454"/>
      <c r="G40" s="93"/>
      <c r="I40" s="169">
        <v>1</v>
      </c>
      <c r="J40" s="450"/>
      <c r="K40" s="450"/>
      <c r="L40" s="450"/>
      <c r="M40" s="450"/>
      <c r="N40" s="450"/>
      <c r="O40" s="458"/>
      <c r="P40" s="459"/>
      <c r="Q40" s="459"/>
      <c r="R40" s="460"/>
      <c r="S40" s="93"/>
    </row>
    <row r="41" spans="1:19" ht="20.100000000000001" customHeight="1" x14ac:dyDescent="0.2">
      <c r="A41" s="137">
        <v>2</v>
      </c>
      <c r="B41" s="450"/>
      <c r="C41" s="450"/>
      <c r="D41" s="450"/>
      <c r="E41" s="436"/>
      <c r="F41" s="436"/>
      <c r="G41" s="99"/>
      <c r="I41" s="137">
        <v>2</v>
      </c>
      <c r="J41" s="450"/>
      <c r="K41" s="450"/>
      <c r="L41" s="450"/>
      <c r="M41" s="450"/>
      <c r="N41" s="450"/>
      <c r="O41" s="438"/>
      <c r="P41" s="439"/>
      <c r="Q41" s="439"/>
      <c r="R41" s="440"/>
      <c r="S41" s="94"/>
    </row>
    <row r="42" spans="1:19" ht="20.100000000000001" customHeight="1" x14ac:dyDescent="0.2">
      <c r="A42" s="137">
        <v>3</v>
      </c>
      <c r="B42" s="450"/>
      <c r="C42" s="450"/>
      <c r="D42" s="450"/>
      <c r="E42" s="436"/>
      <c r="F42" s="436"/>
      <c r="G42" s="94"/>
      <c r="I42" s="137">
        <v>3</v>
      </c>
      <c r="J42" s="450"/>
      <c r="K42" s="450"/>
      <c r="L42" s="450"/>
      <c r="M42" s="450"/>
      <c r="N42" s="450"/>
      <c r="O42" s="438"/>
      <c r="P42" s="439"/>
      <c r="Q42" s="439"/>
      <c r="R42" s="440"/>
      <c r="S42" s="94"/>
    </row>
    <row r="43" spans="1:19" ht="20.100000000000001" customHeight="1" x14ac:dyDescent="0.2">
      <c r="A43" s="137">
        <v>4</v>
      </c>
      <c r="B43" s="450"/>
      <c r="C43" s="450"/>
      <c r="D43" s="450"/>
      <c r="E43" s="436"/>
      <c r="F43" s="436"/>
      <c r="G43" s="94"/>
      <c r="I43" s="137">
        <v>4</v>
      </c>
      <c r="J43" s="450"/>
      <c r="K43" s="450"/>
      <c r="L43" s="450"/>
      <c r="M43" s="450"/>
      <c r="N43" s="450"/>
      <c r="O43" s="438"/>
      <c r="P43" s="439"/>
      <c r="Q43" s="439"/>
      <c r="R43" s="440"/>
      <c r="S43" s="94"/>
    </row>
    <row r="44" spans="1:19" ht="20.100000000000001" customHeight="1" thickBot="1" x14ac:dyDescent="0.25">
      <c r="A44" s="170">
        <v>5</v>
      </c>
      <c r="B44" s="450"/>
      <c r="C44" s="450"/>
      <c r="D44" s="450"/>
      <c r="E44" s="437"/>
      <c r="F44" s="437"/>
      <c r="G44" s="95"/>
      <c r="H44" s="97"/>
      <c r="I44" s="170">
        <v>5</v>
      </c>
      <c r="J44" s="450"/>
      <c r="K44" s="450"/>
      <c r="L44" s="450"/>
      <c r="M44" s="450"/>
      <c r="N44" s="450"/>
      <c r="O44" s="441"/>
      <c r="P44" s="442"/>
      <c r="Q44" s="442"/>
      <c r="R44" s="443"/>
      <c r="S44" s="95"/>
    </row>
    <row r="45" spans="1:19" ht="13.5" thickBot="1" x14ac:dyDescent="0.25">
      <c r="A45" s="455" t="s">
        <v>156</v>
      </c>
      <c r="B45" s="456"/>
      <c r="C45" s="456"/>
      <c r="D45" s="456"/>
      <c r="E45" s="456"/>
      <c r="F45" s="456"/>
      <c r="G45" s="211">
        <f>SUM(G40:G44)</f>
        <v>0</v>
      </c>
      <c r="H45" s="97"/>
      <c r="I45" s="455" t="s">
        <v>160</v>
      </c>
      <c r="J45" s="456"/>
      <c r="K45" s="456"/>
      <c r="L45" s="456"/>
      <c r="M45" s="456"/>
      <c r="N45" s="456"/>
      <c r="O45" s="456"/>
      <c r="P45" s="456"/>
      <c r="Q45" s="456"/>
      <c r="R45" s="457"/>
      <c r="S45" s="96">
        <f>SUM(S40:S44)</f>
        <v>0</v>
      </c>
    </row>
    <row r="46" spans="1:19" ht="13.5" thickBot="1" x14ac:dyDescent="0.25">
      <c r="A46" s="97"/>
      <c r="B46" s="97"/>
      <c r="C46" s="97"/>
      <c r="D46" s="171"/>
      <c r="E46" s="97"/>
      <c r="F46" s="97"/>
      <c r="G46" s="97"/>
      <c r="H46" s="97"/>
      <c r="I46" s="97"/>
      <c r="J46" s="97"/>
      <c r="K46" s="97"/>
      <c r="L46" s="97"/>
      <c r="M46" s="97"/>
      <c r="N46" s="97"/>
      <c r="O46" s="97"/>
      <c r="P46" s="97"/>
      <c r="Q46" s="97"/>
      <c r="R46" s="97"/>
      <c r="S46" s="97"/>
    </row>
    <row r="47" spans="1:19" ht="13.5" thickBot="1" x14ac:dyDescent="0.25">
      <c r="A47" s="447" t="s">
        <v>245</v>
      </c>
      <c r="B47" s="448"/>
      <c r="C47" s="448"/>
      <c r="D47" s="448"/>
      <c r="E47" s="448"/>
      <c r="F47" s="448"/>
      <c r="G47" s="449"/>
      <c r="H47" s="97"/>
      <c r="I47" s="402" t="s">
        <v>246</v>
      </c>
      <c r="J47" s="403"/>
      <c r="K47" s="403"/>
      <c r="L47" s="403"/>
      <c r="M47" s="403"/>
      <c r="N47" s="403"/>
      <c r="O47" s="403"/>
      <c r="P47" s="403"/>
      <c r="Q47" s="403"/>
      <c r="R47" s="403"/>
      <c r="S47" s="404"/>
    </row>
    <row r="48" spans="1:19" ht="13.5" thickBot="1" x14ac:dyDescent="0.25">
      <c r="A48" s="204" t="s">
        <v>25</v>
      </c>
      <c r="B48" s="396" t="s">
        <v>121</v>
      </c>
      <c r="C48" s="396"/>
      <c r="D48" s="396"/>
      <c r="E48" s="396" t="s">
        <v>174</v>
      </c>
      <c r="F48" s="396"/>
      <c r="G48" s="210" t="s">
        <v>155</v>
      </c>
      <c r="H48" s="97"/>
      <c r="I48" s="92" t="s">
        <v>25</v>
      </c>
      <c r="J48" s="400" t="s">
        <v>121</v>
      </c>
      <c r="K48" s="396"/>
      <c r="L48" s="396"/>
      <c r="M48" s="396"/>
      <c r="N48" s="444"/>
      <c r="O48" s="451" t="s">
        <v>154</v>
      </c>
      <c r="P48" s="452"/>
      <c r="Q48" s="452"/>
      <c r="R48" s="453"/>
      <c r="S48" s="92" t="s">
        <v>159</v>
      </c>
    </row>
    <row r="49" spans="1:19" x14ac:dyDescent="0.2">
      <c r="A49" s="172">
        <v>1</v>
      </c>
      <c r="B49" s="450"/>
      <c r="C49" s="450"/>
      <c r="D49" s="450"/>
      <c r="E49" s="464"/>
      <c r="F49" s="464"/>
      <c r="G49" s="98"/>
      <c r="H49" s="97"/>
      <c r="I49" s="172">
        <v>1</v>
      </c>
      <c r="J49" s="450"/>
      <c r="K49" s="450"/>
      <c r="L49" s="450"/>
      <c r="M49" s="450"/>
      <c r="N49" s="450"/>
      <c r="O49" s="461"/>
      <c r="P49" s="462"/>
      <c r="Q49" s="462"/>
      <c r="R49" s="463"/>
      <c r="S49" s="98"/>
    </row>
    <row r="50" spans="1:19" x14ac:dyDescent="0.2">
      <c r="A50" s="173">
        <v>2</v>
      </c>
      <c r="B50" s="450"/>
      <c r="C50" s="450"/>
      <c r="D50" s="450"/>
      <c r="E50" s="465"/>
      <c r="F50" s="465"/>
      <c r="G50" s="99"/>
      <c r="H50" s="97"/>
      <c r="I50" s="173">
        <v>2</v>
      </c>
      <c r="J50" s="450"/>
      <c r="K50" s="450"/>
      <c r="L50" s="450"/>
      <c r="M50" s="450"/>
      <c r="N50" s="450"/>
      <c r="O50" s="469"/>
      <c r="P50" s="470"/>
      <c r="Q50" s="470"/>
      <c r="R50" s="471"/>
      <c r="S50" s="99"/>
    </row>
    <row r="51" spans="1:19" x14ac:dyDescent="0.2">
      <c r="A51" s="173">
        <v>3</v>
      </c>
      <c r="B51" s="450"/>
      <c r="C51" s="450"/>
      <c r="D51" s="450"/>
      <c r="E51" s="465"/>
      <c r="F51" s="465"/>
      <c r="G51" s="99"/>
      <c r="H51" s="97"/>
      <c r="I51" s="173">
        <v>3</v>
      </c>
      <c r="J51" s="450"/>
      <c r="K51" s="450"/>
      <c r="L51" s="450"/>
      <c r="M51" s="450"/>
      <c r="N51" s="450"/>
      <c r="O51" s="469"/>
      <c r="P51" s="470"/>
      <c r="Q51" s="470"/>
      <c r="R51" s="471"/>
      <c r="S51" s="99"/>
    </row>
    <row r="52" spans="1:19" x14ac:dyDescent="0.2">
      <c r="A52" s="173">
        <v>4</v>
      </c>
      <c r="B52" s="450"/>
      <c r="C52" s="450"/>
      <c r="D52" s="450"/>
      <c r="E52" s="465"/>
      <c r="F52" s="465"/>
      <c r="G52" s="99"/>
      <c r="H52" s="97"/>
      <c r="I52" s="173">
        <v>4</v>
      </c>
      <c r="J52" s="450"/>
      <c r="K52" s="450"/>
      <c r="L52" s="450"/>
      <c r="M52" s="450"/>
      <c r="N52" s="450"/>
      <c r="O52" s="469"/>
      <c r="P52" s="470"/>
      <c r="Q52" s="470"/>
      <c r="R52" s="471"/>
      <c r="S52" s="99"/>
    </row>
    <row r="53" spans="1:19" ht="13.5" thickBot="1" x14ac:dyDescent="0.25">
      <c r="A53" s="170">
        <v>5</v>
      </c>
      <c r="B53" s="450"/>
      <c r="C53" s="450"/>
      <c r="D53" s="450"/>
      <c r="E53" s="472"/>
      <c r="F53" s="472"/>
      <c r="G53" s="95"/>
      <c r="H53" s="97"/>
      <c r="I53" s="170">
        <v>5</v>
      </c>
      <c r="J53" s="450"/>
      <c r="K53" s="450"/>
      <c r="L53" s="450"/>
      <c r="M53" s="450"/>
      <c r="N53" s="450"/>
      <c r="O53" s="466"/>
      <c r="P53" s="467"/>
      <c r="Q53" s="467"/>
      <c r="R53" s="468"/>
      <c r="S53" s="95"/>
    </row>
    <row r="54" spans="1:19" ht="13.5" thickBot="1" x14ac:dyDescent="0.25">
      <c r="A54" s="455" t="s">
        <v>182</v>
      </c>
      <c r="B54" s="456"/>
      <c r="C54" s="456"/>
      <c r="D54" s="456"/>
      <c r="E54" s="456"/>
      <c r="F54" s="456"/>
      <c r="G54" s="211">
        <f>IF(SUM(G49:G53)&gt;40,40,SUM(G49:G53))</f>
        <v>0</v>
      </c>
      <c r="H54" s="97"/>
      <c r="I54" s="455" t="s">
        <v>181</v>
      </c>
      <c r="J54" s="456"/>
      <c r="K54" s="456"/>
      <c r="L54" s="456"/>
      <c r="M54" s="456"/>
      <c r="N54" s="456"/>
      <c r="O54" s="456"/>
      <c r="P54" s="456"/>
      <c r="Q54" s="456"/>
      <c r="R54" s="457"/>
      <c r="S54" s="96">
        <f>IF(SUM(S49:S53)&gt;30,30,SUM(S49:S53))</f>
        <v>0</v>
      </c>
    </row>
    <row r="55" spans="1:19" ht="13.5" thickBot="1" x14ac:dyDescent="0.25">
      <c r="A55" s="209"/>
      <c r="B55" s="209"/>
      <c r="C55" s="209"/>
      <c r="D55" s="209"/>
      <c r="E55" s="209"/>
      <c r="F55" s="209"/>
      <c r="G55" s="100"/>
      <c r="H55" s="97"/>
      <c r="I55" s="209"/>
      <c r="J55" s="209"/>
      <c r="K55" s="209"/>
      <c r="L55" s="209"/>
      <c r="M55" s="209"/>
      <c r="N55" s="209"/>
      <c r="O55" s="209"/>
      <c r="P55" s="209"/>
      <c r="Q55" s="209"/>
      <c r="R55" s="209"/>
      <c r="S55" s="100"/>
    </row>
    <row r="56" spans="1:19" ht="13.5" thickBot="1" x14ac:dyDescent="0.25">
      <c r="A56" s="447" t="s">
        <v>190</v>
      </c>
      <c r="B56" s="448"/>
      <c r="C56" s="448"/>
      <c r="D56" s="448"/>
      <c r="E56" s="448"/>
      <c r="F56" s="448"/>
      <c r="G56" s="449"/>
      <c r="H56" s="97"/>
      <c r="I56" s="402" t="s">
        <v>254</v>
      </c>
      <c r="J56" s="403"/>
      <c r="K56" s="403"/>
      <c r="L56" s="403"/>
      <c r="M56" s="403"/>
      <c r="N56" s="403"/>
      <c r="O56" s="403"/>
      <c r="P56" s="403"/>
      <c r="Q56" s="403"/>
      <c r="R56" s="403"/>
      <c r="S56" s="404"/>
    </row>
    <row r="57" spans="1:19" ht="13.5" thickBot="1" x14ac:dyDescent="0.25">
      <c r="A57" s="204" t="s">
        <v>25</v>
      </c>
      <c r="B57" s="396" t="s">
        <v>121</v>
      </c>
      <c r="C57" s="396"/>
      <c r="D57" s="396"/>
      <c r="E57" s="396" t="s">
        <v>196</v>
      </c>
      <c r="F57" s="396"/>
      <c r="G57" s="210" t="s">
        <v>155</v>
      </c>
      <c r="H57" s="97"/>
      <c r="I57" s="92" t="s">
        <v>25</v>
      </c>
      <c r="J57" s="400" t="s">
        <v>210</v>
      </c>
      <c r="K57" s="396"/>
      <c r="L57" s="396"/>
      <c r="M57" s="396"/>
      <c r="N57" s="444"/>
      <c r="O57" s="451" t="s">
        <v>215</v>
      </c>
      <c r="P57" s="452"/>
      <c r="Q57" s="452"/>
      <c r="R57" s="453"/>
      <c r="S57" s="92" t="s">
        <v>159</v>
      </c>
    </row>
    <row r="58" spans="1:19" ht="21.95" customHeight="1" x14ac:dyDescent="0.2">
      <c r="A58" s="172">
        <v>1</v>
      </c>
      <c r="B58" s="450"/>
      <c r="C58" s="450"/>
      <c r="D58" s="450"/>
      <c r="E58" s="454"/>
      <c r="F58" s="454"/>
      <c r="G58" s="98"/>
      <c r="H58" s="97"/>
      <c r="I58" s="172">
        <v>1</v>
      </c>
      <c r="J58" s="450"/>
      <c r="K58" s="450"/>
      <c r="L58" s="450"/>
      <c r="M58" s="450"/>
      <c r="N58" s="450"/>
      <c r="O58" s="473"/>
      <c r="P58" s="474"/>
      <c r="Q58" s="474"/>
      <c r="R58" s="475"/>
      <c r="S58" s="98"/>
    </row>
    <row r="59" spans="1:19" ht="21.95" customHeight="1" thickBot="1" x14ac:dyDescent="0.25">
      <c r="A59" s="173">
        <v>2</v>
      </c>
      <c r="B59" s="450"/>
      <c r="C59" s="450"/>
      <c r="D59" s="450"/>
      <c r="E59" s="476"/>
      <c r="F59" s="477"/>
      <c r="G59" s="98"/>
      <c r="H59" s="97"/>
      <c r="I59" s="173">
        <v>2</v>
      </c>
      <c r="J59" s="450"/>
      <c r="K59" s="450"/>
      <c r="L59" s="450"/>
      <c r="M59" s="450"/>
      <c r="N59" s="450"/>
      <c r="O59" s="438"/>
      <c r="P59" s="439"/>
      <c r="Q59" s="439"/>
      <c r="R59" s="440"/>
      <c r="S59" s="99"/>
    </row>
    <row r="60" spans="1:19" ht="13.5" thickBot="1" x14ac:dyDescent="0.25">
      <c r="A60" s="455" t="s">
        <v>201</v>
      </c>
      <c r="B60" s="456"/>
      <c r="C60" s="456"/>
      <c r="D60" s="456"/>
      <c r="E60" s="456"/>
      <c r="F60" s="456"/>
      <c r="G60" s="211">
        <f>SUM(G58:G59)</f>
        <v>0</v>
      </c>
      <c r="H60" s="97"/>
      <c r="I60" s="455" t="s">
        <v>216</v>
      </c>
      <c r="J60" s="456"/>
      <c r="K60" s="456"/>
      <c r="L60" s="456"/>
      <c r="M60" s="456"/>
      <c r="N60" s="456"/>
      <c r="O60" s="456"/>
      <c r="P60" s="456"/>
      <c r="Q60" s="456"/>
      <c r="R60" s="457"/>
      <c r="S60" s="96">
        <f>SUM(S58:S59)</f>
        <v>0</v>
      </c>
    </row>
    <row r="61" spans="1:19" ht="13.5" thickBot="1" x14ac:dyDescent="0.25">
      <c r="A61" s="209"/>
      <c r="B61" s="209"/>
      <c r="C61" s="209"/>
      <c r="D61" s="209"/>
      <c r="E61" s="209"/>
      <c r="F61" s="209"/>
      <c r="G61" s="100"/>
      <c r="H61" s="97"/>
      <c r="I61" s="97"/>
      <c r="J61" s="97"/>
      <c r="K61" s="97"/>
      <c r="L61" s="97"/>
      <c r="M61" s="97"/>
      <c r="N61" s="97"/>
      <c r="O61" s="97"/>
      <c r="P61" s="97"/>
      <c r="Q61" s="97"/>
      <c r="R61" s="97"/>
      <c r="S61" s="97"/>
    </row>
    <row r="62" spans="1:19" ht="13.5" thickBot="1" x14ac:dyDescent="0.25">
      <c r="A62" s="447" t="s">
        <v>247</v>
      </c>
      <c r="B62" s="448"/>
      <c r="C62" s="448"/>
      <c r="D62" s="448"/>
      <c r="E62" s="448"/>
      <c r="F62" s="448"/>
      <c r="G62" s="449"/>
      <c r="H62" s="97"/>
      <c r="I62" s="402" t="s">
        <v>248</v>
      </c>
      <c r="J62" s="403"/>
      <c r="K62" s="403"/>
      <c r="L62" s="403"/>
      <c r="M62" s="403"/>
      <c r="N62" s="403"/>
      <c r="O62" s="403"/>
      <c r="P62" s="403"/>
      <c r="Q62" s="403"/>
      <c r="R62" s="403"/>
      <c r="S62" s="404"/>
    </row>
    <row r="63" spans="1:19" ht="13.5" thickBot="1" x14ac:dyDescent="0.25">
      <c r="A63" s="204" t="s">
        <v>25</v>
      </c>
      <c r="B63" s="396" t="s">
        <v>113</v>
      </c>
      <c r="C63" s="396"/>
      <c r="D63" s="396"/>
      <c r="E63" s="396" t="s">
        <v>183</v>
      </c>
      <c r="F63" s="396"/>
      <c r="G63" s="210" t="s">
        <v>155</v>
      </c>
      <c r="H63" s="97"/>
      <c r="I63" s="92" t="s">
        <v>25</v>
      </c>
      <c r="J63" s="400" t="s">
        <v>188</v>
      </c>
      <c r="K63" s="396"/>
      <c r="L63" s="396"/>
      <c r="M63" s="396"/>
      <c r="N63" s="444"/>
      <c r="O63" s="451" t="s">
        <v>154</v>
      </c>
      <c r="P63" s="452"/>
      <c r="Q63" s="452"/>
      <c r="R63" s="453"/>
      <c r="S63" s="92" t="s">
        <v>159</v>
      </c>
    </row>
    <row r="64" spans="1:19" ht="20.100000000000001" customHeight="1" x14ac:dyDescent="0.2">
      <c r="A64" s="172">
        <v>1</v>
      </c>
      <c r="B64" s="450"/>
      <c r="C64" s="450"/>
      <c r="D64" s="450"/>
      <c r="E64" s="454"/>
      <c r="F64" s="454"/>
      <c r="G64" s="98"/>
      <c r="H64" s="97"/>
      <c r="I64" s="172">
        <v>1</v>
      </c>
      <c r="J64" s="450"/>
      <c r="K64" s="450"/>
      <c r="L64" s="450"/>
      <c r="M64" s="450"/>
      <c r="N64" s="450"/>
      <c r="O64" s="473"/>
      <c r="P64" s="474"/>
      <c r="Q64" s="474"/>
      <c r="R64" s="475"/>
      <c r="S64" s="98"/>
    </row>
    <row r="65" spans="1:19" ht="20.100000000000001" customHeight="1" x14ac:dyDescent="0.2">
      <c r="A65" s="173">
        <v>2</v>
      </c>
      <c r="B65" s="450"/>
      <c r="C65" s="450"/>
      <c r="D65" s="450"/>
      <c r="E65" s="436"/>
      <c r="F65" s="436"/>
      <c r="G65" s="99"/>
      <c r="H65" s="97"/>
      <c r="I65" s="173">
        <v>2</v>
      </c>
      <c r="J65" s="450"/>
      <c r="K65" s="450"/>
      <c r="L65" s="450"/>
      <c r="M65" s="450"/>
      <c r="N65" s="450"/>
      <c r="O65" s="438"/>
      <c r="P65" s="439"/>
      <c r="Q65" s="439"/>
      <c r="R65" s="440"/>
      <c r="S65" s="99"/>
    </row>
    <row r="66" spans="1:19" ht="20.100000000000001" customHeight="1" x14ac:dyDescent="0.2">
      <c r="A66" s="173">
        <v>3</v>
      </c>
      <c r="B66" s="450"/>
      <c r="C66" s="450"/>
      <c r="D66" s="450"/>
      <c r="E66" s="436"/>
      <c r="F66" s="436"/>
      <c r="G66" s="99"/>
      <c r="H66" s="97"/>
      <c r="I66" s="173">
        <v>3</v>
      </c>
      <c r="J66" s="450"/>
      <c r="K66" s="450"/>
      <c r="L66" s="450"/>
      <c r="M66" s="450"/>
      <c r="N66" s="450"/>
      <c r="O66" s="438"/>
      <c r="P66" s="439"/>
      <c r="Q66" s="439"/>
      <c r="R66" s="440"/>
      <c r="S66" s="99"/>
    </row>
    <row r="67" spans="1:19" ht="20.100000000000001" customHeight="1" x14ac:dyDescent="0.2">
      <c r="A67" s="173">
        <v>4</v>
      </c>
      <c r="B67" s="450"/>
      <c r="C67" s="450"/>
      <c r="D67" s="450"/>
      <c r="E67" s="436"/>
      <c r="F67" s="436"/>
      <c r="G67" s="99"/>
      <c r="H67" s="97"/>
      <c r="I67" s="173">
        <v>4</v>
      </c>
      <c r="J67" s="450"/>
      <c r="K67" s="450"/>
      <c r="L67" s="450"/>
      <c r="M67" s="450"/>
      <c r="N67" s="450"/>
      <c r="O67" s="438"/>
      <c r="P67" s="439"/>
      <c r="Q67" s="439"/>
      <c r="R67" s="440"/>
      <c r="S67" s="99"/>
    </row>
    <row r="68" spans="1:19" ht="20.100000000000001" customHeight="1" thickBot="1" x14ac:dyDescent="0.25">
      <c r="A68" s="170">
        <v>5</v>
      </c>
      <c r="B68" s="450"/>
      <c r="C68" s="450"/>
      <c r="D68" s="450"/>
      <c r="E68" s="437"/>
      <c r="F68" s="437"/>
      <c r="G68" s="95"/>
      <c r="H68" s="97"/>
      <c r="I68" s="170">
        <v>5</v>
      </c>
      <c r="J68" s="450"/>
      <c r="K68" s="450"/>
      <c r="L68" s="450"/>
      <c r="M68" s="450"/>
      <c r="N68" s="450"/>
      <c r="O68" s="441"/>
      <c r="P68" s="442"/>
      <c r="Q68" s="442"/>
      <c r="R68" s="443"/>
      <c r="S68" s="95"/>
    </row>
    <row r="69" spans="1:19" ht="13.5" thickBot="1" x14ac:dyDescent="0.25">
      <c r="A69" s="455" t="s">
        <v>184</v>
      </c>
      <c r="B69" s="456"/>
      <c r="C69" s="456"/>
      <c r="D69" s="456"/>
      <c r="E69" s="456"/>
      <c r="F69" s="456"/>
      <c r="G69" s="211">
        <f>IF(SUM(G64:G68)&gt;90,90,SUM(G64:G68))</f>
        <v>0</v>
      </c>
      <c r="H69" s="97"/>
      <c r="I69" s="455" t="s">
        <v>189</v>
      </c>
      <c r="J69" s="456"/>
      <c r="K69" s="456"/>
      <c r="L69" s="456"/>
      <c r="M69" s="456"/>
      <c r="N69" s="456"/>
      <c r="O69" s="456"/>
      <c r="P69" s="456"/>
      <c r="Q69" s="456"/>
      <c r="R69" s="457"/>
      <c r="S69" s="96">
        <f>IF(SUM(S64:S68)&gt;15,15,SUM(S64:S68))</f>
        <v>0</v>
      </c>
    </row>
    <row r="70" spans="1:19" ht="13.5" thickBot="1" x14ac:dyDescent="0.25">
      <c r="A70" s="97"/>
      <c r="B70" s="97"/>
      <c r="C70" s="97"/>
      <c r="D70" s="171"/>
      <c r="E70" s="97"/>
      <c r="F70" s="97"/>
      <c r="G70" s="97"/>
      <c r="H70" s="97"/>
      <c r="I70" s="97"/>
      <c r="J70" s="97"/>
      <c r="K70" s="97"/>
      <c r="L70" s="97"/>
      <c r="M70" s="97"/>
      <c r="N70" s="97"/>
      <c r="O70" s="97"/>
      <c r="P70" s="97"/>
      <c r="Q70" s="97"/>
      <c r="R70" s="97"/>
      <c r="S70" s="97"/>
    </row>
    <row r="71" spans="1:19" ht="13.5" thickBot="1" x14ac:dyDescent="0.25">
      <c r="A71" s="447" t="s">
        <v>217</v>
      </c>
      <c r="B71" s="448"/>
      <c r="C71" s="448"/>
      <c r="D71" s="448"/>
      <c r="E71" s="448"/>
      <c r="F71" s="448"/>
      <c r="G71" s="449"/>
      <c r="H71" s="97"/>
      <c r="I71" s="402" t="s">
        <v>249</v>
      </c>
      <c r="J71" s="403"/>
      <c r="K71" s="403"/>
      <c r="L71" s="403"/>
      <c r="M71" s="403"/>
      <c r="N71" s="403"/>
      <c r="O71" s="403"/>
      <c r="P71" s="403"/>
      <c r="Q71" s="403"/>
      <c r="R71" s="403"/>
      <c r="S71" s="404"/>
    </row>
    <row r="72" spans="1:19" ht="13.5" thickBot="1" x14ac:dyDescent="0.25">
      <c r="A72" s="204" t="s">
        <v>25</v>
      </c>
      <c r="B72" s="396" t="s">
        <v>121</v>
      </c>
      <c r="C72" s="396"/>
      <c r="D72" s="396"/>
      <c r="E72" s="396" t="s">
        <v>225</v>
      </c>
      <c r="F72" s="396"/>
      <c r="G72" s="210" t="s">
        <v>155</v>
      </c>
      <c r="H72" s="97"/>
      <c r="I72" s="92" t="s">
        <v>25</v>
      </c>
      <c r="J72" s="400" t="s">
        <v>121</v>
      </c>
      <c r="K72" s="396"/>
      <c r="L72" s="396"/>
      <c r="M72" s="396"/>
      <c r="N72" s="444"/>
      <c r="O72" s="451" t="s">
        <v>151</v>
      </c>
      <c r="P72" s="452"/>
      <c r="Q72" s="452"/>
      <c r="R72" s="453"/>
      <c r="S72" s="92" t="s">
        <v>159</v>
      </c>
    </row>
    <row r="73" spans="1:19" ht="20.100000000000001" customHeight="1" x14ac:dyDescent="0.2">
      <c r="A73" s="172">
        <v>1</v>
      </c>
      <c r="B73" s="450"/>
      <c r="C73" s="450"/>
      <c r="D73" s="450"/>
      <c r="E73" s="454"/>
      <c r="F73" s="454"/>
      <c r="G73" s="98"/>
      <c r="H73" s="97"/>
      <c r="I73" s="172">
        <v>1</v>
      </c>
      <c r="J73" s="450"/>
      <c r="K73" s="450"/>
      <c r="L73" s="450"/>
      <c r="M73" s="450"/>
      <c r="N73" s="450"/>
      <c r="O73" s="473"/>
      <c r="P73" s="474"/>
      <c r="Q73" s="474"/>
      <c r="R73" s="475"/>
      <c r="S73" s="98"/>
    </row>
    <row r="74" spans="1:19" ht="20.100000000000001" customHeight="1" x14ac:dyDescent="0.2">
      <c r="A74" s="173">
        <v>2</v>
      </c>
      <c r="B74" s="450"/>
      <c r="C74" s="450"/>
      <c r="D74" s="450"/>
      <c r="E74" s="436"/>
      <c r="F74" s="436"/>
      <c r="G74" s="99"/>
      <c r="H74" s="97"/>
      <c r="I74" s="173">
        <v>2</v>
      </c>
      <c r="J74" s="450"/>
      <c r="K74" s="450"/>
      <c r="L74" s="450"/>
      <c r="M74" s="450"/>
      <c r="N74" s="450"/>
      <c r="O74" s="438"/>
      <c r="P74" s="439"/>
      <c r="Q74" s="439"/>
      <c r="R74" s="440"/>
      <c r="S74" s="99"/>
    </row>
    <row r="75" spans="1:19" ht="20.100000000000001" customHeight="1" x14ac:dyDescent="0.2">
      <c r="A75" s="173">
        <v>3</v>
      </c>
      <c r="B75" s="450"/>
      <c r="C75" s="450"/>
      <c r="D75" s="450"/>
      <c r="E75" s="436"/>
      <c r="F75" s="436"/>
      <c r="G75" s="99"/>
      <c r="H75" s="97"/>
      <c r="I75" s="173">
        <v>3</v>
      </c>
      <c r="J75" s="450"/>
      <c r="K75" s="450"/>
      <c r="L75" s="450"/>
      <c r="M75" s="450"/>
      <c r="N75" s="450"/>
      <c r="O75" s="438"/>
      <c r="P75" s="439"/>
      <c r="Q75" s="439"/>
      <c r="R75" s="440"/>
      <c r="S75" s="99"/>
    </row>
    <row r="76" spans="1:19" ht="20.100000000000001" customHeight="1" x14ac:dyDescent="0.2">
      <c r="A76" s="173">
        <v>4</v>
      </c>
      <c r="B76" s="450"/>
      <c r="C76" s="450"/>
      <c r="D76" s="450"/>
      <c r="E76" s="436"/>
      <c r="F76" s="436"/>
      <c r="G76" s="99"/>
      <c r="H76" s="97"/>
      <c r="I76" s="173">
        <v>4</v>
      </c>
      <c r="J76" s="450"/>
      <c r="K76" s="450"/>
      <c r="L76" s="450"/>
      <c r="M76" s="450"/>
      <c r="N76" s="450"/>
      <c r="O76" s="438"/>
      <c r="P76" s="439"/>
      <c r="Q76" s="439"/>
      <c r="R76" s="440"/>
      <c r="S76" s="99"/>
    </row>
    <row r="77" spans="1:19" ht="20.100000000000001" customHeight="1" thickBot="1" x14ac:dyDescent="0.25">
      <c r="A77" s="170">
        <v>5</v>
      </c>
      <c r="B77" s="450"/>
      <c r="C77" s="450"/>
      <c r="D77" s="450"/>
      <c r="E77" s="437"/>
      <c r="F77" s="437"/>
      <c r="G77" s="95"/>
      <c r="H77" s="97"/>
      <c r="I77" s="170">
        <v>5</v>
      </c>
      <c r="J77" s="450"/>
      <c r="K77" s="450"/>
      <c r="L77" s="450"/>
      <c r="M77" s="450"/>
      <c r="N77" s="450"/>
      <c r="O77" s="441"/>
      <c r="P77" s="442"/>
      <c r="Q77" s="442"/>
      <c r="R77" s="443"/>
      <c r="S77" s="95"/>
    </row>
    <row r="78" spans="1:19" ht="13.5" thickBot="1" x14ac:dyDescent="0.25">
      <c r="A78" s="455" t="s">
        <v>226</v>
      </c>
      <c r="B78" s="456"/>
      <c r="C78" s="456"/>
      <c r="D78" s="456"/>
      <c r="E78" s="456"/>
      <c r="F78" s="456"/>
      <c r="G78" s="211">
        <f>+SUM(G73:G77)</f>
        <v>0</v>
      </c>
      <c r="H78" s="97"/>
      <c r="I78" s="455" t="s">
        <v>189</v>
      </c>
      <c r="J78" s="456"/>
      <c r="K78" s="456"/>
      <c r="L78" s="456"/>
      <c r="M78" s="456"/>
      <c r="N78" s="456"/>
      <c r="O78" s="456"/>
      <c r="P78" s="456"/>
      <c r="Q78" s="456"/>
      <c r="R78" s="457"/>
      <c r="S78" s="96">
        <f>IF(SUM(S73:S77)&gt;45,45,SUM(S73:S77))</f>
        <v>0</v>
      </c>
    </row>
    <row r="79" spans="1:19" ht="13.5" thickBot="1" x14ac:dyDescent="0.25">
      <c r="A79" s="97"/>
      <c r="B79" s="97"/>
      <c r="C79" s="97"/>
      <c r="D79" s="171"/>
      <c r="E79" s="97"/>
      <c r="F79" s="97"/>
      <c r="G79" s="97"/>
      <c r="H79" s="97"/>
      <c r="I79" s="97"/>
      <c r="J79" s="97"/>
      <c r="K79" s="97"/>
      <c r="L79" s="97"/>
      <c r="M79" s="97"/>
      <c r="N79" s="97"/>
      <c r="O79" s="97"/>
      <c r="P79" s="97"/>
      <c r="Q79" s="97"/>
      <c r="R79" s="97"/>
      <c r="S79" s="97"/>
    </row>
    <row r="80" spans="1:19" ht="13.5" thickBot="1" x14ac:dyDescent="0.25">
      <c r="A80" s="447" t="s">
        <v>14</v>
      </c>
      <c r="B80" s="448"/>
      <c r="C80" s="448"/>
      <c r="D80" s="448"/>
      <c r="E80" s="448"/>
      <c r="F80" s="448"/>
      <c r="G80" s="449"/>
      <c r="H80" s="97"/>
      <c r="I80" s="402" t="s">
        <v>30</v>
      </c>
      <c r="J80" s="403"/>
      <c r="K80" s="403"/>
      <c r="L80" s="403"/>
      <c r="M80" s="403"/>
      <c r="N80" s="403"/>
      <c r="O80" s="403"/>
      <c r="P80" s="403"/>
      <c r="Q80" s="403"/>
      <c r="R80" s="403"/>
      <c r="S80" s="404"/>
    </row>
    <row r="81" spans="1:19" ht="13.5" thickBot="1" x14ac:dyDescent="0.25">
      <c r="A81" s="204" t="s">
        <v>25</v>
      </c>
      <c r="B81" s="401" t="s">
        <v>151</v>
      </c>
      <c r="C81" s="479"/>
      <c r="D81" s="479"/>
      <c r="E81" s="479"/>
      <c r="F81" s="480"/>
      <c r="G81" s="210" t="s">
        <v>155</v>
      </c>
      <c r="H81" s="97"/>
      <c r="I81" s="92" t="s">
        <v>25</v>
      </c>
      <c r="J81" s="400" t="s">
        <v>233</v>
      </c>
      <c r="K81" s="396"/>
      <c r="L81" s="396"/>
      <c r="M81" s="396"/>
      <c r="N81" s="444"/>
      <c r="O81" s="451" t="s">
        <v>234</v>
      </c>
      <c r="P81" s="452"/>
      <c r="Q81" s="452"/>
      <c r="R81" s="453"/>
      <c r="S81" s="92" t="s">
        <v>159</v>
      </c>
    </row>
    <row r="82" spans="1:19" ht="21.95" customHeight="1" x14ac:dyDescent="0.2">
      <c r="A82" s="172">
        <v>1</v>
      </c>
      <c r="B82" s="481"/>
      <c r="C82" s="482"/>
      <c r="D82" s="482"/>
      <c r="E82" s="482"/>
      <c r="F82" s="483"/>
      <c r="G82" s="98"/>
      <c r="H82" s="97"/>
      <c r="I82" s="172">
        <v>1</v>
      </c>
      <c r="J82" s="450"/>
      <c r="K82" s="450"/>
      <c r="L82" s="450"/>
      <c r="M82" s="450"/>
      <c r="N82" s="450"/>
      <c r="O82" s="473"/>
      <c r="P82" s="474"/>
      <c r="Q82" s="474"/>
      <c r="R82" s="475"/>
      <c r="S82" s="98"/>
    </row>
    <row r="83" spans="1:19" ht="21.95" customHeight="1" thickBot="1" x14ac:dyDescent="0.25">
      <c r="A83" s="173">
        <v>2</v>
      </c>
      <c r="B83" s="484"/>
      <c r="C83" s="485"/>
      <c r="D83" s="485"/>
      <c r="E83" s="485"/>
      <c r="F83" s="486"/>
      <c r="G83" s="99" t="s">
        <v>3</v>
      </c>
      <c r="H83" s="97"/>
      <c r="I83" s="173">
        <v>2</v>
      </c>
      <c r="J83" s="478"/>
      <c r="K83" s="478"/>
      <c r="L83" s="478"/>
      <c r="M83" s="478"/>
      <c r="N83" s="478"/>
      <c r="O83" s="438"/>
      <c r="P83" s="439"/>
      <c r="Q83" s="439"/>
      <c r="R83" s="440"/>
      <c r="S83" s="99"/>
    </row>
    <row r="84" spans="1:19" ht="21.95" customHeight="1" thickBot="1" x14ac:dyDescent="0.25">
      <c r="A84" s="455" t="s">
        <v>232</v>
      </c>
      <c r="B84" s="456"/>
      <c r="C84" s="456"/>
      <c r="D84" s="456"/>
      <c r="E84" s="456"/>
      <c r="F84" s="456"/>
      <c r="G84" s="211">
        <f>SUM(G82:G83)</f>
        <v>0</v>
      </c>
      <c r="I84" s="137">
        <v>3</v>
      </c>
      <c r="J84" s="478"/>
      <c r="K84" s="478"/>
      <c r="L84" s="478"/>
      <c r="M84" s="478"/>
      <c r="N84" s="478"/>
      <c r="O84" s="438"/>
      <c r="P84" s="439"/>
      <c r="Q84" s="439"/>
      <c r="R84" s="440"/>
      <c r="S84" s="94"/>
    </row>
    <row r="85" spans="1:19" ht="21.95" customHeight="1" x14ac:dyDescent="0.2">
      <c r="A85" s="487"/>
      <c r="B85" s="487"/>
      <c r="C85" s="487"/>
      <c r="D85" s="487"/>
      <c r="E85" s="487"/>
      <c r="F85" s="487"/>
      <c r="G85" s="487"/>
      <c r="I85" s="137">
        <v>4</v>
      </c>
      <c r="J85" s="478"/>
      <c r="K85" s="478"/>
      <c r="L85" s="478"/>
      <c r="M85" s="478"/>
      <c r="N85" s="478"/>
      <c r="O85" s="438"/>
      <c r="P85" s="439"/>
      <c r="Q85" s="439"/>
      <c r="R85" s="440"/>
      <c r="S85" s="94"/>
    </row>
    <row r="86" spans="1:19" ht="21.95" customHeight="1" x14ac:dyDescent="0.2">
      <c r="A86" s="488"/>
      <c r="B86" s="488"/>
      <c r="C86" s="488"/>
      <c r="D86" s="488"/>
      <c r="E86" s="488"/>
      <c r="F86" s="488"/>
      <c r="G86" s="488"/>
      <c r="I86" s="174">
        <v>5</v>
      </c>
      <c r="J86" s="498"/>
      <c r="K86" s="498"/>
      <c r="L86" s="498"/>
      <c r="M86" s="498"/>
      <c r="N86" s="498"/>
      <c r="O86" s="441"/>
      <c r="P86" s="442"/>
      <c r="Q86" s="442"/>
      <c r="R86" s="443"/>
      <c r="S86" s="101"/>
    </row>
    <row r="87" spans="1:19" ht="21.95" customHeight="1" x14ac:dyDescent="0.2">
      <c r="A87" s="488"/>
      <c r="B87" s="488"/>
      <c r="C87" s="488"/>
      <c r="D87" s="488"/>
      <c r="E87" s="488"/>
      <c r="F87" s="488"/>
      <c r="G87" s="488"/>
      <c r="I87" s="174">
        <v>6</v>
      </c>
      <c r="J87" s="498"/>
      <c r="K87" s="498"/>
      <c r="L87" s="498"/>
      <c r="M87" s="498"/>
      <c r="N87" s="498"/>
      <c r="O87" s="441"/>
      <c r="P87" s="442"/>
      <c r="Q87" s="442"/>
      <c r="R87" s="443"/>
      <c r="S87" s="101"/>
    </row>
    <row r="88" spans="1:19" ht="21.95" customHeight="1" thickBot="1" x14ac:dyDescent="0.25">
      <c r="A88" s="488"/>
      <c r="B88" s="488"/>
      <c r="C88" s="488"/>
      <c r="D88" s="488"/>
      <c r="E88" s="488"/>
      <c r="F88" s="488"/>
      <c r="G88" s="488"/>
      <c r="I88" s="174">
        <v>7</v>
      </c>
      <c r="J88" s="498"/>
      <c r="K88" s="498"/>
      <c r="L88" s="498"/>
      <c r="M88" s="498"/>
      <c r="N88" s="498"/>
      <c r="O88" s="441"/>
      <c r="P88" s="442"/>
      <c r="Q88" s="442"/>
      <c r="R88" s="443"/>
      <c r="S88" s="101"/>
    </row>
    <row r="89" spans="1:19" ht="13.5" thickBot="1" x14ac:dyDescent="0.25">
      <c r="A89" s="488"/>
      <c r="B89" s="488"/>
      <c r="C89" s="488"/>
      <c r="D89" s="488"/>
      <c r="E89" s="488"/>
      <c r="F89" s="488"/>
      <c r="G89" s="488"/>
      <c r="I89" s="499" t="s">
        <v>235</v>
      </c>
      <c r="J89" s="500"/>
      <c r="K89" s="500"/>
      <c r="L89" s="500"/>
      <c r="M89" s="500"/>
      <c r="N89" s="500"/>
      <c r="O89" s="500"/>
      <c r="P89" s="500"/>
      <c r="Q89" s="500"/>
      <c r="R89" s="501"/>
      <c r="S89" s="96">
        <f>SUM(S82:S88)</f>
        <v>0</v>
      </c>
    </row>
    <row r="90" spans="1:19" ht="13.5" thickBot="1" x14ac:dyDescent="0.25">
      <c r="A90" s="488"/>
      <c r="B90" s="488"/>
      <c r="C90" s="488"/>
      <c r="D90" s="488"/>
      <c r="E90" s="488"/>
      <c r="F90" s="488"/>
      <c r="G90" s="488"/>
      <c r="H90" s="102"/>
      <c r="I90" s="102"/>
      <c r="J90" s="102"/>
      <c r="K90" s="102"/>
      <c r="L90" s="102"/>
      <c r="M90" s="102"/>
    </row>
    <row r="91" spans="1:19" x14ac:dyDescent="0.2">
      <c r="A91" s="102"/>
      <c r="B91" s="497" t="s">
        <v>236</v>
      </c>
      <c r="C91" s="497"/>
      <c r="D91" s="497"/>
      <c r="E91" s="502" t="s">
        <v>237</v>
      </c>
      <c r="F91" s="502"/>
      <c r="G91" s="502"/>
      <c r="H91" s="102"/>
      <c r="I91" s="102"/>
      <c r="J91" s="102"/>
      <c r="K91" s="102"/>
      <c r="L91" s="102"/>
      <c r="M91" s="102"/>
      <c r="N91" s="489" t="s">
        <v>21</v>
      </c>
      <c r="O91" s="490"/>
      <c r="P91" s="490"/>
      <c r="Q91" s="490"/>
      <c r="R91" s="493">
        <f>+M35+G45+S45+G54+S54+G60+S60+G69+S69+G78+S78+G84+S89</f>
        <v>0</v>
      </c>
      <c r="S91" s="494"/>
    </row>
    <row r="92" spans="1:19" ht="13.5" thickBot="1" x14ac:dyDescent="0.25">
      <c r="A92" s="102"/>
      <c r="B92" s="102"/>
      <c r="C92" s="102"/>
      <c r="D92" s="175"/>
      <c r="E92" s="102"/>
      <c r="F92" s="102"/>
      <c r="G92" s="102"/>
      <c r="H92" s="102"/>
      <c r="I92" s="102"/>
      <c r="J92" s="102"/>
      <c r="K92" s="102"/>
      <c r="L92" s="102"/>
      <c r="M92" s="102"/>
      <c r="N92" s="491"/>
      <c r="O92" s="492"/>
      <c r="P92" s="492"/>
      <c r="Q92" s="492"/>
      <c r="R92" s="495"/>
      <c r="S92" s="496"/>
    </row>
    <row r="93" spans="1:19" x14ac:dyDescent="0.2">
      <c r="A93" s="102"/>
      <c r="B93" s="212" t="s">
        <v>279</v>
      </c>
      <c r="C93" s="102"/>
      <c r="D93" s="175"/>
      <c r="E93" s="102"/>
      <c r="F93" s="102"/>
      <c r="G93" s="102"/>
      <c r="H93" s="102"/>
      <c r="I93" s="102"/>
      <c r="J93" s="102"/>
      <c r="K93" s="102"/>
      <c r="L93" s="102"/>
      <c r="M93" s="102"/>
      <c r="N93" s="102"/>
      <c r="O93" s="102"/>
      <c r="P93" s="102"/>
      <c r="Q93" s="102"/>
      <c r="R93" s="102"/>
      <c r="S93" s="102"/>
    </row>
    <row r="97" spans="5:5" x14ac:dyDescent="0.2">
      <c r="E97" s="176"/>
    </row>
  </sheetData>
  <sheetProtection algorithmName="SHA-512" hashValue="sWz3/ctMFBA3rpw+cHZRyob8Eh+qxiU56mhg4GxGFIMyd4jIiA7jOmheDuAVWrAulE6WgubHKzTe/xt7kV7vhA==" saltValue="1WpnHCm/V/qZRzMaAr6WlA==" spinCount="100000" sheet="1" objects="1" scenarios="1"/>
  <mergeCells count="197">
    <mergeCell ref="A1:S1"/>
    <mergeCell ref="A2:S2"/>
    <mergeCell ref="A3:N3"/>
    <mergeCell ref="O3:P3"/>
    <mergeCell ref="Q3:R3"/>
    <mergeCell ref="A5:C5"/>
    <mergeCell ref="D5:G5"/>
    <mergeCell ref="J5:M5"/>
    <mergeCell ref="N5:R5"/>
    <mergeCell ref="A11:C11"/>
    <mergeCell ref="D11:G11"/>
    <mergeCell ref="J11:M11"/>
    <mergeCell ref="N11:R11"/>
    <mergeCell ref="A13:S13"/>
    <mergeCell ref="A16:E16"/>
    <mergeCell ref="G16:K16"/>
    <mergeCell ref="A7:C7"/>
    <mergeCell ref="D7:G7"/>
    <mergeCell ref="J7:M7"/>
    <mergeCell ref="N7:R7"/>
    <mergeCell ref="A9:C9"/>
    <mergeCell ref="D9:G9"/>
    <mergeCell ref="J9:M9"/>
    <mergeCell ref="N9:R9"/>
    <mergeCell ref="J18:J19"/>
    <mergeCell ref="K18:M18"/>
    <mergeCell ref="N18:S18"/>
    <mergeCell ref="A28:J28"/>
    <mergeCell ref="A29:J29"/>
    <mergeCell ref="A30:J30"/>
    <mergeCell ref="A18:A19"/>
    <mergeCell ref="B18:B19"/>
    <mergeCell ref="C18:C19"/>
    <mergeCell ref="D18:G18"/>
    <mergeCell ref="H18:H19"/>
    <mergeCell ref="I18:I19"/>
    <mergeCell ref="B39:D39"/>
    <mergeCell ref="E39:F39"/>
    <mergeCell ref="J39:N39"/>
    <mergeCell ref="O39:R39"/>
    <mergeCell ref="B40:D40"/>
    <mergeCell ref="E40:F40"/>
    <mergeCell ref="J40:N40"/>
    <mergeCell ref="O40:R40"/>
    <mergeCell ref="G33:N33"/>
    <mergeCell ref="G34:L34"/>
    <mergeCell ref="M34:N34"/>
    <mergeCell ref="G35:L35"/>
    <mergeCell ref="M35:N35"/>
    <mergeCell ref="A38:G38"/>
    <mergeCell ref="I38:S38"/>
    <mergeCell ref="B43:D43"/>
    <mergeCell ref="E43:F43"/>
    <mergeCell ref="J43:N43"/>
    <mergeCell ref="O43:R43"/>
    <mergeCell ref="B44:D44"/>
    <mergeCell ref="E44:F44"/>
    <mergeCell ref="J44:N44"/>
    <mergeCell ref="O44:R44"/>
    <mergeCell ref="B41:D41"/>
    <mergeCell ref="E41:F41"/>
    <mergeCell ref="J41:N41"/>
    <mergeCell ref="O41:R41"/>
    <mergeCell ref="B42:D42"/>
    <mergeCell ref="E42:F42"/>
    <mergeCell ref="J42:N42"/>
    <mergeCell ref="O42:R42"/>
    <mergeCell ref="B49:D49"/>
    <mergeCell ref="E49:F49"/>
    <mergeCell ref="J49:N49"/>
    <mergeCell ref="O49:R49"/>
    <mergeCell ref="B50:D50"/>
    <mergeCell ref="E50:F50"/>
    <mergeCell ref="J50:N50"/>
    <mergeCell ref="O50:R50"/>
    <mergeCell ref="A45:F45"/>
    <mergeCell ref="I45:R45"/>
    <mergeCell ref="A47:G47"/>
    <mergeCell ref="I47:S47"/>
    <mergeCell ref="B48:D48"/>
    <mergeCell ref="E48:F48"/>
    <mergeCell ref="J48:N48"/>
    <mergeCell ref="O48:R48"/>
    <mergeCell ref="B53:D53"/>
    <mergeCell ref="E53:F53"/>
    <mergeCell ref="J53:N53"/>
    <mergeCell ref="O53:R53"/>
    <mergeCell ref="A54:F54"/>
    <mergeCell ref="I54:R54"/>
    <mergeCell ref="B51:D51"/>
    <mergeCell ref="E51:F51"/>
    <mergeCell ref="J51:N51"/>
    <mergeCell ref="O51:R51"/>
    <mergeCell ref="B52:D52"/>
    <mergeCell ref="E52:F52"/>
    <mergeCell ref="J52:N52"/>
    <mergeCell ref="O52:R52"/>
    <mergeCell ref="B58:D58"/>
    <mergeCell ref="E58:F58"/>
    <mergeCell ref="J58:N58"/>
    <mergeCell ref="O58:R58"/>
    <mergeCell ref="B59:D59"/>
    <mergeCell ref="E59:F59"/>
    <mergeCell ref="J59:N59"/>
    <mergeCell ref="O59:R59"/>
    <mergeCell ref="A56:G56"/>
    <mergeCell ref="I56:S56"/>
    <mergeCell ref="B57:D57"/>
    <mergeCell ref="E57:F57"/>
    <mergeCell ref="J57:N57"/>
    <mergeCell ref="O57:R57"/>
    <mergeCell ref="B64:D64"/>
    <mergeCell ref="E64:F64"/>
    <mergeCell ref="J64:N64"/>
    <mergeCell ref="O64:R64"/>
    <mergeCell ref="B65:D65"/>
    <mergeCell ref="E65:F65"/>
    <mergeCell ref="J65:N65"/>
    <mergeCell ref="O65:R65"/>
    <mergeCell ref="A60:F60"/>
    <mergeCell ref="I60:R60"/>
    <mergeCell ref="A62:G62"/>
    <mergeCell ref="I62:S62"/>
    <mergeCell ref="B63:D63"/>
    <mergeCell ref="E63:F63"/>
    <mergeCell ref="J63:N63"/>
    <mergeCell ref="O63:R63"/>
    <mergeCell ref="B68:D68"/>
    <mergeCell ref="E68:F68"/>
    <mergeCell ref="J68:N68"/>
    <mergeCell ref="O68:R68"/>
    <mergeCell ref="A69:F69"/>
    <mergeCell ref="I69:R69"/>
    <mergeCell ref="B66:D66"/>
    <mergeCell ref="E66:F66"/>
    <mergeCell ref="J66:N66"/>
    <mergeCell ref="O66:R66"/>
    <mergeCell ref="B67:D67"/>
    <mergeCell ref="E67:F67"/>
    <mergeCell ref="J67:N67"/>
    <mergeCell ref="O67:R67"/>
    <mergeCell ref="B73:D73"/>
    <mergeCell ref="E73:F73"/>
    <mergeCell ref="J73:N73"/>
    <mergeCell ref="O73:R73"/>
    <mergeCell ref="B74:D74"/>
    <mergeCell ref="E74:F74"/>
    <mergeCell ref="J74:N74"/>
    <mergeCell ref="O74:R74"/>
    <mergeCell ref="A71:G71"/>
    <mergeCell ref="I71:S71"/>
    <mergeCell ref="B72:D72"/>
    <mergeCell ref="E72:F72"/>
    <mergeCell ref="J72:N72"/>
    <mergeCell ref="O72:R72"/>
    <mergeCell ref="B77:D77"/>
    <mergeCell ref="E77:F77"/>
    <mergeCell ref="J77:N77"/>
    <mergeCell ref="O77:R77"/>
    <mergeCell ref="A78:F78"/>
    <mergeCell ref="I78:R78"/>
    <mergeCell ref="B75:D75"/>
    <mergeCell ref="E75:F75"/>
    <mergeCell ref="J75:N75"/>
    <mergeCell ref="O75:R75"/>
    <mergeCell ref="B76:D76"/>
    <mergeCell ref="E76:F76"/>
    <mergeCell ref="J76:N76"/>
    <mergeCell ref="O76:R76"/>
    <mergeCell ref="B83:F83"/>
    <mergeCell ref="J83:N83"/>
    <mergeCell ref="O83:R83"/>
    <mergeCell ref="A84:F84"/>
    <mergeCell ref="J84:N84"/>
    <mergeCell ref="O84:R84"/>
    <mergeCell ref="A80:G80"/>
    <mergeCell ref="I80:S80"/>
    <mergeCell ref="B81:F81"/>
    <mergeCell ref="J81:N81"/>
    <mergeCell ref="O81:R81"/>
    <mergeCell ref="B82:F82"/>
    <mergeCell ref="J82:N82"/>
    <mergeCell ref="O82:R82"/>
    <mergeCell ref="B91:D91"/>
    <mergeCell ref="E91:G91"/>
    <mergeCell ref="N91:Q92"/>
    <mergeCell ref="R91:S92"/>
    <mergeCell ref="A85:G90"/>
    <mergeCell ref="J85:N85"/>
    <mergeCell ref="O85:R85"/>
    <mergeCell ref="J86:N86"/>
    <mergeCell ref="O86:R86"/>
    <mergeCell ref="J87:N87"/>
    <mergeCell ref="O87:R87"/>
    <mergeCell ref="J88:N88"/>
    <mergeCell ref="O88:R88"/>
    <mergeCell ref="I89:R89"/>
  </mergeCells>
  <dataValidations count="6">
    <dataValidation type="decimal" allowBlank="1" showInputMessage="1" showErrorMessage="1" errorTitle="Error" error="Solo se permiten datos númericos" sqref="J20:J27">
      <formula1>0</formula1>
      <formula2>100</formula2>
    </dataValidation>
    <dataValidation type="decimal" allowBlank="1" showInputMessage="1" showErrorMessage="1" errorTitle="Error" error="Solo se permiten datos numericos" sqref="K20:L20">
      <formula1>0</formula1>
      <formula2>100</formula2>
    </dataValidation>
    <dataValidation type="decimal" allowBlank="1" showInputMessage="1" showErrorMessage="1" errorTitle="Error" error="Solo se permiten datos numericos." sqref="M20">
      <formula1>0</formula1>
      <formula2>100</formula2>
    </dataValidation>
    <dataValidation allowBlank="1" showInputMessage="1" showErrorMessage="1" errorTitle="Error" error="Seleccione un Item de la lista" sqref="B82"/>
    <dataValidation allowBlank="1" showInputMessage="1" showErrorMessage="1" errorTitle="Error" error="Seleccione una opción del listado" sqref="J82:N82"/>
    <dataValidation allowBlank="1" showInputMessage="1" showErrorMessage="1" errorTitle="Error" error="Seleccione el nivel educativo._x000a_Límite:_x000a_Pregrado[20 Horas]_x000a_Posgrado[30 Horas]" sqref="G64"/>
  </dataValidations>
  <pageMargins left="0.3" right="0.25" top="0.75" bottom="0.25" header="0.3" footer="0.3"/>
  <pageSetup paperSize="14" scale="66" orientation="landscape" r:id="rId1"/>
  <rowBreaks count="1" manualBreakCount="1">
    <brk id="55" max="16383" man="1"/>
  </rowBreaks>
  <drawing r:id="rId2"/>
  <extLst>
    <ext xmlns:x14="http://schemas.microsoft.com/office/spreadsheetml/2009/9/main" uri="{CCE6A557-97BC-4b89-ADB6-D9C93CAAB3DF}">
      <x14:dataValidations xmlns:xm="http://schemas.microsoft.com/office/excel/2006/main" count="18">
        <x14:dataValidation type="list" showInputMessage="1" showErrorMessage="1" errorTitle="Error" error="Seleccione un valor de la lista desplegable">
          <x14:formula1>
            <xm:f>INFORMACION!$A$2:$A$3</xm:f>
          </x14:formula1>
          <xm:sqref>B20:B26</xm:sqref>
        </x14:dataValidation>
        <x14:dataValidation type="list" showInputMessage="1" showErrorMessage="1">
          <x14:formula1>
            <xm:f>INFORMACION!$B$2:$B$3</xm:f>
          </x14:formula1>
          <xm:sqref>C20:C26</xm:sqref>
        </x14:dataValidation>
        <x14:dataValidation type="list" showInputMessage="1" showErrorMessage="1">
          <x14:formula1>
            <xm:f>INFORMACION!$C$2:$C$23</xm:f>
          </x14:formula1>
          <xm:sqref>I20:I27</xm:sqref>
        </x14:dataValidation>
        <x14:dataValidation type="list" showInputMessage="1" showErrorMessage="1" errorTitle="Error" error="Seleccione una opción de la lista desplegable">
          <x14:formula1>
            <xm:f>INFORMACION!$D$2:$D$7</xm:f>
          </x14:formula1>
          <xm:sqref>G20:G26</xm:sqref>
        </x14:dataValidation>
        <x14:dataValidation type="list" allowBlank="1" showInputMessage="1" showErrorMessage="1" errorTitle="Error" error="Seleccione el tipo de vinculación del listado">
          <x14:formula1>
            <xm:f>INFORMACION!$F$3:$F$4</xm:f>
          </x14:formula1>
          <xm:sqref>D9:G9</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una opción del listado">
          <x14:formula1>
            <xm:f>INFORMACION!$T$2:$T$4</xm:f>
          </x14:formula1>
          <xm:sqref>E17 G16</xm:sqref>
        </x14:dataValidation>
        <x14:dataValidation type="list" allowBlank="1" showInputMessage="1" showErrorMessage="1" errorTitle="Error" error="Seleccione un Item de la lista">
          <x14:formula1>
            <xm:f>INFORMACION!$W$2:$W$14</xm:f>
          </x14:formula1>
          <xm:sqref>B49:D53</xm:sqref>
        </x14:dataValidation>
        <x14:dataValidation type="list" allowBlank="1" showInputMessage="1" showErrorMessage="1" errorTitle="Error" error="Seleccione una opción del listado">
          <x14:formula1>
            <xm:f>INFORMACION!$X$2:$X$5</xm:f>
          </x14:formula1>
          <xm:sqref>J49:N53</xm:sqref>
        </x14:dataValidation>
        <x14:dataValidation type="list" allowBlank="1" showInputMessage="1" showErrorMessage="1" errorTitle="Error" error="Seleccione un Item de la lista">
          <x14:formula1>
            <xm:f>INFORMACION!$A$2:$A$3</xm:f>
          </x14:formula1>
          <xm:sqref>B64:D68</xm:sqref>
        </x14:dataValidation>
        <x14:dataValidation type="list" allowBlank="1" showInputMessage="1" showErrorMessage="1" errorTitle="Error" error="Seleccione una opción del listado">
          <x14:formula1>
            <xm:f>INFORMACION!$Y$2:$Y$4</xm:f>
          </x14:formula1>
          <xm:sqref>J64:N68</xm:sqref>
        </x14:dataValidation>
        <x14:dataValidation type="list" allowBlank="1" showInputMessage="1" showErrorMessage="1" errorTitle="Error" error="Seleccione un Item de la lista">
          <x14:formula1>
            <xm:f>INFORMACION!$Z$2:$Z$9</xm:f>
          </x14:formula1>
          <xm:sqref>B58:D59</xm:sqref>
        </x14:dataValidation>
        <x14:dataValidation type="list" allowBlank="1" showInputMessage="1" showErrorMessage="1" errorTitle="Error" error="Seleccione una opción del listado">
          <x14:formula1>
            <xm:f>INFORMACION!$AB$2:$AB$12</xm:f>
          </x14:formula1>
          <xm:sqref>J58:N59</xm:sqref>
        </x14:dataValidation>
        <x14:dataValidation type="list" allowBlank="1" showInputMessage="1" showErrorMessage="1" errorTitle="Error" error="Seleccione un Item de la lista">
          <x14:formula1>
            <xm:f>INFORMACION!$AC$2:$AC$8</xm:f>
          </x14:formula1>
          <xm:sqref>B73:D77</xm:sqref>
        </x14:dataValidation>
        <x14:dataValidation type="list" allowBlank="1" showInputMessage="1" showErrorMessage="1" errorTitle="Error" error="Seleccione una opción del listado">
          <x14:formula1>
            <xm:f>INFORMACION!$AD$2:$AD$5</xm:f>
          </x14:formula1>
          <xm:sqref>J73:N77</xm:sqref>
        </x14:dataValidation>
        <x14:dataValidation type="list" allowBlank="1" showInputMessage="1" showErrorMessage="1" errorTitle="Error" error="Seleccione una opción de la lista">
          <x14:formula1>
            <xm:f>INFORMACION!$AE$2:$AE$5</xm:f>
          </x14:formula1>
          <xm:sqref>B40:D44</xm:sqref>
        </x14:dataValidation>
        <x14:dataValidation type="list" allowBlank="1" showInputMessage="1" showErrorMessage="1" errorTitle="Error" error="Seleccione una opción de la lista">
          <x14:formula1>
            <xm:f>INFORMACION!$AF$2:$AF$3</xm:f>
          </x14:formula1>
          <xm:sqref>J40:N44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24"/>
  <sheetViews>
    <sheetView topLeftCell="T1" workbookViewId="0">
      <selection activeCell="Y3" sqref="Y3"/>
    </sheetView>
  </sheetViews>
  <sheetFormatPr baseColWidth="10" defaultColWidth="11.42578125" defaultRowHeight="12.75" x14ac:dyDescent="0.2"/>
  <cols>
    <col min="1" max="1" width="13.28515625" bestFit="1" customWidth="1"/>
    <col min="2" max="2" width="11" bestFit="1" customWidth="1"/>
    <col min="3" max="3" width="8.85546875" bestFit="1" customWidth="1"/>
    <col min="4" max="4" width="26.28515625" bestFit="1" customWidth="1"/>
    <col min="5" max="5" width="12.42578125" bestFit="1" customWidth="1"/>
    <col min="6" max="6" width="21.5703125" bestFit="1" customWidth="1"/>
    <col min="7" max="7" width="19.140625" bestFit="1" customWidth="1"/>
    <col min="8" max="8" width="26.42578125" bestFit="1" customWidth="1"/>
    <col min="9" max="9" width="43.5703125" bestFit="1" customWidth="1"/>
    <col min="10" max="10" width="36.28515625" bestFit="1" customWidth="1"/>
    <col min="11" max="11" width="22.85546875" bestFit="1" customWidth="1"/>
    <col min="12" max="12" width="33.85546875" bestFit="1" customWidth="1"/>
    <col min="13" max="13" width="42.7109375" bestFit="1" customWidth="1"/>
    <col min="14" max="14" width="27.5703125" bestFit="1" customWidth="1"/>
    <col min="15" max="15" width="25" bestFit="1" customWidth="1"/>
    <col min="16" max="16" width="29.140625" bestFit="1" customWidth="1"/>
    <col min="17" max="17" width="22.7109375" bestFit="1" customWidth="1"/>
    <col min="18" max="18" width="32" bestFit="1" customWidth="1"/>
    <col min="19" max="19" width="43.5703125" bestFit="1" customWidth="1"/>
    <col min="20" max="20" width="35.42578125" bestFit="1" customWidth="1"/>
    <col min="21" max="21" width="18" bestFit="1" customWidth="1"/>
    <col min="22" max="22" width="20.7109375" bestFit="1" customWidth="1"/>
    <col min="23" max="23" width="32.140625" bestFit="1" customWidth="1"/>
    <col min="24" max="24" width="23.7109375" bestFit="1" customWidth="1"/>
    <col min="25" max="25" width="19.5703125" bestFit="1" customWidth="1"/>
    <col min="26" max="26" width="27.5703125" bestFit="1" customWidth="1"/>
    <col min="28" max="28" width="43" bestFit="1" customWidth="1"/>
    <col min="29" max="29" width="15.5703125" bestFit="1" customWidth="1"/>
    <col min="31" max="31" width="23.140625" customWidth="1"/>
  </cols>
  <sheetData>
    <row r="1" spans="1:32" x14ac:dyDescent="0.2">
      <c r="A1" t="s">
        <v>115</v>
      </c>
      <c r="B1" t="s">
        <v>118</v>
      </c>
      <c r="C1" t="s">
        <v>114</v>
      </c>
      <c r="D1" t="s">
        <v>122</v>
      </c>
      <c r="E1" s="31" t="s">
        <v>133</v>
      </c>
      <c r="I1" s="31" t="s">
        <v>97</v>
      </c>
      <c r="J1" s="31" t="s">
        <v>96</v>
      </c>
      <c r="U1" s="31" t="s">
        <v>148</v>
      </c>
      <c r="V1" s="31" t="s">
        <v>149</v>
      </c>
      <c r="W1" s="31" t="s">
        <v>161</v>
      </c>
      <c r="X1" s="31" t="s">
        <v>176</v>
      </c>
      <c r="Y1" s="31" t="s">
        <v>185</v>
      </c>
      <c r="Z1" s="31" t="s">
        <v>191</v>
      </c>
      <c r="AB1" s="31" t="s">
        <v>202</v>
      </c>
      <c r="AC1" s="31" t="s">
        <v>218</v>
      </c>
      <c r="AD1" s="31" t="s">
        <v>227</v>
      </c>
      <c r="AE1" s="31" t="s">
        <v>238</v>
      </c>
      <c r="AF1" s="31" t="s">
        <v>242</v>
      </c>
    </row>
    <row r="2" spans="1:32" x14ac:dyDescent="0.2">
      <c r="A2" t="s">
        <v>116</v>
      </c>
      <c r="B2" t="s">
        <v>119</v>
      </c>
      <c r="C2">
        <v>16</v>
      </c>
      <c r="D2" s="31" t="s">
        <v>128</v>
      </c>
      <c r="E2">
        <v>10</v>
      </c>
      <c r="F2" s="31" t="s">
        <v>57</v>
      </c>
      <c r="G2" s="31" t="s">
        <v>58</v>
      </c>
      <c r="H2" s="31" t="s">
        <v>59</v>
      </c>
      <c r="I2" t="s">
        <v>80</v>
      </c>
      <c r="J2" s="31" t="s">
        <v>64</v>
      </c>
      <c r="K2" s="31" t="s">
        <v>54</v>
      </c>
      <c r="L2" s="31" t="s">
        <v>65</v>
      </c>
      <c r="M2" s="31" t="s">
        <v>66</v>
      </c>
      <c r="N2" s="31" t="s">
        <v>67</v>
      </c>
      <c r="O2" s="31" t="s">
        <v>68</v>
      </c>
      <c r="P2" s="31" t="s">
        <v>69</v>
      </c>
      <c r="Q2" s="31" t="s">
        <v>70</v>
      </c>
      <c r="R2" s="31" t="s">
        <v>71</v>
      </c>
      <c r="S2" s="31" t="s">
        <v>72</v>
      </c>
      <c r="T2" s="31" t="s">
        <v>145</v>
      </c>
      <c r="U2">
        <v>0</v>
      </c>
      <c r="V2">
        <v>0</v>
      </c>
      <c r="W2" s="31" t="s">
        <v>162</v>
      </c>
      <c r="X2" s="31" t="s">
        <v>177</v>
      </c>
      <c r="Y2" s="31" t="s">
        <v>272</v>
      </c>
      <c r="Z2" s="31" t="s">
        <v>197</v>
      </c>
      <c r="AA2">
        <v>60</v>
      </c>
      <c r="AB2" s="31" t="s">
        <v>211</v>
      </c>
      <c r="AC2" s="31" t="s">
        <v>219</v>
      </c>
      <c r="AD2" s="31" t="s">
        <v>230</v>
      </c>
      <c r="AE2" s="31" t="s">
        <v>239</v>
      </c>
      <c r="AF2" s="31" t="s">
        <v>158</v>
      </c>
    </row>
    <row r="3" spans="1:32" x14ac:dyDescent="0.2">
      <c r="A3" t="s">
        <v>117</v>
      </c>
      <c r="B3" t="s">
        <v>120</v>
      </c>
      <c r="C3">
        <v>18</v>
      </c>
      <c r="D3" s="31" t="s">
        <v>132</v>
      </c>
      <c r="E3">
        <v>5</v>
      </c>
      <c r="F3" s="31" t="s">
        <v>60</v>
      </c>
      <c r="G3" s="31" t="s">
        <v>62</v>
      </c>
      <c r="H3" s="31" t="s">
        <v>32</v>
      </c>
      <c r="I3" t="s">
        <v>84</v>
      </c>
      <c r="J3" t="s">
        <v>73</v>
      </c>
      <c r="K3" t="s">
        <v>75</v>
      </c>
      <c r="L3" t="s">
        <v>77</v>
      </c>
      <c r="M3" t="s">
        <v>80</v>
      </c>
      <c r="N3" t="s">
        <v>82</v>
      </c>
      <c r="O3" t="s">
        <v>84</v>
      </c>
      <c r="P3" t="s">
        <v>86</v>
      </c>
      <c r="Q3" t="s">
        <v>90</v>
      </c>
      <c r="R3" t="s">
        <v>92</v>
      </c>
      <c r="S3" t="s">
        <v>94</v>
      </c>
      <c r="T3" s="31" t="s">
        <v>146</v>
      </c>
      <c r="U3">
        <v>15</v>
      </c>
      <c r="V3">
        <v>15</v>
      </c>
      <c r="W3" s="31" t="s">
        <v>163</v>
      </c>
      <c r="X3" s="31" t="s">
        <v>178</v>
      </c>
      <c r="Y3" s="31" t="s">
        <v>186</v>
      </c>
      <c r="Z3" s="31" t="s">
        <v>192</v>
      </c>
      <c r="AA3">
        <v>30</v>
      </c>
      <c r="AB3" s="31" t="s">
        <v>212</v>
      </c>
      <c r="AC3" s="31" t="s">
        <v>221</v>
      </c>
      <c r="AD3" s="31" t="s">
        <v>231</v>
      </c>
      <c r="AE3" s="31" t="s">
        <v>240</v>
      </c>
      <c r="AF3" s="31" t="s">
        <v>173</v>
      </c>
    </row>
    <row r="4" spans="1:32" x14ac:dyDescent="0.2">
      <c r="C4">
        <v>1</v>
      </c>
      <c r="D4" s="31" t="s">
        <v>127</v>
      </c>
      <c r="E4">
        <v>20</v>
      </c>
      <c r="F4" s="31" t="s">
        <v>61</v>
      </c>
      <c r="G4" s="31" t="s">
        <v>63</v>
      </c>
      <c r="H4" s="31" t="s">
        <v>34</v>
      </c>
      <c r="I4" t="s">
        <v>92</v>
      </c>
      <c r="J4" t="s">
        <v>74</v>
      </c>
      <c r="K4" s="31" t="s">
        <v>76</v>
      </c>
      <c r="L4" t="s">
        <v>79</v>
      </c>
      <c r="M4" t="s">
        <v>81</v>
      </c>
      <c r="N4" t="s">
        <v>83</v>
      </c>
      <c r="O4" t="s">
        <v>85</v>
      </c>
      <c r="P4" t="s">
        <v>87</v>
      </c>
      <c r="Q4" t="s">
        <v>91</v>
      </c>
      <c r="R4" t="s">
        <v>93</v>
      </c>
      <c r="S4" t="s">
        <v>95</v>
      </c>
      <c r="T4" s="31" t="s">
        <v>147</v>
      </c>
      <c r="U4">
        <v>30</v>
      </c>
      <c r="V4">
        <v>30</v>
      </c>
      <c r="W4" s="31" t="s">
        <v>164</v>
      </c>
      <c r="X4" s="31" t="s">
        <v>179</v>
      </c>
      <c r="Y4" s="31" t="s">
        <v>187</v>
      </c>
      <c r="Z4" s="31" t="s">
        <v>198</v>
      </c>
      <c r="AA4">
        <v>60</v>
      </c>
      <c r="AB4" s="31" t="s">
        <v>203</v>
      </c>
      <c r="AC4" s="31" t="s">
        <v>220</v>
      </c>
      <c r="AD4" s="31" t="s">
        <v>228</v>
      </c>
      <c r="AE4" s="31" t="s">
        <v>241</v>
      </c>
    </row>
    <row r="5" spans="1:32" x14ac:dyDescent="0.2">
      <c r="C5">
        <v>2</v>
      </c>
      <c r="D5" s="31" t="s">
        <v>129</v>
      </c>
      <c r="E5">
        <v>15</v>
      </c>
      <c r="H5" s="31" t="s">
        <v>33</v>
      </c>
      <c r="I5" t="s">
        <v>86</v>
      </c>
      <c r="L5" t="s">
        <v>78</v>
      </c>
      <c r="P5" t="s">
        <v>88</v>
      </c>
      <c r="W5" s="31" t="s">
        <v>165</v>
      </c>
      <c r="X5" s="31" t="s">
        <v>180</v>
      </c>
      <c r="Z5" s="31" t="s">
        <v>195</v>
      </c>
      <c r="AA5">
        <v>30</v>
      </c>
      <c r="AB5" s="31" t="s">
        <v>205</v>
      </c>
      <c r="AC5" s="31" t="s">
        <v>222</v>
      </c>
      <c r="AD5" s="31" t="s">
        <v>229</v>
      </c>
      <c r="AE5" s="31" t="s">
        <v>173</v>
      </c>
    </row>
    <row r="6" spans="1:32" x14ac:dyDescent="0.2">
      <c r="C6">
        <v>3</v>
      </c>
      <c r="D6" s="31" t="s">
        <v>130</v>
      </c>
      <c r="E6">
        <v>6</v>
      </c>
      <c r="H6" t="s">
        <v>41</v>
      </c>
      <c r="I6" t="s">
        <v>90</v>
      </c>
      <c r="P6" t="s">
        <v>89</v>
      </c>
      <c r="W6" s="31" t="s">
        <v>166</v>
      </c>
      <c r="Z6" s="31" t="s">
        <v>199</v>
      </c>
      <c r="AA6">
        <v>150</v>
      </c>
      <c r="AB6" s="31" t="s">
        <v>213</v>
      </c>
      <c r="AC6" s="31" t="s">
        <v>223</v>
      </c>
    </row>
    <row r="7" spans="1:32" x14ac:dyDescent="0.2">
      <c r="C7">
        <v>4</v>
      </c>
      <c r="D7" s="31" t="s">
        <v>131</v>
      </c>
      <c r="E7">
        <v>6</v>
      </c>
      <c r="H7" t="s">
        <v>35</v>
      </c>
      <c r="I7" t="s">
        <v>75</v>
      </c>
      <c r="W7" s="31" t="s">
        <v>167</v>
      </c>
      <c r="Z7" s="31" t="s">
        <v>193</v>
      </c>
      <c r="AA7">
        <v>105</v>
      </c>
      <c r="AB7" s="31" t="s">
        <v>209</v>
      </c>
      <c r="AC7" s="31" t="s">
        <v>224</v>
      </c>
    </row>
    <row r="8" spans="1:32" x14ac:dyDescent="0.2">
      <c r="C8">
        <v>5</v>
      </c>
      <c r="I8" t="s">
        <v>93</v>
      </c>
      <c r="W8" s="31" t="s">
        <v>168</v>
      </c>
      <c r="Z8" s="31" t="s">
        <v>200</v>
      </c>
      <c r="AA8">
        <v>90</v>
      </c>
      <c r="AB8" s="31" t="s">
        <v>214</v>
      </c>
      <c r="AC8" s="31" t="s">
        <v>173</v>
      </c>
    </row>
    <row r="9" spans="1:32" x14ac:dyDescent="0.2">
      <c r="C9">
        <v>6</v>
      </c>
      <c r="I9" t="s">
        <v>77</v>
      </c>
      <c r="W9" s="31" t="s">
        <v>169</v>
      </c>
      <c r="Z9" s="31" t="s">
        <v>194</v>
      </c>
      <c r="AA9">
        <v>65</v>
      </c>
      <c r="AB9" s="31" t="s">
        <v>204</v>
      </c>
    </row>
    <row r="10" spans="1:32" x14ac:dyDescent="0.2">
      <c r="C10">
        <v>7</v>
      </c>
      <c r="I10" t="s">
        <v>81</v>
      </c>
      <c r="W10" s="31" t="s">
        <v>170</v>
      </c>
      <c r="AB10" s="31" t="s">
        <v>206</v>
      </c>
    </row>
    <row r="11" spans="1:32" x14ac:dyDescent="0.2">
      <c r="C11">
        <v>8</v>
      </c>
      <c r="I11" t="s">
        <v>82</v>
      </c>
      <c r="W11" s="31" t="s">
        <v>175</v>
      </c>
      <c r="AB11" s="31" t="s">
        <v>207</v>
      </c>
    </row>
    <row r="12" spans="1:32" x14ac:dyDescent="0.2">
      <c r="C12">
        <v>9</v>
      </c>
      <c r="I12" t="s">
        <v>94</v>
      </c>
      <c r="W12" s="31" t="s">
        <v>171</v>
      </c>
      <c r="AB12" s="31" t="s">
        <v>208</v>
      </c>
    </row>
    <row r="13" spans="1:32" x14ac:dyDescent="0.2">
      <c r="C13">
        <v>10</v>
      </c>
      <c r="I13" t="s">
        <v>87</v>
      </c>
      <c r="W13" s="31" t="s">
        <v>172</v>
      </c>
    </row>
    <row r="14" spans="1:32" x14ac:dyDescent="0.2">
      <c r="C14">
        <v>11</v>
      </c>
      <c r="I14" s="31" t="s">
        <v>76</v>
      </c>
      <c r="W14" s="31" t="s">
        <v>173</v>
      </c>
    </row>
    <row r="15" spans="1:32" x14ac:dyDescent="0.2">
      <c r="C15">
        <v>12</v>
      </c>
      <c r="I15" t="s">
        <v>88</v>
      </c>
    </row>
    <row r="16" spans="1:32" x14ac:dyDescent="0.2">
      <c r="C16">
        <v>13</v>
      </c>
      <c r="I16" t="s">
        <v>95</v>
      </c>
    </row>
    <row r="17" spans="3:9" x14ac:dyDescent="0.2">
      <c r="C17">
        <v>14</v>
      </c>
      <c r="I17" t="s">
        <v>73</v>
      </c>
    </row>
    <row r="18" spans="3:9" x14ac:dyDescent="0.2">
      <c r="C18">
        <v>15</v>
      </c>
      <c r="I18" t="s">
        <v>78</v>
      </c>
    </row>
    <row r="19" spans="3:9" x14ac:dyDescent="0.2">
      <c r="C19">
        <v>17</v>
      </c>
      <c r="I19" t="s">
        <v>83</v>
      </c>
    </row>
    <row r="20" spans="3:9" x14ac:dyDescent="0.2">
      <c r="C20">
        <v>19</v>
      </c>
      <c r="I20" t="s">
        <v>89</v>
      </c>
    </row>
    <row r="21" spans="3:9" x14ac:dyDescent="0.2">
      <c r="C21">
        <v>20</v>
      </c>
      <c r="I21" t="s">
        <v>91</v>
      </c>
    </row>
    <row r="22" spans="3:9" x14ac:dyDescent="0.2">
      <c r="C22">
        <v>21</v>
      </c>
      <c r="I22" t="s">
        <v>74</v>
      </c>
    </row>
    <row r="23" spans="3:9" x14ac:dyDescent="0.2">
      <c r="C23">
        <v>22</v>
      </c>
      <c r="I23" t="s">
        <v>79</v>
      </c>
    </row>
    <row r="24" spans="3:9" x14ac:dyDescent="0.2">
      <c r="I24" t="s">
        <v>85</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97"/>
  <sheetViews>
    <sheetView zoomScale="90" zoomScaleNormal="90" workbookViewId="0">
      <selection activeCell="J82" sqref="J82:S88"/>
    </sheetView>
  </sheetViews>
  <sheetFormatPr baseColWidth="10" defaultColWidth="11.42578125" defaultRowHeight="12.75" x14ac:dyDescent="0.2"/>
  <cols>
    <col min="1" max="1" width="3.7109375" style="91" bestFit="1" customWidth="1"/>
    <col min="2" max="2" width="10" style="91" customWidth="1"/>
    <col min="3" max="3" width="9.5703125" style="91" customWidth="1"/>
    <col min="4" max="4" width="10.5703125" style="166" customWidth="1"/>
    <col min="5" max="5" width="54" style="91" customWidth="1"/>
    <col min="6" max="6" width="3.7109375" style="91" customWidth="1"/>
    <col min="7" max="7" width="26.28515625" style="91" customWidth="1"/>
    <col min="8" max="9" width="3.7109375" style="91" customWidth="1"/>
    <col min="10" max="10" width="5.5703125" style="91" bestFit="1" customWidth="1"/>
    <col min="11" max="11" width="6" style="91" bestFit="1" customWidth="1"/>
    <col min="12" max="13" width="6" style="91" customWidth="1"/>
    <col min="14" max="18" width="9.28515625" style="91" customWidth="1"/>
    <col min="19" max="19" width="10" style="91" customWidth="1"/>
    <col min="20" max="16384" width="11.42578125" style="91"/>
  </cols>
  <sheetData>
    <row r="1" spans="1:19" x14ac:dyDescent="0.2">
      <c r="A1" s="408" t="s">
        <v>24</v>
      </c>
      <c r="B1" s="409"/>
      <c r="C1" s="409"/>
      <c r="D1" s="409"/>
      <c r="E1" s="409"/>
      <c r="F1" s="409"/>
      <c r="G1" s="409"/>
      <c r="H1" s="409"/>
      <c r="I1" s="409"/>
      <c r="J1" s="409"/>
      <c r="K1" s="409"/>
      <c r="L1" s="409"/>
      <c r="M1" s="409"/>
      <c r="N1" s="409"/>
      <c r="O1" s="409"/>
      <c r="P1" s="409"/>
      <c r="Q1" s="409"/>
      <c r="R1" s="409"/>
      <c r="S1" s="410"/>
    </row>
    <row r="2" spans="1:19" ht="13.5" thickBot="1" x14ac:dyDescent="0.25">
      <c r="A2" s="377" t="s">
        <v>278</v>
      </c>
      <c r="B2" s="378"/>
      <c r="C2" s="378"/>
      <c r="D2" s="378"/>
      <c r="E2" s="378"/>
      <c r="F2" s="378"/>
      <c r="G2" s="378"/>
      <c r="H2" s="378"/>
      <c r="I2" s="378"/>
      <c r="J2" s="378"/>
      <c r="K2" s="378"/>
      <c r="L2" s="378"/>
      <c r="M2" s="378"/>
      <c r="N2" s="378"/>
      <c r="O2" s="378"/>
      <c r="P2" s="378"/>
      <c r="Q2" s="378"/>
      <c r="R2" s="378"/>
      <c r="S2" s="411"/>
    </row>
    <row r="3" spans="1:19" ht="13.5" thickBot="1" x14ac:dyDescent="0.25">
      <c r="A3" s="377" t="s">
        <v>153</v>
      </c>
      <c r="B3" s="378"/>
      <c r="C3" s="378"/>
      <c r="D3" s="378"/>
      <c r="E3" s="378"/>
      <c r="F3" s="378"/>
      <c r="G3" s="378"/>
      <c r="H3" s="378"/>
      <c r="I3" s="378"/>
      <c r="J3" s="378"/>
      <c r="K3" s="378"/>
      <c r="L3" s="378"/>
      <c r="M3" s="378"/>
      <c r="N3" s="378"/>
      <c r="O3" s="378" t="s">
        <v>0</v>
      </c>
      <c r="P3" s="411"/>
      <c r="Q3" s="434">
        <f>'RESUMEN-DPTO'!AK8</f>
        <v>0</v>
      </c>
      <c r="R3" s="435"/>
      <c r="S3" s="80"/>
    </row>
    <row r="4" spans="1:19" ht="13.5" thickBot="1" x14ac:dyDescent="0.25">
      <c r="A4" s="115"/>
      <c r="B4" s="103"/>
      <c r="C4" s="103"/>
      <c r="D4" s="116"/>
      <c r="E4" s="103"/>
      <c r="F4" s="103"/>
      <c r="G4" s="103"/>
      <c r="H4" s="103"/>
      <c r="I4" s="103"/>
      <c r="J4" s="103"/>
      <c r="K4" s="103"/>
      <c r="L4" s="103"/>
      <c r="M4" s="103"/>
      <c r="N4" s="103"/>
      <c r="O4" s="103"/>
      <c r="P4" s="103"/>
      <c r="Q4" s="103"/>
      <c r="R4" s="103"/>
      <c r="S4" s="80"/>
    </row>
    <row r="5" spans="1:19" ht="13.5" thickBot="1" x14ac:dyDescent="0.25">
      <c r="A5" s="377" t="s">
        <v>56</v>
      </c>
      <c r="B5" s="378"/>
      <c r="C5" s="378"/>
      <c r="D5" s="379">
        <f>'RESUMEN-DPTO'!D8:O8</f>
        <v>0</v>
      </c>
      <c r="E5" s="380"/>
      <c r="F5" s="380"/>
      <c r="G5" s="381"/>
      <c r="H5" s="103"/>
      <c r="I5" s="103"/>
      <c r="J5" s="386" t="s">
        <v>28</v>
      </c>
      <c r="K5" s="386"/>
      <c r="L5" s="386"/>
      <c r="M5" s="386"/>
      <c r="N5" s="379">
        <f>'RESUMEN-DPTO'!T8</f>
        <v>0</v>
      </c>
      <c r="O5" s="387"/>
      <c r="P5" s="387"/>
      <c r="Q5" s="387"/>
      <c r="R5" s="388"/>
      <c r="S5" s="80"/>
    </row>
    <row r="6" spans="1:19" ht="3" customHeight="1" thickBot="1" x14ac:dyDescent="0.25">
      <c r="A6" s="117"/>
      <c r="B6" s="118"/>
      <c r="C6" s="118"/>
      <c r="D6" s="116"/>
      <c r="E6" s="103"/>
      <c r="F6" s="103"/>
      <c r="G6" s="103"/>
      <c r="H6" s="103"/>
      <c r="I6" s="103"/>
      <c r="J6" s="203"/>
      <c r="K6" s="203"/>
      <c r="L6" s="203"/>
      <c r="M6" s="203"/>
      <c r="N6" s="103"/>
      <c r="O6" s="103"/>
      <c r="P6" s="103"/>
      <c r="Q6" s="103"/>
      <c r="R6" s="103"/>
      <c r="S6" s="80"/>
    </row>
    <row r="7" spans="1:19" ht="13.5" thickBot="1" x14ac:dyDescent="0.25">
      <c r="A7" s="377" t="s">
        <v>138</v>
      </c>
      <c r="B7" s="378"/>
      <c r="C7" s="378"/>
      <c r="D7" s="382"/>
      <c r="E7" s="383"/>
      <c r="F7" s="383"/>
      <c r="G7" s="384"/>
      <c r="H7" s="103"/>
      <c r="I7" s="103"/>
      <c r="J7" s="386" t="s">
        <v>55</v>
      </c>
      <c r="K7" s="386"/>
      <c r="L7" s="386"/>
      <c r="M7" s="386"/>
      <c r="N7" s="389"/>
      <c r="O7" s="390"/>
      <c r="P7" s="390"/>
      <c r="Q7" s="390"/>
      <c r="R7" s="391"/>
      <c r="S7" s="80"/>
    </row>
    <row r="8" spans="1:19" ht="2.25" customHeight="1" thickBot="1" x14ac:dyDescent="0.25">
      <c r="A8" s="117"/>
      <c r="B8" s="118"/>
      <c r="C8" s="118"/>
      <c r="D8" s="116"/>
      <c r="E8" s="103"/>
      <c r="F8" s="103"/>
      <c r="G8" s="103"/>
      <c r="H8" s="103"/>
      <c r="I8" s="103"/>
      <c r="J8" s="203"/>
      <c r="K8" s="203"/>
      <c r="L8" s="203"/>
      <c r="M8" s="203"/>
      <c r="N8" s="103"/>
      <c r="O8" s="103"/>
      <c r="P8" s="103"/>
      <c r="Q8" s="103"/>
      <c r="R8" s="103"/>
      <c r="S8" s="80"/>
    </row>
    <row r="9" spans="1:19" ht="13.5" thickBot="1" x14ac:dyDescent="0.25">
      <c r="A9" s="377" t="s">
        <v>42</v>
      </c>
      <c r="B9" s="378"/>
      <c r="C9" s="378"/>
      <c r="D9" s="385"/>
      <c r="E9" s="383"/>
      <c r="F9" s="383"/>
      <c r="G9" s="384"/>
      <c r="H9" s="103"/>
      <c r="I9" s="103"/>
      <c r="J9" s="386" t="s">
        <v>106</v>
      </c>
      <c r="K9" s="386"/>
      <c r="L9" s="386"/>
      <c r="M9" s="386"/>
      <c r="N9" s="392"/>
      <c r="O9" s="390"/>
      <c r="P9" s="390"/>
      <c r="Q9" s="390"/>
      <c r="R9" s="391"/>
      <c r="S9" s="80"/>
    </row>
    <row r="10" spans="1:19" ht="2.25" customHeight="1" thickBot="1" x14ac:dyDescent="0.25">
      <c r="A10" s="117"/>
      <c r="B10" s="118"/>
      <c r="C10" s="118"/>
      <c r="D10" s="116"/>
      <c r="E10" s="103"/>
      <c r="F10" s="103"/>
      <c r="G10" s="103"/>
      <c r="H10" s="103"/>
      <c r="I10" s="103"/>
      <c r="J10" s="118"/>
      <c r="K10" s="118"/>
      <c r="L10" s="118"/>
      <c r="M10" s="118"/>
      <c r="N10" s="103"/>
      <c r="O10" s="103"/>
      <c r="P10" s="103"/>
      <c r="Q10" s="103"/>
      <c r="R10" s="103"/>
      <c r="S10" s="80"/>
    </row>
    <row r="11" spans="1:19" ht="13.5" thickBot="1" x14ac:dyDescent="0.25">
      <c r="A11" s="377" t="s">
        <v>139</v>
      </c>
      <c r="B11" s="378"/>
      <c r="C11" s="378"/>
      <c r="D11" s="385"/>
      <c r="E11" s="383"/>
      <c r="F11" s="383"/>
      <c r="G11" s="384"/>
      <c r="H11" s="103"/>
      <c r="I11" s="103"/>
      <c r="J11" s="386" t="s">
        <v>109</v>
      </c>
      <c r="K11" s="386"/>
      <c r="L11" s="386"/>
      <c r="M11" s="386"/>
      <c r="N11" s="393"/>
      <c r="O11" s="394"/>
      <c r="P11" s="394"/>
      <c r="Q11" s="394"/>
      <c r="R11" s="395"/>
      <c r="S11" s="80"/>
    </row>
    <row r="12" spans="1:19" ht="6.75" customHeight="1" thickBot="1" x14ac:dyDescent="0.25">
      <c r="A12" s="120"/>
      <c r="B12" s="104"/>
      <c r="C12" s="104"/>
      <c r="D12" s="121"/>
      <c r="E12" s="104"/>
      <c r="F12" s="104"/>
      <c r="G12" s="104"/>
      <c r="H12" s="104"/>
      <c r="I12" s="104"/>
      <c r="J12" s="104"/>
      <c r="K12" s="104"/>
      <c r="L12" s="104"/>
      <c r="M12" s="104"/>
      <c r="N12" s="104"/>
      <c r="O12" s="104"/>
      <c r="P12" s="104"/>
      <c r="Q12" s="104"/>
      <c r="R12" s="104"/>
      <c r="S12" s="81"/>
    </row>
    <row r="13" spans="1:19" ht="13.5" thickBot="1" x14ac:dyDescent="0.25">
      <c r="A13" s="405" t="s">
        <v>26</v>
      </c>
      <c r="B13" s="406"/>
      <c r="C13" s="406"/>
      <c r="D13" s="406"/>
      <c r="E13" s="406"/>
      <c r="F13" s="406"/>
      <c r="G13" s="406"/>
      <c r="H13" s="406"/>
      <c r="I13" s="406"/>
      <c r="J13" s="406"/>
      <c r="K13" s="406"/>
      <c r="L13" s="406"/>
      <c r="M13" s="406"/>
      <c r="N13" s="406"/>
      <c r="O13" s="406"/>
      <c r="P13" s="406"/>
      <c r="Q13" s="406"/>
      <c r="R13" s="406"/>
      <c r="S13" s="407"/>
    </row>
    <row r="14" spans="1:19" ht="4.5" customHeight="1" thickBot="1" x14ac:dyDescent="0.25">
      <c r="A14" s="122"/>
      <c r="B14" s="105"/>
      <c r="C14" s="105"/>
      <c r="D14" s="105"/>
      <c r="E14" s="105"/>
      <c r="F14" s="105"/>
      <c r="G14" s="105"/>
      <c r="H14" s="105"/>
      <c r="I14" s="105"/>
      <c r="J14" s="105"/>
      <c r="K14" s="105"/>
      <c r="L14" s="105"/>
      <c r="M14" s="105"/>
      <c r="N14" s="105"/>
      <c r="O14" s="105"/>
      <c r="P14" s="105"/>
      <c r="Q14" s="105"/>
      <c r="R14" s="105"/>
      <c r="S14" s="82"/>
    </row>
    <row r="15" spans="1:19" s="124" customFormat="1" ht="3" customHeight="1" thickBot="1" x14ac:dyDescent="0.25">
      <c r="A15" s="208"/>
      <c r="B15" s="209"/>
      <c r="C15" s="209"/>
      <c r="D15" s="209"/>
      <c r="E15" s="209"/>
      <c r="F15" s="209"/>
      <c r="G15" s="209"/>
      <c r="H15" s="209"/>
      <c r="I15" s="209"/>
      <c r="J15" s="209"/>
      <c r="K15" s="209"/>
      <c r="L15" s="209"/>
      <c r="M15" s="209"/>
      <c r="N15" s="209"/>
      <c r="O15" s="209"/>
      <c r="P15" s="209"/>
      <c r="Q15" s="209"/>
      <c r="R15" s="209"/>
      <c r="S15" s="83"/>
    </row>
    <row r="16" spans="1:19" s="124" customFormat="1" ht="13.5" thickBot="1" x14ac:dyDescent="0.25">
      <c r="A16" s="429" t="s">
        <v>273</v>
      </c>
      <c r="B16" s="430"/>
      <c r="C16" s="430"/>
      <c r="D16" s="430"/>
      <c r="E16" s="430"/>
      <c r="F16" s="100"/>
      <c r="G16" s="431" t="s">
        <v>145</v>
      </c>
      <c r="H16" s="432"/>
      <c r="I16" s="432"/>
      <c r="J16" s="432"/>
      <c r="K16" s="433"/>
      <c r="L16" s="209"/>
      <c r="M16" s="209"/>
      <c r="N16" s="209"/>
      <c r="O16" s="209"/>
      <c r="P16" s="209"/>
      <c r="Q16" s="209"/>
      <c r="R16" s="209"/>
      <c r="S16" s="83"/>
    </row>
    <row r="17" spans="1:19" s="124" customFormat="1" ht="3" customHeight="1" thickBot="1" x14ac:dyDescent="0.25">
      <c r="A17" s="208"/>
      <c r="B17" s="209"/>
      <c r="C17" s="209"/>
      <c r="D17" s="209"/>
      <c r="E17" s="209"/>
      <c r="F17" s="209"/>
      <c r="G17" s="209"/>
      <c r="H17" s="209"/>
      <c r="I17" s="209"/>
      <c r="J17" s="209"/>
      <c r="K17" s="209"/>
      <c r="L17" s="209"/>
      <c r="M17" s="209"/>
      <c r="N17" s="209"/>
      <c r="O17" s="209"/>
      <c r="P17" s="209"/>
      <c r="Q17" s="209"/>
      <c r="R17" s="209"/>
      <c r="S17" s="83"/>
    </row>
    <row r="18" spans="1:19" x14ac:dyDescent="0.2">
      <c r="A18" s="376" t="s">
        <v>25</v>
      </c>
      <c r="B18" s="413" t="s">
        <v>264</v>
      </c>
      <c r="C18" s="415" t="s">
        <v>265</v>
      </c>
      <c r="D18" s="423" t="s">
        <v>143</v>
      </c>
      <c r="E18" s="424"/>
      <c r="F18" s="424"/>
      <c r="G18" s="425"/>
      <c r="H18" s="417" t="s">
        <v>260</v>
      </c>
      <c r="I18" s="419" t="s">
        <v>261</v>
      </c>
      <c r="J18" s="421" t="s">
        <v>262</v>
      </c>
      <c r="K18" s="376" t="s">
        <v>263</v>
      </c>
      <c r="L18" s="374"/>
      <c r="M18" s="375"/>
      <c r="N18" s="373" t="s">
        <v>123</v>
      </c>
      <c r="O18" s="374"/>
      <c r="P18" s="374"/>
      <c r="Q18" s="374"/>
      <c r="R18" s="374"/>
      <c r="S18" s="375"/>
    </row>
    <row r="19" spans="1:19" ht="63.75" customHeight="1" thickBot="1" x14ac:dyDescent="0.25">
      <c r="A19" s="412"/>
      <c r="B19" s="414"/>
      <c r="C19" s="416"/>
      <c r="D19" s="44" t="s">
        <v>266</v>
      </c>
      <c r="E19" s="42" t="s">
        <v>257</v>
      </c>
      <c r="F19" s="207" t="s">
        <v>258</v>
      </c>
      <c r="G19" s="78" t="s">
        <v>259</v>
      </c>
      <c r="H19" s="418"/>
      <c r="I19" s="420"/>
      <c r="J19" s="422"/>
      <c r="K19" s="206" t="s">
        <v>142</v>
      </c>
      <c r="L19" s="207" t="s">
        <v>140</v>
      </c>
      <c r="M19" s="84" t="s">
        <v>141</v>
      </c>
      <c r="N19" s="126" t="s">
        <v>134</v>
      </c>
      <c r="O19" s="205" t="s">
        <v>135</v>
      </c>
      <c r="P19" s="207" t="s">
        <v>125</v>
      </c>
      <c r="Q19" s="207" t="s">
        <v>136</v>
      </c>
      <c r="R19" s="207" t="s">
        <v>124</v>
      </c>
      <c r="S19" s="84" t="s">
        <v>137</v>
      </c>
    </row>
    <row r="20" spans="1:19" x14ac:dyDescent="0.2">
      <c r="A20" s="128">
        <v>1</v>
      </c>
      <c r="B20" s="129"/>
      <c r="C20" s="129"/>
      <c r="D20" s="130"/>
      <c r="E20" s="131"/>
      <c r="F20" s="131"/>
      <c r="G20" s="107"/>
      <c r="H20" s="132"/>
      <c r="I20" s="129"/>
      <c r="J20" s="133"/>
      <c r="K20" s="132"/>
      <c r="L20" s="129"/>
      <c r="M20" s="133"/>
      <c r="N20" s="134">
        <f>IFERROR((K20+L20+M20),0)</f>
        <v>0</v>
      </c>
      <c r="O20" s="135">
        <f>IFERROR((N20*I20)*(J20/100),0)</f>
        <v>0</v>
      </c>
      <c r="P20" s="135">
        <f>IFERROR(((IF(I20&gt;=16,15,((I20*15)/16))*J20)/100)/H20,0)</f>
        <v>0</v>
      </c>
      <c r="Q20" s="135">
        <f>IFERROR(((IF(I20&gt;=16,30,((I20*30)/16))*J20)/100)/H20,0)</f>
        <v>0</v>
      </c>
      <c r="R20" s="136">
        <f>IFERROR(IF(B20="Pregrado",((IF(I20&gt;=16,VLOOKUP('P26'!G20,INFORMACION!$D:$E,2,FALSE)*N20,((VLOOKUP('P26'!G20,INFORMACION!$D:$E,2,FALSE)*N20)*I20)/16)))*(J20/100),((IF(I20&gt;=16,(VLOOKUP('P26'!G20,INFORMACION!$D:$E,2,FALSE)+10)*N20,(((VLOOKUP('P26'!G20,INFORMACION!$D:$E,2,FALSE)+10)*N20)*I20)/16)))*(J20/100)),0)</f>
        <v>0</v>
      </c>
      <c r="S20" s="85">
        <f>IFERROR(O20+P20+Q20+R20,0)</f>
        <v>0</v>
      </c>
    </row>
    <row r="21" spans="1:19" x14ac:dyDescent="0.2">
      <c r="A21" s="137">
        <v>2</v>
      </c>
      <c r="B21" s="138"/>
      <c r="C21" s="138"/>
      <c r="D21" s="139"/>
      <c r="E21" s="140"/>
      <c r="F21" s="138"/>
      <c r="G21" s="108"/>
      <c r="H21" s="141"/>
      <c r="I21" s="138"/>
      <c r="J21" s="142"/>
      <c r="K21" s="141"/>
      <c r="L21" s="138"/>
      <c r="M21" s="142"/>
      <c r="N21" s="143">
        <f t="shared" ref="N21:N26" si="0">IFERROR((K21+L21+M21),0)</f>
        <v>0</v>
      </c>
      <c r="O21" s="144">
        <f t="shared" ref="O21:O26" si="1">IFERROR((N21*I21)*(J21/100),0)</f>
        <v>0</v>
      </c>
      <c r="P21" s="144">
        <f t="shared" ref="P21:P26" si="2">IFERROR(((IF(I21&gt;=16,15,((I21*15)/16))*J21)/100)/H21,0)</f>
        <v>0</v>
      </c>
      <c r="Q21" s="144">
        <f t="shared" ref="Q21:Q26" si="3">IFERROR(((IF(I21&gt;=16,30,((I21*30)/16))*J21)/100)/H21,0)</f>
        <v>0</v>
      </c>
      <c r="R21" s="145">
        <f>IFERROR(IF(B21="Pregrado",((IF(I21&gt;=16,VLOOKUP('P26'!G21,INFORMACION!$D:$E,2,FALSE)*N21,((VLOOKUP('P26'!G21,INFORMACION!$D:$E,2,FALSE)*N21)*I21)/16)))*(J21/100),((IF(I21&gt;=16,(VLOOKUP('P26'!G21,INFORMACION!$D:$E,2,FALSE)+10)*N21,(((VLOOKUP('P26'!G21,INFORMACION!$D:$E,2,FALSE)+10)*N21)*I21)/16)))*(J21/100)),0)</f>
        <v>0</v>
      </c>
      <c r="S21" s="86">
        <f t="shared" ref="S21:S26" si="4">IFERROR(O21+P21+Q21+R21,0)</f>
        <v>0</v>
      </c>
    </row>
    <row r="22" spans="1:19" x14ac:dyDescent="0.2">
      <c r="A22" s="137">
        <v>3</v>
      </c>
      <c r="B22" s="138"/>
      <c r="C22" s="138"/>
      <c r="D22" s="139"/>
      <c r="E22" s="140"/>
      <c r="F22" s="138"/>
      <c r="G22" s="108"/>
      <c r="H22" s="141"/>
      <c r="I22" s="138"/>
      <c r="J22" s="142"/>
      <c r="K22" s="141"/>
      <c r="L22" s="138"/>
      <c r="M22" s="142"/>
      <c r="N22" s="143">
        <f t="shared" si="0"/>
        <v>0</v>
      </c>
      <c r="O22" s="144">
        <f t="shared" si="1"/>
        <v>0</v>
      </c>
      <c r="P22" s="144">
        <f t="shared" si="2"/>
        <v>0</v>
      </c>
      <c r="Q22" s="144">
        <f t="shared" si="3"/>
        <v>0</v>
      </c>
      <c r="R22" s="145">
        <f>IFERROR(IF(B22="Pregrado",((IF(I22&gt;=16,VLOOKUP('P26'!G22,INFORMACION!$D:$E,2,FALSE)*N22,((VLOOKUP('P26'!G22,INFORMACION!$D:$E,2,FALSE)*N22)*I22)/16)))*(J22/100),((IF(I22&gt;=16,(VLOOKUP('P26'!G22,INFORMACION!$D:$E,2,FALSE)+10)*N22,(((VLOOKUP('P26'!G22,INFORMACION!$D:$E,2,FALSE)+10)*N22)*I22)/16)))*(J22/100)),0)</f>
        <v>0</v>
      </c>
      <c r="S22" s="86">
        <f t="shared" si="4"/>
        <v>0</v>
      </c>
    </row>
    <row r="23" spans="1:19" x14ac:dyDescent="0.2">
      <c r="A23" s="137">
        <v>4</v>
      </c>
      <c r="B23" s="138"/>
      <c r="C23" s="138"/>
      <c r="D23" s="139"/>
      <c r="E23" s="140"/>
      <c r="F23" s="138"/>
      <c r="G23" s="108"/>
      <c r="H23" s="141"/>
      <c r="I23" s="138"/>
      <c r="J23" s="142"/>
      <c r="K23" s="141"/>
      <c r="L23" s="138"/>
      <c r="M23" s="142"/>
      <c r="N23" s="143">
        <f t="shared" si="0"/>
        <v>0</v>
      </c>
      <c r="O23" s="144">
        <f t="shared" si="1"/>
        <v>0</v>
      </c>
      <c r="P23" s="144">
        <f t="shared" si="2"/>
        <v>0</v>
      </c>
      <c r="Q23" s="144">
        <f t="shared" si="3"/>
        <v>0</v>
      </c>
      <c r="R23" s="145">
        <f>IFERROR(IF(B23="Pregrado",((IF(I23&gt;=16,VLOOKUP('P26'!G23,INFORMACION!$D:$E,2,FALSE)*N23,((VLOOKUP('P26'!G23,INFORMACION!$D:$E,2,FALSE)*N23)*I23)/16)))*(J23/100),((IF(I23&gt;=16,(VLOOKUP('P26'!G23,INFORMACION!$D:$E,2,FALSE)+10)*N23,(((VLOOKUP('P26'!G23,INFORMACION!$D:$E,2,FALSE)+10)*N23)*I23)/16)))*(J23/100)),0)</f>
        <v>0</v>
      </c>
      <c r="S23" s="86">
        <f t="shared" si="4"/>
        <v>0</v>
      </c>
    </row>
    <row r="24" spans="1:19" x14ac:dyDescent="0.2">
      <c r="A24" s="137">
        <v>5</v>
      </c>
      <c r="B24" s="138"/>
      <c r="C24" s="138"/>
      <c r="D24" s="139"/>
      <c r="E24" s="140"/>
      <c r="F24" s="138"/>
      <c r="G24" s="108"/>
      <c r="H24" s="141"/>
      <c r="I24" s="138"/>
      <c r="J24" s="142"/>
      <c r="K24" s="141"/>
      <c r="L24" s="138"/>
      <c r="M24" s="142"/>
      <c r="N24" s="143">
        <f t="shared" si="0"/>
        <v>0</v>
      </c>
      <c r="O24" s="144">
        <f t="shared" si="1"/>
        <v>0</v>
      </c>
      <c r="P24" s="144">
        <f t="shared" si="2"/>
        <v>0</v>
      </c>
      <c r="Q24" s="144">
        <f t="shared" si="3"/>
        <v>0</v>
      </c>
      <c r="R24" s="145">
        <f>IFERROR(IF(B24="Pregrado",((IF(I24&gt;=16,VLOOKUP('P26'!G24,INFORMACION!$D:$E,2,FALSE)*N24,((VLOOKUP('P26'!G24,INFORMACION!$D:$E,2,FALSE)*N24)*I24)/16)))*(J24/100),((IF(I24&gt;=16,(VLOOKUP('P26'!G24,INFORMACION!$D:$E,2,FALSE)+10)*N24,(((VLOOKUP('P26'!G24,INFORMACION!$D:$E,2,FALSE)+10)*N24)*I24)/16)))*(J24/100)),0)</f>
        <v>0</v>
      </c>
      <c r="S24" s="86">
        <f t="shared" si="4"/>
        <v>0</v>
      </c>
    </row>
    <row r="25" spans="1:19" x14ac:dyDescent="0.2">
      <c r="A25" s="137">
        <v>6</v>
      </c>
      <c r="B25" s="138"/>
      <c r="C25" s="138"/>
      <c r="D25" s="139"/>
      <c r="E25" s="138"/>
      <c r="F25" s="138"/>
      <c r="G25" s="108"/>
      <c r="H25" s="141"/>
      <c r="I25" s="138"/>
      <c r="J25" s="142"/>
      <c r="K25" s="141"/>
      <c r="L25" s="138"/>
      <c r="M25" s="142"/>
      <c r="N25" s="143">
        <f t="shared" si="0"/>
        <v>0</v>
      </c>
      <c r="O25" s="144">
        <f t="shared" si="1"/>
        <v>0</v>
      </c>
      <c r="P25" s="144">
        <f t="shared" si="2"/>
        <v>0</v>
      </c>
      <c r="Q25" s="144">
        <f t="shared" si="3"/>
        <v>0</v>
      </c>
      <c r="R25" s="145">
        <f>IFERROR(IF(B25="Pregrado",((IF(I25&gt;=16,VLOOKUP('P26'!G25,INFORMACION!$D:$E,2,FALSE)*N25,((VLOOKUP('P26'!G25,INFORMACION!$D:$E,2,FALSE)*N25)*I25)/16)))*(J25/100),((IF(I25&gt;=16,(VLOOKUP('P26'!G25,INFORMACION!$D:$E,2,FALSE)+10)*N25,(((VLOOKUP('P26'!G25,INFORMACION!$D:$E,2,FALSE)+10)*N25)*I25)/16)))*(J25/100)),0)</f>
        <v>0</v>
      </c>
      <c r="S25" s="86">
        <f t="shared" si="4"/>
        <v>0</v>
      </c>
    </row>
    <row r="26" spans="1:19" ht="13.5" thickBot="1" x14ac:dyDescent="0.25">
      <c r="A26" s="146">
        <v>7</v>
      </c>
      <c r="B26" s="147"/>
      <c r="C26" s="147"/>
      <c r="D26" s="148"/>
      <c r="E26" s="147"/>
      <c r="F26" s="147"/>
      <c r="G26" s="109"/>
      <c r="H26" s="149"/>
      <c r="I26" s="147"/>
      <c r="J26" s="150"/>
      <c r="K26" s="149"/>
      <c r="L26" s="147"/>
      <c r="M26" s="150"/>
      <c r="N26" s="151">
        <f t="shared" si="0"/>
        <v>0</v>
      </c>
      <c r="O26" s="152">
        <f t="shared" si="1"/>
        <v>0</v>
      </c>
      <c r="P26" s="152">
        <f t="shared" si="2"/>
        <v>0</v>
      </c>
      <c r="Q26" s="152">
        <f t="shared" si="3"/>
        <v>0</v>
      </c>
      <c r="R26" s="153">
        <f>IFERROR(IF(B26="Pregrado",((IF(I26&gt;=16,VLOOKUP('P26'!G26,INFORMACION!$D:$E,2,FALSE)*N26,((VLOOKUP('P26'!G26,INFORMACION!$D:$E,2,FALSE)*N26)*I26)/16)))*(J26/100),((IF(I26&gt;=16,(VLOOKUP('P26'!G26,INFORMACION!$D:$E,2,FALSE)+10)*N26,(((VLOOKUP('P26'!G26,INFORMACION!$D:$E,2,FALSE)+10)*N26)*I26)/16)))*(J26/100)),0)</f>
        <v>0</v>
      </c>
      <c r="S26" s="87">
        <f t="shared" si="4"/>
        <v>0</v>
      </c>
    </row>
    <row r="27" spans="1:19" ht="1.5" customHeight="1" thickBot="1" x14ac:dyDescent="0.25">
      <c r="A27" s="154"/>
      <c r="B27" s="155"/>
      <c r="C27" s="110"/>
      <c r="D27" s="156" t="s">
        <v>270</v>
      </c>
      <c r="E27" s="155"/>
      <c r="F27" s="155"/>
      <c r="G27" s="110"/>
      <c r="H27" s="157">
        <v>1</v>
      </c>
      <c r="I27" s="158">
        <v>16</v>
      </c>
      <c r="J27" s="159">
        <v>100</v>
      </c>
      <c r="K27" s="154"/>
      <c r="L27" s="155"/>
      <c r="M27" s="88"/>
      <c r="N27" s="160"/>
      <c r="O27" s="155"/>
      <c r="P27" s="155"/>
      <c r="Q27" s="155"/>
      <c r="R27" s="155"/>
      <c r="S27" s="88"/>
    </row>
    <row r="28" spans="1:19" ht="15.75" thickBot="1" x14ac:dyDescent="0.25">
      <c r="A28" s="426" t="s">
        <v>144</v>
      </c>
      <c r="B28" s="427"/>
      <c r="C28" s="427"/>
      <c r="D28" s="427"/>
      <c r="E28" s="427"/>
      <c r="F28" s="427"/>
      <c r="G28" s="427"/>
      <c r="H28" s="427"/>
      <c r="I28" s="427"/>
      <c r="J28" s="428"/>
      <c r="K28" s="161">
        <f>SUM(K20:K26)</f>
        <v>0</v>
      </c>
      <c r="L28" s="162">
        <f t="shared" ref="L28:S28" si="5">SUM(L20:L26)</f>
        <v>0</v>
      </c>
      <c r="M28" s="89">
        <f t="shared" si="5"/>
        <v>0</v>
      </c>
      <c r="N28" s="163">
        <f t="shared" si="5"/>
        <v>0</v>
      </c>
      <c r="O28" s="162">
        <f t="shared" si="5"/>
        <v>0</v>
      </c>
      <c r="P28" s="162">
        <f t="shared" si="5"/>
        <v>0</v>
      </c>
      <c r="Q28" s="162">
        <f t="shared" si="5"/>
        <v>0</v>
      </c>
      <c r="R28" s="162">
        <f t="shared" si="5"/>
        <v>0</v>
      </c>
      <c r="S28" s="89">
        <f t="shared" si="5"/>
        <v>0</v>
      </c>
    </row>
    <row r="29" spans="1:19" ht="15.75" thickBot="1" x14ac:dyDescent="0.25">
      <c r="A29" s="426" t="s">
        <v>150</v>
      </c>
      <c r="B29" s="427"/>
      <c r="C29" s="427"/>
      <c r="D29" s="427"/>
      <c r="E29" s="427"/>
      <c r="F29" s="427"/>
      <c r="G29" s="427"/>
      <c r="H29" s="427"/>
      <c r="I29" s="427"/>
      <c r="J29" s="428"/>
      <c r="K29" s="161">
        <v>0</v>
      </c>
      <c r="L29" s="162">
        <v>0</v>
      </c>
      <c r="M29" s="89">
        <v>0</v>
      </c>
      <c r="N29" s="163">
        <v>0</v>
      </c>
      <c r="O29" s="162">
        <v>0</v>
      </c>
      <c r="P29" s="162">
        <f>VLOOKUP(G16,INFORMACION!T:V,2,FALSE)</f>
        <v>0</v>
      </c>
      <c r="Q29" s="162">
        <f>VLOOKUP(G16,INFORMACION!T:V,3,FALSE)</f>
        <v>0</v>
      </c>
      <c r="R29" s="162">
        <v>0</v>
      </c>
      <c r="S29" s="89">
        <f>SUM(P29:Q29)</f>
        <v>0</v>
      </c>
    </row>
    <row r="30" spans="1:19" ht="15.75" thickBot="1" x14ac:dyDescent="0.25">
      <c r="A30" s="426" t="s">
        <v>274</v>
      </c>
      <c r="B30" s="427"/>
      <c r="C30" s="427"/>
      <c r="D30" s="427"/>
      <c r="E30" s="427"/>
      <c r="F30" s="427"/>
      <c r="G30" s="427"/>
      <c r="H30" s="427"/>
      <c r="I30" s="427"/>
      <c r="J30" s="428"/>
      <c r="K30" s="161">
        <f>SUM(K28:K29)</f>
        <v>0</v>
      </c>
      <c r="L30" s="162">
        <f t="shared" ref="L30:S30" si="6">SUM(L28:L29)</f>
        <v>0</v>
      </c>
      <c r="M30" s="89">
        <f t="shared" si="6"/>
        <v>0</v>
      </c>
      <c r="N30" s="163">
        <f t="shared" si="6"/>
        <v>0</v>
      </c>
      <c r="O30" s="162">
        <f t="shared" si="6"/>
        <v>0</v>
      </c>
      <c r="P30" s="162">
        <f t="shared" si="6"/>
        <v>0</v>
      </c>
      <c r="Q30" s="162">
        <f t="shared" si="6"/>
        <v>0</v>
      </c>
      <c r="R30" s="162">
        <f t="shared" si="6"/>
        <v>0</v>
      </c>
      <c r="S30" s="89">
        <f t="shared" si="6"/>
        <v>0</v>
      </c>
    </row>
    <row r="31" spans="1:19" ht="10.5" customHeight="1" x14ac:dyDescent="0.2">
      <c r="A31" s="164"/>
      <c r="B31" s="111"/>
      <c r="C31" s="111"/>
      <c r="D31" s="165"/>
      <c r="E31" s="111"/>
      <c r="F31" s="111"/>
      <c r="G31" s="111"/>
      <c r="H31" s="111"/>
      <c r="I31" s="111"/>
      <c r="J31" s="111"/>
      <c r="K31" s="111"/>
      <c r="L31" s="111"/>
      <c r="M31" s="111"/>
      <c r="N31" s="111"/>
      <c r="O31" s="111"/>
      <c r="P31" s="111"/>
      <c r="Q31" s="111"/>
      <c r="R31" s="111"/>
      <c r="S31" s="90"/>
    </row>
    <row r="32" spans="1:19" ht="13.5" thickBot="1" x14ac:dyDescent="0.25"/>
    <row r="33" spans="1:19" ht="13.5" thickBot="1" x14ac:dyDescent="0.25">
      <c r="G33" s="402" t="s">
        <v>152</v>
      </c>
      <c r="H33" s="403"/>
      <c r="I33" s="403"/>
      <c r="J33" s="403"/>
      <c r="K33" s="403"/>
      <c r="L33" s="403"/>
      <c r="M33" s="403"/>
      <c r="N33" s="404"/>
      <c r="Q33" s="124"/>
    </row>
    <row r="34" spans="1:19" ht="13.5" thickBot="1" x14ac:dyDescent="0.25">
      <c r="G34" s="400" t="s">
        <v>151</v>
      </c>
      <c r="H34" s="396"/>
      <c r="I34" s="396"/>
      <c r="J34" s="396"/>
      <c r="K34" s="396"/>
      <c r="L34" s="401"/>
      <c r="M34" s="400" t="s">
        <v>126</v>
      </c>
      <c r="N34" s="444"/>
      <c r="Q34" s="100"/>
    </row>
    <row r="35" spans="1:19" ht="16.5" thickBot="1" x14ac:dyDescent="0.25">
      <c r="G35" s="397" t="s">
        <v>275</v>
      </c>
      <c r="H35" s="398"/>
      <c r="I35" s="398"/>
      <c r="J35" s="398"/>
      <c r="K35" s="398"/>
      <c r="L35" s="399"/>
      <c r="M35" s="445">
        <f>S30</f>
        <v>0</v>
      </c>
      <c r="N35" s="446"/>
      <c r="Q35" s="124"/>
    </row>
    <row r="36" spans="1:19" x14ac:dyDescent="0.2">
      <c r="G36" s="112"/>
      <c r="H36" s="112"/>
      <c r="I36" s="112"/>
      <c r="J36" s="112"/>
      <c r="K36" s="112"/>
      <c r="L36" s="112"/>
      <c r="M36" s="167"/>
      <c r="N36" s="167"/>
      <c r="Q36" s="124"/>
    </row>
    <row r="37" spans="1:19" ht="13.5" thickBot="1" x14ac:dyDescent="0.25">
      <c r="G37" s="112"/>
      <c r="H37" s="112"/>
      <c r="I37" s="112"/>
      <c r="J37" s="112"/>
      <c r="K37" s="112"/>
      <c r="L37" s="112"/>
      <c r="M37" s="167"/>
      <c r="N37" s="167"/>
      <c r="Q37" s="124"/>
    </row>
    <row r="38" spans="1:19" ht="13.5" thickBot="1" x14ac:dyDescent="0.25">
      <c r="A38" s="405" t="s">
        <v>38</v>
      </c>
      <c r="B38" s="406"/>
      <c r="C38" s="406"/>
      <c r="D38" s="406"/>
      <c r="E38" s="406"/>
      <c r="F38" s="406"/>
      <c r="G38" s="407"/>
      <c r="H38" s="97"/>
      <c r="I38" s="402" t="s">
        <v>157</v>
      </c>
      <c r="J38" s="403"/>
      <c r="K38" s="403"/>
      <c r="L38" s="403"/>
      <c r="M38" s="403"/>
      <c r="N38" s="403"/>
      <c r="O38" s="403"/>
      <c r="P38" s="403"/>
      <c r="Q38" s="403"/>
      <c r="R38" s="403"/>
      <c r="S38" s="404"/>
    </row>
    <row r="39" spans="1:19" ht="13.5" thickBot="1" x14ac:dyDescent="0.25">
      <c r="A39" s="204" t="s">
        <v>25</v>
      </c>
      <c r="B39" s="396" t="s">
        <v>121</v>
      </c>
      <c r="C39" s="396"/>
      <c r="D39" s="396"/>
      <c r="E39" s="396" t="s">
        <v>154</v>
      </c>
      <c r="F39" s="396"/>
      <c r="G39" s="210" t="s">
        <v>155</v>
      </c>
      <c r="I39" s="92" t="s">
        <v>25</v>
      </c>
      <c r="J39" s="400" t="s">
        <v>121</v>
      </c>
      <c r="K39" s="396"/>
      <c r="L39" s="396"/>
      <c r="M39" s="396"/>
      <c r="N39" s="444"/>
      <c r="O39" s="451" t="s">
        <v>154</v>
      </c>
      <c r="P39" s="452"/>
      <c r="Q39" s="452"/>
      <c r="R39" s="453"/>
      <c r="S39" s="92" t="s">
        <v>159</v>
      </c>
    </row>
    <row r="40" spans="1:19" ht="20.100000000000001" customHeight="1" x14ac:dyDescent="0.2">
      <c r="A40" s="169">
        <v>1</v>
      </c>
      <c r="B40" s="450"/>
      <c r="C40" s="450"/>
      <c r="D40" s="450"/>
      <c r="E40" s="454"/>
      <c r="F40" s="454"/>
      <c r="G40" s="93"/>
      <c r="I40" s="169">
        <v>1</v>
      </c>
      <c r="J40" s="450"/>
      <c r="K40" s="450"/>
      <c r="L40" s="450"/>
      <c r="M40" s="450"/>
      <c r="N40" s="450"/>
      <c r="O40" s="458"/>
      <c r="P40" s="459"/>
      <c r="Q40" s="459"/>
      <c r="R40" s="460"/>
      <c r="S40" s="93"/>
    </row>
    <row r="41" spans="1:19" ht="20.100000000000001" customHeight="1" x14ac:dyDescent="0.2">
      <c r="A41" s="137">
        <v>2</v>
      </c>
      <c r="B41" s="450"/>
      <c r="C41" s="450"/>
      <c r="D41" s="450"/>
      <c r="E41" s="436"/>
      <c r="F41" s="436"/>
      <c r="G41" s="99"/>
      <c r="I41" s="137">
        <v>2</v>
      </c>
      <c r="J41" s="450"/>
      <c r="K41" s="450"/>
      <c r="L41" s="450"/>
      <c r="M41" s="450"/>
      <c r="N41" s="450"/>
      <c r="O41" s="438"/>
      <c r="P41" s="439"/>
      <c r="Q41" s="439"/>
      <c r="R41" s="440"/>
      <c r="S41" s="94"/>
    </row>
    <row r="42" spans="1:19" ht="20.100000000000001" customHeight="1" x14ac:dyDescent="0.2">
      <c r="A42" s="137">
        <v>3</v>
      </c>
      <c r="B42" s="450"/>
      <c r="C42" s="450"/>
      <c r="D42" s="450"/>
      <c r="E42" s="436"/>
      <c r="F42" s="436"/>
      <c r="G42" s="94"/>
      <c r="I42" s="137">
        <v>3</v>
      </c>
      <c r="J42" s="450"/>
      <c r="K42" s="450"/>
      <c r="L42" s="450"/>
      <c r="M42" s="450"/>
      <c r="N42" s="450"/>
      <c r="O42" s="438"/>
      <c r="P42" s="439"/>
      <c r="Q42" s="439"/>
      <c r="R42" s="440"/>
      <c r="S42" s="94"/>
    </row>
    <row r="43" spans="1:19" ht="20.100000000000001" customHeight="1" x14ac:dyDescent="0.2">
      <c r="A43" s="137">
        <v>4</v>
      </c>
      <c r="B43" s="450"/>
      <c r="C43" s="450"/>
      <c r="D43" s="450"/>
      <c r="E43" s="436"/>
      <c r="F43" s="436"/>
      <c r="G43" s="94"/>
      <c r="I43" s="137">
        <v>4</v>
      </c>
      <c r="J43" s="450"/>
      <c r="K43" s="450"/>
      <c r="L43" s="450"/>
      <c r="M43" s="450"/>
      <c r="N43" s="450"/>
      <c r="O43" s="438"/>
      <c r="P43" s="439"/>
      <c r="Q43" s="439"/>
      <c r="R43" s="440"/>
      <c r="S43" s="94"/>
    </row>
    <row r="44" spans="1:19" ht="20.100000000000001" customHeight="1" thickBot="1" x14ac:dyDescent="0.25">
      <c r="A44" s="170">
        <v>5</v>
      </c>
      <c r="B44" s="450"/>
      <c r="C44" s="450"/>
      <c r="D44" s="450"/>
      <c r="E44" s="437"/>
      <c r="F44" s="437"/>
      <c r="G44" s="95"/>
      <c r="H44" s="97"/>
      <c r="I44" s="170">
        <v>5</v>
      </c>
      <c r="J44" s="450"/>
      <c r="K44" s="450"/>
      <c r="L44" s="450"/>
      <c r="M44" s="450"/>
      <c r="N44" s="450"/>
      <c r="O44" s="441"/>
      <c r="P44" s="442"/>
      <c r="Q44" s="442"/>
      <c r="R44" s="443"/>
      <c r="S44" s="95"/>
    </row>
    <row r="45" spans="1:19" ht="13.5" thickBot="1" x14ac:dyDescent="0.25">
      <c r="A45" s="455" t="s">
        <v>156</v>
      </c>
      <c r="B45" s="456"/>
      <c r="C45" s="456"/>
      <c r="D45" s="456"/>
      <c r="E45" s="456"/>
      <c r="F45" s="456"/>
      <c r="G45" s="211">
        <f>SUM(G40:G44)</f>
        <v>0</v>
      </c>
      <c r="H45" s="97"/>
      <c r="I45" s="455" t="s">
        <v>160</v>
      </c>
      <c r="J45" s="456"/>
      <c r="K45" s="456"/>
      <c r="L45" s="456"/>
      <c r="M45" s="456"/>
      <c r="N45" s="456"/>
      <c r="O45" s="456"/>
      <c r="P45" s="456"/>
      <c r="Q45" s="456"/>
      <c r="R45" s="457"/>
      <c r="S45" s="96">
        <f>SUM(S40:S44)</f>
        <v>0</v>
      </c>
    </row>
    <row r="46" spans="1:19" ht="13.5" thickBot="1" x14ac:dyDescent="0.25">
      <c r="A46" s="97"/>
      <c r="B46" s="97"/>
      <c r="C46" s="97"/>
      <c r="D46" s="171"/>
      <c r="E46" s="97"/>
      <c r="F46" s="97"/>
      <c r="G46" s="97"/>
      <c r="H46" s="97"/>
      <c r="I46" s="97"/>
      <c r="J46" s="97"/>
      <c r="K46" s="97"/>
      <c r="L46" s="97"/>
      <c r="M46" s="97"/>
      <c r="N46" s="97"/>
      <c r="O46" s="97"/>
      <c r="P46" s="97"/>
      <c r="Q46" s="97"/>
      <c r="R46" s="97"/>
      <c r="S46" s="97"/>
    </row>
    <row r="47" spans="1:19" ht="13.5" thickBot="1" x14ac:dyDescent="0.25">
      <c r="A47" s="447" t="s">
        <v>245</v>
      </c>
      <c r="B47" s="448"/>
      <c r="C47" s="448"/>
      <c r="D47" s="448"/>
      <c r="E47" s="448"/>
      <c r="F47" s="448"/>
      <c r="G47" s="449"/>
      <c r="H47" s="97"/>
      <c r="I47" s="402" t="s">
        <v>246</v>
      </c>
      <c r="J47" s="403"/>
      <c r="K47" s="403"/>
      <c r="L47" s="403"/>
      <c r="M47" s="403"/>
      <c r="N47" s="403"/>
      <c r="O47" s="403"/>
      <c r="P47" s="403"/>
      <c r="Q47" s="403"/>
      <c r="R47" s="403"/>
      <c r="S47" s="404"/>
    </row>
    <row r="48" spans="1:19" ht="13.5" thickBot="1" x14ac:dyDescent="0.25">
      <c r="A48" s="204" t="s">
        <v>25</v>
      </c>
      <c r="B48" s="396" t="s">
        <v>121</v>
      </c>
      <c r="C48" s="396"/>
      <c r="D48" s="396"/>
      <c r="E48" s="396" t="s">
        <v>174</v>
      </c>
      <c r="F48" s="396"/>
      <c r="G48" s="210" t="s">
        <v>155</v>
      </c>
      <c r="H48" s="97"/>
      <c r="I48" s="92" t="s">
        <v>25</v>
      </c>
      <c r="J48" s="400" t="s">
        <v>121</v>
      </c>
      <c r="K48" s="396"/>
      <c r="L48" s="396"/>
      <c r="M48" s="396"/>
      <c r="N48" s="444"/>
      <c r="O48" s="451" t="s">
        <v>154</v>
      </c>
      <c r="P48" s="452"/>
      <c r="Q48" s="452"/>
      <c r="R48" s="453"/>
      <c r="S48" s="92" t="s">
        <v>159</v>
      </c>
    </row>
    <row r="49" spans="1:19" x14ac:dyDescent="0.2">
      <c r="A49" s="172">
        <v>1</v>
      </c>
      <c r="B49" s="450"/>
      <c r="C49" s="450"/>
      <c r="D49" s="450"/>
      <c r="E49" s="464"/>
      <c r="F49" s="464"/>
      <c r="G49" s="98"/>
      <c r="H49" s="97"/>
      <c r="I49" s="172">
        <v>1</v>
      </c>
      <c r="J49" s="450"/>
      <c r="K49" s="450"/>
      <c r="L49" s="450"/>
      <c r="M49" s="450"/>
      <c r="N49" s="450"/>
      <c r="O49" s="461"/>
      <c r="P49" s="462"/>
      <c r="Q49" s="462"/>
      <c r="R49" s="463"/>
      <c r="S49" s="98"/>
    </row>
    <row r="50" spans="1:19" x14ac:dyDescent="0.2">
      <c r="A50" s="173">
        <v>2</v>
      </c>
      <c r="B50" s="450"/>
      <c r="C50" s="450"/>
      <c r="D50" s="450"/>
      <c r="E50" s="465"/>
      <c r="F50" s="465"/>
      <c r="G50" s="99"/>
      <c r="H50" s="97"/>
      <c r="I50" s="173">
        <v>2</v>
      </c>
      <c r="J50" s="450"/>
      <c r="K50" s="450"/>
      <c r="L50" s="450"/>
      <c r="M50" s="450"/>
      <c r="N50" s="450"/>
      <c r="O50" s="469"/>
      <c r="P50" s="470"/>
      <c r="Q50" s="470"/>
      <c r="R50" s="471"/>
      <c r="S50" s="99"/>
    </row>
    <row r="51" spans="1:19" x14ac:dyDescent="0.2">
      <c r="A51" s="173">
        <v>3</v>
      </c>
      <c r="B51" s="450"/>
      <c r="C51" s="450"/>
      <c r="D51" s="450"/>
      <c r="E51" s="465"/>
      <c r="F51" s="465"/>
      <c r="G51" s="99"/>
      <c r="H51" s="97"/>
      <c r="I51" s="173">
        <v>3</v>
      </c>
      <c r="J51" s="450"/>
      <c r="K51" s="450"/>
      <c r="L51" s="450"/>
      <c r="M51" s="450"/>
      <c r="N51" s="450"/>
      <c r="O51" s="469"/>
      <c r="P51" s="470"/>
      <c r="Q51" s="470"/>
      <c r="R51" s="471"/>
      <c r="S51" s="99"/>
    </row>
    <row r="52" spans="1:19" x14ac:dyDescent="0.2">
      <c r="A52" s="173">
        <v>4</v>
      </c>
      <c r="B52" s="450"/>
      <c r="C52" s="450"/>
      <c r="D52" s="450"/>
      <c r="E52" s="465"/>
      <c r="F52" s="465"/>
      <c r="G52" s="99"/>
      <c r="H52" s="97"/>
      <c r="I52" s="173">
        <v>4</v>
      </c>
      <c r="J52" s="450"/>
      <c r="K52" s="450"/>
      <c r="L52" s="450"/>
      <c r="M52" s="450"/>
      <c r="N52" s="450"/>
      <c r="O52" s="469"/>
      <c r="P52" s="470"/>
      <c r="Q52" s="470"/>
      <c r="R52" s="471"/>
      <c r="S52" s="99"/>
    </row>
    <row r="53" spans="1:19" ht="13.5" thickBot="1" x14ac:dyDescent="0.25">
      <c r="A53" s="170">
        <v>5</v>
      </c>
      <c r="B53" s="450"/>
      <c r="C53" s="450"/>
      <c r="D53" s="450"/>
      <c r="E53" s="472"/>
      <c r="F53" s="472"/>
      <c r="G53" s="95"/>
      <c r="H53" s="97"/>
      <c r="I53" s="170">
        <v>5</v>
      </c>
      <c r="J53" s="450"/>
      <c r="K53" s="450"/>
      <c r="L53" s="450"/>
      <c r="M53" s="450"/>
      <c r="N53" s="450"/>
      <c r="O53" s="466"/>
      <c r="P53" s="467"/>
      <c r="Q53" s="467"/>
      <c r="R53" s="468"/>
      <c r="S53" s="95"/>
    </row>
    <row r="54" spans="1:19" ht="13.5" thickBot="1" x14ac:dyDescent="0.25">
      <c r="A54" s="455" t="s">
        <v>182</v>
      </c>
      <c r="B54" s="456"/>
      <c r="C54" s="456"/>
      <c r="D54" s="456"/>
      <c r="E54" s="456"/>
      <c r="F54" s="456"/>
      <c r="G54" s="211">
        <f>IF(SUM(G49:G53)&gt;40,40,SUM(G49:G53))</f>
        <v>0</v>
      </c>
      <c r="H54" s="97"/>
      <c r="I54" s="455" t="s">
        <v>181</v>
      </c>
      <c r="J54" s="456"/>
      <c r="K54" s="456"/>
      <c r="L54" s="456"/>
      <c r="M54" s="456"/>
      <c r="N54" s="456"/>
      <c r="O54" s="456"/>
      <c r="P54" s="456"/>
      <c r="Q54" s="456"/>
      <c r="R54" s="457"/>
      <c r="S54" s="96">
        <f>IF(SUM(S49:S53)&gt;30,30,SUM(S49:S53))</f>
        <v>0</v>
      </c>
    </row>
    <row r="55" spans="1:19" ht="13.5" thickBot="1" x14ac:dyDescent="0.25">
      <c r="A55" s="209"/>
      <c r="B55" s="209"/>
      <c r="C55" s="209"/>
      <c r="D55" s="209"/>
      <c r="E55" s="209"/>
      <c r="F55" s="209"/>
      <c r="G55" s="100"/>
      <c r="H55" s="97"/>
      <c r="I55" s="209"/>
      <c r="J55" s="209"/>
      <c r="K55" s="209"/>
      <c r="L55" s="209"/>
      <c r="M55" s="209"/>
      <c r="N55" s="209"/>
      <c r="O55" s="209"/>
      <c r="P55" s="209"/>
      <c r="Q55" s="209"/>
      <c r="R55" s="209"/>
      <c r="S55" s="100"/>
    </row>
    <row r="56" spans="1:19" ht="13.5" thickBot="1" x14ac:dyDescent="0.25">
      <c r="A56" s="447" t="s">
        <v>190</v>
      </c>
      <c r="B56" s="448"/>
      <c r="C56" s="448"/>
      <c r="D56" s="448"/>
      <c r="E56" s="448"/>
      <c r="F56" s="448"/>
      <c r="G56" s="449"/>
      <c r="H56" s="97"/>
      <c r="I56" s="402" t="s">
        <v>254</v>
      </c>
      <c r="J56" s="403"/>
      <c r="K56" s="403"/>
      <c r="L56" s="403"/>
      <c r="M56" s="403"/>
      <c r="N56" s="403"/>
      <c r="O56" s="403"/>
      <c r="P56" s="403"/>
      <c r="Q56" s="403"/>
      <c r="R56" s="403"/>
      <c r="S56" s="404"/>
    </row>
    <row r="57" spans="1:19" ht="13.5" thickBot="1" x14ac:dyDescent="0.25">
      <c r="A57" s="204" t="s">
        <v>25</v>
      </c>
      <c r="B57" s="396" t="s">
        <v>121</v>
      </c>
      <c r="C57" s="396"/>
      <c r="D57" s="396"/>
      <c r="E57" s="396" t="s">
        <v>196</v>
      </c>
      <c r="F57" s="396"/>
      <c r="G57" s="210" t="s">
        <v>155</v>
      </c>
      <c r="H57" s="97"/>
      <c r="I57" s="92" t="s">
        <v>25</v>
      </c>
      <c r="J57" s="400" t="s">
        <v>210</v>
      </c>
      <c r="K57" s="396"/>
      <c r="L57" s="396"/>
      <c r="M57" s="396"/>
      <c r="N57" s="444"/>
      <c r="O57" s="451" t="s">
        <v>215</v>
      </c>
      <c r="P57" s="452"/>
      <c r="Q57" s="452"/>
      <c r="R57" s="453"/>
      <c r="S57" s="92" t="s">
        <v>159</v>
      </c>
    </row>
    <row r="58" spans="1:19" ht="21.95" customHeight="1" x14ac:dyDescent="0.2">
      <c r="A58" s="172">
        <v>1</v>
      </c>
      <c r="B58" s="450"/>
      <c r="C58" s="450"/>
      <c r="D58" s="450"/>
      <c r="E58" s="454"/>
      <c r="F58" s="454"/>
      <c r="G58" s="98"/>
      <c r="H58" s="97"/>
      <c r="I58" s="172">
        <v>1</v>
      </c>
      <c r="J58" s="450"/>
      <c r="K58" s="450"/>
      <c r="L58" s="450"/>
      <c r="M58" s="450"/>
      <c r="N58" s="450"/>
      <c r="O58" s="473"/>
      <c r="P58" s="474"/>
      <c r="Q58" s="474"/>
      <c r="R58" s="475"/>
      <c r="S58" s="98"/>
    </row>
    <row r="59" spans="1:19" ht="21.95" customHeight="1" thickBot="1" x14ac:dyDescent="0.25">
      <c r="A59" s="173">
        <v>2</v>
      </c>
      <c r="B59" s="450"/>
      <c r="C59" s="450"/>
      <c r="D59" s="450"/>
      <c r="E59" s="476"/>
      <c r="F59" s="477"/>
      <c r="G59" s="98"/>
      <c r="H59" s="97"/>
      <c r="I59" s="173">
        <v>2</v>
      </c>
      <c r="J59" s="450"/>
      <c r="K59" s="450"/>
      <c r="L59" s="450"/>
      <c r="M59" s="450"/>
      <c r="N59" s="450"/>
      <c r="O59" s="438"/>
      <c r="P59" s="439"/>
      <c r="Q59" s="439"/>
      <c r="R59" s="440"/>
      <c r="S59" s="99"/>
    </row>
    <row r="60" spans="1:19" ht="13.5" thickBot="1" x14ac:dyDescent="0.25">
      <c r="A60" s="455" t="s">
        <v>201</v>
      </c>
      <c r="B60" s="456"/>
      <c r="C60" s="456"/>
      <c r="D60" s="456"/>
      <c r="E60" s="456"/>
      <c r="F60" s="456"/>
      <c r="G60" s="211">
        <f>SUM(G58:G59)</f>
        <v>0</v>
      </c>
      <c r="H60" s="97"/>
      <c r="I60" s="455" t="s">
        <v>216</v>
      </c>
      <c r="J60" s="456"/>
      <c r="K60" s="456"/>
      <c r="L60" s="456"/>
      <c r="M60" s="456"/>
      <c r="N60" s="456"/>
      <c r="O60" s="456"/>
      <c r="P60" s="456"/>
      <c r="Q60" s="456"/>
      <c r="R60" s="457"/>
      <c r="S60" s="96">
        <f>SUM(S58:S59)</f>
        <v>0</v>
      </c>
    </row>
    <row r="61" spans="1:19" ht="13.5" thickBot="1" x14ac:dyDescent="0.25">
      <c r="A61" s="209"/>
      <c r="B61" s="209"/>
      <c r="C61" s="209"/>
      <c r="D61" s="209"/>
      <c r="E61" s="209"/>
      <c r="F61" s="209"/>
      <c r="G61" s="100"/>
      <c r="H61" s="97"/>
      <c r="I61" s="97"/>
      <c r="J61" s="97"/>
      <c r="K61" s="97"/>
      <c r="L61" s="97"/>
      <c r="M61" s="97"/>
      <c r="N61" s="97"/>
      <c r="O61" s="97"/>
      <c r="P61" s="97"/>
      <c r="Q61" s="97"/>
      <c r="R61" s="97"/>
      <c r="S61" s="97"/>
    </row>
    <row r="62" spans="1:19" ht="13.5" thickBot="1" x14ac:dyDescent="0.25">
      <c r="A62" s="447" t="s">
        <v>247</v>
      </c>
      <c r="B62" s="448"/>
      <c r="C62" s="448"/>
      <c r="D62" s="448"/>
      <c r="E62" s="448"/>
      <c r="F62" s="448"/>
      <c r="G62" s="449"/>
      <c r="H62" s="97"/>
      <c r="I62" s="402" t="s">
        <v>248</v>
      </c>
      <c r="J62" s="403"/>
      <c r="K62" s="403"/>
      <c r="L62" s="403"/>
      <c r="M62" s="403"/>
      <c r="N62" s="403"/>
      <c r="O62" s="403"/>
      <c r="P62" s="403"/>
      <c r="Q62" s="403"/>
      <c r="R62" s="403"/>
      <c r="S62" s="404"/>
    </row>
    <row r="63" spans="1:19" ht="13.5" thickBot="1" x14ac:dyDescent="0.25">
      <c r="A63" s="204" t="s">
        <v>25</v>
      </c>
      <c r="B63" s="396" t="s">
        <v>113</v>
      </c>
      <c r="C63" s="396"/>
      <c r="D63" s="396"/>
      <c r="E63" s="396" t="s">
        <v>183</v>
      </c>
      <c r="F63" s="396"/>
      <c r="G63" s="210" t="s">
        <v>155</v>
      </c>
      <c r="H63" s="97"/>
      <c r="I63" s="92" t="s">
        <v>25</v>
      </c>
      <c r="J63" s="400" t="s">
        <v>188</v>
      </c>
      <c r="K63" s="396"/>
      <c r="L63" s="396"/>
      <c r="M63" s="396"/>
      <c r="N63" s="444"/>
      <c r="O63" s="451" t="s">
        <v>154</v>
      </c>
      <c r="P63" s="452"/>
      <c r="Q63" s="452"/>
      <c r="R63" s="453"/>
      <c r="S63" s="92" t="s">
        <v>159</v>
      </c>
    </row>
    <row r="64" spans="1:19" ht="20.100000000000001" customHeight="1" x14ac:dyDescent="0.2">
      <c r="A64" s="172">
        <v>1</v>
      </c>
      <c r="B64" s="450"/>
      <c r="C64" s="450"/>
      <c r="D64" s="450"/>
      <c r="E64" s="454"/>
      <c r="F64" s="454"/>
      <c r="G64" s="98"/>
      <c r="H64" s="97"/>
      <c r="I64" s="172">
        <v>1</v>
      </c>
      <c r="J64" s="450"/>
      <c r="K64" s="450"/>
      <c r="L64" s="450"/>
      <c r="M64" s="450"/>
      <c r="N64" s="450"/>
      <c r="O64" s="473"/>
      <c r="P64" s="474"/>
      <c r="Q64" s="474"/>
      <c r="R64" s="475"/>
      <c r="S64" s="98"/>
    </row>
    <row r="65" spans="1:19" ht="20.100000000000001" customHeight="1" x14ac:dyDescent="0.2">
      <c r="A65" s="173">
        <v>2</v>
      </c>
      <c r="B65" s="450"/>
      <c r="C65" s="450"/>
      <c r="D65" s="450"/>
      <c r="E65" s="436"/>
      <c r="F65" s="436"/>
      <c r="G65" s="99"/>
      <c r="H65" s="97"/>
      <c r="I65" s="173">
        <v>2</v>
      </c>
      <c r="J65" s="450"/>
      <c r="K65" s="450"/>
      <c r="L65" s="450"/>
      <c r="M65" s="450"/>
      <c r="N65" s="450"/>
      <c r="O65" s="438"/>
      <c r="P65" s="439"/>
      <c r="Q65" s="439"/>
      <c r="R65" s="440"/>
      <c r="S65" s="99"/>
    </row>
    <row r="66" spans="1:19" ht="20.100000000000001" customHeight="1" x14ac:dyDescent="0.2">
      <c r="A66" s="173">
        <v>3</v>
      </c>
      <c r="B66" s="450"/>
      <c r="C66" s="450"/>
      <c r="D66" s="450"/>
      <c r="E66" s="436"/>
      <c r="F66" s="436"/>
      <c r="G66" s="99"/>
      <c r="H66" s="97"/>
      <c r="I66" s="173">
        <v>3</v>
      </c>
      <c r="J66" s="450"/>
      <c r="K66" s="450"/>
      <c r="L66" s="450"/>
      <c r="M66" s="450"/>
      <c r="N66" s="450"/>
      <c r="O66" s="438"/>
      <c r="P66" s="439"/>
      <c r="Q66" s="439"/>
      <c r="R66" s="440"/>
      <c r="S66" s="99"/>
    </row>
    <row r="67" spans="1:19" ht="20.100000000000001" customHeight="1" x14ac:dyDescent="0.2">
      <c r="A67" s="173">
        <v>4</v>
      </c>
      <c r="B67" s="450"/>
      <c r="C67" s="450"/>
      <c r="D67" s="450"/>
      <c r="E67" s="436"/>
      <c r="F67" s="436"/>
      <c r="G67" s="99"/>
      <c r="H67" s="97"/>
      <c r="I67" s="173">
        <v>4</v>
      </c>
      <c r="J67" s="450"/>
      <c r="K67" s="450"/>
      <c r="L67" s="450"/>
      <c r="M67" s="450"/>
      <c r="N67" s="450"/>
      <c r="O67" s="438"/>
      <c r="P67" s="439"/>
      <c r="Q67" s="439"/>
      <c r="R67" s="440"/>
      <c r="S67" s="99"/>
    </row>
    <row r="68" spans="1:19" ht="20.100000000000001" customHeight="1" thickBot="1" x14ac:dyDescent="0.25">
      <c r="A68" s="170">
        <v>5</v>
      </c>
      <c r="B68" s="450"/>
      <c r="C68" s="450"/>
      <c r="D68" s="450"/>
      <c r="E68" s="437"/>
      <c r="F68" s="437"/>
      <c r="G68" s="95"/>
      <c r="H68" s="97"/>
      <c r="I68" s="170">
        <v>5</v>
      </c>
      <c r="J68" s="450"/>
      <c r="K68" s="450"/>
      <c r="L68" s="450"/>
      <c r="M68" s="450"/>
      <c r="N68" s="450"/>
      <c r="O68" s="441"/>
      <c r="P68" s="442"/>
      <c r="Q68" s="442"/>
      <c r="R68" s="443"/>
      <c r="S68" s="95"/>
    </row>
    <row r="69" spans="1:19" ht="13.5" thickBot="1" x14ac:dyDescent="0.25">
      <c r="A69" s="455" t="s">
        <v>184</v>
      </c>
      <c r="B69" s="456"/>
      <c r="C69" s="456"/>
      <c r="D69" s="456"/>
      <c r="E69" s="456"/>
      <c r="F69" s="456"/>
      <c r="G69" s="211">
        <f>IF(SUM(G64:G68)&gt;90,90,SUM(G64:G68))</f>
        <v>0</v>
      </c>
      <c r="H69" s="97"/>
      <c r="I69" s="455" t="s">
        <v>189</v>
      </c>
      <c r="J69" s="456"/>
      <c r="K69" s="456"/>
      <c r="L69" s="456"/>
      <c r="M69" s="456"/>
      <c r="N69" s="456"/>
      <c r="O69" s="456"/>
      <c r="P69" s="456"/>
      <c r="Q69" s="456"/>
      <c r="R69" s="457"/>
      <c r="S69" s="96">
        <f>IF(SUM(S64:S68)&gt;15,15,SUM(S64:S68))</f>
        <v>0</v>
      </c>
    </row>
    <row r="70" spans="1:19" ht="13.5" thickBot="1" x14ac:dyDescent="0.25">
      <c r="A70" s="97"/>
      <c r="B70" s="97"/>
      <c r="C70" s="97"/>
      <c r="D70" s="171"/>
      <c r="E70" s="97"/>
      <c r="F70" s="97"/>
      <c r="G70" s="97"/>
      <c r="H70" s="97"/>
      <c r="I70" s="97"/>
      <c r="J70" s="97"/>
      <c r="K70" s="97"/>
      <c r="L70" s="97"/>
      <c r="M70" s="97"/>
      <c r="N70" s="97"/>
      <c r="O70" s="97"/>
      <c r="P70" s="97"/>
      <c r="Q70" s="97"/>
      <c r="R70" s="97"/>
      <c r="S70" s="97"/>
    </row>
    <row r="71" spans="1:19" ht="13.5" thickBot="1" x14ac:dyDescent="0.25">
      <c r="A71" s="447" t="s">
        <v>217</v>
      </c>
      <c r="B71" s="448"/>
      <c r="C71" s="448"/>
      <c r="D71" s="448"/>
      <c r="E71" s="448"/>
      <c r="F71" s="448"/>
      <c r="G71" s="449"/>
      <c r="H71" s="97"/>
      <c r="I71" s="402" t="s">
        <v>249</v>
      </c>
      <c r="J71" s="403"/>
      <c r="K71" s="403"/>
      <c r="L71" s="403"/>
      <c r="M71" s="403"/>
      <c r="N71" s="403"/>
      <c r="O71" s="403"/>
      <c r="P71" s="403"/>
      <c r="Q71" s="403"/>
      <c r="R71" s="403"/>
      <c r="S71" s="404"/>
    </row>
    <row r="72" spans="1:19" ht="13.5" thickBot="1" x14ac:dyDescent="0.25">
      <c r="A72" s="204" t="s">
        <v>25</v>
      </c>
      <c r="B72" s="396" t="s">
        <v>121</v>
      </c>
      <c r="C72" s="396"/>
      <c r="D72" s="396"/>
      <c r="E72" s="396" t="s">
        <v>225</v>
      </c>
      <c r="F72" s="396"/>
      <c r="G72" s="210" t="s">
        <v>155</v>
      </c>
      <c r="H72" s="97"/>
      <c r="I72" s="92" t="s">
        <v>25</v>
      </c>
      <c r="J72" s="400" t="s">
        <v>121</v>
      </c>
      <c r="K72" s="396"/>
      <c r="L72" s="396"/>
      <c r="M72" s="396"/>
      <c r="N72" s="444"/>
      <c r="O72" s="451" t="s">
        <v>151</v>
      </c>
      <c r="P72" s="452"/>
      <c r="Q72" s="452"/>
      <c r="R72" s="453"/>
      <c r="S72" s="92" t="s">
        <v>159</v>
      </c>
    </row>
    <row r="73" spans="1:19" ht="20.100000000000001" customHeight="1" x14ac:dyDescent="0.2">
      <c r="A73" s="172">
        <v>1</v>
      </c>
      <c r="B73" s="450"/>
      <c r="C73" s="450"/>
      <c r="D73" s="450"/>
      <c r="E73" s="454"/>
      <c r="F73" s="454"/>
      <c r="G73" s="98"/>
      <c r="H73" s="97"/>
      <c r="I73" s="172">
        <v>1</v>
      </c>
      <c r="J73" s="450"/>
      <c r="K73" s="450"/>
      <c r="L73" s="450"/>
      <c r="M73" s="450"/>
      <c r="N73" s="450"/>
      <c r="O73" s="473"/>
      <c r="P73" s="474"/>
      <c r="Q73" s="474"/>
      <c r="R73" s="475"/>
      <c r="S73" s="98"/>
    </row>
    <row r="74" spans="1:19" ht="20.100000000000001" customHeight="1" x14ac:dyDescent="0.2">
      <c r="A74" s="173">
        <v>2</v>
      </c>
      <c r="B74" s="450"/>
      <c r="C74" s="450"/>
      <c r="D74" s="450"/>
      <c r="E74" s="436"/>
      <c r="F74" s="436"/>
      <c r="G74" s="99"/>
      <c r="H74" s="97"/>
      <c r="I74" s="173">
        <v>2</v>
      </c>
      <c r="J74" s="450"/>
      <c r="K74" s="450"/>
      <c r="L74" s="450"/>
      <c r="M74" s="450"/>
      <c r="N74" s="450"/>
      <c r="O74" s="438"/>
      <c r="P74" s="439"/>
      <c r="Q74" s="439"/>
      <c r="R74" s="440"/>
      <c r="S74" s="99"/>
    </row>
    <row r="75" spans="1:19" ht="20.100000000000001" customHeight="1" x14ac:dyDescent="0.2">
      <c r="A75" s="173">
        <v>3</v>
      </c>
      <c r="B75" s="450"/>
      <c r="C75" s="450"/>
      <c r="D75" s="450"/>
      <c r="E75" s="436"/>
      <c r="F75" s="436"/>
      <c r="G75" s="99"/>
      <c r="H75" s="97"/>
      <c r="I75" s="173">
        <v>3</v>
      </c>
      <c r="J75" s="450"/>
      <c r="K75" s="450"/>
      <c r="L75" s="450"/>
      <c r="M75" s="450"/>
      <c r="N75" s="450"/>
      <c r="O75" s="438"/>
      <c r="P75" s="439"/>
      <c r="Q75" s="439"/>
      <c r="R75" s="440"/>
      <c r="S75" s="99"/>
    </row>
    <row r="76" spans="1:19" ht="20.100000000000001" customHeight="1" x14ac:dyDescent="0.2">
      <c r="A76" s="173">
        <v>4</v>
      </c>
      <c r="B76" s="450"/>
      <c r="C76" s="450"/>
      <c r="D76" s="450"/>
      <c r="E76" s="436"/>
      <c r="F76" s="436"/>
      <c r="G76" s="99"/>
      <c r="H76" s="97"/>
      <c r="I76" s="173">
        <v>4</v>
      </c>
      <c r="J76" s="450"/>
      <c r="K76" s="450"/>
      <c r="L76" s="450"/>
      <c r="M76" s="450"/>
      <c r="N76" s="450"/>
      <c r="O76" s="438"/>
      <c r="P76" s="439"/>
      <c r="Q76" s="439"/>
      <c r="R76" s="440"/>
      <c r="S76" s="99"/>
    </row>
    <row r="77" spans="1:19" ht="20.100000000000001" customHeight="1" thickBot="1" x14ac:dyDescent="0.25">
      <c r="A77" s="170">
        <v>5</v>
      </c>
      <c r="B77" s="450"/>
      <c r="C77" s="450"/>
      <c r="D77" s="450"/>
      <c r="E77" s="437"/>
      <c r="F77" s="437"/>
      <c r="G77" s="95"/>
      <c r="H77" s="97"/>
      <c r="I77" s="170">
        <v>5</v>
      </c>
      <c r="J77" s="450"/>
      <c r="K77" s="450"/>
      <c r="L77" s="450"/>
      <c r="M77" s="450"/>
      <c r="N77" s="450"/>
      <c r="O77" s="441"/>
      <c r="P77" s="442"/>
      <c r="Q77" s="442"/>
      <c r="R77" s="443"/>
      <c r="S77" s="95"/>
    </row>
    <row r="78" spans="1:19" ht="13.5" thickBot="1" x14ac:dyDescent="0.25">
      <c r="A78" s="455" t="s">
        <v>226</v>
      </c>
      <c r="B78" s="456"/>
      <c r="C78" s="456"/>
      <c r="D78" s="456"/>
      <c r="E78" s="456"/>
      <c r="F78" s="456"/>
      <c r="G78" s="211">
        <f>+SUM(G73:G77)</f>
        <v>0</v>
      </c>
      <c r="H78" s="97"/>
      <c r="I78" s="455" t="s">
        <v>189</v>
      </c>
      <c r="J78" s="456"/>
      <c r="K78" s="456"/>
      <c r="L78" s="456"/>
      <c r="M78" s="456"/>
      <c r="N78" s="456"/>
      <c r="O78" s="456"/>
      <c r="P78" s="456"/>
      <c r="Q78" s="456"/>
      <c r="R78" s="457"/>
      <c r="S78" s="96">
        <f>IF(SUM(S73:S77)&gt;45,45,SUM(S73:S77))</f>
        <v>0</v>
      </c>
    </row>
    <row r="79" spans="1:19" ht="13.5" thickBot="1" x14ac:dyDescent="0.25">
      <c r="A79" s="97"/>
      <c r="B79" s="97"/>
      <c r="C79" s="97"/>
      <c r="D79" s="171"/>
      <c r="E79" s="97"/>
      <c r="F79" s="97"/>
      <c r="G79" s="97"/>
      <c r="H79" s="97"/>
      <c r="I79" s="97"/>
      <c r="J79" s="97"/>
      <c r="K79" s="97"/>
      <c r="L79" s="97"/>
      <c r="M79" s="97"/>
      <c r="N79" s="97"/>
      <c r="O79" s="97"/>
      <c r="P79" s="97"/>
      <c r="Q79" s="97"/>
      <c r="R79" s="97"/>
      <c r="S79" s="97"/>
    </row>
    <row r="80" spans="1:19" ht="13.5" thickBot="1" x14ac:dyDescent="0.25">
      <c r="A80" s="447" t="s">
        <v>14</v>
      </c>
      <c r="B80" s="448"/>
      <c r="C80" s="448"/>
      <c r="D80" s="448"/>
      <c r="E80" s="448"/>
      <c r="F80" s="448"/>
      <c r="G80" s="449"/>
      <c r="H80" s="97"/>
      <c r="I80" s="402" t="s">
        <v>30</v>
      </c>
      <c r="J80" s="403"/>
      <c r="K80" s="403"/>
      <c r="L80" s="403"/>
      <c r="M80" s="403"/>
      <c r="N80" s="403"/>
      <c r="O80" s="403"/>
      <c r="P80" s="403"/>
      <c r="Q80" s="403"/>
      <c r="R80" s="403"/>
      <c r="S80" s="404"/>
    </row>
    <row r="81" spans="1:19" ht="13.5" thickBot="1" x14ac:dyDescent="0.25">
      <c r="A81" s="204" t="s">
        <v>25</v>
      </c>
      <c r="B81" s="401" t="s">
        <v>151</v>
      </c>
      <c r="C81" s="479"/>
      <c r="D81" s="479"/>
      <c r="E81" s="479"/>
      <c r="F81" s="480"/>
      <c r="G81" s="210" t="s">
        <v>155</v>
      </c>
      <c r="H81" s="97"/>
      <c r="I81" s="92" t="s">
        <v>25</v>
      </c>
      <c r="J81" s="400" t="s">
        <v>233</v>
      </c>
      <c r="K81" s="396"/>
      <c r="L81" s="396"/>
      <c r="M81" s="396"/>
      <c r="N81" s="444"/>
      <c r="O81" s="451" t="s">
        <v>234</v>
      </c>
      <c r="P81" s="452"/>
      <c r="Q81" s="452"/>
      <c r="R81" s="453"/>
      <c r="S81" s="92" t="s">
        <v>159</v>
      </c>
    </row>
    <row r="82" spans="1:19" ht="21.95" customHeight="1" x14ac:dyDescent="0.2">
      <c r="A82" s="172">
        <v>1</v>
      </c>
      <c r="B82" s="481"/>
      <c r="C82" s="482"/>
      <c r="D82" s="482"/>
      <c r="E82" s="482"/>
      <c r="F82" s="483"/>
      <c r="G82" s="98"/>
      <c r="H82" s="97"/>
      <c r="I82" s="172">
        <v>1</v>
      </c>
      <c r="J82" s="450"/>
      <c r="K82" s="450"/>
      <c r="L82" s="450"/>
      <c r="M82" s="450"/>
      <c r="N82" s="450"/>
      <c r="O82" s="473"/>
      <c r="P82" s="474"/>
      <c r="Q82" s="474"/>
      <c r="R82" s="475"/>
      <c r="S82" s="98"/>
    </row>
    <row r="83" spans="1:19" ht="21.95" customHeight="1" thickBot="1" x14ac:dyDescent="0.25">
      <c r="A83" s="173">
        <v>2</v>
      </c>
      <c r="B83" s="484"/>
      <c r="C83" s="485"/>
      <c r="D83" s="485"/>
      <c r="E83" s="485"/>
      <c r="F83" s="486"/>
      <c r="G83" s="99"/>
      <c r="H83" s="97"/>
      <c r="I83" s="173">
        <v>2</v>
      </c>
      <c r="J83" s="478"/>
      <c r="K83" s="478"/>
      <c r="L83" s="478"/>
      <c r="M83" s="478"/>
      <c r="N83" s="478"/>
      <c r="O83" s="438"/>
      <c r="P83" s="439"/>
      <c r="Q83" s="439"/>
      <c r="R83" s="440"/>
      <c r="S83" s="99"/>
    </row>
    <row r="84" spans="1:19" ht="21.95" customHeight="1" thickBot="1" x14ac:dyDescent="0.25">
      <c r="A84" s="455" t="s">
        <v>232</v>
      </c>
      <c r="B84" s="456"/>
      <c r="C84" s="456"/>
      <c r="D84" s="456"/>
      <c r="E84" s="456"/>
      <c r="F84" s="456"/>
      <c r="G84" s="211">
        <f>SUM(G82:G83)</f>
        <v>0</v>
      </c>
      <c r="I84" s="137">
        <v>3</v>
      </c>
      <c r="J84" s="478"/>
      <c r="K84" s="478"/>
      <c r="L84" s="478"/>
      <c r="M84" s="478"/>
      <c r="N84" s="478"/>
      <c r="O84" s="438"/>
      <c r="P84" s="439"/>
      <c r="Q84" s="439"/>
      <c r="R84" s="440"/>
      <c r="S84" s="94"/>
    </row>
    <row r="85" spans="1:19" ht="21.95" customHeight="1" x14ac:dyDescent="0.2">
      <c r="A85" s="487"/>
      <c r="B85" s="487"/>
      <c r="C85" s="487"/>
      <c r="D85" s="487"/>
      <c r="E85" s="487"/>
      <c r="F85" s="487"/>
      <c r="G85" s="487"/>
      <c r="I85" s="137">
        <v>4</v>
      </c>
      <c r="J85" s="478"/>
      <c r="K85" s="478"/>
      <c r="L85" s="478"/>
      <c r="M85" s="478"/>
      <c r="N85" s="478"/>
      <c r="O85" s="438"/>
      <c r="P85" s="439"/>
      <c r="Q85" s="439"/>
      <c r="R85" s="440"/>
      <c r="S85" s="94"/>
    </row>
    <row r="86" spans="1:19" ht="21.95" customHeight="1" x14ac:dyDescent="0.2">
      <c r="A86" s="488"/>
      <c r="B86" s="488"/>
      <c r="C86" s="488"/>
      <c r="D86" s="488"/>
      <c r="E86" s="488"/>
      <c r="F86" s="488"/>
      <c r="G86" s="488"/>
      <c r="I86" s="174">
        <v>5</v>
      </c>
      <c r="J86" s="498"/>
      <c r="K86" s="498"/>
      <c r="L86" s="498"/>
      <c r="M86" s="498"/>
      <c r="N86" s="498"/>
      <c r="O86" s="441"/>
      <c r="P86" s="442"/>
      <c r="Q86" s="442"/>
      <c r="R86" s="443"/>
      <c r="S86" s="101"/>
    </row>
    <row r="87" spans="1:19" ht="21.95" customHeight="1" x14ac:dyDescent="0.2">
      <c r="A87" s="488"/>
      <c r="B87" s="488"/>
      <c r="C87" s="488"/>
      <c r="D87" s="488"/>
      <c r="E87" s="488"/>
      <c r="F87" s="488"/>
      <c r="G87" s="488"/>
      <c r="I87" s="174">
        <v>6</v>
      </c>
      <c r="J87" s="498"/>
      <c r="K87" s="498"/>
      <c r="L87" s="498"/>
      <c r="M87" s="498"/>
      <c r="N87" s="498"/>
      <c r="O87" s="441"/>
      <c r="P87" s="442"/>
      <c r="Q87" s="442"/>
      <c r="R87" s="443"/>
      <c r="S87" s="101"/>
    </row>
    <row r="88" spans="1:19" ht="21.95" customHeight="1" thickBot="1" x14ac:dyDescent="0.25">
      <c r="A88" s="488"/>
      <c r="B88" s="488"/>
      <c r="C88" s="488"/>
      <c r="D88" s="488"/>
      <c r="E88" s="488"/>
      <c r="F88" s="488"/>
      <c r="G88" s="488"/>
      <c r="I88" s="174">
        <v>7</v>
      </c>
      <c r="J88" s="498"/>
      <c r="K88" s="498"/>
      <c r="L88" s="498"/>
      <c r="M88" s="498"/>
      <c r="N88" s="498"/>
      <c r="O88" s="441"/>
      <c r="P88" s="442"/>
      <c r="Q88" s="442"/>
      <c r="R88" s="443"/>
      <c r="S88" s="101"/>
    </row>
    <row r="89" spans="1:19" ht="13.5" thickBot="1" x14ac:dyDescent="0.25">
      <c r="A89" s="488"/>
      <c r="B89" s="488"/>
      <c r="C89" s="488"/>
      <c r="D89" s="488"/>
      <c r="E89" s="488"/>
      <c r="F89" s="488"/>
      <c r="G89" s="488"/>
      <c r="I89" s="499" t="s">
        <v>235</v>
      </c>
      <c r="J89" s="500"/>
      <c r="K89" s="500"/>
      <c r="L89" s="500"/>
      <c r="M89" s="500"/>
      <c r="N89" s="500"/>
      <c r="O89" s="500"/>
      <c r="P89" s="500"/>
      <c r="Q89" s="500"/>
      <c r="R89" s="501"/>
      <c r="S89" s="96">
        <f>SUM(S82:S88)</f>
        <v>0</v>
      </c>
    </row>
    <row r="90" spans="1:19" ht="13.5" thickBot="1" x14ac:dyDescent="0.25">
      <c r="A90" s="488"/>
      <c r="B90" s="488"/>
      <c r="C90" s="488"/>
      <c r="D90" s="488"/>
      <c r="E90" s="488"/>
      <c r="F90" s="488"/>
      <c r="G90" s="488"/>
      <c r="H90" s="102"/>
      <c r="I90" s="102"/>
      <c r="J90" s="102"/>
      <c r="K90" s="102"/>
      <c r="L90" s="102"/>
      <c r="M90" s="102"/>
    </row>
    <row r="91" spans="1:19" x14ac:dyDescent="0.2">
      <c r="A91" s="102"/>
      <c r="B91" s="497" t="s">
        <v>236</v>
      </c>
      <c r="C91" s="497"/>
      <c r="D91" s="497"/>
      <c r="E91" s="502" t="s">
        <v>237</v>
      </c>
      <c r="F91" s="502"/>
      <c r="G91" s="502"/>
      <c r="H91" s="102"/>
      <c r="I91" s="102"/>
      <c r="J91" s="102"/>
      <c r="K91" s="102"/>
      <c r="L91" s="102"/>
      <c r="M91" s="102"/>
      <c r="N91" s="489" t="s">
        <v>21</v>
      </c>
      <c r="O91" s="490"/>
      <c r="P91" s="490"/>
      <c r="Q91" s="490"/>
      <c r="R91" s="493">
        <f>+M35+G45+S45+G54+S54+G60+S60+G69+S69+G78+S78+G84+S89</f>
        <v>0</v>
      </c>
      <c r="S91" s="494"/>
    </row>
    <row r="92" spans="1:19" ht="13.5" thickBot="1" x14ac:dyDescent="0.25">
      <c r="A92" s="102"/>
      <c r="B92" s="102"/>
      <c r="C92" s="102"/>
      <c r="D92" s="175"/>
      <c r="E92" s="102"/>
      <c r="F92" s="102"/>
      <c r="G92" s="102"/>
      <c r="H92" s="102"/>
      <c r="I92" s="102"/>
      <c r="J92" s="102"/>
      <c r="K92" s="102"/>
      <c r="L92" s="102"/>
      <c r="M92" s="102"/>
      <c r="N92" s="491"/>
      <c r="O92" s="492"/>
      <c r="P92" s="492"/>
      <c r="Q92" s="492"/>
      <c r="R92" s="495"/>
      <c r="S92" s="496"/>
    </row>
    <row r="93" spans="1:19" x14ac:dyDescent="0.2">
      <c r="A93" s="102"/>
      <c r="B93" s="212" t="s">
        <v>279</v>
      </c>
      <c r="C93" s="102"/>
      <c r="D93" s="175"/>
      <c r="E93" s="102"/>
      <c r="F93" s="102"/>
      <c r="G93" s="102"/>
      <c r="H93" s="102"/>
      <c r="I93" s="102"/>
      <c r="J93" s="102"/>
      <c r="K93" s="102"/>
      <c r="L93" s="102"/>
      <c r="M93" s="102"/>
      <c r="N93" s="102"/>
      <c r="O93" s="102"/>
      <c r="P93" s="102"/>
      <c r="Q93" s="102"/>
      <c r="R93" s="102"/>
      <c r="S93" s="102"/>
    </row>
    <row r="97" spans="5:5" x14ac:dyDescent="0.2">
      <c r="E97" s="176"/>
    </row>
  </sheetData>
  <sheetProtection algorithmName="SHA-512" hashValue="sWz3/ctMFBA3rpw+cHZRyob8Eh+qxiU56mhg4GxGFIMyd4jIiA7jOmheDuAVWrAulE6WgubHKzTe/xt7kV7vhA==" saltValue="1WpnHCm/V/qZRzMaAr6WlA==" spinCount="100000" sheet="1" objects="1" scenarios="1"/>
  <mergeCells count="197">
    <mergeCell ref="A1:S1"/>
    <mergeCell ref="A2:S2"/>
    <mergeCell ref="A3:N3"/>
    <mergeCell ref="O3:P3"/>
    <mergeCell ref="Q3:R3"/>
    <mergeCell ref="A5:C5"/>
    <mergeCell ref="D5:G5"/>
    <mergeCell ref="J5:M5"/>
    <mergeCell ref="N5:R5"/>
    <mergeCell ref="A11:C11"/>
    <mergeCell ref="D11:G11"/>
    <mergeCell ref="J11:M11"/>
    <mergeCell ref="N11:R11"/>
    <mergeCell ref="A13:S13"/>
    <mergeCell ref="A16:E16"/>
    <mergeCell ref="G16:K16"/>
    <mergeCell ref="A7:C7"/>
    <mergeCell ref="D7:G7"/>
    <mergeCell ref="J7:M7"/>
    <mergeCell ref="N7:R7"/>
    <mergeCell ref="A9:C9"/>
    <mergeCell ref="D9:G9"/>
    <mergeCell ref="J9:M9"/>
    <mergeCell ref="N9:R9"/>
    <mergeCell ref="J18:J19"/>
    <mergeCell ref="K18:M18"/>
    <mergeCell ref="N18:S18"/>
    <mergeCell ref="A28:J28"/>
    <mergeCell ref="A29:J29"/>
    <mergeCell ref="A30:J30"/>
    <mergeCell ref="A18:A19"/>
    <mergeCell ref="B18:B19"/>
    <mergeCell ref="C18:C19"/>
    <mergeCell ref="D18:G18"/>
    <mergeCell ref="H18:H19"/>
    <mergeCell ref="I18:I19"/>
    <mergeCell ref="B39:D39"/>
    <mergeCell ref="E39:F39"/>
    <mergeCell ref="J39:N39"/>
    <mergeCell ref="O39:R39"/>
    <mergeCell ref="B40:D40"/>
    <mergeCell ref="E40:F40"/>
    <mergeCell ref="J40:N40"/>
    <mergeCell ref="O40:R40"/>
    <mergeCell ref="G33:N33"/>
    <mergeCell ref="G34:L34"/>
    <mergeCell ref="M34:N34"/>
    <mergeCell ref="G35:L35"/>
    <mergeCell ref="M35:N35"/>
    <mergeCell ref="A38:G38"/>
    <mergeCell ref="I38:S38"/>
    <mergeCell ref="B43:D43"/>
    <mergeCell ref="E43:F43"/>
    <mergeCell ref="J43:N43"/>
    <mergeCell ref="O43:R43"/>
    <mergeCell ref="B44:D44"/>
    <mergeCell ref="E44:F44"/>
    <mergeCell ref="J44:N44"/>
    <mergeCell ref="O44:R44"/>
    <mergeCell ref="B41:D41"/>
    <mergeCell ref="E41:F41"/>
    <mergeCell ref="J41:N41"/>
    <mergeCell ref="O41:R41"/>
    <mergeCell ref="B42:D42"/>
    <mergeCell ref="E42:F42"/>
    <mergeCell ref="J42:N42"/>
    <mergeCell ref="O42:R42"/>
    <mergeCell ref="B49:D49"/>
    <mergeCell ref="E49:F49"/>
    <mergeCell ref="J49:N49"/>
    <mergeCell ref="O49:R49"/>
    <mergeCell ref="B50:D50"/>
    <mergeCell ref="E50:F50"/>
    <mergeCell ref="J50:N50"/>
    <mergeCell ref="O50:R50"/>
    <mergeCell ref="A45:F45"/>
    <mergeCell ref="I45:R45"/>
    <mergeCell ref="A47:G47"/>
    <mergeCell ref="I47:S47"/>
    <mergeCell ref="B48:D48"/>
    <mergeCell ref="E48:F48"/>
    <mergeCell ref="J48:N48"/>
    <mergeCell ref="O48:R48"/>
    <mergeCell ref="B53:D53"/>
    <mergeCell ref="E53:F53"/>
    <mergeCell ref="J53:N53"/>
    <mergeCell ref="O53:R53"/>
    <mergeCell ref="A54:F54"/>
    <mergeCell ref="I54:R54"/>
    <mergeCell ref="B51:D51"/>
    <mergeCell ref="E51:F51"/>
    <mergeCell ref="J51:N51"/>
    <mergeCell ref="O51:R51"/>
    <mergeCell ref="B52:D52"/>
    <mergeCell ref="E52:F52"/>
    <mergeCell ref="J52:N52"/>
    <mergeCell ref="O52:R52"/>
    <mergeCell ref="B58:D58"/>
    <mergeCell ref="E58:F58"/>
    <mergeCell ref="J58:N58"/>
    <mergeCell ref="O58:R58"/>
    <mergeCell ref="B59:D59"/>
    <mergeCell ref="E59:F59"/>
    <mergeCell ref="J59:N59"/>
    <mergeCell ref="O59:R59"/>
    <mergeCell ref="A56:G56"/>
    <mergeCell ref="I56:S56"/>
    <mergeCell ref="B57:D57"/>
    <mergeCell ref="E57:F57"/>
    <mergeCell ref="J57:N57"/>
    <mergeCell ref="O57:R57"/>
    <mergeCell ref="B64:D64"/>
    <mergeCell ref="E64:F64"/>
    <mergeCell ref="J64:N64"/>
    <mergeCell ref="O64:R64"/>
    <mergeCell ref="B65:D65"/>
    <mergeCell ref="E65:F65"/>
    <mergeCell ref="J65:N65"/>
    <mergeCell ref="O65:R65"/>
    <mergeCell ref="A60:F60"/>
    <mergeCell ref="I60:R60"/>
    <mergeCell ref="A62:G62"/>
    <mergeCell ref="I62:S62"/>
    <mergeCell ref="B63:D63"/>
    <mergeCell ref="E63:F63"/>
    <mergeCell ref="J63:N63"/>
    <mergeCell ref="O63:R63"/>
    <mergeCell ref="B68:D68"/>
    <mergeCell ref="E68:F68"/>
    <mergeCell ref="J68:N68"/>
    <mergeCell ref="O68:R68"/>
    <mergeCell ref="A69:F69"/>
    <mergeCell ref="I69:R69"/>
    <mergeCell ref="B66:D66"/>
    <mergeCell ref="E66:F66"/>
    <mergeCell ref="J66:N66"/>
    <mergeCell ref="O66:R66"/>
    <mergeCell ref="B67:D67"/>
    <mergeCell ref="E67:F67"/>
    <mergeCell ref="J67:N67"/>
    <mergeCell ref="O67:R67"/>
    <mergeCell ref="B73:D73"/>
    <mergeCell ref="E73:F73"/>
    <mergeCell ref="J73:N73"/>
    <mergeCell ref="O73:R73"/>
    <mergeCell ref="B74:D74"/>
    <mergeCell ref="E74:F74"/>
    <mergeCell ref="J74:N74"/>
    <mergeCell ref="O74:R74"/>
    <mergeCell ref="A71:G71"/>
    <mergeCell ref="I71:S71"/>
    <mergeCell ref="B72:D72"/>
    <mergeCell ref="E72:F72"/>
    <mergeCell ref="J72:N72"/>
    <mergeCell ref="O72:R72"/>
    <mergeCell ref="B77:D77"/>
    <mergeCell ref="E77:F77"/>
    <mergeCell ref="J77:N77"/>
    <mergeCell ref="O77:R77"/>
    <mergeCell ref="A78:F78"/>
    <mergeCell ref="I78:R78"/>
    <mergeCell ref="B75:D75"/>
    <mergeCell ref="E75:F75"/>
    <mergeCell ref="J75:N75"/>
    <mergeCell ref="O75:R75"/>
    <mergeCell ref="B76:D76"/>
    <mergeCell ref="E76:F76"/>
    <mergeCell ref="J76:N76"/>
    <mergeCell ref="O76:R76"/>
    <mergeCell ref="B83:F83"/>
    <mergeCell ref="J83:N83"/>
    <mergeCell ref="O83:R83"/>
    <mergeCell ref="A84:F84"/>
    <mergeCell ref="J84:N84"/>
    <mergeCell ref="O84:R84"/>
    <mergeCell ref="A80:G80"/>
    <mergeCell ref="I80:S80"/>
    <mergeCell ref="B81:F81"/>
    <mergeCell ref="J81:N81"/>
    <mergeCell ref="O81:R81"/>
    <mergeCell ref="B82:F82"/>
    <mergeCell ref="J82:N82"/>
    <mergeCell ref="O82:R82"/>
    <mergeCell ref="B91:D91"/>
    <mergeCell ref="E91:G91"/>
    <mergeCell ref="N91:Q92"/>
    <mergeCell ref="R91:S92"/>
    <mergeCell ref="A85:G90"/>
    <mergeCell ref="J85:N85"/>
    <mergeCell ref="O85:R85"/>
    <mergeCell ref="J86:N86"/>
    <mergeCell ref="O86:R86"/>
    <mergeCell ref="J87:N87"/>
    <mergeCell ref="O87:R87"/>
    <mergeCell ref="J88:N88"/>
    <mergeCell ref="O88:R88"/>
    <mergeCell ref="I89:R89"/>
  </mergeCells>
  <dataValidations count="6">
    <dataValidation allowBlank="1" showInputMessage="1" showErrorMessage="1" errorTitle="Error" error="Seleccione el nivel educativo._x000a_Límite:_x000a_Pregrado[20 Horas]_x000a_Posgrado[30 Horas]" sqref="G64"/>
    <dataValidation allowBlank="1" showInputMessage="1" showErrorMessage="1" errorTitle="Error" error="Seleccione una opción del listado" sqref="J82:N82"/>
    <dataValidation allowBlank="1" showInputMessage="1" showErrorMessage="1" errorTitle="Error" error="Seleccione un Item de la lista" sqref="B82"/>
    <dataValidation type="decimal" allowBlank="1" showInputMessage="1" showErrorMessage="1" errorTitle="Error" error="Solo se permiten datos numericos." sqref="M20">
      <formula1>0</formula1>
      <formula2>100</formula2>
    </dataValidation>
    <dataValidation type="decimal" allowBlank="1" showInputMessage="1" showErrorMessage="1" errorTitle="Error" error="Solo se permiten datos numericos" sqref="K20:L20">
      <formula1>0</formula1>
      <formula2>100</formula2>
    </dataValidation>
    <dataValidation type="decimal" allowBlank="1" showInputMessage="1" showErrorMessage="1" errorTitle="Error" error="Solo se permiten datos númericos" sqref="J20:J27">
      <formula1>0</formula1>
      <formula2>100</formula2>
    </dataValidation>
  </dataValidations>
  <pageMargins left="0.3" right="0.25" top="0.75" bottom="0.25" header="0.3" footer="0.3"/>
  <pageSetup paperSize="14" scale="66" orientation="landscape" r:id="rId1"/>
  <rowBreaks count="1" manualBreakCount="1">
    <brk id="55" max="16383" man="1"/>
  </rowBreaks>
  <drawing r:id="rId2"/>
  <extLst>
    <ext xmlns:x14="http://schemas.microsoft.com/office/spreadsheetml/2009/9/main" uri="{CCE6A557-97BC-4b89-ADB6-D9C93CAAB3DF}">
      <x14:dataValidations xmlns:xm="http://schemas.microsoft.com/office/excel/2006/main" count="18">
        <x14:dataValidation type="list" allowBlank="1" showInputMessage="1" showErrorMessage="1" errorTitle="Error" error="Seleccione una opción de la lista">
          <x14:formula1>
            <xm:f>INFORMACION!$AF$2:$AF$3</xm:f>
          </x14:formula1>
          <xm:sqref>J40:N44</xm:sqref>
        </x14:dataValidation>
        <x14:dataValidation type="list" allowBlank="1" showInputMessage="1" showErrorMessage="1" errorTitle="Error" error="Seleccione una opción de la lista">
          <x14:formula1>
            <xm:f>INFORMACION!$AE$2:$AE$5</xm:f>
          </x14:formula1>
          <xm:sqref>B40:D44</xm:sqref>
        </x14:dataValidation>
        <x14:dataValidation type="list" allowBlank="1" showInputMessage="1" showErrorMessage="1" errorTitle="Error" error="Seleccione una opción del listado">
          <x14:formula1>
            <xm:f>INFORMACION!$AD$2:$AD$5</xm:f>
          </x14:formula1>
          <xm:sqref>J73:N77</xm:sqref>
        </x14:dataValidation>
        <x14:dataValidation type="list" allowBlank="1" showInputMessage="1" showErrorMessage="1" errorTitle="Error" error="Seleccione un Item de la lista">
          <x14:formula1>
            <xm:f>INFORMACION!$AC$2:$AC$8</xm:f>
          </x14:formula1>
          <xm:sqref>B73:D77</xm:sqref>
        </x14:dataValidation>
        <x14:dataValidation type="list" allowBlank="1" showInputMessage="1" showErrorMessage="1" errorTitle="Error" error="Seleccione una opción del listado">
          <x14:formula1>
            <xm:f>INFORMACION!$AB$2:$AB$12</xm:f>
          </x14:formula1>
          <xm:sqref>J58:N59</xm:sqref>
        </x14:dataValidation>
        <x14:dataValidation type="list" allowBlank="1" showInputMessage="1" showErrorMessage="1" errorTitle="Error" error="Seleccione un Item de la lista">
          <x14:formula1>
            <xm:f>INFORMACION!$Z$2:$Z$9</xm:f>
          </x14:formula1>
          <xm:sqref>B58:D59</xm:sqref>
        </x14:dataValidation>
        <x14:dataValidation type="list" allowBlank="1" showInputMessage="1" showErrorMessage="1" errorTitle="Error" error="Seleccione una opción del listado">
          <x14:formula1>
            <xm:f>INFORMACION!$Y$2:$Y$4</xm:f>
          </x14:formula1>
          <xm:sqref>J64:N68</xm:sqref>
        </x14:dataValidation>
        <x14:dataValidation type="list" allowBlank="1" showInputMessage="1" showErrorMessage="1" errorTitle="Error" error="Seleccione un Item de la lista">
          <x14:formula1>
            <xm:f>INFORMACION!$A$2:$A$3</xm:f>
          </x14:formula1>
          <xm:sqref>B64:D68</xm:sqref>
        </x14:dataValidation>
        <x14:dataValidation type="list" allowBlank="1" showInputMessage="1" showErrorMessage="1" errorTitle="Error" error="Seleccione una opción del listado">
          <x14:formula1>
            <xm:f>INFORMACION!$X$2:$X$5</xm:f>
          </x14:formula1>
          <xm:sqref>J49:N53</xm:sqref>
        </x14:dataValidation>
        <x14:dataValidation type="list" allowBlank="1" showInputMessage="1" showErrorMessage="1" errorTitle="Error" error="Seleccione un Item de la lista">
          <x14:formula1>
            <xm:f>INFORMACION!$W$2:$W$14</xm:f>
          </x14:formula1>
          <xm:sqref>B49:D53</xm:sqref>
        </x14:dataValidation>
        <x14:dataValidation type="list" allowBlank="1" showInputMessage="1" showErrorMessage="1" errorTitle="Error" error="Seleccione una opción del listado">
          <x14:formula1>
            <xm:f>INFORMACION!$T$2:$T$4</xm:f>
          </x14:formula1>
          <xm:sqref>E17 G16</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el tipo de vinculación del listado">
          <x14:formula1>
            <xm:f>INFORMACION!$F$3:$F$4</xm:f>
          </x14:formula1>
          <xm:sqref>D9:G9</xm:sqref>
        </x14:dataValidation>
        <x14:dataValidation type="list" showInputMessage="1" showErrorMessage="1" errorTitle="Error" error="Seleccione una opción de la lista desplegable">
          <x14:formula1>
            <xm:f>INFORMACION!$D$2:$D$7</xm:f>
          </x14:formula1>
          <xm:sqref>G20:G26</xm:sqref>
        </x14:dataValidation>
        <x14:dataValidation type="list" showInputMessage="1" showErrorMessage="1">
          <x14:formula1>
            <xm:f>INFORMACION!$C$2:$C$23</xm:f>
          </x14:formula1>
          <xm:sqref>I20:I27</xm:sqref>
        </x14:dataValidation>
        <x14:dataValidation type="list" showInputMessage="1" showErrorMessage="1">
          <x14:formula1>
            <xm:f>INFORMACION!$B$2:$B$3</xm:f>
          </x14:formula1>
          <xm:sqref>C20:C26</xm:sqref>
        </x14:dataValidation>
        <x14:dataValidation type="list" showInputMessage="1" showErrorMessage="1" errorTitle="Error" error="Seleccione un valor de la lista desplegable">
          <x14:formula1>
            <xm:f>INFORMACION!$A$2:$A$3</xm:f>
          </x14:formula1>
          <xm:sqref>B20:B26</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97"/>
  <sheetViews>
    <sheetView zoomScale="90" zoomScaleNormal="90" workbookViewId="0">
      <selection activeCell="J82" sqref="J82:S88"/>
    </sheetView>
  </sheetViews>
  <sheetFormatPr baseColWidth="10" defaultColWidth="11.42578125" defaultRowHeight="12.75" x14ac:dyDescent="0.2"/>
  <cols>
    <col min="1" max="1" width="3.7109375" style="91" bestFit="1" customWidth="1"/>
    <col min="2" max="2" width="10" style="91" customWidth="1"/>
    <col min="3" max="3" width="9.5703125" style="91" customWidth="1"/>
    <col min="4" max="4" width="10.5703125" style="166" customWidth="1"/>
    <col min="5" max="5" width="54" style="91" customWidth="1"/>
    <col min="6" max="6" width="3.7109375" style="91" customWidth="1"/>
    <col min="7" max="7" width="26.28515625" style="91" customWidth="1"/>
    <col min="8" max="9" width="3.7109375" style="91" customWidth="1"/>
    <col min="10" max="10" width="5.5703125" style="91" bestFit="1" customWidth="1"/>
    <col min="11" max="11" width="6" style="91" bestFit="1" customWidth="1"/>
    <col min="12" max="13" width="6" style="91" customWidth="1"/>
    <col min="14" max="18" width="9.28515625" style="91" customWidth="1"/>
    <col min="19" max="19" width="10" style="91" customWidth="1"/>
    <col min="20" max="16384" width="11.42578125" style="91"/>
  </cols>
  <sheetData>
    <row r="1" spans="1:19" x14ac:dyDescent="0.2">
      <c r="A1" s="408" t="s">
        <v>24</v>
      </c>
      <c r="B1" s="409"/>
      <c r="C1" s="409"/>
      <c r="D1" s="409"/>
      <c r="E1" s="409"/>
      <c r="F1" s="409"/>
      <c r="G1" s="409"/>
      <c r="H1" s="409"/>
      <c r="I1" s="409"/>
      <c r="J1" s="409"/>
      <c r="K1" s="409"/>
      <c r="L1" s="409"/>
      <c r="M1" s="409"/>
      <c r="N1" s="409"/>
      <c r="O1" s="409"/>
      <c r="P1" s="409"/>
      <c r="Q1" s="409"/>
      <c r="R1" s="409"/>
      <c r="S1" s="410"/>
    </row>
    <row r="2" spans="1:19" ht="13.5" thickBot="1" x14ac:dyDescent="0.25">
      <c r="A2" s="377" t="s">
        <v>278</v>
      </c>
      <c r="B2" s="378"/>
      <c r="C2" s="378"/>
      <c r="D2" s="378"/>
      <c r="E2" s="378"/>
      <c r="F2" s="378"/>
      <c r="G2" s="378"/>
      <c r="H2" s="378"/>
      <c r="I2" s="378"/>
      <c r="J2" s="378"/>
      <c r="K2" s="378"/>
      <c r="L2" s="378"/>
      <c r="M2" s="378"/>
      <c r="N2" s="378"/>
      <c r="O2" s="378"/>
      <c r="P2" s="378"/>
      <c r="Q2" s="378"/>
      <c r="R2" s="378"/>
      <c r="S2" s="411"/>
    </row>
    <row r="3" spans="1:19" ht="13.5" thickBot="1" x14ac:dyDescent="0.25">
      <c r="A3" s="377" t="s">
        <v>153</v>
      </c>
      <c r="B3" s="378"/>
      <c r="C3" s="378"/>
      <c r="D3" s="378"/>
      <c r="E3" s="378"/>
      <c r="F3" s="378"/>
      <c r="G3" s="378"/>
      <c r="H3" s="378"/>
      <c r="I3" s="378"/>
      <c r="J3" s="378"/>
      <c r="K3" s="378"/>
      <c r="L3" s="378"/>
      <c r="M3" s="378"/>
      <c r="N3" s="378"/>
      <c r="O3" s="378" t="s">
        <v>0</v>
      </c>
      <c r="P3" s="411"/>
      <c r="Q3" s="434">
        <f>'RESUMEN-DPTO'!AK8</f>
        <v>0</v>
      </c>
      <c r="R3" s="435"/>
      <c r="S3" s="80"/>
    </row>
    <row r="4" spans="1:19" ht="13.5" thickBot="1" x14ac:dyDescent="0.25">
      <c r="A4" s="115"/>
      <c r="B4" s="103"/>
      <c r="C4" s="103"/>
      <c r="D4" s="116"/>
      <c r="E4" s="103"/>
      <c r="F4" s="103"/>
      <c r="G4" s="103"/>
      <c r="H4" s="103"/>
      <c r="I4" s="103"/>
      <c r="J4" s="103"/>
      <c r="K4" s="103"/>
      <c r="L4" s="103"/>
      <c r="M4" s="103"/>
      <c r="N4" s="103"/>
      <c r="O4" s="103"/>
      <c r="P4" s="103"/>
      <c r="Q4" s="103"/>
      <c r="R4" s="103"/>
      <c r="S4" s="80"/>
    </row>
    <row r="5" spans="1:19" ht="13.5" thickBot="1" x14ac:dyDescent="0.25">
      <c r="A5" s="377" t="s">
        <v>56</v>
      </c>
      <c r="B5" s="378"/>
      <c r="C5" s="378"/>
      <c r="D5" s="379">
        <f>'RESUMEN-DPTO'!D8:O8</f>
        <v>0</v>
      </c>
      <c r="E5" s="380"/>
      <c r="F5" s="380"/>
      <c r="G5" s="381"/>
      <c r="H5" s="103"/>
      <c r="I5" s="103"/>
      <c r="J5" s="386" t="s">
        <v>28</v>
      </c>
      <c r="K5" s="386"/>
      <c r="L5" s="386"/>
      <c r="M5" s="386"/>
      <c r="N5" s="379">
        <f>'RESUMEN-DPTO'!T8</f>
        <v>0</v>
      </c>
      <c r="O5" s="387"/>
      <c r="P5" s="387"/>
      <c r="Q5" s="387"/>
      <c r="R5" s="388"/>
      <c r="S5" s="80"/>
    </row>
    <row r="6" spans="1:19" ht="3" customHeight="1" thickBot="1" x14ac:dyDescent="0.25">
      <c r="A6" s="117"/>
      <c r="B6" s="118"/>
      <c r="C6" s="118"/>
      <c r="D6" s="116"/>
      <c r="E6" s="103"/>
      <c r="F6" s="103"/>
      <c r="G6" s="103"/>
      <c r="H6" s="103"/>
      <c r="I6" s="103"/>
      <c r="J6" s="203"/>
      <c r="K6" s="203"/>
      <c r="L6" s="203"/>
      <c r="M6" s="203"/>
      <c r="N6" s="103"/>
      <c r="O6" s="103"/>
      <c r="P6" s="103"/>
      <c r="Q6" s="103"/>
      <c r="R6" s="103"/>
      <c r="S6" s="80"/>
    </row>
    <row r="7" spans="1:19" ht="13.5" thickBot="1" x14ac:dyDescent="0.25">
      <c r="A7" s="377" t="s">
        <v>138</v>
      </c>
      <c r="B7" s="378"/>
      <c r="C7" s="378"/>
      <c r="D7" s="382"/>
      <c r="E7" s="383"/>
      <c r="F7" s="383"/>
      <c r="G7" s="384"/>
      <c r="H7" s="103"/>
      <c r="I7" s="103"/>
      <c r="J7" s="386" t="s">
        <v>55</v>
      </c>
      <c r="K7" s="386"/>
      <c r="L7" s="386"/>
      <c r="M7" s="386"/>
      <c r="N7" s="389"/>
      <c r="O7" s="390"/>
      <c r="P7" s="390"/>
      <c r="Q7" s="390"/>
      <c r="R7" s="391"/>
      <c r="S7" s="80"/>
    </row>
    <row r="8" spans="1:19" ht="2.25" customHeight="1" thickBot="1" x14ac:dyDescent="0.25">
      <c r="A8" s="117"/>
      <c r="B8" s="118"/>
      <c r="C8" s="118"/>
      <c r="D8" s="116"/>
      <c r="E8" s="103"/>
      <c r="F8" s="103"/>
      <c r="G8" s="103"/>
      <c r="H8" s="103"/>
      <c r="I8" s="103"/>
      <c r="J8" s="203"/>
      <c r="K8" s="203"/>
      <c r="L8" s="203"/>
      <c r="M8" s="203"/>
      <c r="N8" s="103"/>
      <c r="O8" s="103"/>
      <c r="P8" s="103"/>
      <c r="Q8" s="103"/>
      <c r="R8" s="103"/>
      <c r="S8" s="80"/>
    </row>
    <row r="9" spans="1:19" ht="13.5" thickBot="1" x14ac:dyDescent="0.25">
      <c r="A9" s="377" t="s">
        <v>42</v>
      </c>
      <c r="B9" s="378"/>
      <c r="C9" s="378"/>
      <c r="D9" s="385"/>
      <c r="E9" s="383"/>
      <c r="F9" s="383"/>
      <c r="G9" s="384"/>
      <c r="H9" s="103"/>
      <c r="I9" s="103"/>
      <c r="J9" s="386" t="s">
        <v>106</v>
      </c>
      <c r="K9" s="386"/>
      <c r="L9" s="386"/>
      <c r="M9" s="386"/>
      <c r="N9" s="392"/>
      <c r="O9" s="390"/>
      <c r="P9" s="390"/>
      <c r="Q9" s="390"/>
      <c r="R9" s="391"/>
      <c r="S9" s="80"/>
    </row>
    <row r="10" spans="1:19" ht="2.25" customHeight="1" thickBot="1" x14ac:dyDescent="0.25">
      <c r="A10" s="117"/>
      <c r="B10" s="118"/>
      <c r="C10" s="118"/>
      <c r="D10" s="116"/>
      <c r="E10" s="103"/>
      <c r="F10" s="103"/>
      <c r="G10" s="103"/>
      <c r="H10" s="103"/>
      <c r="I10" s="103"/>
      <c r="J10" s="118"/>
      <c r="K10" s="118"/>
      <c r="L10" s="118"/>
      <c r="M10" s="118"/>
      <c r="N10" s="103"/>
      <c r="O10" s="103"/>
      <c r="P10" s="103"/>
      <c r="Q10" s="103"/>
      <c r="R10" s="103"/>
      <c r="S10" s="80"/>
    </row>
    <row r="11" spans="1:19" ht="13.5" thickBot="1" x14ac:dyDescent="0.25">
      <c r="A11" s="377" t="s">
        <v>139</v>
      </c>
      <c r="B11" s="378"/>
      <c r="C11" s="378"/>
      <c r="D11" s="385"/>
      <c r="E11" s="383"/>
      <c r="F11" s="383"/>
      <c r="G11" s="384"/>
      <c r="H11" s="103"/>
      <c r="I11" s="103"/>
      <c r="J11" s="386" t="s">
        <v>109</v>
      </c>
      <c r="K11" s="386"/>
      <c r="L11" s="386"/>
      <c r="M11" s="386"/>
      <c r="N11" s="393"/>
      <c r="O11" s="394"/>
      <c r="P11" s="394"/>
      <c r="Q11" s="394"/>
      <c r="R11" s="395"/>
      <c r="S11" s="80"/>
    </row>
    <row r="12" spans="1:19" ht="6.75" customHeight="1" thickBot="1" x14ac:dyDescent="0.25">
      <c r="A12" s="120"/>
      <c r="B12" s="104"/>
      <c r="C12" s="104"/>
      <c r="D12" s="121"/>
      <c r="E12" s="104"/>
      <c r="F12" s="104"/>
      <c r="G12" s="104"/>
      <c r="H12" s="104"/>
      <c r="I12" s="104"/>
      <c r="J12" s="104"/>
      <c r="K12" s="104"/>
      <c r="L12" s="104"/>
      <c r="M12" s="104"/>
      <c r="N12" s="104"/>
      <c r="O12" s="104"/>
      <c r="P12" s="104"/>
      <c r="Q12" s="104"/>
      <c r="R12" s="104"/>
      <c r="S12" s="81"/>
    </row>
    <row r="13" spans="1:19" ht="13.5" thickBot="1" x14ac:dyDescent="0.25">
      <c r="A13" s="405" t="s">
        <v>26</v>
      </c>
      <c r="B13" s="406"/>
      <c r="C13" s="406"/>
      <c r="D13" s="406"/>
      <c r="E13" s="406"/>
      <c r="F13" s="406"/>
      <c r="G13" s="406"/>
      <c r="H13" s="406"/>
      <c r="I13" s="406"/>
      <c r="J13" s="406"/>
      <c r="K13" s="406"/>
      <c r="L13" s="406"/>
      <c r="M13" s="406"/>
      <c r="N13" s="406"/>
      <c r="O13" s="406"/>
      <c r="P13" s="406"/>
      <c r="Q13" s="406"/>
      <c r="R13" s="406"/>
      <c r="S13" s="407"/>
    </row>
    <row r="14" spans="1:19" ht="4.5" customHeight="1" thickBot="1" x14ac:dyDescent="0.25">
      <c r="A14" s="122"/>
      <c r="B14" s="105"/>
      <c r="C14" s="105"/>
      <c r="D14" s="105"/>
      <c r="E14" s="105"/>
      <c r="F14" s="105"/>
      <c r="G14" s="105"/>
      <c r="H14" s="105"/>
      <c r="I14" s="105"/>
      <c r="J14" s="105"/>
      <c r="K14" s="105"/>
      <c r="L14" s="105"/>
      <c r="M14" s="105"/>
      <c r="N14" s="105"/>
      <c r="O14" s="105"/>
      <c r="P14" s="105"/>
      <c r="Q14" s="105"/>
      <c r="R14" s="105"/>
      <c r="S14" s="82"/>
    </row>
    <row r="15" spans="1:19" s="124" customFormat="1" ht="3" customHeight="1" thickBot="1" x14ac:dyDescent="0.25">
      <c r="A15" s="208"/>
      <c r="B15" s="209"/>
      <c r="C15" s="209"/>
      <c r="D15" s="209"/>
      <c r="E15" s="209"/>
      <c r="F15" s="209"/>
      <c r="G15" s="209"/>
      <c r="H15" s="209"/>
      <c r="I15" s="209"/>
      <c r="J15" s="209"/>
      <c r="K15" s="209"/>
      <c r="L15" s="209"/>
      <c r="M15" s="209"/>
      <c r="N15" s="209"/>
      <c r="O15" s="209"/>
      <c r="P15" s="209"/>
      <c r="Q15" s="209"/>
      <c r="R15" s="209"/>
      <c r="S15" s="83"/>
    </row>
    <row r="16" spans="1:19" s="124" customFormat="1" ht="13.5" thickBot="1" x14ac:dyDescent="0.25">
      <c r="A16" s="429" t="s">
        <v>273</v>
      </c>
      <c r="B16" s="430"/>
      <c r="C16" s="430"/>
      <c r="D16" s="430"/>
      <c r="E16" s="430"/>
      <c r="F16" s="100"/>
      <c r="G16" s="431" t="s">
        <v>145</v>
      </c>
      <c r="H16" s="432"/>
      <c r="I16" s="432"/>
      <c r="J16" s="432"/>
      <c r="K16" s="433"/>
      <c r="L16" s="209"/>
      <c r="M16" s="209"/>
      <c r="N16" s="209"/>
      <c r="O16" s="209"/>
      <c r="P16" s="209"/>
      <c r="Q16" s="209"/>
      <c r="R16" s="209"/>
      <c r="S16" s="83"/>
    </row>
    <row r="17" spans="1:19" s="124" customFormat="1" ht="3" customHeight="1" thickBot="1" x14ac:dyDescent="0.25">
      <c r="A17" s="208"/>
      <c r="B17" s="209"/>
      <c r="C17" s="209"/>
      <c r="D17" s="209"/>
      <c r="E17" s="209"/>
      <c r="F17" s="209"/>
      <c r="G17" s="209"/>
      <c r="H17" s="209"/>
      <c r="I17" s="209"/>
      <c r="J17" s="209"/>
      <c r="K17" s="209"/>
      <c r="L17" s="209"/>
      <c r="M17" s="209"/>
      <c r="N17" s="209"/>
      <c r="O17" s="209"/>
      <c r="P17" s="209"/>
      <c r="Q17" s="209"/>
      <c r="R17" s="209"/>
      <c r="S17" s="83"/>
    </row>
    <row r="18" spans="1:19" x14ac:dyDescent="0.2">
      <c r="A18" s="376" t="s">
        <v>25</v>
      </c>
      <c r="B18" s="413" t="s">
        <v>264</v>
      </c>
      <c r="C18" s="415" t="s">
        <v>265</v>
      </c>
      <c r="D18" s="423" t="s">
        <v>143</v>
      </c>
      <c r="E18" s="424"/>
      <c r="F18" s="424"/>
      <c r="G18" s="425"/>
      <c r="H18" s="417" t="s">
        <v>260</v>
      </c>
      <c r="I18" s="419" t="s">
        <v>261</v>
      </c>
      <c r="J18" s="421" t="s">
        <v>262</v>
      </c>
      <c r="K18" s="376" t="s">
        <v>263</v>
      </c>
      <c r="L18" s="374"/>
      <c r="M18" s="375"/>
      <c r="N18" s="373" t="s">
        <v>123</v>
      </c>
      <c r="O18" s="374"/>
      <c r="P18" s="374"/>
      <c r="Q18" s="374"/>
      <c r="R18" s="374"/>
      <c r="S18" s="375"/>
    </row>
    <row r="19" spans="1:19" ht="63.75" customHeight="1" thickBot="1" x14ac:dyDescent="0.25">
      <c r="A19" s="412"/>
      <c r="B19" s="414"/>
      <c r="C19" s="416"/>
      <c r="D19" s="44" t="s">
        <v>266</v>
      </c>
      <c r="E19" s="42" t="s">
        <v>257</v>
      </c>
      <c r="F19" s="207" t="s">
        <v>258</v>
      </c>
      <c r="G19" s="78" t="s">
        <v>259</v>
      </c>
      <c r="H19" s="418"/>
      <c r="I19" s="420"/>
      <c r="J19" s="422"/>
      <c r="K19" s="206" t="s">
        <v>142</v>
      </c>
      <c r="L19" s="207" t="s">
        <v>140</v>
      </c>
      <c r="M19" s="84" t="s">
        <v>141</v>
      </c>
      <c r="N19" s="126" t="s">
        <v>134</v>
      </c>
      <c r="O19" s="205" t="s">
        <v>135</v>
      </c>
      <c r="P19" s="207" t="s">
        <v>125</v>
      </c>
      <c r="Q19" s="207" t="s">
        <v>136</v>
      </c>
      <c r="R19" s="207" t="s">
        <v>124</v>
      </c>
      <c r="S19" s="84" t="s">
        <v>137</v>
      </c>
    </row>
    <row r="20" spans="1:19" x14ac:dyDescent="0.2">
      <c r="A20" s="128">
        <v>1</v>
      </c>
      <c r="B20" s="129"/>
      <c r="C20" s="129"/>
      <c r="D20" s="130"/>
      <c r="E20" s="131"/>
      <c r="F20" s="131"/>
      <c r="G20" s="107"/>
      <c r="H20" s="132"/>
      <c r="I20" s="129"/>
      <c r="J20" s="133"/>
      <c r="K20" s="132"/>
      <c r="L20" s="129"/>
      <c r="M20" s="133"/>
      <c r="N20" s="134">
        <f>IFERROR((K20+L20+M20),0)</f>
        <v>0</v>
      </c>
      <c r="O20" s="135">
        <f>IFERROR((N20*I20)*(J20/100),0)</f>
        <v>0</v>
      </c>
      <c r="P20" s="135">
        <f>IFERROR(((IF(I20&gt;=16,15,((I20*15)/16))*J20)/100)/H20,0)</f>
        <v>0</v>
      </c>
      <c r="Q20" s="135">
        <f>IFERROR(((IF(I20&gt;=16,30,((I20*30)/16))*J20)/100)/H20,0)</f>
        <v>0</v>
      </c>
      <c r="R20" s="136">
        <f>IFERROR(IF(B20="Pregrado",((IF(I20&gt;=16,VLOOKUP('P27'!G20,INFORMACION!$D:$E,2,FALSE)*N20,((VLOOKUP('P27'!G20,INFORMACION!$D:$E,2,FALSE)*N20)*I20)/16)))*(J20/100),((IF(I20&gt;=16,(VLOOKUP('P27'!G20,INFORMACION!$D:$E,2,FALSE)+10)*N20,(((VLOOKUP('P27'!G20,INFORMACION!$D:$E,2,FALSE)+10)*N20)*I20)/16)))*(J20/100)),0)</f>
        <v>0</v>
      </c>
      <c r="S20" s="85">
        <f>IFERROR(O20+P20+Q20+R20,0)</f>
        <v>0</v>
      </c>
    </row>
    <row r="21" spans="1:19" x14ac:dyDescent="0.2">
      <c r="A21" s="137">
        <v>2</v>
      </c>
      <c r="B21" s="138"/>
      <c r="C21" s="138"/>
      <c r="D21" s="139"/>
      <c r="E21" s="140"/>
      <c r="F21" s="138"/>
      <c r="G21" s="108"/>
      <c r="H21" s="141"/>
      <c r="I21" s="138"/>
      <c r="J21" s="142"/>
      <c r="K21" s="141"/>
      <c r="L21" s="138"/>
      <c r="M21" s="142"/>
      <c r="N21" s="143">
        <f t="shared" ref="N21:N26" si="0">IFERROR((K21+L21+M21),0)</f>
        <v>0</v>
      </c>
      <c r="O21" s="144">
        <f t="shared" ref="O21:O26" si="1">IFERROR((N21*I21)*(J21/100),0)</f>
        <v>0</v>
      </c>
      <c r="P21" s="144">
        <f t="shared" ref="P21:P26" si="2">IFERROR(((IF(I21&gt;=16,15,((I21*15)/16))*J21)/100)/H21,0)</f>
        <v>0</v>
      </c>
      <c r="Q21" s="144">
        <f t="shared" ref="Q21:Q26" si="3">IFERROR(((IF(I21&gt;=16,30,((I21*30)/16))*J21)/100)/H21,0)</f>
        <v>0</v>
      </c>
      <c r="R21" s="145">
        <f>IFERROR(IF(B21="Pregrado",((IF(I21&gt;=16,VLOOKUP('P27'!G21,INFORMACION!$D:$E,2,FALSE)*N21,((VLOOKUP('P27'!G21,INFORMACION!$D:$E,2,FALSE)*N21)*I21)/16)))*(J21/100),((IF(I21&gt;=16,(VLOOKUP('P27'!G21,INFORMACION!$D:$E,2,FALSE)+10)*N21,(((VLOOKUP('P27'!G21,INFORMACION!$D:$E,2,FALSE)+10)*N21)*I21)/16)))*(J21/100)),0)</f>
        <v>0</v>
      </c>
      <c r="S21" s="86">
        <f t="shared" ref="S21:S26" si="4">IFERROR(O21+P21+Q21+R21,0)</f>
        <v>0</v>
      </c>
    </row>
    <row r="22" spans="1:19" x14ac:dyDescent="0.2">
      <c r="A22" s="137">
        <v>3</v>
      </c>
      <c r="B22" s="138"/>
      <c r="C22" s="138"/>
      <c r="D22" s="139"/>
      <c r="E22" s="140"/>
      <c r="F22" s="138"/>
      <c r="G22" s="108"/>
      <c r="H22" s="141"/>
      <c r="I22" s="138"/>
      <c r="J22" s="142"/>
      <c r="K22" s="141"/>
      <c r="L22" s="138"/>
      <c r="M22" s="142"/>
      <c r="N22" s="143">
        <f t="shared" si="0"/>
        <v>0</v>
      </c>
      <c r="O22" s="144">
        <f t="shared" si="1"/>
        <v>0</v>
      </c>
      <c r="P22" s="144">
        <f t="shared" si="2"/>
        <v>0</v>
      </c>
      <c r="Q22" s="144">
        <f t="shared" si="3"/>
        <v>0</v>
      </c>
      <c r="R22" s="145">
        <f>IFERROR(IF(B22="Pregrado",((IF(I22&gt;=16,VLOOKUP('P27'!G22,INFORMACION!$D:$E,2,FALSE)*N22,((VLOOKUP('P27'!G22,INFORMACION!$D:$E,2,FALSE)*N22)*I22)/16)))*(J22/100),((IF(I22&gt;=16,(VLOOKUP('P27'!G22,INFORMACION!$D:$E,2,FALSE)+10)*N22,(((VLOOKUP('P27'!G22,INFORMACION!$D:$E,2,FALSE)+10)*N22)*I22)/16)))*(J22/100)),0)</f>
        <v>0</v>
      </c>
      <c r="S22" s="86">
        <f t="shared" si="4"/>
        <v>0</v>
      </c>
    </row>
    <row r="23" spans="1:19" x14ac:dyDescent="0.2">
      <c r="A23" s="137">
        <v>4</v>
      </c>
      <c r="B23" s="138"/>
      <c r="C23" s="138"/>
      <c r="D23" s="139"/>
      <c r="E23" s="140"/>
      <c r="F23" s="138"/>
      <c r="G23" s="108"/>
      <c r="H23" s="141"/>
      <c r="I23" s="138"/>
      <c r="J23" s="142"/>
      <c r="K23" s="141"/>
      <c r="L23" s="138"/>
      <c r="M23" s="142"/>
      <c r="N23" s="143">
        <f t="shared" si="0"/>
        <v>0</v>
      </c>
      <c r="O23" s="144">
        <f t="shared" si="1"/>
        <v>0</v>
      </c>
      <c r="P23" s="144">
        <f t="shared" si="2"/>
        <v>0</v>
      </c>
      <c r="Q23" s="144">
        <f t="shared" si="3"/>
        <v>0</v>
      </c>
      <c r="R23" s="145">
        <f>IFERROR(IF(B23="Pregrado",((IF(I23&gt;=16,VLOOKUP('P27'!G23,INFORMACION!$D:$E,2,FALSE)*N23,((VLOOKUP('P27'!G23,INFORMACION!$D:$E,2,FALSE)*N23)*I23)/16)))*(J23/100),((IF(I23&gt;=16,(VLOOKUP('P27'!G23,INFORMACION!$D:$E,2,FALSE)+10)*N23,(((VLOOKUP('P27'!G23,INFORMACION!$D:$E,2,FALSE)+10)*N23)*I23)/16)))*(J23/100)),0)</f>
        <v>0</v>
      </c>
      <c r="S23" s="86">
        <f t="shared" si="4"/>
        <v>0</v>
      </c>
    </row>
    <row r="24" spans="1:19" x14ac:dyDescent="0.2">
      <c r="A24" s="137">
        <v>5</v>
      </c>
      <c r="B24" s="138"/>
      <c r="C24" s="138"/>
      <c r="D24" s="139"/>
      <c r="E24" s="140"/>
      <c r="F24" s="138"/>
      <c r="G24" s="108"/>
      <c r="H24" s="141"/>
      <c r="I24" s="138"/>
      <c r="J24" s="142"/>
      <c r="K24" s="141"/>
      <c r="L24" s="138"/>
      <c r="M24" s="142"/>
      <c r="N24" s="143">
        <f t="shared" si="0"/>
        <v>0</v>
      </c>
      <c r="O24" s="144">
        <f t="shared" si="1"/>
        <v>0</v>
      </c>
      <c r="P24" s="144">
        <f t="shared" si="2"/>
        <v>0</v>
      </c>
      <c r="Q24" s="144">
        <f t="shared" si="3"/>
        <v>0</v>
      </c>
      <c r="R24" s="145">
        <f>IFERROR(IF(B24="Pregrado",((IF(I24&gt;=16,VLOOKUP('P27'!G24,INFORMACION!$D:$E,2,FALSE)*N24,((VLOOKUP('P27'!G24,INFORMACION!$D:$E,2,FALSE)*N24)*I24)/16)))*(J24/100),((IF(I24&gt;=16,(VLOOKUP('P27'!G24,INFORMACION!$D:$E,2,FALSE)+10)*N24,(((VLOOKUP('P27'!G24,INFORMACION!$D:$E,2,FALSE)+10)*N24)*I24)/16)))*(J24/100)),0)</f>
        <v>0</v>
      </c>
      <c r="S24" s="86">
        <f t="shared" si="4"/>
        <v>0</v>
      </c>
    </row>
    <row r="25" spans="1:19" x14ac:dyDescent="0.2">
      <c r="A25" s="137">
        <v>6</v>
      </c>
      <c r="B25" s="138"/>
      <c r="C25" s="138"/>
      <c r="D25" s="139"/>
      <c r="E25" s="138"/>
      <c r="F25" s="138"/>
      <c r="G25" s="108"/>
      <c r="H25" s="141"/>
      <c r="I25" s="138"/>
      <c r="J25" s="142"/>
      <c r="K25" s="141"/>
      <c r="L25" s="138"/>
      <c r="M25" s="142"/>
      <c r="N25" s="143">
        <f t="shared" si="0"/>
        <v>0</v>
      </c>
      <c r="O25" s="144">
        <f t="shared" si="1"/>
        <v>0</v>
      </c>
      <c r="P25" s="144">
        <f t="shared" si="2"/>
        <v>0</v>
      </c>
      <c r="Q25" s="144">
        <f t="shared" si="3"/>
        <v>0</v>
      </c>
      <c r="R25" s="145">
        <f>IFERROR(IF(B25="Pregrado",((IF(I25&gt;=16,VLOOKUP('P27'!G25,INFORMACION!$D:$E,2,FALSE)*N25,((VLOOKUP('P27'!G25,INFORMACION!$D:$E,2,FALSE)*N25)*I25)/16)))*(J25/100),((IF(I25&gt;=16,(VLOOKUP('P27'!G25,INFORMACION!$D:$E,2,FALSE)+10)*N25,(((VLOOKUP('P27'!G25,INFORMACION!$D:$E,2,FALSE)+10)*N25)*I25)/16)))*(J25/100)),0)</f>
        <v>0</v>
      </c>
      <c r="S25" s="86">
        <f t="shared" si="4"/>
        <v>0</v>
      </c>
    </row>
    <row r="26" spans="1:19" ht="13.5" thickBot="1" x14ac:dyDescent="0.25">
      <c r="A26" s="146">
        <v>7</v>
      </c>
      <c r="B26" s="147"/>
      <c r="C26" s="147"/>
      <c r="D26" s="148"/>
      <c r="E26" s="147"/>
      <c r="F26" s="147"/>
      <c r="G26" s="109"/>
      <c r="H26" s="149"/>
      <c r="I26" s="147"/>
      <c r="J26" s="150"/>
      <c r="K26" s="149"/>
      <c r="L26" s="147"/>
      <c r="M26" s="150"/>
      <c r="N26" s="151">
        <f t="shared" si="0"/>
        <v>0</v>
      </c>
      <c r="O26" s="152">
        <f t="shared" si="1"/>
        <v>0</v>
      </c>
      <c r="P26" s="152">
        <f t="shared" si="2"/>
        <v>0</v>
      </c>
      <c r="Q26" s="152">
        <f t="shared" si="3"/>
        <v>0</v>
      </c>
      <c r="R26" s="153">
        <f>IFERROR(IF(B26="Pregrado",((IF(I26&gt;=16,VLOOKUP('P27'!G26,INFORMACION!$D:$E,2,FALSE)*N26,((VLOOKUP('P27'!G26,INFORMACION!$D:$E,2,FALSE)*N26)*I26)/16)))*(J26/100),((IF(I26&gt;=16,(VLOOKUP('P27'!G26,INFORMACION!$D:$E,2,FALSE)+10)*N26,(((VLOOKUP('P27'!G26,INFORMACION!$D:$E,2,FALSE)+10)*N26)*I26)/16)))*(J26/100)),0)</f>
        <v>0</v>
      </c>
      <c r="S26" s="87">
        <f t="shared" si="4"/>
        <v>0</v>
      </c>
    </row>
    <row r="27" spans="1:19" ht="1.5" customHeight="1" thickBot="1" x14ac:dyDescent="0.25">
      <c r="A27" s="154"/>
      <c r="B27" s="155"/>
      <c r="C27" s="110"/>
      <c r="D27" s="156" t="s">
        <v>270</v>
      </c>
      <c r="E27" s="155"/>
      <c r="F27" s="155"/>
      <c r="G27" s="110"/>
      <c r="H27" s="157">
        <v>1</v>
      </c>
      <c r="I27" s="158">
        <v>16</v>
      </c>
      <c r="J27" s="159">
        <v>100</v>
      </c>
      <c r="K27" s="154"/>
      <c r="L27" s="155"/>
      <c r="M27" s="88"/>
      <c r="N27" s="160"/>
      <c r="O27" s="155"/>
      <c r="P27" s="155"/>
      <c r="Q27" s="155"/>
      <c r="R27" s="155"/>
      <c r="S27" s="88"/>
    </row>
    <row r="28" spans="1:19" ht="15.75" thickBot="1" x14ac:dyDescent="0.25">
      <c r="A28" s="426" t="s">
        <v>144</v>
      </c>
      <c r="B28" s="427"/>
      <c r="C28" s="427"/>
      <c r="D28" s="427"/>
      <c r="E28" s="427"/>
      <c r="F28" s="427"/>
      <c r="G28" s="427"/>
      <c r="H28" s="427"/>
      <c r="I28" s="427"/>
      <c r="J28" s="428"/>
      <c r="K28" s="161">
        <f>SUM(K20:K26)</f>
        <v>0</v>
      </c>
      <c r="L28" s="162">
        <f t="shared" ref="L28:S28" si="5">SUM(L20:L26)</f>
        <v>0</v>
      </c>
      <c r="M28" s="89">
        <f t="shared" si="5"/>
        <v>0</v>
      </c>
      <c r="N28" s="163">
        <f t="shared" si="5"/>
        <v>0</v>
      </c>
      <c r="O28" s="162">
        <f t="shared" si="5"/>
        <v>0</v>
      </c>
      <c r="P28" s="162">
        <f t="shared" si="5"/>
        <v>0</v>
      </c>
      <c r="Q28" s="162">
        <f t="shared" si="5"/>
        <v>0</v>
      </c>
      <c r="R28" s="162">
        <f t="shared" si="5"/>
        <v>0</v>
      </c>
      <c r="S28" s="89">
        <f t="shared" si="5"/>
        <v>0</v>
      </c>
    </row>
    <row r="29" spans="1:19" ht="15.75" thickBot="1" x14ac:dyDescent="0.25">
      <c r="A29" s="426" t="s">
        <v>150</v>
      </c>
      <c r="B29" s="427"/>
      <c r="C29" s="427"/>
      <c r="D29" s="427"/>
      <c r="E29" s="427"/>
      <c r="F29" s="427"/>
      <c r="G29" s="427"/>
      <c r="H29" s="427"/>
      <c r="I29" s="427"/>
      <c r="J29" s="428"/>
      <c r="K29" s="161">
        <v>0</v>
      </c>
      <c r="L29" s="162">
        <v>0</v>
      </c>
      <c r="M29" s="89">
        <v>0</v>
      </c>
      <c r="N29" s="163">
        <v>0</v>
      </c>
      <c r="O29" s="162">
        <v>0</v>
      </c>
      <c r="P29" s="162">
        <f>VLOOKUP(G16,INFORMACION!T:V,2,FALSE)</f>
        <v>0</v>
      </c>
      <c r="Q29" s="162">
        <f>VLOOKUP(G16,INFORMACION!T:V,3,FALSE)</f>
        <v>0</v>
      </c>
      <c r="R29" s="162">
        <v>0</v>
      </c>
      <c r="S29" s="89">
        <f>SUM(P29:Q29)</f>
        <v>0</v>
      </c>
    </row>
    <row r="30" spans="1:19" ht="15.75" thickBot="1" x14ac:dyDescent="0.25">
      <c r="A30" s="426" t="s">
        <v>274</v>
      </c>
      <c r="B30" s="427"/>
      <c r="C30" s="427"/>
      <c r="D30" s="427"/>
      <c r="E30" s="427"/>
      <c r="F30" s="427"/>
      <c r="G30" s="427"/>
      <c r="H30" s="427"/>
      <c r="I30" s="427"/>
      <c r="J30" s="428"/>
      <c r="K30" s="161">
        <f>SUM(K28:K29)</f>
        <v>0</v>
      </c>
      <c r="L30" s="162">
        <f t="shared" ref="L30:S30" si="6">SUM(L28:L29)</f>
        <v>0</v>
      </c>
      <c r="M30" s="89">
        <f t="shared" si="6"/>
        <v>0</v>
      </c>
      <c r="N30" s="163">
        <f t="shared" si="6"/>
        <v>0</v>
      </c>
      <c r="O30" s="162">
        <f t="shared" si="6"/>
        <v>0</v>
      </c>
      <c r="P30" s="162">
        <f t="shared" si="6"/>
        <v>0</v>
      </c>
      <c r="Q30" s="162">
        <f t="shared" si="6"/>
        <v>0</v>
      </c>
      <c r="R30" s="162">
        <f t="shared" si="6"/>
        <v>0</v>
      </c>
      <c r="S30" s="89">
        <f t="shared" si="6"/>
        <v>0</v>
      </c>
    </row>
    <row r="31" spans="1:19" ht="10.5" customHeight="1" x14ac:dyDescent="0.2">
      <c r="A31" s="164"/>
      <c r="B31" s="111"/>
      <c r="C31" s="111"/>
      <c r="D31" s="165"/>
      <c r="E31" s="111"/>
      <c r="F31" s="111"/>
      <c r="G31" s="111"/>
      <c r="H31" s="111"/>
      <c r="I31" s="111"/>
      <c r="J31" s="111"/>
      <c r="K31" s="111"/>
      <c r="L31" s="111"/>
      <c r="M31" s="111"/>
      <c r="N31" s="111"/>
      <c r="O31" s="111"/>
      <c r="P31" s="111"/>
      <c r="Q31" s="111"/>
      <c r="R31" s="111"/>
      <c r="S31" s="90"/>
    </row>
    <row r="32" spans="1:19" ht="13.5" thickBot="1" x14ac:dyDescent="0.25"/>
    <row r="33" spans="1:19" ht="13.5" thickBot="1" x14ac:dyDescent="0.25">
      <c r="G33" s="402" t="s">
        <v>152</v>
      </c>
      <c r="H33" s="403"/>
      <c r="I33" s="403"/>
      <c r="J33" s="403"/>
      <c r="K33" s="403"/>
      <c r="L33" s="403"/>
      <c r="M33" s="403"/>
      <c r="N33" s="404"/>
      <c r="Q33" s="124"/>
    </row>
    <row r="34" spans="1:19" ht="13.5" thickBot="1" x14ac:dyDescent="0.25">
      <c r="G34" s="400" t="s">
        <v>151</v>
      </c>
      <c r="H34" s="396"/>
      <c r="I34" s="396"/>
      <c r="J34" s="396"/>
      <c r="K34" s="396"/>
      <c r="L34" s="401"/>
      <c r="M34" s="400" t="s">
        <v>126</v>
      </c>
      <c r="N34" s="444"/>
      <c r="Q34" s="100"/>
    </row>
    <row r="35" spans="1:19" ht="16.5" thickBot="1" x14ac:dyDescent="0.25">
      <c r="G35" s="397" t="s">
        <v>275</v>
      </c>
      <c r="H35" s="398"/>
      <c r="I35" s="398"/>
      <c r="J35" s="398"/>
      <c r="K35" s="398"/>
      <c r="L35" s="399"/>
      <c r="M35" s="445">
        <f>S30</f>
        <v>0</v>
      </c>
      <c r="N35" s="446"/>
      <c r="Q35" s="124"/>
    </row>
    <row r="36" spans="1:19" x14ac:dyDescent="0.2">
      <c r="G36" s="112"/>
      <c r="H36" s="112"/>
      <c r="I36" s="112"/>
      <c r="J36" s="112"/>
      <c r="K36" s="112"/>
      <c r="L36" s="112"/>
      <c r="M36" s="167"/>
      <c r="N36" s="167"/>
      <c r="Q36" s="124"/>
    </row>
    <row r="37" spans="1:19" ht="13.5" thickBot="1" x14ac:dyDescent="0.25">
      <c r="G37" s="112"/>
      <c r="H37" s="112"/>
      <c r="I37" s="112"/>
      <c r="J37" s="112"/>
      <c r="K37" s="112"/>
      <c r="L37" s="112"/>
      <c r="M37" s="167"/>
      <c r="N37" s="167"/>
      <c r="Q37" s="124"/>
    </row>
    <row r="38" spans="1:19" ht="13.5" thickBot="1" x14ac:dyDescent="0.25">
      <c r="A38" s="405" t="s">
        <v>38</v>
      </c>
      <c r="B38" s="406"/>
      <c r="C38" s="406"/>
      <c r="D38" s="406"/>
      <c r="E38" s="406"/>
      <c r="F38" s="406"/>
      <c r="G38" s="407"/>
      <c r="H38" s="97"/>
      <c r="I38" s="402" t="s">
        <v>157</v>
      </c>
      <c r="J38" s="403"/>
      <c r="K38" s="403"/>
      <c r="L38" s="403"/>
      <c r="M38" s="403"/>
      <c r="N38" s="403"/>
      <c r="O38" s="403"/>
      <c r="P38" s="403"/>
      <c r="Q38" s="403"/>
      <c r="R38" s="403"/>
      <c r="S38" s="404"/>
    </row>
    <row r="39" spans="1:19" ht="13.5" thickBot="1" x14ac:dyDescent="0.25">
      <c r="A39" s="204" t="s">
        <v>25</v>
      </c>
      <c r="B39" s="396" t="s">
        <v>121</v>
      </c>
      <c r="C39" s="396"/>
      <c r="D39" s="396"/>
      <c r="E39" s="396" t="s">
        <v>154</v>
      </c>
      <c r="F39" s="396"/>
      <c r="G39" s="210" t="s">
        <v>155</v>
      </c>
      <c r="I39" s="92" t="s">
        <v>25</v>
      </c>
      <c r="J39" s="400" t="s">
        <v>121</v>
      </c>
      <c r="K39" s="396"/>
      <c r="L39" s="396"/>
      <c r="M39" s="396"/>
      <c r="N39" s="444"/>
      <c r="O39" s="451" t="s">
        <v>154</v>
      </c>
      <c r="P39" s="452"/>
      <c r="Q39" s="452"/>
      <c r="R39" s="453"/>
      <c r="S39" s="92" t="s">
        <v>159</v>
      </c>
    </row>
    <row r="40" spans="1:19" ht="20.100000000000001" customHeight="1" x14ac:dyDescent="0.2">
      <c r="A40" s="169">
        <v>1</v>
      </c>
      <c r="B40" s="450"/>
      <c r="C40" s="450"/>
      <c r="D40" s="450"/>
      <c r="E40" s="454"/>
      <c r="F40" s="454"/>
      <c r="G40" s="93"/>
      <c r="I40" s="169">
        <v>1</v>
      </c>
      <c r="J40" s="450"/>
      <c r="K40" s="450"/>
      <c r="L40" s="450"/>
      <c r="M40" s="450"/>
      <c r="N40" s="450"/>
      <c r="O40" s="458"/>
      <c r="P40" s="459"/>
      <c r="Q40" s="459"/>
      <c r="R40" s="460"/>
      <c r="S40" s="93"/>
    </row>
    <row r="41" spans="1:19" ht="20.100000000000001" customHeight="1" x14ac:dyDescent="0.2">
      <c r="A41" s="137">
        <v>2</v>
      </c>
      <c r="B41" s="450"/>
      <c r="C41" s="450"/>
      <c r="D41" s="450"/>
      <c r="E41" s="436"/>
      <c r="F41" s="436"/>
      <c r="G41" s="99"/>
      <c r="I41" s="137">
        <v>2</v>
      </c>
      <c r="J41" s="450"/>
      <c r="K41" s="450"/>
      <c r="L41" s="450"/>
      <c r="M41" s="450"/>
      <c r="N41" s="450"/>
      <c r="O41" s="438"/>
      <c r="P41" s="439"/>
      <c r="Q41" s="439"/>
      <c r="R41" s="440"/>
      <c r="S41" s="94"/>
    </row>
    <row r="42" spans="1:19" ht="20.100000000000001" customHeight="1" x14ac:dyDescent="0.2">
      <c r="A42" s="137">
        <v>3</v>
      </c>
      <c r="B42" s="450"/>
      <c r="C42" s="450"/>
      <c r="D42" s="450"/>
      <c r="E42" s="436"/>
      <c r="F42" s="436"/>
      <c r="G42" s="94"/>
      <c r="I42" s="137">
        <v>3</v>
      </c>
      <c r="J42" s="450"/>
      <c r="K42" s="450"/>
      <c r="L42" s="450"/>
      <c r="M42" s="450"/>
      <c r="N42" s="450"/>
      <c r="O42" s="438"/>
      <c r="P42" s="439"/>
      <c r="Q42" s="439"/>
      <c r="R42" s="440"/>
      <c r="S42" s="94"/>
    </row>
    <row r="43" spans="1:19" ht="20.100000000000001" customHeight="1" x14ac:dyDescent="0.2">
      <c r="A43" s="137">
        <v>4</v>
      </c>
      <c r="B43" s="450"/>
      <c r="C43" s="450"/>
      <c r="D43" s="450"/>
      <c r="E43" s="436"/>
      <c r="F43" s="436"/>
      <c r="G43" s="94"/>
      <c r="I43" s="137">
        <v>4</v>
      </c>
      <c r="J43" s="450"/>
      <c r="K43" s="450"/>
      <c r="L43" s="450"/>
      <c r="M43" s="450"/>
      <c r="N43" s="450"/>
      <c r="O43" s="438"/>
      <c r="P43" s="439"/>
      <c r="Q43" s="439"/>
      <c r="R43" s="440"/>
      <c r="S43" s="94"/>
    </row>
    <row r="44" spans="1:19" ht="20.100000000000001" customHeight="1" thickBot="1" x14ac:dyDescent="0.25">
      <c r="A44" s="170">
        <v>5</v>
      </c>
      <c r="B44" s="450"/>
      <c r="C44" s="450"/>
      <c r="D44" s="450"/>
      <c r="E44" s="437"/>
      <c r="F44" s="437"/>
      <c r="G44" s="95"/>
      <c r="H44" s="97"/>
      <c r="I44" s="170">
        <v>5</v>
      </c>
      <c r="J44" s="450"/>
      <c r="K44" s="450"/>
      <c r="L44" s="450"/>
      <c r="M44" s="450"/>
      <c r="N44" s="450"/>
      <c r="O44" s="441"/>
      <c r="P44" s="442"/>
      <c r="Q44" s="442"/>
      <c r="R44" s="443"/>
      <c r="S44" s="95"/>
    </row>
    <row r="45" spans="1:19" ht="13.5" thickBot="1" x14ac:dyDescent="0.25">
      <c r="A45" s="455" t="s">
        <v>156</v>
      </c>
      <c r="B45" s="456"/>
      <c r="C45" s="456"/>
      <c r="D45" s="456"/>
      <c r="E45" s="456"/>
      <c r="F45" s="456"/>
      <c r="G45" s="211">
        <f>SUM(G40:G44)</f>
        <v>0</v>
      </c>
      <c r="H45" s="97"/>
      <c r="I45" s="455" t="s">
        <v>160</v>
      </c>
      <c r="J45" s="456"/>
      <c r="K45" s="456"/>
      <c r="L45" s="456"/>
      <c r="M45" s="456"/>
      <c r="N45" s="456"/>
      <c r="O45" s="456"/>
      <c r="P45" s="456"/>
      <c r="Q45" s="456"/>
      <c r="R45" s="457"/>
      <c r="S45" s="96">
        <f>SUM(S40:S44)</f>
        <v>0</v>
      </c>
    </row>
    <row r="46" spans="1:19" ht="13.5" thickBot="1" x14ac:dyDescent="0.25">
      <c r="A46" s="97"/>
      <c r="B46" s="97"/>
      <c r="C46" s="97"/>
      <c r="D46" s="171"/>
      <c r="E46" s="97"/>
      <c r="F46" s="97"/>
      <c r="G46" s="97"/>
      <c r="H46" s="97"/>
      <c r="I46" s="97"/>
      <c r="J46" s="97"/>
      <c r="K46" s="97"/>
      <c r="L46" s="97"/>
      <c r="M46" s="97"/>
      <c r="N46" s="97"/>
      <c r="O46" s="97"/>
      <c r="P46" s="97"/>
      <c r="Q46" s="97"/>
      <c r="R46" s="97"/>
      <c r="S46" s="97"/>
    </row>
    <row r="47" spans="1:19" ht="13.5" thickBot="1" x14ac:dyDescent="0.25">
      <c r="A47" s="447" t="s">
        <v>245</v>
      </c>
      <c r="B47" s="448"/>
      <c r="C47" s="448"/>
      <c r="D47" s="448"/>
      <c r="E47" s="448"/>
      <c r="F47" s="448"/>
      <c r="G47" s="449"/>
      <c r="H47" s="97"/>
      <c r="I47" s="402" t="s">
        <v>246</v>
      </c>
      <c r="J47" s="403"/>
      <c r="K47" s="403"/>
      <c r="L47" s="403"/>
      <c r="M47" s="403"/>
      <c r="N47" s="403"/>
      <c r="O47" s="403"/>
      <c r="P47" s="403"/>
      <c r="Q47" s="403"/>
      <c r="R47" s="403"/>
      <c r="S47" s="404"/>
    </row>
    <row r="48" spans="1:19" ht="13.5" thickBot="1" x14ac:dyDescent="0.25">
      <c r="A48" s="204" t="s">
        <v>25</v>
      </c>
      <c r="B48" s="396" t="s">
        <v>121</v>
      </c>
      <c r="C48" s="396"/>
      <c r="D48" s="396"/>
      <c r="E48" s="396" t="s">
        <v>174</v>
      </c>
      <c r="F48" s="396"/>
      <c r="G48" s="210" t="s">
        <v>155</v>
      </c>
      <c r="H48" s="97"/>
      <c r="I48" s="92" t="s">
        <v>25</v>
      </c>
      <c r="J48" s="400" t="s">
        <v>121</v>
      </c>
      <c r="K48" s="396"/>
      <c r="L48" s="396"/>
      <c r="M48" s="396"/>
      <c r="N48" s="444"/>
      <c r="O48" s="451" t="s">
        <v>154</v>
      </c>
      <c r="P48" s="452"/>
      <c r="Q48" s="452"/>
      <c r="R48" s="453"/>
      <c r="S48" s="92" t="s">
        <v>159</v>
      </c>
    </row>
    <row r="49" spans="1:19" x14ac:dyDescent="0.2">
      <c r="A49" s="172">
        <v>1</v>
      </c>
      <c r="B49" s="450"/>
      <c r="C49" s="450"/>
      <c r="D49" s="450"/>
      <c r="E49" s="464"/>
      <c r="F49" s="464"/>
      <c r="G49" s="98"/>
      <c r="H49" s="97"/>
      <c r="I49" s="172">
        <v>1</v>
      </c>
      <c r="J49" s="450"/>
      <c r="K49" s="450"/>
      <c r="L49" s="450"/>
      <c r="M49" s="450"/>
      <c r="N49" s="450"/>
      <c r="O49" s="461"/>
      <c r="P49" s="462"/>
      <c r="Q49" s="462"/>
      <c r="R49" s="463"/>
      <c r="S49" s="98"/>
    </row>
    <row r="50" spans="1:19" x14ac:dyDescent="0.2">
      <c r="A50" s="173">
        <v>2</v>
      </c>
      <c r="B50" s="450"/>
      <c r="C50" s="450"/>
      <c r="D50" s="450"/>
      <c r="E50" s="465"/>
      <c r="F50" s="465"/>
      <c r="G50" s="99"/>
      <c r="H50" s="97"/>
      <c r="I50" s="173">
        <v>2</v>
      </c>
      <c r="J50" s="450"/>
      <c r="K50" s="450"/>
      <c r="L50" s="450"/>
      <c r="M50" s="450"/>
      <c r="N50" s="450"/>
      <c r="O50" s="469"/>
      <c r="P50" s="470"/>
      <c r="Q50" s="470"/>
      <c r="R50" s="471"/>
      <c r="S50" s="99"/>
    </row>
    <row r="51" spans="1:19" x14ac:dyDescent="0.2">
      <c r="A51" s="173">
        <v>3</v>
      </c>
      <c r="B51" s="450"/>
      <c r="C51" s="450"/>
      <c r="D51" s="450"/>
      <c r="E51" s="465"/>
      <c r="F51" s="465"/>
      <c r="G51" s="99"/>
      <c r="H51" s="97"/>
      <c r="I51" s="173">
        <v>3</v>
      </c>
      <c r="J51" s="450"/>
      <c r="K51" s="450"/>
      <c r="L51" s="450"/>
      <c r="M51" s="450"/>
      <c r="N51" s="450"/>
      <c r="O51" s="469"/>
      <c r="P51" s="470"/>
      <c r="Q51" s="470"/>
      <c r="R51" s="471"/>
      <c r="S51" s="99"/>
    </row>
    <row r="52" spans="1:19" x14ac:dyDescent="0.2">
      <c r="A52" s="173">
        <v>4</v>
      </c>
      <c r="B52" s="450"/>
      <c r="C52" s="450"/>
      <c r="D52" s="450"/>
      <c r="E52" s="465"/>
      <c r="F52" s="465"/>
      <c r="G52" s="99"/>
      <c r="H52" s="97"/>
      <c r="I52" s="173">
        <v>4</v>
      </c>
      <c r="J52" s="450"/>
      <c r="K52" s="450"/>
      <c r="L52" s="450"/>
      <c r="M52" s="450"/>
      <c r="N52" s="450"/>
      <c r="O52" s="469"/>
      <c r="P52" s="470"/>
      <c r="Q52" s="470"/>
      <c r="R52" s="471"/>
      <c r="S52" s="99"/>
    </row>
    <row r="53" spans="1:19" ht="13.5" thickBot="1" x14ac:dyDescent="0.25">
      <c r="A53" s="170">
        <v>5</v>
      </c>
      <c r="B53" s="450"/>
      <c r="C53" s="450"/>
      <c r="D53" s="450"/>
      <c r="E53" s="472"/>
      <c r="F53" s="472"/>
      <c r="G53" s="95"/>
      <c r="H53" s="97"/>
      <c r="I53" s="170">
        <v>5</v>
      </c>
      <c r="J53" s="450"/>
      <c r="K53" s="450"/>
      <c r="L53" s="450"/>
      <c r="M53" s="450"/>
      <c r="N53" s="450"/>
      <c r="O53" s="466"/>
      <c r="P53" s="467"/>
      <c r="Q53" s="467"/>
      <c r="R53" s="468"/>
      <c r="S53" s="95"/>
    </row>
    <row r="54" spans="1:19" ht="13.5" thickBot="1" x14ac:dyDescent="0.25">
      <c r="A54" s="455" t="s">
        <v>182</v>
      </c>
      <c r="B54" s="456"/>
      <c r="C54" s="456"/>
      <c r="D54" s="456"/>
      <c r="E54" s="456"/>
      <c r="F54" s="456"/>
      <c r="G54" s="211">
        <f>IF(SUM(G49:G53)&gt;40,40,SUM(G49:G53))</f>
        <v>0</v>
      </c>
      <c r="H54" s="97"/>
      <c r="I54" s="455" t="s">
        <v>181</v>
      </c>
      <c r="J54" s="456"/>
      <c r="K54" s="456"/>
      <c r="L54" s="456"/>
      <c r="M54" s="456"/>
      <c r="N54" s="456"/>
      <c r="O54" s="456"/>
      <c r="P54" s="456"/>
      <c r="Q54" s="456"/>
      <c r="R54" s="457"/>
      <c r="S54" s="96">
        <f>IF(SUM(S49:S53)&gt;30,30,SUM(S49:S53))</f>
        <v>0</v>
      </c>
    </row>
    <row r="55" spans="1:19" ht="13.5" thickBot="1" x14ac:dyDescent="0.25">
      <c r="A55" s="209"/>
      <c r="B55" s="209"/>
      <c r="C55" s="209"/>
      <c r="D55" s="209"/>
      <c r="E55" s="209"/>
      <c r="F55" s="209"/>
      <c r="G55" s="100"/>
      <c r="H55" s="97"/>
      <c r="I55" s="209"/>
      <c r="J55" s="209"/>
      <c r="K55" s="209"/>
      <c r="L55" s="209"/>
      <c r="M55" s="209"/>
      <c r="N55" s="209"/>
      <c r="O55" s="209"/>
      <c r="P55" s="209"/>
      <c r="Q55" s="209"/>
      <c r="R55" s="209"/>
      <c r="S55" s="100"/>
    </row>
    <row r="56" spans="1:19" ht="13.5" thickBot="1" x14ac:dyDescent="0.25">
      <c r="A56" s="447" t="s">
        <v>190</v>
      </c>
      <c r="B56" s="448"/>
      <c r="C56" s="448"/>
      <c r="D56" s="448"/>
      <c r="E56" s="448"/>
      <c r="F56" s="448"/>
      <c r="G56" s="449"/>
      <c r="H56" s="97"/>
      <c r="I56" s="402" t="s">
        <v>254</v>
      </c>
      <c r="J56" s="403"/>
      <c r="K56" s="403"/>
      <c r="L56" s="403"/>
      <c r="M56" s="403"/>
      <c r="N56" s="403"/>
      <c r="O56" s="403"/>
      <c r="P56" s="403"/>
      <c r="Q56" s="403"/>
      <c r="R56" s="403"/>
      <c r="S56" s="404"/>
    </row>
    <row r="57" spans="1:19" ht="13.5" thickBot="1" x14ac:dyDescent="0.25">
      <c r="A57" s="204" t="s">
        <v>25</v>
      </c>
      <c r="B57" s="396" t="s">
        <v>121</v>
      </c>
      <c r="C57" s="396"/>
      <c r="D57" s="396"/>
      <c r="E57" s="396" t="s">
        <v>196</v>
      </c>
      <c r="F57" s="396"/>
      <c r="G57" s="210" t="s">
        <v>155</v>
      </c>
      <c r="H57" s="97"/>
      <c r="I57" s="92" t="s">
        <v>25</v>
      </c>
      <c r="J57" s="400" t="s">
        <v>210</v>
      </c>
      <c r="K57" s="396"/>
      <c r="L57" s="396"/>
      <c r="M57" s="396"/>
      <c r="N57" s="444"/>
      <c r="O57" s="451" t="s">
        <v>215</v>
      </c>
      <c r="P57" s="452"/>
      <c r="Q57" s="452"/>
      <c r="R57" s="453"/>
      <c r="S57" s="92" t="s">
        <v>159</v>
      </c>
    </row>
    <row r="58" spans="1:19" ht="21.95" customHeight="1" x14ac:dyDescent="0.2">
      <c r="A58" s="172">
        <v>1</v>
      </c>
      <c r="B58" s="450"/>
      <c r="C58" s="450"/>
      <c r="D58" s="450"/>
      <c r="E58" s="454"/>
      <c r="F58" s="454"/>
      <c r="G58" s="98"/>
      <c r="H58" s="97"/>
      <c r="I58" s="172">
        <v>1</v>
      </c>
      <c r="J58" s="450"/>
      <c r="K58" s="450"/>
      <c r="L58" s="450"/>
      <c r="M58" s="450"/>
      <c r="N58" s="450"/>
      <c r="O58" s="473"/>
      <c r="P58" s="474"/>
      <c r="Q58" s="474"/>
      <c r="R58" s="475"/>
      <c r="S58" s="98"/>
    </row>
    <row r="59" spans="1:19" ht="21.95" customHeight="1" thickBot="1" x14ac:dyDescent="0.25">
      <c r="A59" s="173">
        <v>2</v>
      </c>
      <c r="B59" s="450"/>
      <c r="C59" s="450"/>
      <c r="D59" s="450"/>
      <c r="E59" s="476"/>
      <c r="F59" s="477"/>
      <c r="G59" s="98"/>
      <c r="H59" s="97"/>
      <c r="I59" s="173">
        <v>2</v>
      </c>
      <c r="J59" s="450"/>
      <c r="K59" s="450"/>
      <c r="L59" s="450"/>
      <c r="M59" s="450"/>
      <c r="N59" s="450"/>
      <c r="O59" s="438"/>
      <c r="P59" s="439"/>
      <c r="Q59" s="439"/>
      <c r="R59" s="440"/>
      <c r="S59" s="99"/>
    </row>
    <row r="60" spans="1:19" ht="13.5" thickBot="1" x14ac:dyDescent="0.25">
      <c r="A60" s="455" t="s">
        <v>201</v>
      </c>
      <c r="B60" s="456"/>
      <c r="C60" s="456"/>
      <c r="D60" s="456"/>
      <c r="E60" s="456"/>
      <c r="F60" s="456"/>
      <c r="G60" s="211">
        <f>SUM(G58:G59)</f>
        <v>0</v>
      </c>
      <c r="H60" s="97"/>
      <c r="I60" s="455" t="s">
        <v>216</v>
      </c>
      <c r="J60" s="456"/>
      <c r="K60" s="456"/>
      <c r="L60" s="456"/>
      <c r="M60" s="456"/>
      <c r="N60" s="456"/>
      <c r="O60" s="456"/>
      <c r="P60" s="456"/>
      <c r="Q60" s="456"/>
      <c r="R60" s="457"/>
      <c r="S60" s="96">
        <f>SUM(S58:S59)</f>
        <v>0</v>
      </c>
    </row>
    <row r="61" spans="1:19" ht="13.5" thickBot="1" x14ac:dyDescent="0.25">
      <c r="A61" s="209"/>
      <c r="B61" s="209"/>
      <c r="C61" s="209"/>
      <c r="D61" s="209"/>
      <c r="E61" s="209"/>
      <c r="F61" s="209"/>
      <c r="G61" s="100"/>
      <c r="H61" s="97"/>
      <c r="I61" s="97"/>
      <c r="J61" s="97"/>
      <c r="K61" s="97"/>
      <c r="L61" s="97"/>
      <c r="M61" s="97"/>
      <c r="N61" s="97"/>
      <c r="O61" s="97"/>
      <c r="P61" s="97"/>
      <c r="Q61" s="97"/>
      <c r="R61" s="97"/>
      <c r="S61" s="97"/>
    </row>
    <row r="62" spans="1:19" ht="13.5" thickBot="1" x14ac:dyDescent="0.25">
      <c r="A62" s="447" t="s">
        <v>247</v>
      </c>
      <c r="B62" s="448"/>
      <c r="C62" s="448"/>
      <c r="D62" s="448"/>
      <c r="E62" s="448"/>
      <c r="F62" s="448"/>
      <c r="G62" s="449"/>
      <c r="H62" s="97"/>
      <c r="I62" s="402" t="s">
        <v>248</v>
      </c>
      <c r="J62" s="403"/>
      <c r="K62" s="403"/>
      <c r="L62" s="403"/>
      <c r="M62" s="403"/>
      <c r="N62" s="403"/>
      <c r="O62" s="403"/>
      <c r="P62" s="403"/>
      <c r="Q62" s="403"/>
      <c r="R62" s="403"/>
      <c r="S62" s="404"/>
    </row>
    <row r="63" spans="1:19" ht="13.5" thickBot="1" x14ac:dyDescent="0.25">
      <c r="A63" s="204" t="s">
        <v>25</v>
      </c>
      <c r="B63" s="396" t="s">
        <v>113</v>
      </c>
      <c r="C63" s="396"/>
      <c r="D63" s="396"/>
      <c r="E63" s="396" t="s">
        <v>183</v>
      </c>
      <c r="F63" s="396"/>
      <c r="G63" s="210" t="s">
        <v>155</v>
      </c>
      <c r="H63" s="97"/>
      <c r="I63" s="92" t="s">
        <v>25</v>
      </c>
      <c r="J63" s="400" t="s">
        <v>188</v>
      </c>
      <c r="K63" s="396"/>
      <c r="L63" s="396"/>
      <c r="M63" s="396"/>
      <c r="N63" s="444"/>
      <c r="O63" s="451" t="s">
        <v>154</v>
      </c>
      <c r="P63" s="452"/>
      <c r="Q63" s="452"/>
      <c r="R63" s="453"/>
      <c r="S63" s="92" t="s">
        <v>159</v>
      </c>
    </row>
    <row r="64" spans="1:19" ht="20.100000000000001" customHeight="1" x14ac:dyDescent="0.2">
      <c r="A64" s="172">
        <v>1</v>
      </c>
      <c r="B64" s="450"/>
      <c r="C64" s="450"/>
      <c r="D64" s="450"/>
      <c r="E64" s="454"/>
      <c r="F64" s="454"/>
      <c r="G64" s="98"/>
      <c r="H64" s="97"/>
      <c r="I64" s="172">
        <v>1</v>
      </c>
      <c r="J64" s="450"/>
      <c r="K64" s="450"/>
      <c r="L64" s="450"/>
      <c r="M64" s="450"/>
      <c r="N64" s="450"/>
      <c r="O64" s="473"/>
      <c r="P64" s="474"/>
      <c r="Q64" s="474"/>
      <c r="R64" s="475"/>
      <c r="S64" s="98"/>
    </row>
    <row r="65" spans="1:19" ht="20.100000000000001" customHeight="1" x14ac:dyDescent="0.2">
      <c r="A65" s="173">
        <v>2</v>
      </c>
      <c r="B65" s="450"/>
      <c r="C65" s="450"/>
      <c r="D65" s="450"/>
      <c r="E65" s="436"/>
      <c r="F65" s="436"/>
      <c r="G65" s="99"/>
      <c r="H65" s="97"/>
      <c r="I65" s="173">
        <v>2</v>
      </c>
      <c r="J65" s="450"/>
      <c r="K65" s="450"/>
      <c r="L65" s="450"/>
      <c r="M65" s="450"/>
      <c r="N65" s="450"/>
      <c r="O65" s="438"/>
      <c r="P65" s="439"/>
      <c r="Q65" s="439"/>
      <c r="R65" s="440"/>
      <c r="S65" s="99"/>
    </row>
    <row r="66" spans="1:19" ht="20.100000000000001" customHeight="1" x14ac:dyDescent="0.2">
      <c r="A66" s="173">
        <v>3</v>
      </c>
      <c r="B66" s="450"/>
      <c r="C66" s="450"/>
      <c r="D66" s="450"/>
      <c r="E66" s="436"/>
      <c r="F66" s="436"/>
      <c r="G66" s="99"/>
      <c r="H66" s="97"/>
      <c r="I66" s="173">
        <v>3</v>
      </c>
      <c r="J66" s="450"/>
      <c r="K66" s="450"/>
      <c r="L66" s="450"/>
      <c r="M66" s="450"/>
      <c r="N66" s="450"/>
      <c r="O66" s="438"/>
      <c r="P66" s="439"/>
      <c r="Q66" s="439"/>
      <c r="R66" s="440"/>
      <c r="S66" s="99"/>
    </row>
    <row r="67" spans="1:19" ht="20.100000000000001" customHeight="1" x14ac:dyDescent="0.2">
      <c r="A67" s="173">
        <v>4</v>
      </c>
      <c r="B67" s="450"/>
      <c r="C67" s="450"/>
      <c r="D67" s="450"/>
      <c r="E67" s="436"/>
      <c r="F67" s="436"/>
      <c r="G67" s="99"/>
      <c r="H67" s="97"/>
      <c r="I67" s="173">
        <v>4</v>
      </c>
      <c r="J67" s="450"/>
      <c r="K67" s="450"/>
      <c r="L67" s="450"/>
      <c r="M67" s="450"/>
      <c r="N67" s="450"/>
      <c r="O67" s="438"/>
      <c r="P67" s="439"/>
      <c r="Q67" s="439"/>
      <c r="R67" s="440"/>
      <c r="S67" s="99"/>
    </row>
    <row r="68" spans="1:19" ht="20.100000000000001" customHeight="1" thickBot="1" x14ac:dyDescent="0.25">
      <c r="A68" s="170">
        <v>5</v>
      </c>
      <c r="B68" s="450"/>
      <c r="C68" s="450"/>
      <c r="D68" s="450"/>
      <c r="E68" s="437"/>
      <c r="F68" s="437"/>
      <c r="G68" s="95"/>
      <c r="H68" s="97"/>
      <c r="I68" s="170">
        <v>5</v>
      </c>
      <c r="J68" s="450"/>
      <c r="K68" s="450"/>
      <c r="L68" s="450"/>
      <c r="M68" s="450"/>
      <c r="N68" s="450"/>
      <c r="O68" s="441"/>
      <c r="P68" s="442"/>
      <c r="Q68" s="442"/>
      <c r="R68" s="443"/>
      <c r="S68" s="95"/>
    </row>
    <row r="69" spans="1:19" ht="13.5" thickBot="1" x14ac:dyDescent="0.25">
      <c r="A69" s="455" t="s">
        <v>184</v>
      </c>
      <c r="B69" s="456"/>
      <c r="C69" s="456"/>
      <c r="D69" s="456"/>
      <c r="E69" s="456"/>
      <c r="F69" s="456"/>
      <c r="G69" s="211">
        <f>IF(SUM(G64:G68)&gt;90,90,SUM(G64:G68))</f>
        <v>0</v>
      </c>
      <c r="H69" s="97"/>
      <c r="I69" s="455" t="s">
        <v>189</v>
      </c>
      <c r="J69" s="456"/>
      <c r="K69" s="456"/>
      <c r="L69" s="456"/>
      <c r="M69" s="456"/>
      <c r="N69" s="456"/>
      <c r="O69" s="456"/>
      <c r="P69" s="456"/>
      <c r="Q69" s="456"/>
      <c r="R69" s="457"/>
      <c r="S69" s="96">
        <f>IF(SUM(S64:S68)&gt;15,15,SUM(S64:S68))</f>
        <v>0</v>
      </c>
    </row>
    <row r="70" spans="1:19" ht="13.5" thickBot="1" x14ac:dyDescent="0.25">
      <c r="A70" s="97"/>
      <c r="B70" s="97"/>
      <c r="C70" s="97"/>
      <c r="D70" s="171"/>
      <c r="E70" s="97"/>
      <c r="F70" s="97"/>
      <c r="G70" s="97"/>
      <c r="H70" s="97"/>
      <c r="I70" s="97"/>
      <c r="J70" s="97"/>
      <c r="K70" s="97"/>
      <c r="L70" s="97"/>
      <c r="M70" s="97"/>
      <c r="N70" s="97"/>
      <c r="O70" s="97"/>
      <c r="P70" s="97"/>
      <c r="Q70" s="97"/>
      <c r="R70" s="97"/>
      <c r="S70" s="97"/>
    </row>
    <row r="71" spans="1:19" ht="13.5" thickBot="1" x14ac:dyDescent="0.25">
      <c r="A71" s="447" t="s">
        <v>217</v>
      </c>
      <c r="B71" s="448"/>
      <c r="C71" s="448"/>
      <c r="D71" s="448"/>
      <c r="E71" s="448"/>
      <c r="F71" s="448"/>
      <c r="G71" s="449"/>
      <c r="H71" s="97"/>
      <c r="I71" s="402" t="s">
        <v>249</v>
      </c>
      <c r="J71" s="403"/>
      <c r="K71" s="403"/>
      <c r="L71" s="403"/>
      <c r="M71" s="403"/>
      <c r="N71" s="403"/>
      <c r="O71" s="403"/>
      <c r="P71" s="403"/>
      <c r="Q71" s="403"/>
      <c r="R71" s="403"/>
      <c r="S71" s="404"/>
    </row>
    <row r="72" spans="1:19" ht="13.5" thickBot="1" x14ac:dyDescent="0.25">
      <c r="A72" s="204" t="s">
        <v>25</v>
      </c>
      <c r="B72" s="396" t="s">
        <v>121</v>
      </c>
      <c r="C72" s="396"/>
      <c r="D72" s="396"/>
      <c r="E72" s="396" t="s">
        <v>225</v>
      </c>
      <c r="F72" s="396"/>
      <c r="G72" s="210" t="s">
        <v>155</v>
      </c>
      <c r="H72" s="97"/>
      <c r="I72" s="92" t="s">
        <v>25</v>
      </c>
      <c r="J72" s="400" t="s">
        <v>121</v>
      </c>
      <c r="K72" s="396"/>
      <c r="L72" s="396"/>
      <c r="M72" s="396"/>
      <c r="N72" s="444"/>
      <c r="O72" s="451" t="s">
        <v>151</v>
      </c>
      <c r="P72" s="452"/>
      <c r="Q72" s="452"/>
      <c r="R72" s="453"/>
      <c r="S72" s="92" t="s">
        <v>159</v>
      </c>
    </row>
    <row r="73" spans="1:19" ht="20.100000000000001" customHeight="1" x14ac:dyDescent="0.2">
      <c r="A73" s="172">
        <v>1</v>
      </c>
      <c r="B73" s="450"/>
      <c r="C73" s="450"/>
      <c r="D73" s="450"/>
      <c r="E73" s="454"/>
      <c r="F73" s="454"/>
      <c r="G73" s="98"/>
      <c r="H73" s="97"/>
      <c r="I73" s="172">
        <v>1</v>
      </c>
      <c r="J73" s="450"/>
      <c r="K73" s="450"/>
      <c r="L73" s="450"/>
      <c r="M73" s="450"/>
      <c r="N73" s="450"/>
      <c r="O73" s="473"/>
      <c r="P73" s="474"/>
      <c r="Q73" s="474"/>
      <c r="R73" s="475"/>
      <c r="S73" s="98"/>
    </row>
    <row r="74" spans="1:19" ht="20.100000000000001" customHeight="1" x14ac:dyDescent="0.2">
      <c r="A74" s="173">
        <v>2</v>
      </c>
      <c r="B74" s="450"/>
      <c r="C74" s="450"/>
      <c r="D74" s="450"/>
      <c r="E74" s="436"/>
      <c r="F74" s="436"/>
      <c r="G74" s="99"/>
      <c r="H74" s="97"/>
      <c r="I74" s="173">
        <v>2</v>
      </c>
      <c r="J74" s="450"/>
      <c r="K74" s="450"/>
      <c r="L74" s="450"/>
      <c r="M74" s="450"/>
      <c r="N74" s="450"/>
      <c r="O74" s="438"/>
      <c r="P74" s="439"/>
      <c r="Q74" s="439"/>
      <c r="R74" s="440"/>
      <c r="S74" s="99"/>
    </row>
    <row r="75" spans="1:19" ht="20.100000000000001" customHeight="1" x14ac:dyDescent="0.2">
      <c r="A75" s="173">
        <v>3</v>
      </c>
      <c r="B75" s="450"/>
      <c r="C75" s="450"/>
      <c r="D75" s="450"/>
      <c r="E75" s="436"/>
      <c r="F75" s="436"/>
      <c r="G75" s="99"/>
      <c r="H75" s="97"/>
      <c r="I75" s="173">
        <v>3</v>
      </c>
      <c r="J75" s="450"/>
      <c r="K75" s="450"/>
      <c r="L75" s="450"/>
      <c r="M75" s="450"/>
      <c r="N75" s="450"/>
      <c r="O75" s="438"/>
      <c r="P75" s="439"/>
      <c r="Q75" s="439"/>
      <c r="R75" s="440"/>
      <c r="S75" s="99"/>
    </row>
    <row r="76" spans="1:19" ht="20.100000000000001" customHeight="1" x14ac:dyDescent="0.2">
      <c r="A76" s="173">
        <v>4</v>
      </c>
      <c r="B76" s="450"/>
      <c r="C76" s="450"/>
      <c r="D76" s="450"/>
      <c r="E76" s="436"/>
      <c r="F76" s="436"/>
      <c r="G76" s="99"/>
      <c r="H76" s="97"/>
      <c r="I76" s="173">
        <v>4</v>
      </c>
      <c r="J76" s="450"/>
      <c r="K76" s="450"/>
      <c r="L76" s="450"/>
      <c r="M76" s="450"/>
      <c r="N76" s="450"/>
      <c r="O76" s="438"/>
      <c r="P76" s="439"/>
      <c r="Q76" s="439"/>
      <c r="R76" s="440"/>
      <c r="S76" s="99"/>
    </row>
    <row r="77" spans="1:19" ht="20.100000000000001" customHeight="1" thickBot="1" x14ac:dyDescent="0.25">
      <c r="A77" s="170">
        <v>5</v>
      </c>
      <c r="B77" s="450"/>
      <c r="C77" s="450"/>
      <c r="D77" s="450"/>
      <c r="E77" s="437"/>
      <c r="F77" s="437"/>
      <c r="G77" s="95"/>
      <c r="H77" s="97"/>
      <c r="I77" s="170">
        <v>5</v>
      </c>
      <c r="J77" s="450"/>
      <c r="K77" s="450"/>
      <c r="L77" s="450"/>
      <c r="M77" s="450"/>
      <c r="N77" s="450"/>
      <c r="O77" s="441"/>
      <c r="P77" s="442"/>
      <c r="Q77" s="442"/>
      <c r="R77" s="443"/>
      <c r="S77" s="95"/>
    </row>
    <row r="78" spans="1:19" ht="13.5" thickBot="1" x14ac:dyDescent="0.25">
      <c r="A78" s="455" t="s">
        <v>226</v>
      </c>
      <c r="B78" s="456"/>
      <c r="C78" s="456"/>
      <c r="D78" s="456"/>
      <c r="E78" s="456"/>
      <c r="F78" s="456"/>
      <c r="G78" s="211">
        <f>+SUM(G73:G77)</f>
        <v>0</v>
      </c>
      <c r="H78" s="97"/>
      <c r="I78" s="455" t="s">
        <v>189</v>
      </c>
      <c r="J78" s="456"/>
      <c r="K78" s="456"/>
      <c r="L78" s="456"/>
      <c r="M78" s="456"/>
      <c r="N78" s="456"/>
      <c r="O78" s="456"/>
      <c r="P78" s="456"/>
      <c r="Q78" s="456"/>
      <c r="R78" s="457"/>
      <c r="S78" s="96">
        <f>IF(SUM(S73:S77)&gt;45,45,SUM(S73:S77))</f>
        <v>0</v>
      </c>
    </row>
    <row r="79" spans="1:19" ht="13.5" thickBot="1" x14ac:dyDescent="0.25">
      <c r="A79" s="97"/>
      <c r="B79" s="97"/>
      <c r="C79" s="97"/>
      <c r="D79" s="171"/>
      <c r="E79" s="97"/>
      <c r="F79" s="97"/>
      <c r="G79" s="97"/>
      <c r="H79" s="97"/>
      <c r="I79" s="97"/>
      <c r="J79" s="97"/>
      <c r="K79" s="97"/>
      <c r="L79" s="97"/>
      <c r="M79" s="97"/>
      <c r="N79" s="97"/>
      <c r="O79" s="97"/>
      <c r="P79" s="97"/>
      <c r="Q79" s="97"/>
      <c r="R79" s="97"/>
      <c r="S79" s="97"/>
    </row>
    <row r="80" spans="1:19" ht="13.5" thickBot="1" x14ac:dyDescent="0.25">
      <c r="A80" s="447" t="s">
        <v>14</v>
      </c>
      <c r="B80" s="448"/>
      <c r="C80" s="448"/>
      <c r="D80" s="448"/>
      <c r="E80" s="448"/>
      <c r="F80" s="448"/>
      <c r="G80" s="449"/>
      <c r="H80" s="97"/>
      <c r="I80" s="402" t="s">
        <v>30</v>
      </c>
      <c r="J80" s="403"/>
      <c r="K80" s="403"/>
      <c r="L80" s="403"/>
      <c r="M80" s="403"/>
      <c r="N80" s="403"/>
      <c r="O80" s="403"/>
      <c r="P80" s="403"/>
      <c r="Q80" s="403"/>
      <c r="R80" s="403"/>
      <c r="S80" s="404"/>
    </row>
    <row r="81" spans="1:19" ht="13.5" thickBot="1" x14ac:dyDescent="0.25">
      <c r="A81" s="204" t="s">
        <v>25</v>
      </c>
      <c r="B81" s="401" t="s">
        <v>151</v>
      </c>
      <c r="C81" s="479"/>
      <c r="D81" s="479"/>
      <c r="E81" s="479"/>
      <c r="F81" s="480"/>
      <c r="G81" s="210" t="s">
        <v>155</v>
      </c>
      <c r="H81" s="97"/>
      <c r="I81" s="92" t="s">
        <v>25</v>
      </c>
      <c r="J81" s="400" t="s">
        <v>233</v>
      </c>
      <c r="K81" s="396"/>
      <c r="L81" s="396"/>
      <c r="M81" s="396"/>
      <c r="N81" s="444"/>
      <c r="O81" s="451" t="s">
        <v>234</v>
      </c>
      <c r="P81" s="452"/>
      <c r="Q81" s="452"/>
      <c r="R81" s="453"/>
      <c r="S81" s="92" t="s">
        <v>159</v>
      </c>
    </row>
    <row r="82" spans="1:19" ht="21.95" customHeight="1" x14ac:dyDescent="0.2">
      <c r="A82" s="172">
        <v>1</v>
      </c>
      <c r="B82" s="481"/>
      <c r="C82" s="482"/>
      <c r="D82" s="482"/>
      <c r="E82" s="482"/>
      <c r="F82" s="483"/>
      <c r="G82" s="98"/>
      <c r="H82" s="97"/>
      <c r="I82" s="172">
        <v>1</v>
      </c>
      <c r="J82" s="450"/>
      <c r="K82" s="450"/>
      <c r="L82" s="450"/>
      <c r="M82" s="450"/>
      <c r="N82" s="450"/>
      <c r="O82" s="473"/>
      <c r="P82" s="474"/>
      <c r="Q82" s="474"/>
      <c r="R82" s="475"/>
      <c r="S82" s="98"/>
    </row>
    <row r="83" spans="1:19" ht="21.95" customHeight="1" thickBot="1" x14ac:dyDescent="0.25">
      <c r="A83" s="173">
        <v>2</v>
      </c>
      <c r="B83" s="484"/>
      <c r="C83" s="485"/>
      <c r="D83" s="485"/>
      <c r="E83" s="485"/>
      <c r="F83" s="486"/>
      <c r="G83" s="99"/>
      <c r="H83" s="97"/>
      <c r="I83" s="173">
        <v>2</v>
      </c>
      <c r="J83" s="478"/>
      <c r="K83" s="478"/>
      <c r="L83" s="478"/>
      <c r="M83" s="478"/>
      <c r="N83" s="478"/>
      <c r="O83" s="438"/>
      <c r="P83" s="439"/>
      <c r="Q83" s="439"/>
      <c r="R83" s="440"/>
      <c r="S83" s="99"/>
    </row>
    <row r="84" spans="1:19" ht="21.95" customHeight="1" thickBot="1" x14ac:dyDescent="0.25">
      <c r="A84" s="455" t="s">
        <v>232</v>
      </c>
      <c r="B84" s="456"/>
      <c r="C84" s="456"/>
      <c r="D84" s="456"/>
      <c r="E84" s="456"/>
      <c r="F84" s="456"/>
      <c r="G84" s="211">
        <f>SUM(G82:G83)</f>
        <v>0</v>
      </c>
      <c r="I84" s="137">
        <v>3</v>
      </c>
      <c r="J84" s="478"/>
      <c r="K84" s="478"/>
      <c r="L84" s="478"/>
      <c r="M84" s="478"/>
      <c r="N84" s="478"/>
      <c r="O84" s="438"/>
      <c r="P84" s="439"/>
      <c r="Q84" s="439"/>
      <c r="R84" s="440"/>
      <c r="S84" s="94"/>
    </row>
    <row r="85" spans="1:19" ht="21.95" customHeight="1" x14ac:dyDescent="0.2">
      <c r="A85" s="487"/>
      <c r="B85" s="487"/>
      <c r="C85" s="487"/>
      <c r="D85" s="487"/>
      <c r="E85" s="487"/>
      <c r="F85" s="487"/>
      <c r="G85" s="487"/>
      <c r="I85" s="137">
        <v>4</v>
      </c>
      <c r="J85" s="478"/>
      <c r="K85" s="478"/>
      <c r="L85" s="478"/>
      <c r="M85" s="478"/>
      <c r="N85" s="478"/>
      <c r="O85" s="438"/>
      <c r="P85" s="439"/>
      <c r="Q85" s="439"/>
      <c r="R85" s="440"/>
      <c r="S85" s="94"/>
    </row>
    <row r="86" spans="1:19" ht="21.95" customHeight="1" x14ac:dyDescent="0.2">
      <c r="A86" s="488"/>
      <c r="B86" s="488"/>
      <c r="C86" s="488"/>
      <c r="D86" s="488"/>
      <c r="E86" s="488"/>
      <c r="F86" s="488"/>
      <c r="G86" s="488"/>
      <c r="I86" s="174">
        <v>5</v>
      </c>
      <c r="J86" s="498"/>
      <c r="K86" s="498"/>
      <c r="L86" s="498"/>
      <c r="M86" s="498"/>
      <c r="N86" s="498"/>
      <c r="O86" s="441"/>
      <c r="P86" s="442"/>
      <c r="Q86" s="442"/>
      <c r="R86" s="443"/>
      <c r="S86" s="101"/>
    </row>
    <row r="87" spans="1:19" ht="21.95" customHeight="1" x14ac:dyDescent="0.2">
      <c r="A87" s="488"/>
      <c r="B87" s="488"/>
      <c r="C87" s="488"/>
      <c r="D87" s="488"/>
      <c r="E87" s="488"/>
      <c r="F87" s="488"/>
      <c r="G87" s="488"/>
      <c r="I87" s="174">
        <v>6</v>
      </c>
      <c r="J87" s="498"/>
      <c r="K87" s="498"/>
      <c r="L87" s="498"/>
      <c r="M87" s="498"/>
      <c r="N87" s="498"/>
      <c r="O87" s="441"/>
      <c r="P87" s="442"/>
      <c r="Q87" s="442"/>
      <c r="R87" s="443"/>
      <c r="S87" s="101"/>
    </row>
    <row r="88" spans="1:19" ht="21.95" customHeight="1" thickBot="1" x14ac:dyDescent="0.25">
      <c r="A88" s="488"/>
      <c r="B88" s="488"/>
      <c r="C88" s="488"/>
      <c r="D88" s="488"/>
      <c r="E88" s="488"/>
      <c r="F88" s="488"/>
      <c r="G88" s="488"/>
      <c r="I88" s="174">
        <v>7</v>
      </c>
      <c r="J88" s="498"/>
      <c r="K88" s="498"/>
      <c r="L88" s="498"/>
      <c r="M88" s="498"/>
      <c r="N88" s="498"/>
      <c r="O88" s="441"/>
      <c r="P88" s="442"/>
      <c r="Q88" s="442"/>
      <c r="R88" s="443"/>
      <c r="S88" s="101"/>
    </row>
    <row r="89" spans="1:19" ht="13.5" thickBot="1" x14ac:dyDescent="0.25">
      <c r="A89" s="488"/>
      <c r="B89" s="488"/>
      <c r="C89" s="488"/>
      <c r="D89" s="488"/>
      <c r="E89" s="488"/>
      <c r="F89" s="488"/>
      <c r="G89" s="488"/>
      <c r="I89" s="499" t="s">
        <v>235</v>
      </c>
      <c r="J89" s="500"/>
      <c r="K89" s="500"/>
      <c r="L89" s="500"/>
      <c r="M89" s="500"/>
      <c r="N89" s="500"/>
      <c r="O89" s="500"/>
      <c r="P89" s="500"/>
      <c r="Q89" s="500"/>
      <c r="R89" s="501"/>
      <c r="S89" s="96">
        <f>SUM(S82:S88)</f>
        <v>0</v>
      </c>
    </row>
    <row r="90" spans="1:19" ht="13.5" thickBot="1" x14ac:dyDescent="0.25">
      <c r="A90" s="488"/>
      <c r="B90" s="488"/>
      <c r="C90" s="488"/>
      <c r="D90" s="488"/>
      <c r="E90" s="488"/>
      <c r="F90" s="488"/>
      <c r="G90" s="488"/>
      <c r="H90" s="102"/>
      <c r="I90" s="102"/>
      <c r="J90" s="102"/>
      <c r="K90" s="102"/>
      <c r="L90" s="102"/>
      <c r="M90" s="102"/>
    </row>
    <row r="91" spans="1:19" x14ac:dyDescent="0.2">
      <c r="A91" s="102"/>
      <c r="B91" s="497" t="s">
        <v>236</v>
      </c>
      <c r="C91" s="497"/>
      <c r="D91" s="497"/>
      <c r="E91" s="502" t="s">
        <v>237</v>
      </c>
      <c r="F91" s="502"/>
      <c r="G91" s="502"/>
      <c r="H91" s="102"/>
      <c r="I91" s="102"/>
      <c r="J91" s="102"/>
      <c r="K91" s="102"/>
      <c r="L91" s="102"/>
      <c r="M91" s="102"/>
      <c r="N91" s="489" t="s">
        <v>21</v>
      </c>
      <c r="O91" s="490"/>
      <c r="P91" s="490"/>
      <c r="Q91" s="490"/>
      <c r="R91" s="493">
        <f>+M35+G45+S45+G54+S54+G60+S60+G69+S69+G78+S78+G84+S89</f>
        <v>0</v>
      </c>
      <c r="S91" s="494"/>
    </row>
    <row r="92" spans="1:19" ht="13.5" thickBot="1" x14ac:dyDescent="0.25">
      <c r="A92" s="102"/>
      <c r="B92" s="102"/>
      <c r="C92" s="102"/>
      <c r="D92" s="175"/>
      <c r="E92" s="102"/>
      <c r="F92" s="102"/>
      <c r="G92" s="102"/>
      <c r="H92" s="102"/>
      <c r="I92" s="102"/>
      <c r="J92" s="102"/>
      <c r="K92" s="102"/>
      <c r="L92" s="102"/>
      <c r="M92" s="102"/>
      <c r="N92" s="491"/>
      <c r="O92" s="492"/>
      <c r="P92" s="492"/>
      <c r="Q92" s="492"/>
      <c r="R92" s="495"/>
      <c r="S92" s="496"/>
    </row>
    <row r="93" spans="1:19" x14ac:dyDescent="0.2">
      <c r="A93" s="102"/>
      <c r="B93" s="212" t="s">
        <v>279</v>
      </c>
      <c r="C93" s="102"/>
      <c r="D93" s="175"/>
      <c r="E93" s="102"/>
      <c r="F93" s="102"/>
      <c r="G93" s="102"/>
      <c r="H93" s="102"/>
      <c r="I93" s="102"/>
      <c r="J93" s="102"/>
      <c r="K93" s="102"/>
      <c r="L93" s="102"/>
      <c r="M93" s="102"/>
      <c r="N93" s="102"/>
      <c r="O93" s="102"/>
      <c r="P93" s="102"/>
      <c r="Q93" s="102"/>
      <c r="R93" s="102"/>
      <c r="S93" s="102"/>
    </row>
    <row r="97" spans="5:5" x14ac:dyDescent="0.2">
      <c r="E97" s="176"/>
    </row>
  </sheetData>
  <sheetProtection algorithmName="SHA-512" hashValue="sWz3/ctMFBA3rpw+cHZRyob8Eh+qxiU56mhg4GxGFIMyd4jIiA7jOmheDuAVWrAulE6WgubHKzTe/xt7kV7vhA==" saltValue="1WpnHCm/V/qZRzMaAr6WlA==" spinCount="100000" sheet="1" objects="1" scenarios="1"/>
  <mergeCells count="197">
    <mergeCell ref="A1:S1"/>
    <mergeCell ref="A2:S2"/>
    <mergeCell ref="A3:N3"/>
    <mergeCell ref="O3:P3"/>
    <mergeCell ref="Q3:R3"/>
    <mergeCell ref="A5:C5"/>
    <mergeCell ref="D5:G5"/>
    <mergeCell ref="J5:M5"/>
    <mergeCell ref="N5:R5"/>
    <mergeCell ref="A11:C11"/>
    <mergeCell ref="D11:G11"/>
    <mergeCell ref="J11:M11"/>
    <mergeCell ref="N11:R11"/>
    <mergeCell ref="A13:S13"/>
    <mergeCell ref="A16:E16"/>
    <mergeCell ref="G16:K16"/>
    <mergeCell ref="A7:C7"/>
    <mergeCell ref="D7:G7"/>
    <mergeCell ref="J7:M7"/>
    <mergeCell ref="N7:R7"/>
    <mergeCell ref="A9:C9"/>
    <mergeCell ref="D9:G9"/>
    <mergeCell ref="J9:M9"/>
    <mergeCell ref="N9:R9"/>
    <mergeCell ref="J18:J19"/>
    <mergeCell ref="K18:M18"/>
    <mergeCell ref="N18:S18"/>
    <mergeCell ref="A28:J28"/>
    <mergeCell ref="A29:J29"/>
    <mergeCell ref="A30:J30"/>
    <mergeCell ref="A18:A19"/>
    <mergeCell ref="B18:B19"/>
    <mergeCell ref="C18:C19"/>
    <mergeCell ref="D18:G18"/>
    <mergeCell ref="H18:H19"/>
    <mergeCell ref="I18:I19"/>
    <mergeCell ref="B39:D39"/>
    <mergeCell ref="E39:F39"/>
    <mergeCell ref="J39:N39"/>
    <mergeCell ref="O39:R39"/>
    <mergeCell ref="B40:D40"/>
    <mergeCell ref="E40:F40"/>
    <mergeCell ref="J40:N40"/>
    <mergeCell ref="O40:R40"/>
    <mergeCell ref="G33:N33"/>
    <mergeCell ref="G34:L34"/>
    <mergeCell ref="M34:N34"/>
    <mergeCell ref="G35:L35"/>
    <mergeCell ref="M35:N35"/>
    <mergeCell ref="A38:G38"/>
    <mergeCell ref="I38:S38"/>
    <mergeCell ref="B43:D43"/>
    <mergeCell ref="E43:F43"/>
    <mergeCell ref="J43:N43"/>
    <mergeCell ref="O43:R43"/>
    <mergeCell ref="B44:D44"/>
    <mergeCell ref="E44:F44"/>
    <mergeCell ref="J44:N44"/>
    <mergeCell ref="O44:R44"/>
    <mergeCell ref="B41:D41"/>
    <mergeCell ref="E41:F41"/>
    <mergeCell ref="J41:N41"/>
    <mergeCell ref="O41:R41"/>
    <mergeCell ref="B42:D42"/>
    <mergeCell ref="E42:F42"/>
    <mergeCell ref="J42:N42"/>
    <mergeCell ref="O42:R42"/>
    <mergeCell ref="B49:D49"/>
    <mergeCell ref="E49:F49"/>
    <mergeCell ref="J49:N49"/>
    <mergeCell ref="O49:R49"/>
    <mergeCell ref="B50:D50"/>
    <mergeCell ref="E50:F50"/>
    <mergeCell ref="J50:N50"/>
    <mergeCell ref="O50:R50"/>
    <mergeCell ref="A45:F45"/>
    <mergeCell ref="I45:R45"/>
    <mergeCell ref="A47:G47"/>
    <mergeCell ref="I47:S47"/>
    <mergeCell ref="B48:D48"/>
    <mergeCell ref="E48:F48"/>
    <mergeCell ref="J48:N48"/>
    <mergeCell ref="O48:R48"/>
    <mergeCell ref="B53:D53"/>
    <mergeCell ref="E53:F53"/>
    <mergeCell ref="J53:N53"/>
    <mergeCell ref="O53:R53"/>
    <mergeCell ref="A54:F54"/>
    <mergeCell ref="I54:R54"/>
    <mergeCell ref="B51:D51"/>
    <mergeCell ref="E51:F51"/>
    <mergeCell ref="J51:N51"/>
    <mergeCell ref="O51:R51"/>
    <mergeCell ref="B52:D52"/>
    <mergeCell ref="E52:F52"/>
    <mergeCell ref="J52:N52"/>
    <mergeCell ref="O52:R52"/>
    <mergeCell ref="B58:D58"/>
    <mergeCell ref="E58:F58"/>
    <mergeCell ref="J58:N58"/>
    <mergeCell ref="O58:R58"/>
    <mergeCell ref="B59:D59"/>
    <mergeCell ref="E59:F59"/>
    <mergeCell ref="J59:N59"/>
    <mergeCell ref="O59:R59"/>
    <mergeCell ref="A56:G56"/>
    <mergeCell ref="I56:S56"/>
    <mergeCell ref="B57:D57"/>
    <mergeCell ref="E57:F57"/>
    <mergeCell ref="J57:N57"/>
    <mergeCell ref="O57:R57"/>
    <mergeCell ref="B64:D64"/>
    <mergeCell ref="E64:F64"/>
    <mergeCell ref="J64:N64"/>
    <mergeCell ref="O64:R64"/>
    <mergeCell ref="B65:D65"/>
    <mergeCell ref="E65:F65"/>
    <mergeCell ref="J65:N65"/>
    <mergeCell ref="O65:R65"/>
    <mergeCell ref="A60:F60"/>
    <mergeCell ref="I60:R60"/>
    <mergeCell ref="A62:G62"/>
    <mergeCell ref="I62:S62"/>
    <mergeCell ref="B63:D63"/>
    <mergeCell ref="E63:F63"/>
    <mergeCell ref="J63:N63"/>
    <mergeCell ref="O63:R63"/>
    <mergeCell ref="B68:D68"/>
    <mergeCell ref="E68:F68"/>
    <mergeCell ref="J68:N68"/>
    <mergeCell ref="O68:R68"/>
    <mergeCell ref="A69:F69"/>
    <mergeCell ref="I69:R69"/>
    <mergeCell ref="B66:D66"/>
    <mergeCell ref="E66:F66"/>
    <mergeCell ref="J66:N66"/>
    <mergeCell ref="O66:R66"/>
    <mergeCell ref="B67:D67"/>
    <mergeCell ref="E67:F67"/>
    <mergeCell ref="J67:N67"/>
    <mergeCell ref="O67:R67"/>
    <mergeCell ref="B73:D73"/>
    <mergeCell ref="E73:F73"/>
    <mergeCell ref="J73:N73"/>
    <mergeCell ref="O73:R73"/>
    <mergeCell ref="B74:D74"/>
    <mergeCell ref="E74:F74"/>
    <mergeCell ref="J74:N74"/>
    <mergeCell ref="O74:R74"/>
    <mergeCell ref="A71:G71"/>
    <mergeCell ref="I71:S71"/>
    <mergeCell ref="B72:D72"/>
    <mergeCell ref="E72:F72"/>
    <mergeCell ref="J72:N72"/>
    <mergeCell ref="O72:R72"/>
    <mergeCell ref="B77:D77"/>
    <mergeCell ref="E77:F77"/>
    <mergeCell ref="J77:N77"/>
    <mergeCell ref="O77:R77"/>
    <mergeCell ref="A78:F78"/>
    <mergeCell ref="I78:R78"/>
    <mergeCell ref="B75:D75"/>
    <mergeCell ref="E75:F75"/>
    <mergeCell ref="J75:N75"/>
    <mergeCell ref="O75:R75"/>
    <mergeCell ref="B76:D76"/>
    <mergeCell ref="E76:F76"/>
    <mergeCell ref="J76:N76"/>
    <mergeCell ref="O76:R76"/>
    <mergeCell ref="B83:F83"/>
    <mergeCell ref="J83:N83"/>
    <mergeCell ref="O83:R83"/>
    <mergeCell ref="A84:F84"/>
    <mergeCell ref="J84:N84"/>
    <mergeCell ref="O84:R84"/>
    <mergeCell ref="A80:G80"/>
    <mergeCell ref="I80:S80"/>
    <mergeCell ref="B81:F81"/>
    <mergeCell ref="J81:N81"/>
    <mergeCell ref="O81:R81"/>
    <mergeCell ref="B82:F82"/>
    <mergeCell ref="J82:N82"/>
    <mergeCell ref="O82:R82"/>
    <mergeCell ref="B91:D91"/>
    <mergeCell ref="E91:G91"/>
    <mergeCell ref="N91:Q92"/>
    <mergeCell ref="R91:S92"/>
    <mergeCell ref="A85:G90"/>
    <mergeCell ref="J85:N85"/>
    <mergeCell ref="O85:R85"/>
    <mergeCell ref="J86:N86"/>
    <mergeCell ref="O86:R86"/>
    <mergeCell ref="J87:N87"/>
    <mergeCell ref="O87:R87"/>
    <mergeCell ref="J88:N88"/>
    <mergeCell ref="O88:R88"/>
    <mergeCell ref="I89:R89"/>
  </mergeCells>
  <dataValidations count="6">
    <dataValidation allowBlank="1" showInputMessage="1" showErrorMessage="1" errorTitle="Error" error="Seleccione el nivel educativo._x000a_Límite:_x000a_Pregrado[20 Horas]_x000a_Posgrado[30 Horas]" sqref="G64"/>
    <dataValidation allowBlank="1" showInputMessage="1" showErrorMessage="1" errorTitle="Error" error="Seleccione una opción del listado" sqref="J82:N82"/>
    <dataValidation allowBlank="1" showInputMessage="1" showErrorMessage="1" errorTitle="Error" error="Seleccione un Item de la lista" sqref="B82"/>
    <dataValidation type="decimal" allowBlank="1" showInputMessage="1" showErrorMessage="1" errorTitle="Error" error="Solo se permiten datos numericos." sqref="M20">
      <formula1>0</formula1>
      <formula2>100</formula2>
    </dataValidation>
    <dataValidation type="decimal" allowBlank="1" showInputMessage="1" showErrorMessage="1" errorTitle="Error" error="Solo se permiten datos numericos" sqref="K20:L20">
      <formula1>0</formula1>
      <formula2>100</formula2>
    </dataValidation>
    <dataValidation type="decimal" allowBlank="1" showInputMessage="1" showErrorMessage="1" errorTitle="Error" error="Solo se permiten datos númericos" sqref="J20:J27">
      <formula1>0</formula1>
      <formula2>100</formula2>
    </dataValidation>
  </dataValidations>
  <pageMargins left="0.3" right="0.25" top="0.75" bottom="0.25" header="0.3" footer="0.3"/>
  <pageSetup paperSize="14" scale="66" orientation="landscape" r:id="rId1"/>
  <rowBreaks count="1" manualBreakCount="1">
    <brk id="55" max="16383" man="1"/>
  </rowBreaks>
  <drawing r:id="rId2"/>
  <extLst>
    <ext xmlns:x14="http://schemas.microsoft.com/office/spreadsheetml/2009/9/main" uri="{CCE6A557-97BC-4b89-ADB6-D9C93CAAB3DF}">
      <x14:dataValidations xmlns:xm="http://schemas.microsoft.com/office/excel/2006/main" count="18">
        <x14:dataValidation type="list" allowBlank="1" showInputMessage="1" showErrorMessage="1" errorTitle="Error" error="Seleccione una opción de la lista">
          <x14:formula1>
            <xm:f>INFORMACION!$AF$2:$AF$3</xm:f>
          </x14:formula1>
          <xm:sqref>J40:N44</xm:sqref>
        </x14:dataValidation>
        <x14:dataValidation type="list" allowBlank="1" showInputMessage="1" showErrorMessage="1" errorTitle="Error" error="Seleccione una opción de la lista">
          <x14:formula1>
            <xm:f>INFORMACION!$AE$2:$AE$5</xm:f>
          </x14:formula1>
          <xm:sqref>B40:D44</xm:sqref>
        </x14:dataValidation>
        <x14:dataValidation type="list" allowBlank="1" showInputMessage="1" showErrorMessage="1" errorTitle="Error" error="Seleccione una opción del listado">
          <x14:formula1>
            <xm:f>INFORMACION!$AD$2:$AD$5</xm:f>
          </x14:formula1>
          <xm:sqref>J73:N77</xm:sqref>
        </x14:dataValidation>
        <x14:dataValidation type="list" allowBlank="1" showInputMessage="1" showErrorMessage="1" errorTitle="Error" error="Seleccione un Item de la lista">
          <x14:formula1>
            <xm:f>INFORMACION!$AC$2:$AC$8</xm:f>
          </x14:formula1>
          <xm:sqref>B73:D77</xm:sqref>
        </x14:dataValidation>
        <x14:dataValidation type="list" allowBlank="1" showInputMessage="1" showErrorMessage="1" errorTitle="Error" error="Seleccione una opción del listado">
          <x14:formula1>
            <xm:f>INFORMACION!$AB$2:$AB$12</xm:f>
          </x14:formula1>
          <xm:sqref>J58:N59</xm:sqref>
        </x14:dataValidation>
        <x14:dataValidation type="list" allowBlank="1" showInputMessage="1" showErrorMessage="1" errorTitle="Error" error="Seleccione un Item de la lista">
          <x14:formula1>
            <xm:f>INFORMACION!$Z$2:$Z$9</xm:f>
          </x14:formula1>
          <xm:sqref>B58:D59</xm:sqref>
        </x14:dataValidation>
        <x14:dataValidation type="list" allowBlank="1" showInputMessage="1" showErrorMessage="1" errorTitle="Error" error="Seleccione una opción del listado">
          <x14:formula1>
            <xm:f>INFORMACION!$Y$2:$Y$4</xm:f>
          </x14:formula1>
          <xm:sqref>J64:N68</xm:sqref>
        </x14:dataValidation>
        <x14:dataValidation type="list" allowBlank="1" showInputMessage="1" showErrorMessage="1" errorTitle="Error" error="Seleccione un Item de la lista">
          <x14:formula1>
            <xm:f>INFORMACION!$A$2:$A$3</xm:f>
          </x14:formula1>
          <xm:sqref>B64:D68</xm:sqref>
        </x14:dataValidation>
        <x14:dataValidation type="list" allowBlank="1" showInputMessage="1" showErrorMessage="1" errorTitle="Error" error="Seleccione una opción del listado">
          <x14:formula1>
            <xm:f>INFORMACION!$X$2:$X$5</xm:f>
          </x14:formula1>
          <xm:sqref>J49:N53</xm:sqref>
        </x14:dataValidation>
        <x14:dataValidation type="list" allowBlank="1" showInputMessage="1" showErrorMessage="1" errorTitle="Error" error="Seleccione un Item de la lista">
          <x14:formula1>
            <xm:f>INFORMACION!$W$2:$W$14</xm:f>
          </x14:formula1>
          <xm:sqref>B49:D53</xm:sqref>
        </x14:dataValidation>
        <x14:dataValidation type="list" allowBlank="1" showInputMessage="1" showErrorMessage="1" errorTitle="Error" error="Seleccione una opción del listado">
          <x14:formula1>
            <xm:f>INFORMACION!$T$2:$T$4</xm:f>
          </x14:formula1>
          <xm:sqref>E17 G16</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el tipo de vinculación del listado">
          <x14:formula1>
            <xm:f>INFORMACION!$F$3:$F$4</xm:f>
          </x14:formula1>
          <xm:sqref>D9:G9</xm:sqref>
        </x14:dataValidation>
        <x14:dataValidation type="list" showInputMessage="1" showErrorMessage="1" errorTitle="Error" error="Seleccione una opción de la lista desplegable">
          <x14:formula1>
            <xm:f>INFORMACION!$D$2:$D$7</xm:f>
          </x14:formula1>
          <xm:sqref>G20:G26</xm:sqref>
        </x14:dataValidation>
        <x14:dataValidation type="list" showInputMessage="1" showErrorMessage="1">
          <x14:formula1>
            <xm:f>INFORMACION!$C$2:$C$23</xm:f>
          </x14:formula1>
          <xm:sqref>I20:I27</xm:sqref>
        </x14:dataValidation>
        <x14:dataValidation type="list" showInputMessage="1" showErrorMessage="1">
          <x14:formula1>
            <xm:f>INFORMACION!$B$2:$B$3</xm:f>
          </x14:formula1>
          <xm:sqref>C20:C26</xm:sqref>
        </x14:dataValidation>
        <x14:dataValidation type="list" showInputMessage="1" showErrorMessage="1" errorTitle="Error" error="Seleccione un valor de la lista desplegable">
          <x14:formula1>
            <xm:f>INFORMACION!$A$2:$A$3</xm:f>
          </x14:formula1>
          <xm:sqref>B20:B26</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97"/>
  <sheetViews>
    <sheetView zoomScale="90" zoomScaleNormal="90" workbookViewId="0">
      <selection activeCell="D7" sqref="D7:G7"/>
    </sheetView>
  </sheetViews>
  <sheetFormatPr baseColWidth="10" defaultColWidth="11.42578125" defaultRowHeight="12.75" x14ac:dyDescent="0.2"/>
  <cols>
    <col min="1" max="1" width="3.7109375" style="91" bestFit="1" customWidth="1"/>
    <col min="2" max="2" width="10" style="91" customWidth="1"/>
    <col min="3" max="3" width="9.5703125" style="91" customWidth="1"/>
    <col min="4" max="4" width="10.5703125" style="166" customWidth="1"/>
    <col min="5" max="5" width="54" style="91" customWidth="1"/>
    <col min="6" max="6" width="3.7109375" style="91" customWidth="1"/>
    <col min="7" max="7" width="26.28515625" style="91" customWidth="1"/>
    <col min="8" max="9" width="3.7109375" style="91" customWidth="1"/>
    <col min="10" max="10" width="5.5703125" style="91" bestFit="1" customWidth="1"/>
    <col min="11" max="11" width="6" style="91" bestFit="1" customWidth="1"/>
    <col min="12" max="13" width="6" style="91" customWidth="1"/>
    <col min="14" max="18" width="9.28515625" style="91" customWidth="1"/>
    <col min="19" max="19" width="10" style="91" customWidth="1"/>
    <col min="20" max="16384" width="11.42578125" style="91"/>
  </cols>
  <sheetData>
    <row r="1" spans="1:19" x14ac:dyDescent="0.2">
      <c r="A1" s="408" t="s">
        <v>24</v>
      </c>
      <c r="B1" s="409"/>
      <c r="C1" s="409"/>
      <c r="D1" s="409"/>
      <c r="E1" s="409"/>
      <c r="F1" s="409"/>
      <c r="G1" s="409"/>
      <c r="H1" s="409"/>
      <c r="I1" s="409"/>
      <c r="J1" s="409"/>
      <c r="K1" s="409"/>
      <c r="L1" s="409"/>
      <c r="M1" s="409"/>
      <c r="N1" s="409"/>
      <c r="O1" s="409"/>
      <c r="P1" s="409"/>
      <c r="Q1" s="409"/>
      <c r="R1" s="409"/>
      <c r="S1" s="410"/>
    </row>
    <row r="2" spans="1:19" ht="13.5" thickBot="1" x14ac:dyDescent="0.25">
      <c r="A2" s="377" t="s">
        <v>278</v>
      </c>
      <c r="B2" s="378"/>
      <c r="C2" s="378"/>
      <c r="D2" s="378"/>
      <c r="E2" s="378"/>
      <c r="F2" s="378"/>
      <c r="G2" s="378"/>
      <c r="H2" s="378"/>
      <c r="I2" s="378"/>
      <c r="J2" s="378"/>
      <c r="K2" s="378"/>
      <c r="L2" s="378"/>
      <c r="M2" s="378"/>
      <c r="N2" s="378"/>
      <c r="O2" s="378"/>
      <c r="P2" s="378"/>
      <c r="Q2" s="378"/>
      <c r="R2" s="378"/>
      <c r="S2" s="411"/>
    </row>
    <row r="3" spans="1:19" ht="13.5" thickBot="1" x14ac:dyDescent="0.25">
      <c r="A3" s="377" t="s">
        <v>153</v>
      </c>
      <c r="B3" s="378"/>
      <c r="C3" s="378"/>
      <c r="D3" s="378"/>
      <c r="E3" s="378"/>
      <c r="F3" s="378"/>
      <c r="G3" s="378"/>
      <c r="H3" s="378"/>
      <c r="I3" s="378"/>
      <c r="J3" s="378"/>
      <c r="K3" s="378"/>
      <c r="L3" s="378"/>
      <c r="M3" s="378"/>
      <c r="N3" s="378"/>
      <c r="O3" s="378" t="s">
        <v>0</v>
      </c>
      <c r="P3" s="411"/>
      <c r="Q3" s="434">
        <f>'RESUMEN-DPTO'!AK8</f>
        <v>0</v>
      </c>
      <c r="R3" s="435"/>
      <c r="S3" s="80"/>
    </row>
    <row r="4" spans="1:19" ht="13.5" thickBot="1" x14ac:dyDescent="0.25">
      <c r="A4" s="115"/>
      <c r="B4" s="103"/>
      <c r="C4" s="103"/>
      <c r="D4" s="116"/>
      <c r="E4" s="103"/>
      <c r="F4" s="103"/>
      <c r="G4" s="103"/>
      <c r="H4" s="103"/>
      <c r="I4" s="103"/>
      <c r="J4" s="103"/>
      <c r="K4" s="103"/>
      <c r="L4" s="103"/>
      <c r="M4" s="103"/>
      <c r="N4" s="103"/>
      <c r="O4" s="103"/>
      <c r="P4" s="103"/>
      <c r="Q4" s="103"/>
      <c r="R4" s="103"/>
      <c r="S4" s="80"/>
    </row>
    <row r="5" spans="1:19" ht="13.5" thickBot="1" x14ac:dyDescent="0.25">
      <c r="A5" s="377" t="s">
        <v>56</v>
      </c>
      <c r="B5" s="378"/>
      <c r="C5" s="378"/>
      <c r="D5" s="379">
        <f>'RESUMEN-DPTO'!D8:O8</f>
        <v>0</v>
      </c>
      <c r="E5" s="380"/>
      <c r="F5" s="380"/>
      <c r="G5" s="381"/>
      <c r="H5" s="103"/>
      <c r="I5" s="103"/>
      <c r="J5" s="386" t="s">
        <v>28</v>
      </c>
      <c r="K5" s="386"/>
      <c r="L5" s="386"/>
      <c r="M5" s="386"/>
      <c r="N5" s="379">
        <f>'RESUMEN-DPTO'!T8</f>
        <v>0</v>
      </c>
      <c r="O5" s="387"/>
      <c r="P5" s="387"/>
      <c r="Q5" s="387"/>
      <c r="R5" s="388"/>
      <c r="S5" s="80"/>
    </row>
    <row r="6" spans="1:19" ht="3" customHeight="1" thickBot="1" x14ac:dyDescent="0.25">
      <c r="A6" s="117"/>
      <c r="B6" s="118"/>
      <c r="C6" s="118"/>
      <c r="D6" s="116"/>
      <c r="E6" s="103"/>
      <c r="F6" s="103"/>
      <c r="G6" s="103"/>
      <c r="H6" s="103"/>
      <c r="I6" s="103"/>
      <c r="J6" s="203"/>
      <c r="K6" s="203"/>
      <c r="L6" s="203"/>
      <c r="M6" s="203"/>
      <c r="N6" s="103"/>
      <c r="O6" s="103"/>
      <c r="P6" s="103"/>
      <c r="Q6" s="103"/>
      <c r="R6" s="103"/>
      <c r="S6" s="80"/>
    </row>
    <row r="7" spans="1:19" ht="13.5" thickBot="1" x14ac:dyDescent="0.25">
      <c r="A7" s="377" t="s">
        <v>138</v>
      </c>
      <c r="B7" s="378"/>
      <c r="C7" s="378"/>
      <c r="D7" s="382"/>
      <c r="E7" s="383"/>
      <c r="F7" s="383"/>
      <c r="G7" s="384"/>
      <c r="H7" s="103"/>
      <c r="I7" s="103"/>
      <c r="J7" s="386" t="s">
        <v>55</v>
      </c>
      <c r="K7" s="386"/>
      <c r="L7" s="386"/>
      <c r="M7" s="386"/>
      <c r="N7" s="389"/>
      <c r="O7" s="390"/>
      <c r="P7" s="390"/>
      <c r="Q7" s="390"/>
      <c r="R7" s="391"/>
      <c r="S7" s="80"/>
    </row>
    <row r="8" spans="1:19" ht="2.25" customHeight="1" thickBot="1" x14ac:dyDescent="0.25">
      <c r="A8" s="117"/>
      <c r="B8" s="118"/>
      <c r="C8" s="118"/>
      <c r="D8" s="116"/>
      <c r="E8" s="103"/>
      <c r="F8" s="103"/>
      <c r="G8" s="103"/>
      <c r="H8" s="103"/>
      <c r="I8" s="103"/>
      <c r="J8" s="203"/>
      <c r="K8" s="203"/>
      <c r="L8" s="203"/>
      <c r="M8" s="203"/>
      <c r="N8" s="103"/>
      <c r="O8" s="103"/>
      <c r="P8" s="103"/>
      <c r="Q8" s="103"/>
      <c r="R8" s="103"/>
      <c r="S8" s="80"/>
    </row>
    <row r="9" spans="1:19" ht="13.5" thickBot="1" x14ac:dyDescent="0.25">
      <c r="A9" s="377" t="s">
        <v>42</v>
      </c>
      <c r="B9" s="378"/>
      <c r="C9" s="378"/>
      <c r="D9" s="385"/>
      <c r="E9" s="383"/>
      <c r="F9" s="383"/>
      <c r="G9" s="384"/>
      <c r="H9" s="103"/>
      <c r="I9" s="103"/>
      <c r="J9" s="386" t="s">
        <v>106</v>
      </c>
      <c r="K9" s="386"/>
      <c r="L9" s="386"/>
      <c r="M9" s="386"/>
      <c r="N9" s="392"/>
      <c r="O9" s="390"/>
      <c r="P9" s="390"/>
      <c r="Q9" s="390"/>
      <c r="R9" s="391"/>
      <c r="S9" s="80"/>
    </row>
    <row r="10" spans="1:19" ht="2.25" customHeight="1" thickBot="1" x14ac:dyDescent="0.25">
      <c r="A10" s="117"/>
      <c r="B10" s="118"/>
      <c r="C10" s="118"/>
      <c r="D10" s="116"/>
      <c r="E10" s="103"/>
      <c r="F10" s="103"/>
      <c r="G10" s="103"/>
      <c r="H10" s="103"/>
      <c r="I10" s="103"/>
      <c r="J10" s="118"/>
      <c r="K10" s="118"/>
      <c r="L10" s="118"/>
      <c r="M10" s="118"/>
      <c r="N10" s="103"/>
      <c r="O10" s="103"/>
      <c r="P10" s="103"/>
      <c r="Q10" s="103"/>
      <c r="R10" s="103"/>
      <c r="S10" s="80"/>
    </row>
    <row r="11" spans="1:19" ht="13.5" thickBot="1" x14ac:dyDescent="0.25">
      <c r="A11" s="377" t="s">
        <v>139</v>
      </c>
      <c r="B11" s="378"/>
      <c r="C11" s="378"/>
      <c r="D11" s="385"/>
      <c r="E11" s="383"/>
      <c r="F11" s="383"/>
      <c r="G11" s="384"/>
      <c r="H11" s="103"/>
      <c r="I11" s="103"/>
      <c r="J11" s="386" t="s">
        <v>109</v>
      </c>
      <c r="K11" s="386"/>
      <c r="L11" s="386"/>
      <c r="M11" s="386"/>
      <c r="N11" s="393"/>
      <c r="O11" s="394"/>
      <c r="P11" s="394"/>
      <c r="Q11" s="394"/>
      <c r="R11" s="395"/>
      <c r="S11" s="80"/>
    </row>
    <row r="12" spans="1:19" ht="6.75" customHeight="1" thickBot="1" x14ac:dyDescent="0.25">
      <c r="A12" s="120"/>
      <c r="B12" s="104"/>
      <c r="C12" s="104"/>
      <c r="D12" s="121"/>
      <c r="E12" s="104"/>
      <c r="F12" s="104"/>
      <c r="G12" s="104"/>
      <c r="H12" s="104"/>
      <c r="I12" s="104"/>
      <c r="J12" s="104"/>
      <c r="K12" s="104"/>
      <c r="L12" s="104"/>
      <c r="M12" s="104"/>
      <c r="N12" s="104"/>
      <c r="O12" s="104"/>
      <c r="P12" s="104"/>
      <c r="Q12" s="104"/>
      <c r="R12" s="104"/>
      <c r="S12" s="81"/>
    </row>
    <row r="13" spans="1:19" ht="13.5" thickBot="1" x14ac:dyDescent="0.25">
      <c r="A13" s="405" t="s">
        <v>26</v>
      </c>
      <c r="B13" s="406"/>
      <c r="C13" s="406"/>
      <c r="D13" s="406"/>
      <c r="E13" s="406"/>
      <c r="F13" s="406"/>
      <c r="G13" s="406"/>
      <c r="H13" s="406"/>
      <c r="I13" s="406"/>
      <c r="J13" s="406"/>
      <c r="K13" s="406"/>
      <c r="L13" s="406"/>
      <c r="M13" s="406"/>
      <c r="N13" s="406"/>
      <c r="O13" s="406"/>
      <c r="P13" s="406"/>
      <c r="Q13" s="406"/>
      <c r="R13" s="406"/>
      <c r="S13" s="407"/>
    </row>
    <row r="14" spans="1:19" ht="4.5" customHeight="1" thickBot="1" x14ac:dyDescent="0.25">
      <c r="A14" s="122"/>
      <c r="B14" s="105"/>
      <c r="C14" s="105"/>
      <c r="D14" s="105"/>
      <c r="E14" s="105"/>
      <c r="F14" s="105"/>
      <c r="G14" s="105"/>
      <c r="H14" s="105"/>
      <c r="I14" s="105"/>
      <c r="J14" s="105"/>
      <c r="K14" s="105"/>
      <c r="L14" s="105"/>
      <c r="M14" s="105"/>
      <c r="N14" s="105"/>
      <c r="O14" s="105"/>
      <c r="P14" s="105"/>
      <c r="Q14" s="105"/>
      <c r="R14" s="105"/>
      <c r="S14" s="82"/>
    </row>
    <row r="15" spans="1:19" s="124" customFormat="1" ht="3" customHeight="1" thickBot="1" x14ac:dyDescent="0.25">
      <c r="A15" s="208"/>
      <c r="B15" s="209"/>
      <c r="C15" s="209"/>
      <c r="D15" s="209"/>
      <c r="E15" s="209"/>
      <c r="F15" s="209"/>
      <c r="G15" s="209"/>
      <c r="H15" s="209"/>
      <c r="I15" s="209"/>
      <c r="J15" s="209"/>
      <c r="K15" s="209"/>
      <c r="L15" s="209"/>
      <c r="M15" s="209"/>
      <c r="N15" s="209"/>
      <c r="O15" s="209"/>
      <c r="P15" s="209"/>
      <c r="Q15" s="209"/>
      <c r="R15" s="209"/>
      <c r="S15" s="83"/>
    </row>
    <row r="16" spans="1:19" s="124" customFormat="1" ht="13.5" thickBot="1" x14ac:dyDescent="0.25">
      <c r="A16" s="429" t="s">
        <v>273</v>
      </c>
      <c r="B16" s="430"/>
      <c r="C16" s="430"/>
      <c r="D16" s="430"/>
      <c r="E16" s="430"/>
      <c r="F16" s="100"/>
      <c r="G16" s="431" t="s">
        <v>145</v>
      </c>
      <c r="H16" s="432"/>
      <c r="I16" s="432"/>
      <c r="J16" s="432"/>
      <c r="K16" s="433"/>
      <c r="L16" s="209"/>
      <c r="M16" s="209"/>
      <c r="N16" s="209"/>
      <c r="O16" s="209"/>
      <c r="P16" s="209"/>
      <c r="Q16" s="209"/>
      <c r="R16" s="209"/>
      <c r="S16" s="83"/>
    </row>
    <row r="17" spans="1:19" s="124" customFormat="1" ht="3" customHeight="1" thickBot="1" x14ac:dyDescent="0.25">
      <c r="A17" s="208"/>
      <c r="B17" s="209"/>
      <c r="C17" s="209"/>
      <c r="D17" s="209"/>
      <c r="E17" s="209"/>
      <c r="F17" s="209"/>
      <c r="G17" s="209"/>
      <c r="H17" s="209"/>
      <c r="I17" s="209"/>
      <c r="J17" s="209"/>
      <c r="K17" s="209"/>
      <c r="L17" s="209"/>
      <c r="M17" s="209"/>
      <c r="N17" s="209"/>
      <c r="O17" s="209"/>
      <c r="P17" s="209"/>
      <c r="Q17" s="209"/>
      <c r="R17" s="209"/>
      <c r="S17" s="83"/>
    </row>
    <row r="18" spans="1:19" x14ac:dyDescent="0.2">
      <c r="A18" s="376" t="s">
        <v>25</v>
      </c>
      <c r="B18" s="413" t="s">
        <v>264</v>
      </c>
      <c r="C18" s="415" t="s">
        <v>265</v>
      </c>
      <c r="D18" s="423" t="s">
        <v>143</v>
      </c>
      <c r="E18" s="424"/>
      <c r="F18" s="424"/>
      <c r="G18" s="425"/>
      <c r="H18" s="417" t="s">
        <v>260</v>
      </c>
      <c r="I18" s="419" t="s">
        <v>261</v>
      </c>
      <c r="J18" s="421" t="s">
        <v>262</v>
      </c>
      <c r="K18" s="376" t="s">
        <v>263</v>
      </c>
      <c r="L18" s="374"/>
      <c r="M18" s="375"/>
      <c r="N18" s="373" t="s">
        <v>123</v>
      </c>
      <c r="O18" s="374"/>
      <c r="P18" s="374"/>
      <c r="Q18" s="374"/>
      <c r="R18" s="374"/>
      <c r="S18" s="375"/>
    </row>
    <row r="19" spans="1:19" ht="63.75" customHeight="1" thickBot="1" x14ac:dyDescent="0.25">
      <c r="A19" s="412"/>
      <c r="B19" s="414"/>
      <c r="C19" s="416"/>
      <c r="D19" s="44" t="s">
        <v>266</v>
      </c>
      <c r="E19" s="42" t="s">
        <v>257</v>
      </c>
      <c r="F19" s="207" t="s">
        <v>258</v>
      </c>
      <c r="G19" s="78" t="s">
        <v>259</v>
      </c>
      <c r="H19" s="418"/>
      <c r="I19" s="420"/>
      <c r="J19" s="422"/>
      <c r="K19" s="206" t="s">
        <v>142</v>
      </c>
      <c r="L19" s="207" t="s">
        <v>140</v>
      </c>
      <c r="M19" s="84" t="s">
        <v>141</v>
      </c>
      <c r="N19" s="126" t="s">
        <v>134</v>
      </c>
      <c r="O19" s="205" t="s">
        <v>135</v>
      </c>
      <c r="P19" s="207" t="s">
        <v>125</v>
      </c>
      <c r="Q19" s="207" t="s">
        <v>136</v>
      </c>
      <c r="R19" s="207" t="s">
        <v>124</v>
      </c>
      <c r="S19" s="84" t="s">
        <v>137</v>
      </c>
    </row>
    <row r="20" spans="1:19" x14ac:dyDescent="0.2">
      <c r="A20" s="128">
        <v>1</v>
      </c>
      <c r="B20" s="129"/>
      <c r="C20" s="129"/>
      <c r="D20" s="130"/>
      <c r="E20" s="131"/>
      <c r="F20" s="131"/>
      <c r="G20" s="107"/>
      <c r="H20" s="132"/>
      <c r="I20" s="129"/>
      <c r="J20" s="133"/>
      <c r="K20" s="132"/>
      <c r="L20" s="129"/>
      <c r="M20" s="133"/>
      <c r="N20" s="134">
        <f>IFERROR((K20+L20+M20),0)</f>
        <v>0</v>
      </c>
      <c r="O20" s="135">
        <f>IFERROR((N20*I20)*(J20/100),0)</f>
        <v>0</v>
      </c>
      <c r="P20" s="135">
        <f>IFERROR(((IF(I20&gt;=16,15,((I20*15)/16))*J20)/100)/H20,0)</f>
        <v>0</v>
      </c>
      <c r="Q20" s="135">
        <f>IFERROR(((IF(I20&gt;=16,30,((I20*30)/16))*J20)/100)/H20,0)</f>
        <v>0</v>
      </c>
      <c r="R20" s="136">
        <f>IFERROR(IF(B20="Pregrado",((IF(I20&gt;=16,VLOOKUP('P28'!G20,INFORMACION!$D:$E,2,FALSE)*N20,((VLOOKUP('P28'!G20,INFORMACION!$D:$E,2,FALSE)*N20)*I20)/16)))*(J20/100),((IF(I20&gt;=16,(VLOOKUP('P28'!G20,INFORMACION!$D:$E,2,FALSE)+10)*N20,(((VLOOKUP('P28'!G20,INFORMACION!$D:$E,2,FALSE)+10)*N20)*I20)/16)))*(J20/100)),0)</f>
        <v>0</v>
      </c>
      <c r="S20" s="85">
        <f>IFERROR(O20+P20+Q20+R20,0)</f>
        <v>0</v>
      </c>
    </row>
    <row r="21" spans="1:19" x14ac:dyDescent="0.2">
      <c r="A21" s="137">
        <v>2</v>
      </c>
      <c r="B21" s="138"/>
      <c r="C21" s="138"/>
      <c r="D21" s="139"/>
      <c r="E21" s="140"/>
      <c r="F21" s="138"/>
      <c r="G21" s="108"/>
      <c r="H21" s="141"/>
      <c r="I21" s="138"/>
      <c r="J21" s="142"/>
      <c r="K21" s="141"/>
      <c r="L21" s="138"/>
      <c r="M21" s="142"/>
      <c r="N21" s="143">
        <f t="shared" ref="N21:N26" si="0">IFERROR((K21+L21+M21),0)</f>
        <v>0</v>
      </c>
      <c r="O21" s="144">
        <f t="shared" ref="O21:O26" si="1">IFERROR((N21*I21)*(J21/100),0)</f>
        <v>0</v>
      </c>
      <c r="P21" s="144">
        <f t="shared" ref="P21:P26" si="2">IFERROR(((IF(I21&gt;=16,15,((I21*15)/16))*J21)/100)/H21,0)</f>
        <v>0</v>
      </c>
      <c r="Q21" s="144">
        <f t="shared" ref="Q21:Q26" si="3">IFERROR(((IF(I21&gt;=16,30,((I21*30)/16))*J21)/100)/H21,0)</f>
        <v>0</v>
      </c>
      <c r="R21" s="145">
        <f>IFERROR(IF(B21="Pregrado",((IF(I21&gt;=16,VLOOKUP('P28'!G21,INFORMACION!$D:$E,2,FALSE)*N21,((VLOOKUP('P28'!G21,INFORMACION!$D:$E,2,FALSE)*N21)*I21)/16)))*(J21/100),((IF(I21&gt;=16,(VLOOKUP('P28'!G21,INFORMACION!$D:$E,2,FALSE)+10)*N21,(((VLOOKUP('P28'!G21,INFORMACION!$D:$E,2,FALSE)+10)*N21)*I21)/16)))*(J21/100)),0)</f>
        <v>0</v>
      </c>
      <c r="S21" s="86">
        <f t="shared" ref="S21:S26" si="4">IFERROR(O21+P21+Q21+R21,0)</f>
        <v>0</v>
      </c>
    </row>
    <row r="22" spans="1:19" x14ac:dyDescent="0.2">
      <c r="A22" s="137">
        <v>3</v>
      </c>
      <c r="B22" s="138"/>
      <c r="C22" s="138"/>
      <c r="D22" s="139"/>
      <c r="E22" s="140"/>
      <c r="F22" s="138"/>
      <c r="G22" s="108"/>
      <c r="H22" s="141"/>
      <c r="I22" s="138"/>
      <c r="J22" s="142"/>
      <c r="K22" s="141"/>
      <c r="L22" s="138"/>
      <c r="M22" s="142"/>
      <c r="N22" s="143">
        <f t="shared" si="0"/>
        <v>0</v>
      </c>
      <c r="O22" s="144">
        <f t="shared" si="1"/>
        <v>0</v>
      </c>
      <c r="P22" s="144">
        <f t="shared" si="2"/>
        <v>0</v>
      </c>
      <c r="Q22" s="144">
        <f t="shared" si="3"/>
        <v>0</v>
      </c>
      <c r="R22" s="145">
        <f>IFERROR(IF(B22="Pregrado",((IF(I22&gt;=16,VLOOKUP('P28'!G22,INFORMACION!$D:$E,2,FALSE)*N22,((VLOOKUP('P28'!G22,INFORMACION!$D:$E,2,FALSE)*N22)*I22)/16)))*(J22/100),((IF(I22&gt;=16,(VLOOKUP('P28'!G22,INFORMACION!$D:$E,2,FALSE)+10)*N22,(((VLOOKUP('P28'!G22,INFORMACION!$D:$E,2,FALSE)+10)*N22)*I22)/16)))*(J22/100)),0)</f>
        <v>0</v>
      </c>
      <c r="S22" s="86">
        <f t="shared" si="4"/>
        <v>0</v>
      </c>
    </row>
    <row r="23" spans="1:19" x14ac:dyDescent="0.2">
      <c r="A23" s="137">
        <v>4</v>
      </c>
      <c r="B23" s="138"/>
      <c r="C23" s="138"/>
      <c r="D23" s="139"/>
      <c r="E23" s="140"/>
      <c r="F23" s="138"/>
      <c r="G23" s="108"/>
      <c r="H23" s="141"/>
      <c r="I23" s="138"/>
      <c r="J23" s="142"/>
      <c r="K23" s="141"/>
      <c r="L23" s="138"/>
      <c r="M23" s="142"/>
      <c r="N23" s="143">
        <f t="shared" si="0"/>
        <v>0</v>
      </c>
      <c r="O23" s="144">
        <f t="shared" si="1"/>
        <v>0</v>
      </c>
      <c r="P23" s="144">
        <f t="shared" si="2"/>
        <v>0</v>
      </c>
      <c r="Q23" s="144">
        <f t="shared" si="3"/>
        <v>0</v>
      </c>
      <c r="R23" s="145">
        <f>IFERROR(IF(B23="Pregrado",((IF(I23&gt;=16,VLOOKUP('P28'!G23,INFORMACION!$D:$E,2,FALSE)*N23,((VLOOKUP('P28'!G23,INFORMACION!$D:$E,2,FALSE)*N23)*I23)/16)))*(J23/100),((IF(I23&gt;=16,(VLOOKUP('P28'!G23,INFORMACION!$D:$E,2,FALSE)+10)*N23,(((VLOOKUP('P28'!G23,INFORMACION!$D:$E,2,FALSE)+10)*N23)*I23)/16)))*(J23/100)),0)</f>
        <v>0</v>
      </c>
      <c r="S23" s="86">
        <f t="shared" si="4"/>
        <v>0</v>
      </c>
    </row>
    <row r="24" spans="1:19" x14ac:dyDescent="0.2">
      <c r="A24" s="137">
        <v>5</v>
      </c>
      <c r="B24" s="138"/>
      <c r="C24" s="138"/>
      <c r="D24" s="139"/>
      <c r="E24" s="140"/>
      <c r="F24" s="138"/>
      <c r="G24" s="108"/>
      <c r="H24" s="141"/>
      <c r="I24" s="138"/>
      <c r="J24" s="142"/>
      <c r="K24" s="141"/>
      <c r="L24" s="138"/>
      <c r="M24" s="142"/>
      <c r="N24" s="143">
        <f t="shared" si="0"/>
        <v>0</v>
      </c>
      <c r="O24" s="144">
        <f t="shared" si="1"/>
        <v>0</v>
      </c>
      <c r="P24" s="144">
        <f t="shared" si="2"/>
        <v>0</v>
      </c>
      <c r="Q24" s="144">
        <f t="shared" si="3"/>
        <v>0</v>
      </c>
      <c r="R24" s="145">
        <f>IFERROR(IF(B24="Pregrado",((IF(I24&gt;=16,VLOOKUP('P28'!G24,INFORMACION!$D:$E,2,FALSE)*N24,((VLOOKUP('P28'!G24,INFORMACION!$D:$E,2,FALSE)*N24)*I24)/16)))*(J24/100),((IF(I24&gt;=16,(VLOOKUP('P28'!G24,INFORMACION!$D:$E,2,FALSE)+10)*N24,(((VLOOKUP('P28'!G24,INFORMACION!$D:$E,2,FALSE)+10)*N24)*I24)/16)))*(J24/100)),0)</f>
        <v>0</v>
      </c>
      <c r="S24" s="86">
        <f t="shared" si="4"/>
        <v>0</v>
      </c>
    </row>
    <row r="25" spans="1:19" x14ac:dyDescent="0.2">
      <c r="A25" s="137">
        <v>6</v>
      </c>
      <c r="B25" s="138"/>
      <c r="C25" s="138"/>
      <c r="D25" s="139"/>
      <c r="E25" s="138"/>
      <c r="F25" s="138"/>
      <c r="G25" s="108"/>
      <c r="H25" s="141"/>
      <c r="I25" s="138"/>
      <c r="J25" s="142"/>
      <c r="K25" s="141"/>
      <c r="L25" s="138"/>
      <c r="M25" s="142"/>
      <c r="N25" s="143">
        <f t="shared" si="0"/>
        <v>0</v>
      </c>
      <c r="O25" s="144">
        <f t="shared" si="1"/>
        <v>0</v>
      </c>
      <c r="P25" s="144">
        <f t="shared" si="2"/>
        <v>0</v>
      </c>
      <c r="Q25" s="144">
        <f t="shared" si="3"/>
        <v>0</v>
      </c>
      <c r="R25" s="145">
        <f>IFERROR(IF(B25="Pregrado",((IF(I25&gt;=16,VLOOKUP('P28'!G25,INFORMACION!$D:$E,2,FALSE)*N25,((VLOOKUP('P28'!G25,INFORMACION!$D:$E,2,FALSE)*N25)*I25)/16)))*(J25/100),((IF(I25&gt;=16,(VLOOKUP('P28'!G25,INFORMACION!$D:$E,2,FALSE)+10)*N25,(((VLOOKUP('P28'!G25,INFORMACION!$D:$E,2,FALSE)+10)*N25)*I25)/16)))*(J25/100)),0)</f>
        <v>0</v>
      </c>
      <c r="S25" s="86">
        <f t="shared" si="4"/>
        <v>0</v>
      </c>
    </row>
    <row r="26" spans="1:19" ht="13.5" thickBot="1" x14ac:dyDescent="0.25">
      <c r="A26" s="146">
        <v>7</v>
      </c>
      <c r="B26" s="147"/>
      <c r="C26" s="147"/>
      <c r="D26" s="148"/>
      <c r="E26" s="147"/>
      <c r="F26" s="147"/>
      <c r="G26" s="109"/>
      <c r="H26" s="149"/>
      <c r="I26" s="147"/>
      <c r="J26" s="150"/>
      <c r="K26" s="149"/>
      <c r="L26" s="147"/>
      <c r="M26" s="150"/>
      <c r="N26" s="151">
        <f t="shared" si="0"/>
        <v>0</v>
      </c>
      <c r="O26" s="152">
        <f t="shared" si="1"/>
        <v>0</v>
      </c>
      <c r="P26" s="152">
        <f t="shared" si="2"/>
        <v>0</v>
      </c>
      <c r="Q26" s="152">
        <f t="shared" si="3"/>
        <v>0</v>
      </c>
      <c r="R26" s="153">
        <f>IFERROR(IF(B26="Pregrado",((IF(I26&gt;=16,VLOOKUP('P28'!G26,INFORMACION!$D:$E,2,FALSE)*N26,((VLOOKUP('P28'!G26,INFORMACION!$D:$E,2,FALSE)*N26)*I26)/16)))*(J26/100),((IF(I26&gt;=16,(VLOOKUP('P28'!G26,INFORMACION!$D:$E,2,FALSE)+10)*N26,(((VLOOKUP('P28'!G26,INFORMACION!$D:$E,2,FALSE)+10)*N26)*I26)/16)))*(J26/100)),0)</f>
        <v>0</v>
      </c>
      <c r="S26" s="87">
        <f t="shared" si="4"/>
        <v>0</v>
      </c>
    </row>
    <row r="27" spans="1:19" ht="1.5" customHeight="1" thickBot="1" x14ac:dyDescent="0.25">
      <c r="A27" s="154"/>
      <c r="B27" s="155"/>
      <c r="C27" s="110"/>
      <c r="D27" s="156" t="s">
        <v>270</v>
      </c>
      <c r="E27" s="155"/>
      <c r="F27" s="155"/>
      <c r="G27" s="110"/>
      <c r="H27" s="157">
        <v>1</v>
      </c>
      <c r="I27" s="158">
        <v>16</v>
      </c>
      <c r="J27" s="159">
        <v>100</v>
      </c>
      <c r="K27" s="154"/>
      <c r="L27" s="155"/>
      <c r="M27" s="88"/>
      <c r="N27" s="160"/>
      <c r="O27" s="155"/>
      <c r="P27" s="155"/>
      <c r="Q27" s="155"/>
      <c r="R27" s="155"/>
      <c r="S27" s="88"/>
    </row>
    <row r="28" spans="1:19" ht="15.75" thickBot="1" x14ac:dyDescent="0.25">
      <c r="A28" s="426" t="s">
        <v>144</v>
      </c>
      <c r="B28" s="427"/>
      <c r="C28" s="427"/>
      <c r="D28" s="427"/>
      <c r="E28" s="427"/>
      <c r="F28" s="427"/>
      <c r="G28" s="427"/>
      <c r="H28" s="427"/>
      <c r="I28" s="427"/>
      <c r="J28" s="428"/>
      <c r="K28" s="161">
        <f>SUM(K20:K26)</f>
        <v>0</v>
      </c>
      <c r="L28" s="162">
        <f t="shared" ref="L28:S28" si="5">SUM(L20:L26)</f>
        <v>0</v>
      </c>
      <c r="M28" s="89">
        <f t="shared" si="5"/>
        <v>0</v>
      </c>
      <c r="N28" s="163">
        <f t="shared" si="5"/>
        <v>0</v>
      </c>
      <c r="O28" s="162">
        <f t="shared" si="5"/>
        <v>0</v>
      </c>
      <c r="P28" s="162">
        <f t="shared" si="5"/>
        <v>0</v>
      </c>
      <c r="Q28" s="162">
        <f t="shared" si="5"/>
        <v>0</v>
      </c>
      <c r="R28" s="162">
        <f t="shared" si="5"/>
        <v>0</v>
      </c>
      <c r="S28" s="89">
        <f t="shared" si="5"/>
        <v>0</v>
      </c>
    </row>
    <row r="29" spans="1:19" ht="15.75" thickBot="1" x14ac:dyDescent="0.25">
      <c r="A29" s="426" t="s">
        <v>150</v>
      </c>
      <c r="B29" s="427"/>
      <c r="C29" s="427"/>
      <c r="D29" s="427"/>
      <c r="E29" s="427"/>
      <c r="F29" s="427"/>
      <c r="G29" s="427"/>
      <c r="H29" s="427"/>
      <c r="I29" s="427"/>
      <c r="J29" s="428"/>
      <c r="K29" s="161">
        <v>0</v>
      </c>
      <c r="L29" s="162">
        <v>0</v>
      </c>
      <c r="M29" s="89">
        <v>0</v>
      </c>
      <c r="N29" s="163">
        <v>0</v>
      </c>
      <c r="O29" s="162">
        <v>0</v>
      </c>
      <c r="P29" s="162">
        <f>VLOOKUP(G16,INFORMACION!T:V,2,FALSE)</f>
        <v>0</v>
      </c>
      <c r="Q29" s="162">
        <f>VLOOKUP(G16,INFORMACION!T:V,3,FALSE)</f>
        <v>0</v>
      </c>
      <c r="R29" s="162">
        <v>0</v>
      </c>
      <c r="S29" s="89">
        <f>SUM(P29:Q29)</f>
        <v>0</v>
      </c>
    </row>
    <row r="30" spans="1:19" ht="15.75" thickBot="1" x14ac:dyDescent="0.25">
      <c r="A30" s="426" t="s">
        <v>274</v>
      </c>
      <c r="B30" s="427"/>
      <c r="C30" s="427"/>
      <c r="D30" s="427"/>
      <c r="E30" s="427"/>
      <c r="F30" s="427"/>
      <c r="G30" s="427"/>
      <c r="H30" s="427"/>
      <c r="I30" s="427"/>
      <c r="J30" s="428"/>
      <c r="K30" s="161">
        <f>SUM(K28:K29)</f>
        <v>0</v>
      </c>
      <c r="L30" s="162">
        <f t="shared" ref="L30:S30" si="6">SUM(L28:L29)</f>
        <v>0</v>
      </c>
      <c r="M30" s="89">
        <f t="shared" si="6"/>
        <v>0</v>
      </c>
      <c r="N30" s="163">
        <f t="shared" si="6"/>
        <v>0</v>
      </c>
      <c r="O30" s="162">
        <f t="shared" si="6"/>
        <v>0</v>
      </c>
      <c r="P30" s="162">
        <f t="shared" si="6"/>
        <v>0</v>
      </c>
      <c r="Q30" s="162">
        <f t="shared" si="6"/>
        <v>0</v>
      </c>
      <c r="R30" s="162">
        <f t="shared" si="6"/>
        <v>0</v>
      </c>
      <c r="S30" s="89">
        <f t="shared" si="6"/>
        <v>0</v>
      </c>
    </row>
    <row r="31" spans="1:19" ht="10.5" customHeight="1" x14ac:dyDescent="0.2">
      <c r="A31" s="164"/>
      <c r="B31" s="111"/>
      <c r="C31" s="111"/>
      <c r="D31" s="165"/>
      <c r="E31" s="111"/>
      <c r="F31" s="111"/>
      <c r="G31" s="111"/>
      <c r="H31" s="111"/>
      <c r="I31" s="111"/>
      <c r="J31" s="111"/>
      <c r="K31" s="111"/>
      <c r="L31" s="111"/>
      <c r="M31" s="111"/>
      <c r="N31" s="111"/>
      <c r="O31" s="111"/>
      <c r="P31" s="111"/>
      <c r="Q31" s="111"/>
      <c r="R31" s="111"/>
      <c r="S31" s="90"/>
    </row>
    <row r="32" spans="1:19" ht="13.5" thickBot="1" x14ac:dyDescent="0.25"/>
    <row r="33" spans="1:19" ht="13.5" thickBot="1" x14ac:dyDescent="0.25">
      <c r="G33" s="402" t="s">
        <v>152</v>
      </c>
      <c r="H33" s="403"/>
      <c r="I33" s="403"/>
      <c r="J33" s="403"/>
      <c r="K33" s="403"/>
      <c r="L33" s="403"/>
      <c r="M33" s="403"/>
      <c r="N33" s="404"/>
      <c r="Q33" s="124"/>
    </row>
    <row r="34" spans="1:19" ht="13.5" thickBot="1" x14ac:dyDescent="0.25">
      <c r="G34" s="400" t="s">
        <v>151</v>
      </c>
      <c r="H34" s="396"/>
      <c r="I34" s="396"/>
      <c r="J34" s="396"/>
      <c r="K34" s="396"/>
      <c r="L34" s="401"/>
      <c r="M34" s="400" t="s">
        <v>126</v>
      </c>
      <c r="N34" s="444"/>
      <c r="Q34" s="100"/>
    </row>
    <row r="35" spans="1:19" ht="16.5" thickBot="1" x14ac:dyDescent="0.25">
      <c r="G35" s="397" t="s">
        <v>275</v>
      </c>
      <c r="H35" s="398"/>
      <c r="I35" s="398"/>
      <c r="J35" s="398"/>
      <c r="K35" s="398"/>
      <c r="L35" s="399"/>
      <c r="M35" s="445">
        <f>S30</f>
        <v>0</v>
      </c>
      <c r="N35" s="446"/>
      <c r="Q35" s="124"/>
    </row>
    <row r="36" spans="1:19" x14ac:dyDescent="0.2">
      <c r="G36" s="112"/>
      <c r="H36" s="112"/>
      <c r="I36" s="112"/>
      <c r="J36" s="112"/>
      <c r="K36" s="112"/>
      <c r="L36" s="112"/>
      <c r="M36" s="167"/>
      <c r="N36" s="167"/>
      <c r="Q36" s="124"/>
    </row>
    <row r="37" spans="1:19" ht="13.5" thickBot="1" x14ac:dyDescent="0.25">
      <c r="G37" s="112"/>
      <c r="H37" s="112"/>
      <c r="I37" s="112"/>
      <c r="J37" s="112"/>
      <c r="K37" s="112"/>
      <c r="L37" s="112"/>
      <c r="M37" s="167"/>
      <c r="N37" s="167"/>
      <c r="Q37" s="124"/>
    </row>
    <row r="38" spans="1:19" ht="13.5" thickBot="1" x14ac:dyDescent="0.25">
      <c r="A38" s="405" t="s">
        <v>38</v>
      </c>
      <c r="B38" s="406"/>
      <c r="C38" s="406"/>
      <c r="D38" s="406"/>
      <c r="E38" s="406"/>
      <c r="F38" s="406"/>
      <c r="G38" s="407"/>
      <c r="H38" s="97"/>
      <c r="I38" s="402" t="s">
        <v>157</v>
      </c>
      <c r="J38" s="403"/>
      <c r="K38" s="403"/>
      <c r="L38" s="403"/>
      <c r="M38" s="403"/>
      <c r="N38" s="403"/>
      <c r="O38" s="403"/>
      <c r="P38" s="403"/>
      <c r="Q38" s="403"/>
      <c r="R38" s="403"/>
      <c r="S38" s="404"/>
    </row>
    <row r="39" spans="1:19" ht="13.5" thickBot="1" x14ac:dyDescent="0.25">
      <c r="A39" s="204" t="s">
        <v>25</v>
      </c>
      <c r="B39" s="396" t="s">
        <v>121</v>
      </c>
      <c r="C39" s="396"/>
      <c r="D39" s="396"/>
      <c r="E39" s="396" t="s">
        <v>154</v>
      </c>
      <c r="F39" s="396"/>
      <c r="G39" s="210" t="s">
        <v>155</v>
      </c>
      <c r="I39" s="92" t="s">
        <v>25</v>
      </c>
      <c r="J39" s="400" t="s">
        <v>121</v>
      </c>
      <c r="K39" s="396"/>
      <c r="L39" s="396"/>
      <c r="M39" s="396"/>
      <c r="N39" s="444"/>
      <c r="O39" s="451" t="s">
        <v>154</v>
      </c>
      <c r="P39" s="452"/>
      <c r="Q39" s="452"/>
      <c r="R39" s="453"/>
      <c r="S39" s="92" t="s">
        <v>159</v>
      </c>
    </row>
    <row r="40" spans="1:19" ht="20.100000000000001" customHeight="1" x14ac:dyDescent="0.2">
      <c r="A40" s="169">
        <v>1</v>
      </c>
      <c r="B40" s="450"/>
      <c r="C40" s="450"/>
      <c r="D40" s="450"/>
      <c r="E40" s="454"/>
      <c r="F40" s="454"/>
      <c r="G40" s="93"/>
      <c r="I40" s="169">
        <v>1</v>
      </c>
      <c r="J40" s="450"/>
      <c r="K40" s="450"/>
      <c r="L40" s="450"/>
      <c r="M40" s="450"/>
      <c r="N40" s="450"/>
      <c r="O40" s="458"/>
      <c r="P40" s="459"/>
      <c r="Q40" s="459"/>
      <c r="R40" s="460"/>
      <c r="S40" s="93"/>
    </row>
    <row r="41" spans="1:19" ht="20.100000000000001" customHeight="1" x14ac:dyDescent="0.2">
      <c r="A41" s="137">
        <v>2</v>
      </c>
      <c r="B41" s="450"/>
      <c r="C41" s="450"/>
      <c r="D41" s="450"/>
      <c r="E41" s="436"/>
      <c r="F41" s="436"/>
      <c r="G41" s="99"/>
      <c r="I41" s="137">
        <v>2</v>
      </c>
      <c r="J41" s="450"/>
      <c r="K41" s="450"/>
      <c r="L41" s="450"/>
      <c r="M41" s="450"/>
      <c r="N41" s="450"/>
      <c r="O41" s="438"/>
      <c r="P41" s="439"/>
      <c r="Q41" s="439"/>
      <c r="R41" s="440"/>
      <c r="S41" s="94"/>
    </row>
    <row r="42" spans="1:19" ht="20.100000000000001" customHeight="1" x14ac:dyDescent="0.2">
      <c r="A42" s="137">
        <v>3</v>
      </c>
      <c r="B42" s="450"/>
      <c r="C42" s="450"/>
      <c r="D42" s="450"/>
      <c r="E42" s="436"/>
      <c r="F42" s="436"/>
      <c r="G42" s="94"/>
      <c r="I42" s="137">
        <v>3</v>
      </c>
      <c r="J42" s="450"/>
      <c r="K42" s="450"/>
      <c r="L42" s="450"/>
      <c r="M42" s="450"/>
      <c r="N42" s="450"/>
      <c r="O42" s="438"/>
      <c r="P42" s="439"/>
      <c r="Q42" s="439"/>
      <c r="R42" s="440"/>
      <c r="S42" s="94"/>
    </row>
    <row r="43" spans="1:19" ht="20.100000000000001" customHeight="1" x14ac:dyDescent="0.2">
      <c r="A43" s="137">
        <v>4</v>
      </c>
      <c r="B43" s="450"/>
      <c r="C43" s="450"/>
      <c r="D43" s="450"/>
      <c r="E43" s="436"/>
      <c r="F43" s="436"/>
      <c r="G43" s="94"/>
      <c r="I43" s="137">
        <v>4</v>
      </c>
      <c r="J43" s="450"/>
      <c r="K43" s="450"/>
      <c r="L43" s="450"/>
      <c r="M43" s="450"/>
      <c r="N43" s="450"/>
      <c r="O43" s="438"/>
      <c r="P43" s="439"/>
      <c r="Q43" s="439"/>
      <c r="R43" s="440"/>
      <c r="S43" s="94"/>
    </row>
    <row r="44" spans="1:19" ht="20.100000000000001" customHeight="1" thickBot="1" x14ac:dyDescent="0.25">
      <c r="A44" s="170">
        <v>5</v>
      </c>
      <c r="B44" s="450"/>
      <c r="C44" s="450"/>
      <c r="D44" s="450"/>
      <c r="E44" s="437"/>
      <c r="F44" s="437"/>
      <c r="G44" s="95"/>
      <c r="H44" s="97"/>
      <c r="I44" s="170">
        <v>5</v>
      </c>
      <c r="J44" s="450"/>
      <c r="K44" s="450"/>
      <c r="L44" s="450"/>
      <c r="M44" s="450"/>
      <c r="N44" s="450"/>
      <c r="O44" s="441"/>
      <c r="P44" s="442"/>
      <c r="Q44" s="442"/>
      <c r="R44" s="443"/>
      <c r="S44" s="95"/>
    </row>
    <row r="45" spans="1:19" ht="13.5" thickBot="1" x14ac:dyDescent="0.25">
      <c r="A45" s="455" t="s">
        <v>156</v>
      </c>
      <c r="B45" s="456"/>
      <c r="C45" s="456"/>
      <c r="D45" s="456"/>
      <c r="E45" s="456"/>
      <c r="F45" s="456"/>
      <c r="G45" s="211">
        <f>SUM(G40:G44)</f>
        <v>0</v>
      </c>
      <c r="H45" s="97"/>
      <c r="I45" s="455" t="s">
        <v>160</v>
      </c>
      <c r="J45" s="456"/>
      <c r="K45" s="456"/>
      <c r="L45" s="456"/>
      <c r="M45" s="456"/>
      <c r="N45" s="456"/>
      <c r="O45" s="456"/>
      <c r="P45" s="456"/>
      <c r="Q45" s="456"/>
      <c r="R45" s="457"/>
      <c r="S45" s="96">
        <f>SUM(S40:S44)</f>
        <v>0</v>
      </c>
    </row>
    <row r="46" spans="1:19" ht="13.5" thickBot="1" x14ac:dyDescent="0.25">
      <c r="A46" s="97"/>
      <c r="B46" s="97"/>
      <c r="C46" s="97"/>
      <c r="D46" s="171"/>
      <c r="E46" s="97"/>
      <c r="F46" s="97"/>
      <c r="G46" s="97"/>
      <c r="H46" s="97"/>
      <c r="I46" s="97"/>
      <c r="J46" s="97"/>
      <c r="K46" s="97"/>
      <c r="L46" s="97"/>
      <c r="M46" s="97"/>
      <c r="N46" s="97"/>
      <c r="O46" s="97"/>
      <c r="P46" s="97"/>
      <c r="Q46" s="97"/>
      <c r="R46" s="97"/>
      <c r="S46" s="97"/>
    </row>
    <row r="47" spans="1:19" ht="13.5" thickBot="1" x14ac:dyDescent="0.25">
      <c r="A47" s="447" t="s">
        <v>245</v>
      </c>
      <c r="B47" s="448"/>
      <c r="C47" s="448"/>
      <c r="D47" s="448"/>
      <c r="E47" s="448"/>
      <c r="F47" s="448"/>
      <c r="G47" s="449"/>
      <c r="H47" s="97"/>
      <c r="I47" s="402" t="s">
        <v>246</v>
      </c>
      <c r="J47" s="403"/>
      <c r="K47" s="403"/>
      <c r="L47" s="403"/>
      <c r="M47" s="403"/>
      <c r="N47" s="403"/>
      <c r="O47" s="403"/>
      <c r="P47" s="403"/>
      <c r="Q47" s="403"/>
      <c r="R47" s="403"/>
      <c r="S47" s="404"/>
    </row>
    <row r="48" spans="1:19" ht="13.5" thickBot="1" x14ac:dyDescent="0.25">
      <c r="A48" s="204" t="s">
        <v>25</v>
      </c>
      <c r="B48" s="396" t="s">
        <v>121</v>
      </c>
      <c r="C48" s="396"/>
      <c r="D48" s="396"/>
      <c r="E48" s="396" t="s">
        <v>174</v>
      </c>
      <c r="F48" s="396"/>
      <c r="G48" s="210" t="s">
        <v>155</v>
      </c>
      <c r="H48" s="97"/>
      <c r="I48" s="92" t="s">
        <v>25</v>
      </c>
      <c r="J48" s="400" t="s">
        <v>121</v>
      </c>
      <c r="K48" s="396"/>
      <c r="L48" s="396"/>
      <c r="M48" s="396"/>
      <c r="N48" s="444"/>
      <c r="O48" s="451" t="s">
        <v>154</v>
      </c>
      <c r="P48" s="452"/>
      <c r="Q48" s="452"/>
      <c r="R48" s="453"/>
      <c r="S48" s="92" t="s">
        <v>159</v>
      </c>
    </row>
    <row r="49" spans="1:19" x14ac:dyDescent="0.2">
      <c r="A49" s="172">
        <v>1</v>
      </c>
      <c r="B49" s="450"/>
      <c r="C49" s="450"/>
      <c r="D49" s="450"/>
      <c r="E49" s="464"/>
      <c r="F49" s="464"/>
      <c r="G49" s="98"/>
      <c r="H49" s="97"/>
      <c r="I49" s="172">
        <v>1</v>
      </c>
      <c r="J49" s="450"/>
      <c r="K49" s="450"/>
      <c r="L49" s="450"/>
      <c r="M49" s="450"/>
      <c r="N49" s="450"/>
      <c r="O49" s="461"/>
      <c r="P49" s="462"/>
      <c r="Q49" s="462"/>
      <c r="R49" s="463"/>
      <c r="S49" s="98"/>
    </row>
    <row r="50" spans="1:19" x14ac:dyDescent="0.2">
      <c r="A50" s="173">
        <v>2</v>
      </c>
      <c r="B50" s="450"/>
      <c r="C50" s="450"/>
      <c r="D50" s="450"/>
      <c r="E50" s="465"/>
      <c r="F50" s="465"/>
      <c r="G50" s="99"/>
      <c r="H50" s="97"/>
      <c r="I50" s="173">
        <v>2</v>
      </c>
      <c r="J50" s="450"/>
      <c r="K50" s="450"/>
      <c r="L50" s="450"/>
      <c r="M50" s="450"/>
      <c r="N50" s="450"/>
      <c r="O50" s="469"/>
      <c r="P50" s="470"/>
      <c r="Q50" s="470"/>
      <c r="R50" s="471"/>
      <c r="S50" s="99"/>
    </row>
    <row r="51" spans="1:19" x14ac:dyDescent="0.2">
      <c r="A51" s="173">
        <v>3</v>
      </c>
      <c r="B51" s="450"/>
      <c r="C51" s="450"/>
      <c r="D51" s="450"/>
      <c r="E51" s="465"/>
      <c r="F51" s="465"/>
      <c r="G51" s="99"/>
      <c r="H51" s="97"/>
      <c r="I51" s="173">
        <v>3</v>
      </c>
      <c r="J51" s="450"/>
      <c r="K51" s="450"/>
      <c r="L51" s="450"/>
      <c r="M51" s="450"/>
      <c r="N51" s="450"/>
      <c r="O51" s="469"/>
      <c r="P51" s="470"/>
      <c r="Q51" s="470"/>
      <c r="R51" s="471"/>
      <c r="S51" s="99"/>
    </row>
    <row r="52" spans="1:19" x14ac:dyDescent="0.2">
      <c r="A52" s="173">
        <v>4</v>
      </c>
      <c r="B52" s="450"/>
      <c r="C52" s="450"/>
      <c r="D52" s="450"/>
      <c r="E52" s="465"/>
      <c r="F52" s="465"/>
      <c r="G52" s="99"/>
      <c r="H52" s="97"/>
      <c r="I52" s="173">
        <v>4</v>
      </c>
      <c r="J52" s="450"/>
      <c r="K52" s="450"/>
      <c r="L52" s="450"/>
      <c r="M52" s="450"/>
      <c r="N52" s="450"/>
      <c r="O52" s="469"/>
      <c r="P52" s="470"/>
      <c r="Q52" s="470"/>
      <c r="R52" s="471"/>
      <c r="S52" s="99"/>
    </row>
    <row r="53" spans="1:19" ht="13.5" thickBot="1" x14ac:dyDescent="0.25">
      <c r="A53" s="170">
        <v>5</v>
      </c>
      <c r="B53" s="450"/>
      <c r="C53" s="450"/>
      <c r="D53" s="450"/>
      <c r="E53" s="472"/>
      <c r="F53" s="472"/>
      <c r="G53" s="95"/>
      <c r="H53" s="97"/>
      <c r="I53" s="170">
        <v>5</v>
      </c>
      <c r="J53" s="450"/>
      <c r="K53" s="450"/>
      <c r="L53" s="450"/>
      <c r="M53" s="450"/>
      <c r="N53" s="450"/>
      <c r="O53" s="466"/>
      <c r="P53" s="467"/>
      <c r="Q53" s="467"/>
      <c r="R53" s="468"/>
      <c r="S53" s="95"/>
    </row>
    <row r="54" spans="1:19" ht="13.5" thickBot="1" x14ac:dyDescent="0.25">
      <c r="A54" s="455" t="s">
        <v>182</v>
      </c>
      <c r="B54" s="456"/>
      <c r="C54" s="456"/>
      <c r="D54" s="456"/>
      <c r="E54" s="456"/>
      <c r="F54" s="456"/>
      <c r="G54" s="211">
        <f>IF(SUM(G49:G53)&gt;40,40,SUM(G49:G53))</f>
        <v>0</v>
      </c>
      <c r="H54" s="97"/>
      <c r="I54" s="455" t="s">
        <v>181</v>
      </c>
      <c r="J54" s="456"/>
      <c r="K54" s="456"/>
      <c r="L54" s="456"/>
      <c r="M54" s="456"/>
      <c r="N54" s="456"/>
      <c r="O54" s="456"/>
      <c r="P54" s="456"/>
      <c r="Q54" s="456"/>
      <c r="R54" s="457"/>
      <c r="S54" s="96">
        <f>IF(SUM(S49:S53)&gt;30,30,SUM(S49:S53))</f>
        <v>0</v>
      </c>
    </row>
    <row r="55" spans="1:19" ht="13.5" thickBot="1" x14ac:dyDescent="0.25">
      <c r="A55" s="209"/>
      <c r="B55" s="209"/>
      <c r="C55" s="209"/>
      <c r="D55" s="209"/>
      <c r="E55" s="209"/>
      <c r="F55" s="209"/>
      <c r="G55" s="100"/>
      <c r="H55" s="97"/>
      <c r="I55" s="209"/>
      <c r="J55" s="209"/>
      <c r="K55" s="209"/>
      <c r="L55" s="209"/>
      <c r="M55" s="209"/>
      <c r="N55" s="209"/>
      <c r="O55" s="209"/>
      <c r="P55" s="209"/>
      <c r="Q55" s="209"/>
      <c r="R55" s="209"/>
      <c r="S55" s="100"/>
    </row>
    <row r="56" spans="1:19" ht="13.5" thickBot="1" x14ac:dyDescent="0.25">
      <c r="A56" s="447" t="s">
        <v>190</v>
      </c>
      <c r="B56" s="448"/>
      <c r="C56" s="448"/>
      <c r="D56" s="448"/>
      <c r="E56" s="448"/>
      <c r="F56" s="448"/>
      <c r="G56" s="449"/>
      <c r="H56" s="97"/>
      <c r="I56" s="402" t="s">
        <v>254</v>
      </c>
      <c r="J56" s="403"/>
      <c r="K56" s="403"/>
      <c r="L56" s="403"/>
      <c r="M56" s="403"/>
      <c r="N56" s="403"/>
      <c r="O56" s="403"/>
      <c r="P56" s="403"/>
      <c r="Q56" s="403"/>
      <c r="R56" s="403"/>
      <c r="S56" s="404"/>
    </row>
    <row r="57" spans="1:19" ht="13.5" thickBot="1" x14ac:dyDescent="0.25">
      <c r="A57" s="204" t="s">
        <v>25</v>
      </c>
      <c r="B57" s="396" t="s">
        <v>121</v>
      </c>
      <c r="C57" s="396"/>
      <c r="D57" s="396"/>
      <c r="E57" s="396" t="s">
        <v>196</v>
      </c>
      <c r="F57" s="396"/>
      <c r="G57" s="210" t="s">
        <v>155</v>
      </c>
      <c r="H57" s="97"/>
      <c r="I57" s="92" t="s">
        <v>25</v>
      </c>
      <c r="J57" s="400" t="s">
        <v>210</v>
      </c>
      <c r="K57" s="396"/>
      <c r="L57" s="396"/>
      <c r="M57" s="396"/>
      <c r="N57" s="444"/>
      <c r="O57" s="451" t="s">
        <v>215</v>
      </c>
      <c r="P57" s="452"/>
      <c r="Q57" s="452"/>
      <c r="R57" s="453"/>
      <c r="S57" s="92" t="s">
        <v>159</v>
      </c>
    </row>
    <row r="58" spans="1:19" ht="21.95" customHeight="1" x14ac:dyDescent="0.2">
      <c r="A58" s="172">
        <v>1</v>
      </c>
      <c r="B58" s="450"/>
      <c r="C58" s="450"/>
      <c r="D58" s="450"/>
      <c r="E58" s="454"/>
      <c r="F58" s="454"/>
      <c r="G58" s="98"/>
      <c r="H58" s="97"/>
      <c r="I58" s="172">
        <v>1</v>
      </c>
      <c r="J58" s="450"/>
      <c r="K58" s="450"/>
      <c r="L58" s="450"/>
      <c r="M58" s="450"/>
      <c r="N58" s="450"/>
      <c r="O58" s="473"/>
      <c r="P58" s="474"/>
      <c r="Q58" s="474"/>
      <c r="R58" s="475"/>
      <c r="S58" s="98"/>
    </row>
    <row r="59" spans="1:19" ht="21.95" customHeight="1" thickBot="1" x14ac:dyDescent="0.25">
      <c r="A59" s="173">
        <v>2</v>
      </c>
      <c r="B59" s="450"/>
      <c r="C59" s="450"/>
      <c r="D59" s="450"/>
      <c r="E59" s="476"/>
      <c r="F59" s="477"/>
      <c r="G59" s="98"/>
      <c r="H59" s="97"/>
      <c r="I59" s="173">
        <v>2</v>
      </c>
      <c r="J59" s="450"/>
      <c r="K59" s="450"/>
      <c r="L59" s="450"/>
      <c r="M59" s="450"/>
      <c r="N59" s="450"/>
      <c r="O59" s="438"/>
      <c r="P59" s="439"/>
      <c r="Q59" s="439"/>
      <c r="R59" s="440"/>
      <c r="S59" s="99"/>
    </row>
    <row r="60" spans="1:19" ht="13.5" thickBot="1" x14ac:dyDescent="0.25">
      <c r="A60" s="455" t="s">
        <v>201</v>
      </c>
      <c r="B60" s="456"/>
      <c r="C60" s="456"/>
      <c r="D60" s="456"/>
      <c r="E60" s="456"/>
      <c r="F60" s="456"/>
      <c r="G60" s="211">
        <f>SUM(G58:G59)</f>
        <v>0</v>
      </c>
      <c r="H60" s="97"/>
      <c r="I60" s="455" t="s">
        <v>216</v>
      </c>
      <c r="J60" s="456"/>
      <c r="K60" s="456"/>
      <c r="L60" s="456"/>
      <c r="M60" s="456"/>
      <c r="N60" s="456"/>
      <c r="O60" s="456"/>
      <c r="P60" s="456"/>
      <c r="Q60" s="456"/>
      <c r="R60" s="457"/>
      <c r="S60" s="96">
        <f>SUM(S58:S59)</f>
        <v>0</v>
      </c>
    </row>
    <row r="61" spans="1:19" ht="13.5" thickBot="1" x14ac:dyDescent="0.25">
      <c r="A61" s="209"/>
      <c r="B61" s="209"/>
      <c r="C61" s="209"/>
      <c r="D61" s="209"/>
      <c r="E61" s="209"/>
      <c r="F61" s="209"/>
      <c r="G61" s="100"/>
      <c r="H61" s="97"/>
      <c r="I61" s="97"/>
      <c r="J61" s="97"/>
      <c r="K61" s="97"/>
      <c r="L61" s="97"/>
      <c r="M61" s="97"/>
      <c r="N61" s="97"/>
      <c r="O61" s="97"/>
      <c r="P61" s="97"/>
      <c r="Q61" s="97"/>
      <c r="R61" s="97"/>
      <c r="S61" s="97"/>
    </row>
    <row r="62" spans="1:19" ht="13.5" thickBot="1" x14ac:dyDescent="0.25">
      <c r="A62" s="447" t="s">
        <v>247</v>
      </c>
      <c r="B62" s="448"/>
      <c r="C62" s="448"/>
      <c r="D62" s="448"/>
      <c r="E62" s="448"/>
      <c r="F62" s="448"/>
      <c r="G62" s="449"/>
      <c r="H62" s="97"/>
      <c r="I62" s="402" t="s">
        <v>248</v>
      </c>
      <c r="J62" s="403"/>
      <c r="K62" s="403"/>
      <c r="L62" s="403"/>
      <c r="M62" s="403"/>
      <c r="N62" s="403"/>
      <c r="O62" s="403"/>
      <c r="P62" s="403"/>
      <c r="Q62" s="403"/>
      <c r="R62" s="403"/>
      <c r="S62" s="404"/>
    </row>
    <row r="63" spans="1:19" ht="13.5" thickBot="1" x14ac:dyDescent="0.25">
      <c r="A63" s="204" t="s">
        <v>25</v>
      </c>
      <c r="B63" s="396" t="s">
        <v>113</v>
      </c>
      <c r="C63" s="396"/>
      <c r="D63" s="396"/>
      <c r="E63" s="396" t="s">
        <v>183</v>
      </c>
      <c r="F63" s="396"/>
      <c r="G63" s="210" t="s">
        <v>155</v>
      </c>
      <c r="H63" s="97"/>
      <c r="I63" s="92" t="s">
        <v>25</v>
      </c>
      <c r="J63" s="400" t="s">
        <v>188</v>
      </c>
      <c r="K63" s="396"/>
      <c r="L63" s="396"/>
      <c r="M63" s="396"/>
      <c r="N63" s="444"/>
      <c r="O63" s="451" t="s">
        <v>154</v>
      </c>
      <c r="P63" s="452"/>
      <c r="Q63" s="452"/>
      <c r="R63" s="453"/>
      <c r="S63" s="92" t="s">
        <v>159</v>
      </c>
    </row>
    <row r="64" spans="1:19" ht="20.100000000000001" customHeight="1" x14ac:dyDescent="0.2">
      <c r="A64" s="172">
        <v>1</v>
      </c>
      <c r="B64" s="450"/>
      <c r="C64" s="450"/>
      <c r="D64" s="450"/>
      <c r="E64" s="454"/>
      <c r="F64" s="454"/>
      <c r="G64" s="98"/>
      <c r="H64" s="97"/>
      <c r="I64" s="172">
        <v>1</v>
      </c>
      <c r="J64" s="450"/>
      <c r="K64" s="450"/>
      <c r="L64" s="450"/>
      <c r="M64" s="450"/>
      <c r="N64" s="450"/>
      <c r="O64" s="473"/>
      <c r="P64" s="474"/>
      <c r="Q64" s="474"/>
      <c r="R64" s="475"/>
      <c r="S64" s="98"/>
    </row>
    <row r="65" spans="1:19" ht="20.100000000000001" customHeight="1" x14ac:dyDescent="0.2">
      <c r="A65" s="173">
        <v>2</v>
      </c>
      <c r="B65" s="450"/>
      <c r="C65" s="450"/>
      <c r="D65" s="450"/>
      <c r="E65" s="436"/>
      <c r="F65" s="436"/>
      <c r="G65" s="99"/>
      <c r="H65" s="97"/>
      <c r="I65" s="173">
        <v>2</v>
      </c>
      <c r="J65" s="450"/>
      <c r="K65" s="450"/>
      <c r="L65" s="450"/>
      <c r="M65" s="450"/>
      <c r="N65" s="450"/>
      <c r="O65" s="438"/>
      <c r="P65" s="439"/>
      <c r="Q65" s="439"/>
      <c r="R65" s="440"/>
      <c r="S65" s="99"/>
    </row>
    <row r="66" spans="1:19" ht="20.100000000000001" customHeight="1" x14ac:dyDescent="0.2">
      <c r="A66" s="173">
        <v>3</v>
      </c>
      <c r="B66" s="450"/>
      <c r="C66" s="450"/>
      <c r="D66" s="450"/>
      <c r="E66" s="436"/>
      <c r="F66" s="436"/>
      <c r="G66" s="99"/>
      <c r="H66" s="97"/>
      <c r="I66" s="173">
        <v>3</v>
      </c>
      <c r="J66" s="450"/>
      <c r="K66" s="450"/>
      <c r="L66" s="450"/>
      <c r="M66" s="450"/>
      <c r="N66" s="450"/>
      <c r="O66" s="438"/>
      <c r="P66" s="439"/>
      <c r="Q66" s="439"/>
      <c r="R66" s="440"/>
      <c r="S66" s="99"/>
    </row>
    <row r="67" spans="1:19" ht="20.100000000000001" customHeight="1" x14ac:dyDescent="0.2">
      <c r="A67" s="173">
        <v>4</v>
      </c>
      <c r="B67" s="450"/>
      <c r="C67" s="450"/>
      <c r="D67" s="450"/>
      <c r="E67" s="436"/>
      <c r="F67" s="436"/>
      <c r="G67" s="99"/>
      <c r="H67" s="97"/>
      <c r="I67" s="173">
        <v>4</v>
      </c>
      <c r="J67" s="450"/>
      <c r="K67" s="450"/>
      <c r="L67" s="450"/>
      <c r="M67" s="450"/>
      <c r="N67" s="450"/>
      <c r="O67" s="438"/>
      <c r="P67" s="439"/>
      <c r="Q67" s="439"/>
      <c r="R67" s="440"/>
      <c r="S67" s="99"/>
    </row>
    <row r="68" spans="1:19" ht="20.100000000000001" customHeight="1" thickBot="1" x14ac:dyDescent="0.25">
      <c r="A68" s="170">
        <v>5</v>
      </c>
      <c r="B68" s="450"/>
      <c r="C68" s="450"/>
      <c r="D68" s="450"/>
      <c r="E68" s="437"/>
      <c r="F68" s="437"/>
      <c r="G68" s="95"/>
      <c r="H68" s="97"/>
      <c r="I68" s="170">
        <v>5</v>
      </c>
      <c r="J68" s="450"/>
      <c r="K68" s="450"/>
      <c r="L68" s="450"/>
      <c r="M68" s="450"/>
      <c r="N68" s="450"/>
      <c r="O68" s="441"/>
      <c r="P68" s="442"/>
      <c r="Q68" s="442"/>
      <c r="R68" s="443"/>
      <c r="S68" s="95"/>
    </row>
    <row r="69" spans="1:19" ht="13.5" thickBot="1" x14ac:dyDescent="0.25">
      <c r="A69" s="455" t="s">
        <v>184</v>
      </c>
      <c r="B69" s="456"/>
      <c r="C69" s="456"/>
      <c r="D69" s="456"/>
      <c r="E69" s="456"/>
      <c r="F69" s="456"/>
      <c r="G69" s="211">
        <f>IF(SUM(G64:G68)&gt;90,90,SUM(G64:G68))</f>
        <v>0</v>
      </c>
      <c r="H69" s="97"/>
      <c r="I69" s="455" t="s">
        <v>189</v>
      </c>
      <c r="J69" s="456"/>
      <c r="K69" s="456"/>
      <c r="L69" s="456"/>
      <c r="M69" s="456"/>
      <c r="N69" s="456"/>
      <c r="O69" s="456"/>
      <c r="P69" s="456"/>
      <c r="Q69" s="456"/>
      <c r="R69" s="457"/>
      <c r="S69" s="96">
        <f>IF(SUM(S64:S68)&gt;15,15,SUM(S64:S68))</f>
        <v>0</v>
      </c>
    </row>
    <row r="70" spans="1:19" ht="13.5" thickBot="1" x14ac:dyDescent="0.25">
      <c r="A70" s="97"/>
      <c r="B70" s="97"/>
      <c r="C70" s="97"/>
      <c r="D70" s="171"/>
      <c r="E70" s="97"/>
      <c r="F70" s="97"/>
      <c r="G70" s="97"/>
      <c r="H70" s="97"/>
      <c r="I70" s="97"/>
      <c r="J70" s="97"/>
      <c r="K70" s="97"/>
      <c r="L70" s="97"/>
      <c r="M70" s="97"/>
      <c r="N70" s="97"/>
      <c r="O70" s="97"/>
      <c r="P70" s="97"/>
      <c r="Q70" s="97"/>
      <c r="R70" s="97"/>
      <c r="S70" s="97"/>
    </row>
    <row r="71" spans="1:19" ht="13.5" thickBot="1" x14ac:dyDescent="0.25">
      <c r="A71" s="447" t="s">
        <v>217</v>
      </c>
      <c r="B71" s="448"/>
      <c r="C71" s="448"/>
      <c r="D71" s="448"/>
      <c r="E71" s="448"/>
      <c r="F71" s="448"/>
      <c r="G71" s="449"/>
      <c r="H71" s="97"/>
      <c r="I71" s="402" t="s">
        <v>249</v>
      </c>
      <c r="J71" s="403"/>
      <c r="K71" s="403"/>
      <c r="L71" s="403"/>
      <c r="M71" s="403"/>
      <c r="N71" s="403"/>
      <c r="O71" s="403"/>
      <c r="P71" s="403"/>
      <c r="Q71" s="403"/>
      <c r="R71" s="403"/>
      <c r="S71" s="404"/>
    </row>
    <row r="72" spans="1:19" ht="13.5" thickBot="1" x14ac:dyDescent="0.25">
      <c r="A72" s="204" t="s">
        <v>25</v>
      </c>
      <c r="B72" s="396" t="s">
        <v>121</v>
      </c>
      <c r="C72" s="396"/>
      <c r="D72" s="396"/>
      <c r="E72" s="396" t="s">
        <v>225</v>
      </c>
      <c r="F72" s="396"/>
      <c r="G72" s="210" t="s">
        <v>155</v>
      </c>
      <c r="H72" s="97"/>
      <c r="I72" s="92" t="s">
        <v>25</v>
      </c>
      <c r="J72" s="400" t="s">
        <v>121</v>
      </c>
      <c r="K72" s="396"/>
      <c r="L72" s="396"/>
      <c r="M72" s="396"/>
      <c r="N72" s="444"/>
      <c r="O72" s="451" t="s">
        <v>151</v>
      </c>
      <c r="P72" s="452"/>
      <c r="Q72" s="452"/>
      <c r="R72" s="453"/>
      <c r="S72" s="92" t="s">
        <v>159</v>
      </c>
    </row>
    <row r="73" spans="1:19" ht="20.100000000000001" customHeight="1" x14ac:dyDescent="0.2">
      <c r="A73" s="172">
        <v>1</v>
      </c>
      <c r="B73" s="450"/>
      <c r="C73" s="450"/>
      <c r="D73" s="450"/>
      <c r="E73" s="454"/>
      <c r="F73" s="454"/>
      <c r="G73" s="98"/>
      <c r="H73" s="97"/>
      <c r="I73" s="172">
        <v>1</v>
      </c>
      <c r="J73" s="450"/>
      <c r="K73" s="450"/>
      <c r="L73" s="450"/>
      <c r="M73" s="450"/>
      <c r="N73" s="450"/>
      <c r="O73" s="473"/>
      <c r="P73" s="474"/>
      <c r="Q73" s="474"/>
      <c r="R73" s="475"/>
      <c r="S73" s="98"/>
    </row>
    <row r="74" spans="1:19" ht="20.100000000000001" customHeight="1" x14ac:dyDescent="0.2">
      <c r="A74" s="173">
        <v>2</v>
      </c>
      <c r="B74" s="450"/>
      <c r="C74" s="450"/>
      <c r="D74" s="450"/>
      <c r="E74" s="436"/>
      <c r="F74" s="436"/>
      <c r="G74" s="99"/>
      <c r="H74" s="97"/>
      <c r="I74" s="173">
        <v>2</v>
      </c>
      <c r="J74" s="450"/>
      <c r="K74" s="450"/>
      <c r="L74" s="450"/>
      <c r="M74" s="450"/>
      <c r="N74" s="450"/>
      <c r="O74" s="438"/>
      <c r="P74" s="439"/>
      <c r="Q74" s="439"/>
      <c r="R74" s="440"/>
      <c r="S74" s="99"/>
    </row>
    <row r="75" spans="1:19" ht="20.100000000000001" customHeight="1" x14ac:dyDescent="0.2">
      <c r="A75" s="173">
        <v>3</v>
      </c>
      <c r="B75" s="450"/>
      <c r="C75" s="450"/>
      <c r="D75" s="450"/>
      <c r="E75" s="436"/>
      <c r="F75" s="436"/>
      <c r="G75" s="99"/>
      <c r="H75" s="97"/>
      <c r="I75" s="173">
        <v>3</v>
      </c>
      <c r="J75" s="450"/>
      <c r="K75" s="450"/>
      <c r="L75" s="450"/>
      <c r="M75" s="450"/>
      <c r="N75" s="450"/>
      <c r="O75" s="438"/>
      <c r="P75" s="439"/>
      <c r="Q75" s="439"/>
      <c r="R75" s="440"/>
      <c r="S75" s="99"/>
    </row>
    <row r="76" spans="1:19" ht="20.100000000000001" customHeight="1" x14ac:dyDescent="0.2">
      <c r="A76" s="173">
        <v>4</v>
      </c>
      <c r="B76" s="450"/>
      <c r="C76" s="450"/>
      <c r="D76" s="450"/>
      <c r="E76" s="436"/>
      <c r="F76" s="436"/>
      <c r="G76" s="99"/>
      <c r="H76" s="97"/>
      <c r="I76" s="173">
        <v>4</v>
      </c>
      <c r="J76" s="450"/>
      <c r="K76" s="450"/>
      <c r="L76" s="450"/>
      <c r="M76" s="450"/>
      <c r="N76" s="450"/>
      <c r="O76" s="438"/>
      <c r="P76" s="439"/>
      <c r="Q76" s="439"/>
      <c r="R76" s="440"/>
      <c r="S76" s="99"/>
    </row>
    <row r="77" spans="1:19" ht="20.100000000000001" customHeight="1" thickBot="1" x14ac:dyDescent="0.25">
      <c r="A77" s="170">
        <v>5</v>
      </c>
      <c r="B77" s="450"/>
      <c r="C77" s="450"/>
      <c r="D77" s="450"/>
      <c r="E77" s="437"/>
      <c r="F77" s="437"/>
      <c r="G77" s="95"/>
      <c r="H77" s="97"/>
      <c r="I77" s="170">
        <v>5</v>
      </c>
      <c r="J77" s="450"/>
      <c r="K77" s="450"/>
      <c r="L77" s="450"/>
      <c r="M77" s="450"/>
      <c r="N77" s="450"/>
      <c r="O77" s="441"/>
      <c r="P77" s="442"/>
      <c r="Q77" s="442"/>
      <c r="R77" s="443"/>
      <c r="S77" s="95"/>
    </row>
    <row r="78" spans="1:19" ht="13.5" thickBot="1" x14ac:dyDescent="0.25">
      <c r="A78" s="455" t="s">
        <v>226</v>
      </c>
      <c r="B78" s="456"/>
      <c r="C78" s="456"/>
      <c r="D78" s="456"/>
      <c r="E78" s="456"/>
      <c r="F78" s="456"/>
      <c r="G78" s="211">
        <f>+SUM(G73:G77)</f>
        <v>0</v>
      </c>
      <c r="H78" s="97"/>
      <c r="I78" s="455" t="s">
        <v>189</v>
      </c>
      <c r="J78" s="456"/>
      <c r="K78" s="456"/>
      <c r="L78" s="456"/>
      <c r="M78" s="456"/>
      <c r="N78" s="456"/>
      <c r="O78" s="456"/>
      <c r="P78" s="456"/>
      <c r="Q78" s="456"/>
      <c r="R78" s="457"/>
      <c r="S78" s="96">
        <f>IF(SUM(S73:S77)&gt;45,45,SUM(S73:S77))</f>
        <v>0</v>
      </c>
    </row>
    <row r="79" spans="1:19" ht="13.5" thickBot="1" x14ac:dyDescent="0.25">
      <c r="A79" s="97"/>
      <c r="B79" s="97"/>
      <c r="C79" s="97"/>
      <c r="D79" s="171"/>
      <c r="E79" s="97"/>
      <c r="F79" s="97"/>
      <c r="G79" s="97"/>
      <c r="H79" s="97"/>
      <c r="I79" s="97"/>
      <c r="J79" s="97"/>
      <c r="K79" s="97"/>
      <c r="L79" s="97"/>
      <c r="M79" s="97"/>
      <c r="N79" s="97"/>
      <c r="O79" s="97"/>
      <c r="P79" s="97"/>
      <c r="Q79" s="97"/>
      <c r="R79" s="97"/>
      <c r="S79" s="97"/>
    </row>
    <row r="80" spans="1:19" ht="13.5" thickBot="1" x14ac:dyDescent="0.25">
      <c r="A80" s="447" t="s">
        <v>14</v>
      </c>
      <c r="B80" s="448"/>
      <c r="C80" s="448"/>
      <c r="D80" s="448"/>
      <c r="E80" s="448"/>
      <c r="F80" s="448"/>
      <c r="G80" s="449"/>
      <c r="H80" s="97"/>
      <c r="I80" s="402" t="s">
        <v>30</v>
      </c>
      <c r="J80" s="403"/>
      <c r="K80" s="403"/>
      <c r="L80" s="403"/>
      <c r="M80" s="403"/>
      <c r="N80" s="403"/>
      <c r="O80" s="403"/>
      <c r="P80" s="403"/>
      <c r="Q80" s="403"/>
      <c r="R80" s="403"/>
      <c r="S80" s="404"/>
    </row>
    <row r="81" spans="1:19" ht="13.5" thickBot="1" x14ac:dyDescent="0.25">
      <c r="A81" s="204" t="s">
        <v>25</v>
      </c>
      <c r="B81" s="401" t="s">
        <v>151</v>
      </c>
      <c r="C81" s="479"/>
      <c r="D81" s="479"/>
      <c r="E81" s="479"/>
      <c r="F81" s="480"/>
      <c r="G81" s="210" t="s">
        <v>155</v>
      </c>
      <c r="H81" s="97"/>
      <c r="I81" s="92" t="s">
        <v>25</v>
      </c>
      <c r="J81" s="400" t="s">
        <v>233</v>
      </c>
      <c r="K81" s="396"/>
      <c r="L81" s="396"/>
      <c r="M81" s="396"/>
      <c r="N81" s="444"/>
      <c r="O81" s="451" t="s">
        <v>234</v>
      </c>
      <c r="P81" s="452"/>
      <c r="Q81" s="452"/>
      <c r="R81" s="453"/>
      <c r="S81" s="92" t="s">
        <v>159</v>
      </c>
    </row>
    <row r="82" spans="1:19" ht="21.95" customHeight="1" x14ac:dyDescent="0.2">
      <c r="A82" s="172">
        <v>1</v>
      </c>
      <c r="B82" s="481"/>
      <c r="C82" s="482"/>
      <c r="D82" s="482"/>
      <c r="E82" s="482"/>
      <c r="F82" s="483"/>
      <c r="G82" s="98"/>
      <c r="H82" s="97"/>
      <c r="I82" s="172">
        <v>1</v>
      </c>
      <c r="J82" s="450"/>
      <c r="K82" s="450"/>
      <c r="L82" s="450"/>
      <c r="M82" s="450"/>
      <c r="N82" s="450"/>
      <c r="O82" s="473"/>
      <c r="P82" s="474"/>
      <c r="Q82" s="474"/>
      <c r="R82" s="475"/>
      <c r="S82" s="98"/>
    </row>
    <row r="83" spans="1:19" ht="21.95" customHeight="1" thickBot="1" x14ac:dyDescent="0.25">
      <c r="A83" s="173">
        <v>2</v>
      </c>
      <c r="B83" s="484"/>
      <c r="C83" s="485"/>
      <c r="D83" s="485"/>
      <c r="E83" s="485"/>
      <c r="F83" s="486"/>
      <c r="G83" s="99"/>
      <c r="H83" s="97"/>
      <c r="I83" s="173">
        <v>2</v>
      </c>
      <c r="J83" s="478"/>
      <c r="K83" s="478"/>
      <c r="L83" s="478"/>
      <c r="M83" s="478"/>
      <c r="N83" s="478"/>
      <c r="O83" s="438"/>
      <c r="P83" s="439"/>
      <c r="Q83" s="439"/>
      <c r="R83" s="440"/>
      <c r="S83" s="99"/>
    </row>
    <row r="84" spans="1:19" ht="21.95" customHeight="1" thickBot="1" x14ac:dyDescent="0.25">
      <c r="A84" s="455" t="s">
        <v>232</v>
      </c>
      <c r="B84" s="456"/>
      <c r="C84" s="456"/>
      <c r="D84" s="456"/>
      <c r="E84" s="456"/>
      <c r="F84" s="456"/>
      <c r="G84" s="211">
        <f>SUM(G82:G83)</f>
        <v>0</v>
      </c>
      <c r="I84" s="137">
        <v>3</v>
      </c>
      <c r="J84" s="478"/>
      <c r="K84" s="478"/>
      <c r="L84" s="478"/>
      <c r="M84" s="478"/>
      <c r="N84" s="478"/>
      <c r="O84" s="438"/>
      <c r="P84" s="439"/>
      <c r="Q84" s="439"/>
      <c r="R84" s="440"/>
      <c r="S84" s="94"/>
    </row>
    <row r="85" spans="1:19" ht="21.95" customHeight="1" x14ac:dyDescent="0.2">
      <c r="A85" s="487"/>
      <c r="B85" s="487"/>
      <c r="C85" s="487"/>
      <c r="D85" s="487"/>
      <c r="E85" s="487"/>
      <c r="F85" s="487"/>
      <c r="G85" s="487"/>
      <c r="I85" s="137">
        <v>4</v>
      </c>
      <c r="J85" s="478"/>
      <c r="K85" s="478"/>
      <c r="L85" s="478"/>
      <c r="M85" s="478"/>
      <c r="N85" s="478"/>
      <c r="O85" s="438"/>
      <c r="P85" s="439"/>
      <c r="Q85" s="439"/>
      <c r="R85" s="440"/>
      <c r="S85" s="94"/>
    </row>
    <row r="86" spans="1:19" ht="21.95" customHeight="1" x14ac:dyDescent="0.2">
      <c r="A86" s="488"/>
      <c r="B86" s="488"/>
      <c r="C86" s="488"/>
      <c r="D86" s="488"/>
      <c r="E86" s="488"/>
      <c r="F86" s="488"/>
      <c r="G86" s="488"/>
      <c r="I86" s="174">
        <v>5</v>
      </c>
      <c r="J86" s="498"/>
      <c r="K86" s="498"/>
      <c r="L86" s="498"/>
      <c r="M86" s="498"/>
      <c r="N86" s="498"/>
      <c r="O86" s="441"/>
      <c r="P86" s="442"/>
      <c r="Q86" s="442"/>
      <c r="R86" s="443"/>
      <c r="S86" s="101"/>
    </row>
    <row r="87" spans="1:19" ht="21.95" customHeight="1" x14ac:dyDescent="0.2">
      <c r="A87" s="488"/>
      <c r="B87" s="488"/>
      <c r="C87" s="488"/>
      <c r="D87" s="488"/>
      <c r="E87" s="488"/>
      <c r="F87" s="488"/>
      <c r="G87" s="488"/>
      <c r="I87" s="174">
        <v>6</v>
      </c>
      <c r="J87" s="498"/>
      <c r="K87" s="498"/>
      <c r="L87" s="498"/>
      <c r="M87" s="498"/>
      <c r="N87" s="498"/>
      <c r="O87" s="441"/>
      <c r="P87" s="442"/>
      <c r="Q87" s="442"/>
      <c r="R87" s="443"/>
      <c r="S87" s="101"/>
    </row>
    <row r="88" spans="1:19" ht="21.95" customHeight="1" thickBot="1" x14ac:dyDescent="0.25">
      <c r="A88" s="488"/>
      <c r="B88" s="488"/>
      <c r="C88" s="488"/>
      <c r="D88" s="488"/>
      <c r="E88" s="488"/>
      <c r="F88" s="488"/>
      <c r="G88" s="488"/>
      <c r="I88" s="174">
        <v>7</v>
      </c>
      <c r="J88" s="498"/>
      <c r="K88" s="498"/>
      <c r="L88" s="498"/>
      <c r="M88" s="498"/>
      <c r="N88" s="498"/>
      <c r="O88" s="441"/>
      <c r="P88" s="442"/>
      <c r="Q88" s="442"/>
      <c r="R88" s="443"/>
      <c r="S88" s="101"/>
    </row>
    <row r="89" spans="1:19" ht="13.5" thickBot="1" x14ac:dyDescent="0.25">
      <c r="A89" s="488"/>
      <c r="B89" s="488"/>
      <c r="C89" s="488"/>
      <c r="D89" s="488"/>
      <c r="E89" s="488"/>
      <c r="F89" s="488"/>
      <c r="G89" s="488"/>
      <c r="I89" s="499" t="s">
        <v>235</v>
      </c>
      <c r="J89" s="500"/>
      <c r="K89" s="500"/>
      <c r="L89" s="500"/>
      <c r="M89" s="500"/>
      <c r="N89" s="500"/>
      <c r="O89" s="500"/>
      <c r="P89" s="500"/>
      <c r="Q89" s="500"/>
      <c r="R89" s="501"/>
      <c r="S89" s="96">
        <f>SUM(S82:S88)</f>
        <v>0</v>
      </c>
    </row>
    <row r="90" spans="1:19" ht="13.5" thickBot="1" x14ac:dyDescent="0.25">
      <c r="A90" s="488"/>
      <c r="B90" s="488"/>
      <c r="C90" s="488"/>
      <c r="D90" s="488"/>
      <c r="E90" s="488"/>
      <c r="F90" s="488"/>
      <c r="G90" s="488"/>
      <c r="H90" s="102"/>
      <c r="I90" s="102"/>
      <c r="J90" s="102"/>
      <c r="K90" s="102"/>
      <c r="L90" s="102"/>
      <c r="M90" s="102"/>
    </row>
    <row r="91" spans="1:19" x14ac:dyDescent="0.2">
      <c r="A91" s="102"/>
      <c r="B91" s="497" t="s">
        <v>236</v>
      </c>
      <c r="C91" s="497"/>
      <c r="D91" s="497"/>
      <c r="E91" s="502" t="s">
        <v>237</v>
      </c>
      <c r="F91" s="502"/>
      <c r="G91" s="502"/>
      <c r="H91" s="102"/>
      <c r="I91" s="102"/>
      <c r="J91" s="102"/>
      <c r="K91" s="102"/>
      <c r="L91" s="102"/>
      <c r="M91" s="102"/>
      <c r="N91" s="489" t="s">
        <v>21</v>
      </c>
      <c r="O91" s="490"/>
      <c r="P91" s="490"/>
      <c r="Q91" s="490"/>
      <c r="R91" s="493">
        <f>+M35+G45+S45+G54+S54+G60+S60+G69+S69+G78+S78+G84+S89</f>
        <v>0</v>
      </c>
      <c r="S91" s="494"/>
    </row>
    <row r="92" spans="1:19" ht="13.5" thickBot="1" x14ac:dyDescent="0.25">
      <c r="A92" s="102"/>
      <c r="B92" s="102"/>
      <c r="C92" s="102"/>
      <c r="D92" s="175"/>
      <c r="E92" s="102"/>
      <c r="F92" s="102"/>
      <c r="G92" s="102"/>
      <c r="H92" s="102"/>
      <c r="I92" s="102"/>
      <c r="J92" s="102"/>
      <c r="K92" s="102"/>
      <c r="L92" s="102"/>
      <c r="M92" s="102"/>
      <c r="N92" s="491"/>
      <c r="O92" s="492"/>
      <c r="P92" s="492"/>
      <c r="Q92" s="492"/>
      <c r="R92" s="495"/>
      <c r="S92" s="496"/>
    </row>
    <row r="93" spans="1:19" x14ac:dyDescent="0.2">
      <c r="A93" s="102"/>
      <c r="B93" s="212" t="s">
        <v>279</v>
      </c>
      <c r="C93" s="102"/>
      <c r="D93" s="175"/>
      <c r="E93" s="102"/>
      <c r="F93" s="102"/>
      <c r="G93" s="102"/>
      <c r="H93" s="102"/>
      <c r="I93" s="102"/>
      <c r="J93" s="102"/>
      <c r="K93" s="102"/>
      <c r="L93" s="102"/>
      <c r="M93" s="102"/>
      <c r="N93" s="102"/>
      <c r="O93" s="102"/>
      <c r="P93" s="102"/>
      <c r="Q93" s="102"/>
      <c r="R93" s="102"/>
      <c r="S93" s="102"/>
    </row>
    <row r="97" spans="5:5" x14ac:dyDescent="0.2">
      <c r="E97" s="176"/>
    </row>
  </sheetData>
  <sheetProtection algorithmName="SHA-512" hashValue="sWz3/ctMFBA3rpw+cHZRyob8Eh+qxiU56mhg4GxGFIMyd4jIiA7jOmheDuAVWrAulE6WgubHKzTe/xt7kV7vhA==" saltValue="1WpnHCm/V/qZRzMaAr6WlA==" spinCount="100000" sheet="1" objects="1" scenarios="1"/>
  <mergeCells count="197">
    <mergeCell ref="A1:S1"/>
    <mergeCell ref="A2:S2"/>
    <mergeCell ref="A3:N3"/>
    <mergeCell ref="O3:P3"/>
    <mergeCell ref="Q3:R3"/>
    <mergeCell ref="A5:C5"/>
    <mergeCell ref="D5:G5"/>
    <mergeCell ref="J5:M5"/>
    <mergeCell ref="N5:R5"/>
    <mergeCell ref="A11:C11"/>
    <mergeCell ref="D11:G11"/>
    <mergeCell ref="J11:M11"/>
    <mergeCell ref="N11:R11"/>
    <mergeCell ref="A13:S13"/>
    <mergeCell ref="A16:E16"/>
    <mergeCell ref="G16:K16"/>
    <mergeCell ref="A7:C7"/>
    <mergeCell ref="D7:G7"/>
    <mergeCell ref="J7:M7"/>
    <mergeCell ref="N7:R7"/>
    <mergeCell ref="A9:C9"/>
    <mergeCell ref="D9:G9"/>
    <mergeCell ref="J9:M9"/>
    <mergeCell ref="N9:R9"/>
    <mergeCell ref="J18:J19"/>
    <mergeCell ref="K18:M18"/>
    <mergeCell ref="N18:S18"/>
    <mergeCell ref="A28:J28"/>
    <mergeCell ref="A29:J29"/>
    <mergeCell ref="A30:J30"/>
    <mergeCell ref="A18:A19"/>
    <mergeCell ref="B18:B19"/>
    <mergeCell ref="C18:C19"/>
    <mergeCell ref="D18:G18"/>
    <mergeCell ref="H18:H19"/>
    <mergeCell ref="I18:I19"/>
    <mergeCell ref="B39:D39"/>
    <mergeCell ref="E39:F39"/>
    <mergeCell ref="J39:N39"/>
    <mergeCell ref="O39:R39"/>
    <mergeCell ref="B40:D40"/>
    <mergeCell ref="E40:F40"/>
    <mergeCell ref="J40:N40"/>
    <mergeCell ref="O40:R40"/>
    <mergeCell ref="G33:N33"/>
    <mergeCell ref="G34:L34"/>
    <mergeCell ref="M34:N34"/>
    <mergeCell ref="G35:L35"/>
    <mergeCell ref="M35:N35"/>
    <mergeCell ref="A38:G38"/>
    <mergeCell ref="I38:S38"/>
    <mergeCell ref="B43:D43"/>
    <mergeCell ref="E43:F43"/>
    <mergeCell ref="J43:N43"/>
    <mergeCell ref="O43:R43"/>
    <mergeCell ref="B44:D44"/>
    <mergeCell ref="E44:F44"/>
    <mergeCell ref="J44:N44"/>
    <mergeCell ref="O44:R44"/>
    <mergeCell ref="B41:D41"/>
    <mergeCell ref="E41:F41"/>
    <mergeCell ref="J41:N41"/>
    <mergeCell ref="O41:R41"/>
    <mergeCell ref="B42:D42"/>
    <mergeCell ref="E42:F42"/>
    <mergeCell ref="J42:N42"/>
    <mergeCell ref="O42:R42"/>
    <mergeCell ref="B49:D49"/>
    <mergeCell ref="E49:F49"/>
    <mergeCell ref="J49:N49"/>
    <mergeCell ref="O49:R49"/>
    <mergeCell ref="B50:D50"/>
    <mergeCell ref="E50:F50"/>
    <mergeCell ref="J50:N50"/>
    <mergeCell ref="O50:R50"/>
    <mergeCell ref="A45:F45"/>
    <mergeCell ref="I45:R45"/>
    <mergeCell ref="A47:G47"/>
    <mergeCell ref="I47:S47"/>
    <mergeCell ref="B48:D48"/>
    <mergeCell ref="E48:F48"/>
    <mergeCell ref="J48:N48"/>
    <mergeCell ref="O48:R48"/>
    <mergeCell ref="B53:D53"/>
    <mergeCell ref="E53:F53"/>
    <mergeCell ref="J53:N53"/>
    <mergeCell ref="O53:R53"/>
    <mergeCell ref="A54:F54"/>
    <mergeCell ref="I54:R54"/>
    <mergeCell ref="B51:D51"/>
    <mergeCell ref="E51:F51"/>
    <mergeCell ref="J51:N51"/>
    <mergeCell ref="O51:R51"/>
    <mergeCell ref="B52:D52"/>
    <mergeCell ref="E52:F52"/>
    <mergeCell ref="J52:N52"/>
    <mergeCell ref="O52:R52"/>
    <mergeCell ref="B58:D58"/>
    <mergeCell ref="E58:F58"/>
    <mergeCell ref="J58:N58"/>
    <mergeCell ref="O58:R58"/>
    <mergeCell ref="B59:D59"/>
    <mergeCell ref="E59:F59"/>
    <mergeCell ref="J59:N59"/>
    <mergeCell ref="O59:R59"/>
    <mergeCell ref="A56:G56"/>
    <mergeCell ref="I56:S56"/>
    <mergeCell ref="B57:D57"/>
    <mergeCell ref="E57:F57"/>
    <mergeCell ref="J57:N57"/>
    <mergeCell ref="O57:R57"/>
    <mergeCell ref="B64:D64"/>
    <mergeCell ref="E64:F64"/>
    <mergeCell ref="J64:N64"/>
    <mergeCell ref="O64:R64"/>
    <mergeCell ref="B65:D65"/>
    <mergeCell ref="E65:F65"/>
    <mergeCell ref="J65:N65"/>
    <mergeCell ref="O65:R65"/>
    <mergeCell ref="A60:F60"/>
    <mergeCell ref="I60:R60"/>
    <mergeCell ref="A62:G62"/>
    <mergeCell ref="I62:S62"/>
    <mergeCell ref="B63:D63"/>
    <mergeCell ref="E63:F63"/>
    <mergeCell ref="J63:N63"/>
    <mergeCell ref="O63:R63"/>
    <mergeCell ref="B68:D68"/>
    <mergeCell ref="E68:F68"/>
    <mergeCell ref="J68:N68"/>
    <mergeCell ref="O68:R68"/>
    <mergeCell ref="A69:F69"/>
    <mergeCell ref="I69:R69"/>
    <mergeCell ref="B66:D66"/>
    <mergeCell ref="E66:F66"/>
    <mergeCell ref="J66:N66"/>
    <mergeCell ref="O66:R66"/>
    <mergeCell ref="B67:D67"/>
    <mergeCell ref="E67:F67"/>
    <mergeCell ref="J67:N67"/>
    <mergeCell ref="O67:R67"/>
    <mergeCell ref="B73:D73"/>
    <mergeCell ref="E73:F73"/>
    <mergeCell ref="J73:N73"/>
    <mergeCell ref="O73:R73"/>
    <mergeCell ref="B74:D74"/>
    <mergeCell ref="E74:F74"/>
    <mergeCell ref="J74:N74"/>
    <mergeCell ref="O74:R74"/>
    <mergeCell ref="A71:G71"/>
    <mergeCell ref="I71:S71"/>
    <mergeCell ref="B72:D72"/>
    <mergeCell ref="E72:F72"/>
    <mergeCell ref="J72:N72"/>
    <mergeCell ref="O72:R72"/>
    <mergeCell ref="B77:D77"/>
    <mergeCell ref="E77:F77"/>
    <mergeCell ref="J77:N77"/>
    <mergeCell ref="O77:R77"/>
    <mergeCell ref="A78:F78"/>
    <mergeCell ref="I78:R78"/>
    <mergeCell ref="B75:D75"/>
    <mergeCell ref="E75:F75"/>
    <mergeCell ref="J75:N75"/>
    <mergeCell ref="O75:R75"/>
    <mergeCell ref="B76:D76"/>
    <mergeCell ref="E76:F76"/>
    <mergeCell ref="J76:N76"/>
    <mergeCell ref="O76:R76"/>
    <mergeCell ref="B83:F83"/>
    <mergeCell ref="J83:N83"/>
    <mergeCell ref="O83:R83"/>
    <mergeCell ref="A84:F84"/>
    <mergeCell ref="J84:N84"/>
    <mergeCell ref="O84:R84"/>
    <mergeCell ref="A80:G80"/>
    <mergeCell ref="I80:S80"/>
    <mergeCell ref="B81:F81"/>
    <mergeCell ref="J81:N81"/>
    <mergeCell ref="O81:R81"/>
    <mergeCell ref="B82:F82"/>
    <mergeCell ref="J82:N82"/>
    <mergeCell ref="O82:R82"/>
    <mergeCell ref="B91:D91"/>
    <mergeCell ref="E91:G91"/>
    <mergeCell ref="N91:Q92"/>
    <mergeCell ref="R91:S92"/>
    <mergeCell ref="A85:G90"/>
    <mergeCell ref="J85:N85"/>
    <mergeCell ref="O85:R85"/>
    <mergeCell ref="J86:N86"/>
    <mergeCell ref="O86:R86"/>
    <mergeCell ref="J87:N87"/>
    <mergeCell ref="O87:R87"/>
    <mergeCell ref="J88:N88"/>
    <mergeCell ref="O88:R88"/>
    <mergeCell ref="I89:R89"/>
  </mergeCells>
  <dataValidations count="6">
    <dataValidation type="decimal" allowBlank="1" showInputMessage="1" showErrorMessage="1" errorTitle="Error" error="Solo se permiten datos númericos" sqref="J20:J27">
      <formula1>0</formula1>
      <formula2>100</formula2>
    </dataValidation>
    <dataValidation type="decimal" allowBlank="1" showInputMessage="1" showErrorMessage="1" errorTitle="Error" error="Solo se permiten datos numericos" sqref="K20:L20">
      <formula1>0</formula1>
      <formula2>100</formula2>
    </dataValidation>
    <dataValidation type="decimal" allowBlank="1" showInputMessage="1" showErrorMessage="1" errorTitle="Error" error="Solo se permiten datos numericos." sqref="M20">
      <formula1>0</formula1>
      <formula2>100</formula2>
    </dataValidation>
    <dataValidation allowBlank="1" showInputMessage="1" showErrorMessage="1" errorTitle="Error" error="Seleccione un Item de la lista" sqref="B82"/>
    <dataValidation allowBlank="1" showInputMessage="1" showErrorMessage="1" errorTitle="Error" error="Seleccione una opción del listado" sqref="J82:N82"/>
    <dataValidation allowBlank="1" showInputMessage="1" showErrorMessage="1" errorTitle="Error" error="Seleccione el nivel educativo._x000a_Límite:_x000a_Pregrado[20 Horas]_x000a_Posgrado[30 Horas]" sqref="G64"/>
  </dataValidations>
  <pageMargins left="0.3" right="0.25" top="0.75" bottom="0.25" header="0.3" footer="0.3"/>
  <pageSetup paperSize="14" scale="66" orientation="landscape" r:id="rId1"/>
  <rowBreaks count="1" manualBreakCount="1">
    <brk id="55" max="16383" man="1"/>
  </rowBreaks>
  <drawing r:id="rId2"/>
  <extLst>
    <ext xmlns:x14="http://schemas.microsoft.com/office/spreadsheetml/2009/9/main" uri="{CCE6A557-97BC-4b89-ADB6-D9C93CAAB3DF}">
      <x14:dataValidations xmlns:xm="http://schemas.microsoft.com/office/excel/2006/main" count="18">
        <x14:dataValidation type="list" showInputMessage="1" showErrorMessage="1" errorTitle="Error" error="Seleccione un valor de la lista desplegable">
          <x14:formula1>
            <xm:f>INFORMACION!$A$2:$A$3</xm:f>
          </x14:formula1>
          <xm:sqref>B20:B26</xm:sqref>
        </x14:dataValidation>
        <x14:dataValidation type="list" showInputMessage="1" showErrorMessage="1">
          <x14:formula1>
            <xm:f>INFORMACION!$B$2:$B$3</xm:f>
          </x14:formula1>
          <xm:sqref>C20:C26</xm:sqref>
        </x14:dataValidation>
        <x14:dataValidation type="list" showInputMessage="1" showErrorMessage="1">
          <x14:formula1>
            <xm:f>INFORMACION!$C$2:$C$23</xm:f>
          </x14:formula1>
          <xm:sqref>I20:I27</xm:sqref>
        </x14:dataValidation>
        <x14:dataValidation type="list" showInputMessage="1" showErrorMessage="1" errorTitle="Error" error="Seleccione una opción de la lista desplegable">
          <x14:formula1>
            <xm:f>INFORMACION!$D$2:$D$7</xm:f>
          </x14:formula1>
          <xm:sqref>G20:G26</xm:sqref>
        </x14:dataValidation>
        <x14:dataValidation type="list" allowBlank="1" showInputMessage="1" showErrorMessage="1" errorTitle="Error" error="Seleccione el tipo de vinculación del listado">
          <x14:formula1>
            <xm:f>INFORMACION!$F$3:$F$4</xm:f>
          </x14:formula1>
          <xm:sqref>D9:G9</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una opción del listado">
          <x14:formula1>
            <xm:f>INFORMACION!$T$2:$T$4</xm:f>
          </x14:formula1>
          <xm:sqref>E17 G16</xm:sqref>
        </x14:dataValidation>
        <x14:dataValidation type="list" allowBlank="1" showInputMessage="1" showErrorMessage="1" errorTitle="Error" error="Seleccione un Item de la lista">
          <x14:formula1>
            <xm:f>INFORMACION!$W$2:$W$14</xm:f>
          </x14:formula1>
          <xm:sqref>B49:D53</xm:sqref>
        </x14:dataValidation>
        <x14:dataValidation type="list" allowBlank="1" showInputMessage="1" showErrorMessage="1" errorTitle="Error" error="Seleccione una opción del listado">
          <x14:formula1>
            <xm:f>INFORMACION!$X$2:$X$5</xm:f>
          </x14:formula1>
          <xm:sqref>J49:N53</xm:sqref>
        </x14:dataValidation>
        <x14:dataValidation type="list" allowBlank="1" showInputMessage="1" showErrorMessage="1" errorTitle="Error" error="Seleccione un Item de la lista">
          <x14:formula1>
            <xm:f>INFORMACION!$A$2:$A$3</xm:f>
          </x14:formula1>
          <xm:sqref>B64:D68</xm:sqref>
        </x14:dataValidation>
        <x14:dataValidation type="list" allowBlank="1" showInputMessage="1" showErrorMessage="1" errorTitle="Error" error="Seleccione una opción del listado">
          <x14:formula1>
            <xm:f>INFORMACION!$Y$2:$Y$4</xm:f>
          </x14:formula1>
          <xm:sqref>J64:N68</xm:sqref>
        </x14:dataValidation>
        <x14:dataValidation type="list" allowBlank="1" showInputMessage="1" showErrorMessage="1" errorTitle="Error" error="Seleccione un Item de la lista">
          <x14:formula1>
            <xm:f>INFORMACION!$Z$2:$Z$9</xm:f>
          </x14:formula1>
          <xm:sqref>B58:D59</xm:sqref>
        </x14:dataValidation>
        <x14:dataValidation type="list" allowBlank="1" showInputMessage="1" showErrorMessage="1" errorTitle="Error" error="Seleccione una opción del listado">
          <x14:formula1>
            <xm:f>INFORMACION!$AB$2:$AB$12</xm:f>
          </x14:formula1>
          <xm:sqref>J58:N59</xm:sqref>
        </x14:dataValidation>
        <x14:dataValidation type="list" allowBlank="1" showInputMessage="1" showErrorMessage="1" errorTitle="Error" error="Seleccione un Item de la lista">
          <x14:formula1>
            <xm:f>INFORMACION!$AC$2:$AC$8</xm:f>
          </x14:formula1>
          <xm:sqref>B73:D77</xm:sqref>
        </x14:dataValidation>
        <x14:dataValidation type="list" allowBlank="1" showInputMessage="1" showErrorMessage="1" errorTitle="Error" error="Seleccione una opción del listado">
          <x14:formula1>
            <xm:f>INFORMACION!$AD$2:$AD$5</xm:f>
          </x14:formula1>
          <xm:sqref>J73:N77</xm:sqref>
        </x14:dataValidation>
        <x14:dataValidation type="list" allowBlank="1" showInputMessage="1" showErrorMessage="1" errorTitle="Error" error="Seleccione una opción de la lista">
          <x14:formula1>
            <xm:f>INFORMACION!$AE$2:$AE$5</xm:f>
          </x14:formula1>
          <xm:sqref>B40:D44</xm:sqref>
        </x14:dataValidation>
        <x14:dataValidation type="list" allowBlank="1" showInputMessage="1" showErrorMessage="1" errorTitle="Error" error="Seleccione una opción de la lista">
          <x14:formula1>
            <xm:f>INFORMACION!$AF$2:$AF$3</xm:f>
          </x14:formula1>
          <xm:sqref>J40:N44</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97"/>
  <sheetViews>
    <sheetView zoomScale="90" zoomScaleNormal="90" workbookViewId="0">
      <selection activeCell="J82" sqref="J82:S88"/>
    </sheetView>
  </sheetViews>
  <sheetFormatPr baseColWidth="10" defaultColWidth="11.42578125" defaultRowHeight="12.75" x14ac:dyDescent="0.2"/>
  <cols>
    <col min="1" max="1" width="3.7109375" style="91" bestFit="1" customWidth="1"/>
    <col min="2" max="2" width="10" style="91" customWidth="1"/>
    <col min="3" max="3" width="9.5703125" style="91" customWidth="1"/>
    <col min="4" max="4" width="10.5703125" style="166" customWidth="1"/>
    <col min="5" max="5" width="54" style="91" customWidth="1"/>
    <col min="6" max="6" width="3.7109375" style="91" customWidth="1"/>
    <col min="7" max="7" width="26.28515625" style="91" customWidth="1"/>
    <col min="8" max="9" width="3.7109375" style="91" customWidth="1"/>
    <col min="10" max="10" width="5.5703125" style="91" bestFit="1" customWidth="1"/>
    <col min="11" max="11" width="6" style="91" bestFit="1" customWidth="1"/>
    <col min="12" max="13" width="6" style="91" customWidth="1"/>
    <col min="14" max="18" width="9.28515625" style="91" customWidth="1"/>
    <col min="19" max="19" width="10" style="91" customWidth="1"/>
    <col min="20" max="16384" width="11.42578125" style="91"/>
  </cols>
  <sheetData>
    <row r="1" spans="1:19" x14ac:dyDescent="0.2">
      <c r="A1" s="408" t="s">
        <v>24</v>
      </c>
      <c r="B1" s="409"/>
      <c r="C1" s="409"/>
      <c r="D1" s="409"/>
      <c r="E1" s="409"/>
      <c r="F1" s="409"/>
      <c r="G1" s="409"/>
      <c r="H1" s="409"/>
      <c r="I1" s="409"/>
      <c r="J1" s="409"/>
      <c r="K1" s="409"/>
      <c r="L1" s="409"/>
      <c r="M1" s="409"/>
      <c r="N1" s="409"/>
      <c r="O1" s="409"/>
      <c r="P1" s="409"/>
      <c r="Q1" s="409"/>
      <c r="R1" s="409"/>
      <c r="S1" s="410"/>
    </row>
    <row r="2" spans="1:19" ht="13.5" thickBot="1" x14ac:dyDescent="0.25">
      <c r="A2" s="377" t="s">
        <v>278</v>
      </c>
      <c r="B2" s="378"/>
      <c r="C2" s="378"/>
      <c r="D2" s="378"/>
      <c r="E2" s="378"/>
      <c r="F2" s="378"/>
      <c r="G2" s="378"/>
      <c r="H2" s="378"/>
      <c r="I2" s="378"/>
      <c r="J2" s="378"/>
      <c r="K2" s="378"/>
      <c r="L2" s="378"/>
      <c r="M2" s="378"/>
      <c r="N2" s="378"/>
      <c r="O2" s="378"/>
      <c r="P2" s="378"/>
      <c r="Q2" s="378"/>
      <c r="R2" s="378"/>
      <c r="S2" s="411"/>
    </row>
    <row r="3" spans="1:19" ht="13.5" thickBot="1" x14ac:dyDescent="0.25">
      <c r="A3" s="377" t="s">
        <v>153</v>
      </c>
      <c r="B3" s="378"/>
      <c r="C3" s="378"/>
      <c r="D3" s="378"/>
      <c r="E3" s="378"/>
      <c r="F3" s="378"/>
      <c r="G3" s="378"/>
      <c r="H3" s="378"/>
      <c r="I3" s="378"/>
      <c r="J3" s="378"/>
      <c r="K3" s="378"/>
      <c r="L3" s="378"/>
      <c r="M3" s="378"/>
      <c r="N3" s="378"/>
      <c r="O3" s="378" t="s">
        <v>0</v>
      </c>
      <c r="P3" s="411"/>
      <c r="Q3" s="434">
        <f>'RESUMEN-DPTO'!AK8</f>
        <v>0</v>
      </c>
      <c r="R3" s="435"/>
      <c r="S3" s="80"/>
    </row>
    <row r="4" spans="1:19" ht="13.5" thickBot="1" x14ac:dyDescent="0.25">
      <c r="A4" s="115"/>
      <c r="B4" s="103"/>
      <c r="C4" s="103"/>
      <c r="D4" s="116"/>
      <c r="E4" s="103"/>
      <c r="F4" s="103"/>
      <c r="G4" s="103"/>
      <c r="H4" s="103"/>
      <c r="I4" s="103"/>
      <c r="J4" s="103"/>
      <c r="K4" s="103"/>
      <c r="L4" s="103"/>
      <c r="M4" s="103"/>
      <c r="N4" s="103"/>
      <c r="O4" s="103"/>
      <c r="P4" s="103"/>
      <c r="Q4" s="103"/>
      <c r="R4" s="103"/>
      <c r="S4" s="80"/>
    </row>
    <row r="5" spans="1:19" ht="13.5" thickBot="1" x14ac:dyDescent="0.25">
      <c r="A5" s="377" t="s">
        <v>56</v>
      </c>
      <c r="B5" s="378"/>
      <c r="C5" s="378"/>
      <c r="D5" s="379">
        <f>'RESUMEN-DPTO'!D8:O8</f>
        <v>0</v>
      </c>
      <c r="E5" s="380"/>
      <c r="F5" s="380"/>
      <c r="G5" s="381"/>
      <c r="H5" s="103"/>
      <c r="I5" s="103"/>
      <c r="J5" s="386" t="s">
        <v>28</v>
      </c>
      <c r="K5" s="386"/>
      <c r="L5" s="386"/>
      <c r="M5" s="386"/>
      <c r="N5" s="379">
        <f>'RESUMEN-DPTO'!T8</f>
        <v>0</v>
      </c>
      <c r="O5" s="387"/>
      <c r="P5" s="387"/>
      <c r="Q5" s="387"/>
      <c r="R5" s="388"/>
      <c r="S5" s="80"/>
    </row>
    <row r="6" spans="1:19" ht="3" customHeight="1" thickBot="1" x14ac:dyDescent="0.25">
      <c r="A6" s="117"/>
      <c r="B6" s="118"/>
      <c r="C6" s="118"/>
      <c r="D6" s="116"/>
      <c r="E6" s="103"/>
      <c r="F6" s="103"/>
      <c r="G6" s="103"/>
      <c r="H6" s="103"/>
      <c r="I6" s="103"/>
      <c r="J6" s="203"/>
      <c r="K6" s="203"/>
      <c r="L6" s="203"/>
      <c r="M6" s="203"/>
      <c r="N6" s="103"/>
      <c r="O6" s="103"/>
      <c r="P6" s="103"/>
      <c r="Q6" s="103"/>
      <c r="R6" s="103"/>
      <c r="S6" s="80"/>
    </row>
    <row r="7" spans="1:19" ht="13.5" thickBot="1" x14ac:dyDescent="0.25">
      <c r="A7" s="377" t="s">
        <v>138</v>
      </c>
      <c r="B7" s="378"/>
      <c r="C7" s="378"/>
      <c r="D7" s="382"/>
      <c r="E7" s="383"/>
      <c r="F7" s="383"/>
      <c r="G7" s="384"/>
      <c r="H7" s="103"/>
      <c r="I7" s="103"/>
      <c r="J7" s="386" t="s">
        <v>55</v>
      </c>
      <c r="K7" s="386"/>
      <c r="L7" s="386"/>
      <c r="M7" s="386"/>
      <c r="N7" s="389"/>
      <c r="O7" s="390"/>
      <c r="P7" s="390"/>
      <c r="Q7" s="390"/>
      <c r="R7" s="391"/>
      <c r="S7" s="80"/>
    </row>
    <row r="8" spans="1:19" ht="2.25" customHeight="1" thickBot="1" x14ac:dyDescent="0.25">
      <c r="A8" s="117"/>
      <c r="B8" s="118"/>
      <c r="C8" s="118"/>
      <c r="D8" s="116"/>
      <c r="E8" s="103"/>
      <c r="F8" s="103"/>
      <c r="G8" s="103"/>
      <c r="H8" s="103"/>
      <c r="I8" s="103"/>
      <c r="J8" s="203"/>
      <c r="K8" s="203"/>
      <c r="L8" s="203"/>
      <c r="M8" s="203"/>
      <c r="N8" s="103"/>
      <c r="O8" s="103"/>
      <c r="P8" s="103"/>
      <c r="Q8" s="103"/>
      <c r="R8" s="103"/>
      <c r="S8" s="80"/>
    </row>
    <row r="9" spans="1:19" ht="13.5" thickBot="1" x14ac:dyDescent="0.25">
      <c r="A9" s="377" t="s">
        <v>42</v>
      </c>
      <c r="B9" s="378"/>
      <c r="C9" s="378"/>
      <c r="D9" s="385"/>
      <c r="E9" s="383"/>
      <c r="F9" s="383"/>
      <c r="G9" s="384"/>
      <c r="H9" s="103"/>
      <c r="I9" s="103"/>
      <c r="J9" s="386" t="s">
        <v>106</v>
      </c>
      <c r="K9" s="386"/>
      <c r="L9" s="386"/>
      <c r="M9" s="386"/>
      <c r="N9" s="392"/>
      <c r="O9" s="390"/>
      <c r="P9" s="390"/>
      <c r="Q9" s="390"/>
      <c r="R9" s="391"/>
      <c r="S9" s="80"/>
    </row>
    <row r="10" spans="1:19" ht="2.25" customHeight="1" thickBot="1" x14ac:dyDescent="0.25">
      <c r="A10" s="117"/>
      <c r="B10" s="118"/>
      <c r="C10" s="118"/>
      <c r="D10" s="116"/>
      <c r="E10" s="103"/>
      <c r="F10" s="103"/>
      <c r="G10" s="103"/>
      <c r="H10" s="103"/>
      <c r="I10" s="103"/>
      <c r="J10" s="118"/>
      <c r="K10" s="118"/>
      <c r="L10" s="118"/>
      <c r="M10" s="118"/>
      <c r="N10" s="103"/>
      <c r="O10" s="103"/>
      <c r="P10" s="103"/>
      <c r="Q10" s="103"/>
      <c r="R10" s="103"/>
      <c r="S10" s="80"/>
    </row>
    <row r="11" spans="1:19" ht="13.5" thickBot="1" x14ac:dyDescent="0.25">
      <c r="A11" s="377" t="s">
        <v>139</v>
      </c>
      <c r="B11" s="378"/>
      <c r="C11" s="378"/>
      <c r="D11" s="385"/>
      <c r="E11" s="383"/>
      <c r="F11" s="383"/>
      <c r="G11" s="384"/>
      <c r="H11" s="103"/>
      <c r="I11" s="103"/>
      <c r="J11" s="386" t="s">
        <v>109</v>
      </c>
      <c r="K11" s="386"/>
      <c r="L11" s="386"/>
      <c r="M11" s="386"/>
      <c r="N11" s="393"/>
      <c r="O11" s="394"/>
      <c r="P11" s="394"/>
      <c r="Q11" s="394"/>
      <c r="R11" s="395"/>
      <c r="S11" s="80"/>
    </row>
    <row r="12" spans="1:19" ht="6.75" customHeight="1" thickBot="1" x14ac:dyDescent="0.25">
      <c r="A12" s="120"/>
      <c r="B12" s="104"/>
      <c r="C12" s="104"/>
      <c r="D12" s="121"/>
      <c r="E12" s="104"/>
      <c r="F12" s="104"/>
      <c r="G12" s="104"/>
      <c r="H12" s="104"/>
      <c r="I12" s="104"/>
      <c r="J12" s="104"/>
      <c r="K12" s="104"/>
      <c r="L12" s="104"/>
      <c r="M12" s="104"/>
      <c r="N12" s="104"/>
      <c r="O12" s="104"/>
      <c r="P12" s="104"/>
      <c r="Q12" s="104"/>
      <c r="R12" s="104"/>
      <c r="S12" s="81"/>
    </row>
    <row r="13" spans="1:19" ht="13.5" thickBot="1" x14ac:dyDescent="0.25">
      <c r="A13" s="405" t="s">
        <v>26</v>
      </c>
      <c r="B13" s="406"/>
      <c r="C13" s="406"/>
      <c r="D13" s="406"/>
      <c r="E13" s="406"/>
      <c r="F13" s="406"/>
      <c r="G13" s="406"/>
      <c r="H13" s="406"/>
      <c r="I13" s="406"/>
      <c r="J13" s="406"/>
      <c r="K13" s="406"/>
      <c r="L13" s="406"/>
      <c r="M13" s="406"/>
      <c r="N13" s="406"/>
      <c r="O13" s="406"/>
      <c r="P13" s="406"/>
      <c r="Q13" s="406"/>
      <c r="R13" s="406"/>
      <c r="S13" s="407"/>
    </row>
    <row r="14" spans="1:19" ht="4.5" customHeight="1" thickBot="1" x14ac:dyDescent="0.25">
      <c r="A14" s="122"/>
      <c r="B14" s="105"/>
      <c r="C14" s="105"/>
      <c r="D14" s="105"/>
      <c r="E14" s="105"/>
      <c r="F14" s="105"/>
      <c r="G14" s="105"/>
      <c r="H14" s="105"/>
      <c r="I14" s="105"/>
      <c r="J14" s="105"/>
      <c r="K14" s="105"/>
      <c r="L14" s="105"/>
      <c r="M14" s="105"/>
      <c r="N14" s="105"/>
      <c r="O14" s="105"/>
      <c r="P14" s="105"/>
      <c r="Q14" s="105"/>
      <c r="R14" s="105"/>
      <c r="S14" s="82"/>
    </row>
    <row r="15" spans="1:19" s="124" customFormat="1" ht="3" customHeight="1" thickBot="1" x14ac:dyDescent="0.25">
      <c r="A15" s="208"/>
      <c r="B15" s="209"/>
      <c r="C15" s="209"/>
      <c r="D15" s="209"/>
      <c r="E15" s="209"/>
      <c r="F15" s="209"/>
      <c r="G15" s="209"/>
      <c r="H15" s="209"/>
      <c r="I15" s="209"/>
      <c r="J15" s="209"/>
      <c r="K15" s="209"/>
      <c r="L15" s="209"/>
      <c r="M15" s="209"/>
      <c r="N15" s="209"/>
      <c r="O15" s="209"/>
      <c r="P15" s="209"/>
      <c r="Q15" s="209"/>
      <c r="R15" s="209"/>
      <c r="S15" s="83"/>
    </row>
    <row r="16" spans="1:19" s="124" customFormat="1" ht="13.5" thickBot="1" x14ac:dyDescent="0.25">
      <c r="A16" s="429" t="s">
        <v>273</v>
      </c>
      <c r="B16" s="430"/>
      <c r="C16" s="430"/>
      <c r="D16" s="430"/>
      <c r="E16" s="430"/>
      <c r="F16" s="100"/>
      <c r="G16" s="431" t="s">
        <v>145</v>
      </c>
      <c r="H16" s="432"/>
      <c r="I16" s="432"/>
      <c r="J16" s="432"/>
      <c r="K16" s="433"/>
      <c r="L16" s="209"/>
      <c r="M16" s="209"/>
      <c r="N16" s="209"/>
      <c r="O16" s="209"/>
      <c r="P16" s="209"/>
      <c r="Q16" s="209"/>
      <c r="R16" s="209"/>
      <c r="S16" s="83"/>
    </row>
    <row r="17" spans="1:19" s="124" customFormat="1" ht="3" customHeight="1" thickBot="1" x14ac:dyDescent="0.25">
      <c r="A17" s="208"/>
      <c r="B17" s="209"/>
      <c r="C17" s="209"/>
      <c r="D17" s="209"/>
      <c r="E17" s="209"/>
      <c r="F17" s="209"/>
      <c r="G17" s="209"/>
      <c r="H17" s="209"/>
      <c r="I17" s="209"/>
      <c r="J17" s="209"/>
      <c r="K17" s="209"/>
      <c r="L17" s="209"/>
      <c r="M17" s="209"/>
      <c r="N17" s="209"/>
      <c r="O17" s="209"/>
      <c r="P17" s="209"/>
      <c r="Q17" s="209"/>
      <c r="R17" s="209"/>
      <c r="S17" s="83"/>
    </row>
    <row r="18" spans="1:19" x14ac:dyDescent="0.2">
      <c r="A18" s="376" t="s">
        <v>25</v>
      </c>
      <c r="B18" s="413" t="s">
        <v>264</v>
      </c>
      <c r="C18" s="415" t="s">
        <v>265</v>
      </c>
      <c r="D18" s="423" t="s">
        <v>143</v>
      </c>
      <c r="E18" s="424"/>
      <c r="F18" s="424"/>
      <c r="G18" s="425"/>
      <c r="H18" s="417" t="s">
        <v>260</v>
      </c>
      <c r="I18" s="419" t="s">
        <v>261</v>
      </c>
      <c r="J18" s="421" t="s">
        <v>262</v>
      </c>
      <c r="K18" s="376" t="s">
        <v>263</v>
      </c>
      <c r="L18" s="374"/>
      <c r="M18" s="375"/>
      <c r="N18" s="373" t="s">
        <v>123</v>
      </c>
      <c r="O18" s="374"/>
      <c r="P18" s="374"/>
      <c r="Q18" s="374"/>
      <c r="R18" s="374"/>
      <c r="S18" s="375"/>
    </row>
    <row r="19" spans="1:19" ht="63.75" customHeight="1" thickBot="1" x14ac:dyDescent="0.25">
      <c r="A19" s="412"/>
      <c r="B19" s="414"/>
      <c r="C19" s="416"/>
      <c r="D19" s="44" t="s">
        <v>266</v>
      </c>
      <c r="E19" s="42" t="s">
        <v>257</v>
      </c>
      <c r="F19" s="207" t="s">
        <v>258</v>
      </c>
      <c r="G19" s="78" t="s">
        <v>259</v>
      </c>
      <c r="H19" s="418"/>
      <c r="I19" s="420"/>
      <c r="J19" s="422"/>
      <c r="K19" s="206" t="s">
        <v>142</v>
      </c>
      <c r="L19" s="207" t="s">
        <v>140</v>
      </c>
      <c r="M19" s="84" t="s">
        <v>141</v>
      </c>
      <c r="N19" s="126" t="s">
        <v>134</v>
      </c>
      <c r="O19" s="205" t="s">
        <v>135</v>
      </c>
      <c r="P19" s="207" t="s">
        <v>125</v>
      </c>
      <c r="Q19" s="207" t="s">
        <v>136</v>
      </c>
      <c r="R19" s="207" t="s">
        <v>124</v>
      </c>
      <c r="S19" s="84" t="s">
        <v>137</v>
      </c>
    </row>
    <row r="20" spans="1:19" x14ac:dyDescent="0.2">
      <c r="A20" s="128">
        <v>1</v>
      </c>
      <c r="B20" s="129"/>
      <c r="C20" s="129"/>
      <c r="D20" s="130"/>
      <c r="E20" s="131"/>
      <c r="F20" s="131"/>
      <c r="G20" s="107"/>
      <c r="H20" s="132"/>
      <c r="I20" s="129"/>
      <c r="J20" s="133"/>
      <c r="K20" s="132"/>
      <c r="L20" s="129"/>
      <c r="M20" s="133"/>
      <c r="N20" s="134">
        <f>IFERROR((K20+L20+M20),0)</f>
        <v>0</v>
      </c>
      <c r="O20" s="135">
        <f>IFERROR((N20*I20)*(J20/100),0)</f>
        <v>0</v>
      </c>
      <c r="P20" s="135">
        <f>IFERROR(((IF(I20&gt;=16,15,((I20*15)/16))*J20)/100)/H20,0)</f>
        <v>0</v>
      </c>
      <c r="Q20" s="135">
        <f>IFERROR(((IF(I20&gt;=16,30,((I20*30)/16))*J20)/100)/H20,0)</f>
        <v>0</v>
      </c>
      <c r="R20" s="136">
        <f>IFERROR(IF(B20="Pregrado",((IF(I20&gt;=16,VLOOKUP('P29'!G20,INFORMACION!$D:$E,2,FALSE)*N20,((VLOOKUP('P29'!G20,INFORMACION!$D:$E,2,FALSE)*N20)*I20)/16)))*(J20/100),((IF(I20&gt;=16,(VLOOKUP('P29'!G20,INFORMACION!$D:$E,2,FALSE)+10)*N20,(((VLOOKUP('P29'!G20,INFORMACION!$D:$E,2,FALSE)+10)*N20)*I20)/16)))*(J20/100)),0)</f>
        <v>0</v>
      </c>
      <c r="S20" s="85">
        <f>IFERROR(O20+P20+Q20+R20,0)</f>
        <v>0</v>
      </c>
    </row>
    <row r="21" spans="1:19" x14ac:dyDescent="0.2">
      <c r="A21" s="137">
        <v>2</v>
      </c>
      <c r="B21" s="138"/>
      <c r="C21" s="138"/>
      <c r="D21" s="139"/>
      <c r="E21" s="140"/>
      <c r="F21" s="138"/>
      <c r="G21" s="108"/>
      <c r="H21" s="141"/>
      <c r="I21" s="138"/>
      <c r="J21" s="142"/>
      <c r="K21" s="141"/>
      <c r="L21" s="138"/>
      <c r="M21" s="142"/>
      <c r="N21" s="143">
        <f t="shared" ref="N21:N26" si="0">IFERROR((K21+L21+M21),0)</f>
        <v>0</v>
      </c>
      <c r="O21" s="144">
        <f t="shared" ref="O21:O26" si="1">IFERROR((N21*I21)*(J21/100),0)</f>
        <v>0</v>
      </c>
      <c r="P21" s="144">
        <f t="shared" ref="P21:P26" si="2">IFERROR(((IF(I21&gt;=16,15,((I21*15)/16))*J21)/100)/H21,0)</f>
        <v>0</v>
      </c>
      <c r="Q21" s="144">
        <f t="shared" ref="Q21:Q26" si="3">IFERROR(((IF(I21&gt;=16,30,((I21*30)/16))*J21)/100)/H21,0)</f>
        <v>0</v>
      </c>
      <c r="R21" s="145">
        <f>IFERROR(IF(B21="Pregrado",((IF(I21&gt;=16,VLOOKUP('P29'!G21,INFORMACION!$D:$E,2,FALSE)*N21,((VLOOKUP('P29'!G21,INFORMACION!$D:$E,2,FALSE)*N21)*I21)/16)))*(J21/100),((IF(I21&gt;=16,(VLOOKUP('P29'!G21,INFORMACION!$D:$E,2,FALSE)+10)*N21,(((VLOOKUP('P29'!G21,INFORMACION!$D:$E,2,FALSE)+10)*N21)*I21)/16)))*(J21/100)),0)</f>
        <v>0</v>
      </c>
      <c r="S21" s="86">
        <f t="shared" ref="S21:S26" si="4">IFERROR(O21+P21+Q21+R21,0)</f>
        <v>0</v>
      </c>
    </row>
    <row r="22" spans="1:19" x14ac:dyDescent="0.2">
      <c r="A22" s="137">
        <v>3</v>
      </c>
      <c r="B22" s="138"/>
      <c r="C22" s="138"/>
      <c r="D22" s="139"/>
      <c r="E22" s="140"/>
      <c r="F22" s="138"/>
      <c r="G22" s="108"/>
      <c r="H22" s="141"/>
      <c r="I22" s="138"/>
      <c r="J22" s="142"/>
      <c r="K22" s="141"/>
      <c r="L22" s="138"/>
      <c r="M22" s="142"/>
      <c r="N22" s="143">
        <f t="shared" si="0"/>
        <v>0</v>
      </c>
      <c r="O22" s="144">
        <f t="shared" si="1"/>
        <v>0</v>
      </c>
      <c r="P22" s="144">
        <f t="shared" si="2"/>
        <v>0</v>
      </c>
      <c r="Q22" s="144">
        <f t="shared" si="3"/>
        <v>0</v>
      </c>
      <c r="R22" s="145">
        <f>IFERROR(IF(B22="Pregrado",((IF(I22&gt;=16,VLOOKUP('P29'!G22,INFORMACION!$D:$E,2,FALSE)*N22,((VLOOKUP('P29'!G22,INFORMACION!$D:$E,2,FALSE)*N22)*I22)/16)))*(J22/100),((IF(I22&gt;=16,(VLOOKUP('P29'!G22,INFORMACION!$D:$E,2,FALSE)+10)*N22,(((VLOOKUP('P29'!G22,INFORMACION!$D:$E,2,FALSE)+10)*N22)*I22)/16)))*(J22/100)),0)</f>
        <v>0</v>
      </c>
      <c r="S22" s="86">
        <f t="shared" si="4"/>
        <v>0</v>
      </c>
    </row>
    <row r="23" spans="1:19" x14ac:dyDescent="0.2">
      <c r="A23" s="137">
        <v>4</v>
      </c>
      <c r="B23" s="138"/>
      <c r="C23" s="138"/>
      <c r="D23" s="139"/>
      <c r="E23" s="140"/>
      <c r="F23" s="138"/>
      <c r="G23" s="108"/>
      <c r="H23" s="141"/>
      <c r="I23" s="138"/>
      <c r="J23" s="142"/>
      <c r="K23" s="141"/>
      <c r="L23" s="138"/>
      <c r="M23" s="142"/>
      <c r="N23" s="143">
        <f t="shared" si="0"/>
        <v>0</v>
      </c>
      <c r="O23" s="144">
        <f t="shared" si="1"/>
        <v>0</v>
      </c>
      <c r="P23" s="144">
        <f t="shared" si="2"/>
        <v>0</v>
      </c>
      <c r="Q23" s="144">
        <f t="shared" si="3"/>
        <v>0</v>
      </c>
      <c r="R23" s="145">
        <f>IFERROR(IF(B23="Pregrado",((IF(I23&gt;=16,VLOOKUP('P29'!G23,INFORMACION!$D:$E,2,FALSE)*N23,((VLOOKUP('P29'!G23,INFORMACION!$D:$E,2,FALSE)*N23)*I23)/16)))*(J23/100),((IF(I23&gt;=16,(VLOOKUP('P29'!G23,INFORMACION!$D:$E,2,FALSE)+10)*N23,(((VLOOKUP('P29'!G23,INFORMACION!$D:$E,2,FALSE)+10)*N23)*I23)/16)))*(J23/100)),0)</f>
        <v>0</v>
      </c>
      <c r="S23" s="86">
        <f t="shared" si="4"/>
        <v>0</v>
      </c>
    </row>
    <row r="24" spans="1:19" x14ac:dyDescent="0.2">
      <c r="A24" s="137">
        <v>5</v>
      </c>
      <c r="B24" s="138"/>
      <c r="C24" s="138"/>
      <c r="D24" s="139"/>
      <c r="E24" s="140"/>
      <c r="F24" s="138"/>
      <c r="G24" s="108"/>
      <c r="H24" s="141"/>
      <c r="I24" s="138"/>
      <c r="J24" s="142"/>
      <c r="K24" s="141"/>
      <c r="L24" s="138"/>
      <c r="M24" s="142"/>
      <c r="N24" s="143">
        <f t="shared" si="0"/>
        <v>0</v>
      </c>
      <c r="O24" s="144">
        <f t="shared" si="1"/>
        <v>0</v>
      </c>
      <c r="P24" s="144">
        <f t="shared" si="2"/>
        <v>0</v>
      </c>
      <c r="Q24" s="144">
        <f t="shared" si="3"/>
        <v>0</v>
      </c>
      <c r="R24" s="145">
        <f>IFERROR(IF(B24="Pregrado",((IF(I24&gt;=16,VLOOKUP('P29'!G24,INFORMACION!$D:$E,2,FALSE)*N24,((VLOOKUP('P29'!G24,INFORMACION!$D:$E,2,FALSE)*N24)*I24)/16)))*(J24/100),((IF(I24&gt;=16,(VLOOKUP('P29'!G24,INFORMACION!$D:$E,2,FALSE)+10)*N24,(((VLOOKUP('P29'!G24,INFORMACION!$D:$E,2,FALSE)+10)*N24)*I24)/16)))*(J24/100)),0)</f>
        <v>0</v>
      </c>
      <c r="S24" s="86">
        <f t="shared" si="4"/>
        <v>0</v>
      </c>
    </row>
    <row r="25" spans="1:19" x14ac:dyDescent="0.2">
      <c r="A25" s="137">
        <v>6</v>
      </c>
      <c r="B25" s="138"/>
      <c r="C25" s="138"/>
      <c r="D25" s="139"/>
      <c r="E25" s="138"/>
      <c r="F25" s="138"/>
      <c r="G25" s="108"/>
      <c r="H25" s="141"/>
      <c r="I25" s="138"/>
      <c r="J25" s="142"/>
      <c r="K25" s="141"/>
      <c r="L25" s="138"/>
      <c r="M25" s="142"/>
      <c r="N25" s="143">
        <f t="shared" si="0"/>
        <v>0</v>
      </c>
      <c r="O25" s="144">
        <f t="shared" si="1"/>
        <v>0</v>
      </c>
      <c r="P25" s="144">
        <f t="shared" si="2"/>
        <v>0</v>
      </c>
      <c r="Q25" s="144">
        <f t="shared" si="3"/>
        <v>0</v>
      </c>
      <c r="R25" s="145">
        <f>IFERROR(IF(B25="Pregrado",((IF(I25&gt;=16,VLOOKUP('P29'!G25,INFORMACION!$D:$E,2,FALSE)*N25,((VLOOKUP('P29'!G25,INFORMACION!$D:$E,2,FALSE)*N25)*I25)/16)))*(J25/100),((IF(I25&gt;=16,(VLOOKUP('P29'!G25,INFORMACION!$D:$E,2,FALSE)+10)*N25,(((VLOOKUP('P29'!G25,INFORMACION!$D:$E,2,FALSE)+10)*N25)*I25)/16)))*(J25/100)),0)</f>
        <v>0</v>
      </c>
      <c r="S25" s="86">
        <f t="shared" si="4"/>
        <v>0</v>
      </c>
    </row>
    <row r="26" spans="1:19" ht="13.5" thickBot="1" x14ac:dyDescent="0.25">
      <c r="A26" s="146">
        <v>7</v>
      </c>
      <c r="B26" s="147"/>
      <c r="C26" s="147"/>
      <c r="D26" s="148"/>
      <c r="E26" s="147"/>
      <c r="F26" s="147"/>
      <c r="G26" s="109"/>
      <c r="H26" s="149"/>
      <c r="I26" s="147"/>
      <c r="J26" s="150"/>
      <c r="K26" s="149"/>
      <c r="L26" s="147"/>
      <c r="M26" s="150"/>
      <c r="N26" s="151">
        <f t="shared" si="0"/>
        <v>0</v>
      </c>
      <c r="O26" s="152">
        <f t="shared" si="1"/>
        <v>0</v>
      </c>
      <c r="P26" s="152">
        <f t="shared" si="2"/>
        <v>0</v>
      </c>
      <c r="Q26" s="152">
        <f t="shared" si="3"/>
        <v>0</v>
      </c>
      <c r="R26" s="153">
        <f>IFERROR(IF(B26="Pregrado",((IF(I26&gt;=16,VLOOKUP('P29'!G26,INFORMACION!$D:$E,2,FALSE)*N26,((VLOOKUP('P29'!G26,INFORMACION!$D:$E,2,FALSE)*N26)*I26)/16)))*(J26/100),((IF(I26&gt;=16,(VLOOKUP('P29'!G26,INFORMACION!$D:$E,2,FALSE)+10)*N26,(((VLOOKUP('P29'!G26,INFORMACION!$D:$E,2,FALSE)+10)*N26)*I26)/16)))*(J26/100)),0)</f>
        <v>0</v>
      </c>
      <c r="S26" s="87">
        <f t="shared" si="4"/>
        <v>0</v>
      </c>
    </row>
    <row r="27" spans="1:19" ht="1.5" customHeight="1" thickBot="1" x14ac:dyDescent="0.25">
      <c r="A27" s="154"/>
      <c r="B27" s="155"/>
      <c r="C27" s="110"/>
      <c r="D27" s="156" t="s">
        <v>270</v>
      </c>
      <c r="E27" s="155"/>
      <c r="F27" s="155"/>
      <c r="G27" s="110"/>
      <c r="H27" s="157">
        <v>1</v>
      </c>
      <c r="I27" s="158">
        <v>16</v>
      </c>
      <c r="J27" s="159">
        <v>100</v>
      </c>
      <c r="K27" s="154"/>
      <c r="L27" s="155"/>
      <c r="M27" s="88"/>
      <c r="N27" s="160"/>
      <c r="O27" s="155"/>
      <c r="P27" s="155"/>
      <c r="Q27" s="155"/>
      <c r="R27" s="155"/>
      <c r="S27" s="88"/>
    </row>
    <row r="28" spans="1:19" ht="15.75" thickBot="1" x14ac:dyDescent="0.25">
      <c r="A28" s="426" t="s">
        <v>144</v>
      </c>
      <c r="B28" s="427"/>
      <c r="C28" s="427"/>
      <c r="D28" s="427"/>
      <c r="E28" s="427"/>
      <c r="F28" s="427"/>
      <c r="G28" s="427"/>
      <c r="H28" s="427"/>
      <c r="I28" s="427"/>
      <c r="J28" s="428"/>
      <c r="K28" s="161">
        <f>SUM(K20:K26)</f>
        <v>0</v>
      </c>
      <c r="L28" s="162">
        <f t="shared" ref="L28:S28" si="5">SUM(L20:L26)</f>
        <v>0</v>
      </c>
      <c r="M28" s="89">
        <f t="shared" si="5"/>
        <v>0</v>
      </c>
      <c r="N28" s="163">
        <f t="shared" si="5"/>
        <v>0</v>
      </c>
      <c r="O28" s="162">
        <f t="shared" si="5"/>
        <v>0</v>
      </c>
      <c r="P28" s="162">
        <f t="shared" si="5"/>
        <v>0</v>
      </c>
      <c r="Q28" s="162">
        <f t="shared" si="5"/>
        <v>0</v>
      </c>
      <c r="R28" s="162">
        <f t="shared" si="5"/>
        <v>0</v>
      </c>
      <c r="S28" s="89">
        <f t="shared" si="5"/>
        <v>0</v>
      </c>
    </row>
    <row r="29" spans="1:19" ht="15.75" thickBot="1" x14ac:dyDescent="0.25">
      <c r="A29" s="426" t="s">
        <v>150</v>
      </c>
      <c r="B29" s="427"/>
      <c r="C29" s="427"/>
      <c r="D29" s="427"/>
      <c r="E29" s="427"/>
      <c r="F29" s="427"/>
      <c r="G29" s="427"/>
      <c r="H29" s="427"/>
      <c r="I29" s="427"/>
      <c r="J29" s="428"/>
      <c r="K29" s="161">
        <v>0</v>
      </c>
      <c r="L29" s="162">
        <v>0</v>
      </c>
      <c r="M29" s="89">
        <v>0</v>
      </c>
      <c r="N29" s="163">
        <v>0</v>
      </c>
      <c r="O29" s="162">
        <v>0</v>
      </c>
      <c r="P29" s="162">
        <f>VLOOKUP(G16,INFORMACION!T:V,2,FALSE)</f>
        <v>0</v>
      </c>
      <c r="Q29" s="162">
        <f>VLOOKUP(G16,INFORMACION!T:V,3,FALSE)</f>
        <v>0</v>
      </c>
      <c r="R29" s="162">
        <v>0</v>
      </c>
      <c r="S29" s="89">
        <f>SUM(P29:Q29)</f>
        <v>0</v>
      </c>
    </row>
    <row r="30" spans="1:19" ht="15.75" thickBot="1" x14ac:dyDescent="0.25">
      <c r="A30" s="426" t="s">
        <v>274</v>
      </c>
      <c r="B30" s="427"/>
      <c r="C30" s="427"/>
      <c r="D30" s="427"/>
      <c r="E30" s="427"/>
      <c r="F30" s="427"/>
      <c r="G30" s="427"/>
      <c r="H30" s="427"/>
      <c r="I30" s="427"/>
      <c r="J30" s="428"/>
      <c r="K30" s="161">
        <f>SUM(K28:K29)</f>
        <v>0</v>
      </c>
      <c r="L30" s="162">
        <f t="shared" ref="L30:S30" si="6">SUM(L28:L29)</f>
        <v>0</v>
      </c>
      <c r="M30" s="89">
        <f t="shared" si="6"/>
        <v>0</v>
      </c>
      <c r="N30" s="163">
        <f t="shared" si="6"/>
        <v>0</v>
      </c>
      <c r="O30" s="162">
        <f t="shared" si="6"/>
        <v>0</v>
      </c>
      <c r="P30" s="162">
        <f t="shared" si="6"/>
        <v>0</v>
      </c>
      <c r="Q30" s="162">
        <f t="shared" si="6"/>
        <v>0</v>
      </c>
      <c r="R30" s="162">
        <f t="shared" si="6"/>
        <v>0</v>
      </c>
      <c r="S30" s="89">
        <f t="shared" si="6"/>
        <v>0</v>
      </c>
    </row>
    <row r="31" spans="1:19" ht="10.5" customHeight="1" x14ac:dyDescent="0.2">
      <c r="A31" s="164"/>
      <c r="B31" s="111"/>
      <c r="C31" s="111"/>
      <c r="D31" s="165"/>
      <c r="E31" s="111"/>
      <c r="F31" s="111"/>
      <c r="G31" s="111"/>
      <c r="H31" s="111"/>
      <c r="I31" s="111"/>
      <c r="J31" s="111"/>
      <c r="K31" s="111"/>
      <c r="L31" s="111"/>
      <c r="M31" s="111"/>
      <c r="N31" s="111"/>
      <c r="O31" s="111"/>
      <c r="P31" s="111"/>
      <c r="Q31" s="111"/>
      <c r="R31" s="111"/>
      <c r="S31" s="90"/>
    </row>
    <row r="32" spans="1:19" ht="13.5" thickBot="1" x14ac:dyDescent="0.25"/>
    <row r="33" spans="1:19" ht="13.5" thickBot="1" x14ac:dyDescent="0.25">
      <c r="G33" s="402" t="s">
        <v>152</v>
      </c>
      <c r="H33" s="403"/>
      <c r="I33" s="403"/>
      <c r="J33" s="403"/>
      <c r="K33" s="403"/>
      <c r="L33" s="403"/>
      <c r="M33" s="403"/>
      <c r="N33" s="404"/>
      <c r="Q33" s="124"/>
    </row>
    <row r="34" spans="1:19" ht="13.5" thickBot="1" x14ac:dyDescent="0.25">
      <c r="G34" s="400" t="s">
        <v>151</v>
      </c>
      <c r="H34" s="396"/>
      <c r="I34" s="396"/>
      <c r="J34" s="396"/>
      <c r="K34" s="396"/>
      <c r="L34" s="401"/>
      <c r="M34" s="400" t="s">
        <v>126</v>
      </c>
      <c r="N34" s="444"/>
      <c r="Q34" s="100"/>
    </row>
    <row r="35" spans="1:19" ht="16.5" thickBot="1" x14ac:dyDescent="0.25">
      <c r="G35" s="397" t="s">
        <v>275</v>
      </c>
      <c r="H35" s="398"/>
      <c r="I35" s="398"/>
      <c r="J35" s="398"/>
      <c r="K35" s="398"/>
      <c r="L35" s="399"/>
      <c r="M35" s="445">
        <f>S30</f>
        <v>0</v>
      </c>
      <c r="N35" s="446"/>
      <c r="Q35" s="124"/>
    </row>
    <row r="36" spans="1:19" x14ac:dyDescent="0.2">
      <c r="G36" s="112"/>
      <c r="H36" s="112"/>
      <c r="I36" s="112"/>
      <c r="J36" s="112"/>
      <c r="K36" s="112"/>
      <c r="L36" s="112"/>
      <c r="M36" s="167"/>
      <c r="N36" s="167"/>
      <c r="Q36" s="124"/>
    </row>
    <row r="37" spans="1:19" ht="13.5" thickBot="1" x14ac:dyDescent="0.25">
      <c r="G37" s="112"/>
      <c r="H37" s="112"/>
      <c r="I37" s="112"/>
      <c r="J37" s="112"/>
      <c r="K37" s="112"/>
      <c r="L37" s="112"/>
      <c r="M37" s="167"/>
      <c r="N37" s="167"/>
      <c r="Q37" s="124"/>
    </row>
    <row r="38" spans="1:19" ht="13.5" thickBot="1" x14ac:dyDescent="0.25">
      <c r="A38" s="405" t="s">
        <v>38</v>
      </c>
      <c r="B38" s="406"/>
      <c r="C38" s="406"/>
      <c r="D38" s="406"/>
      <c r="E38" s="406"/>
      <c r="F38" s="406"/>
      <c r="G38" s="407"/>
      <c r="H38" s="97"/>
      <c r="I38" s="402" t="s">
        <v>157</v>
      </c>
      <c r="J38" s="403"/>
      <c r="K38" s="403"/>
      <c r="L38" s="403"/>
      <c r="M38" s="403"/>
      <c r="N38" s="403"/>
      <c r="O38" s="403"/>
      <c r="P38" s="403"/>
      <c r="Q38" s="403"/>
      <c r="R38" s="403"/>
      <c r="S38" s="404"/>
    </row>
    <row r="39" spans="1:19" ht="13.5" thickBot="1" x14ac:dyDescent="0.25">
      <c r="A39" s="204" t="s">
        <v>25</v>
      </c>
      <c r="B39" s="396" t="s">
        <v>121</v>
      </c>
      <c r="C39" s="396"/>
      <c r="D39" s="396"/>
      <c r="E39" s="396" t="s">
        <v>154</v>
      </c>
      <c r="F39" s="396"/>
      <c r="G39" s="210" t="s">
        <v>155</v>
      </c>
      <c r="I39" s="92" t="s">
        <v>25</v>
      </c>
      <c r="J39" s="400" t="s">
        <v>121</v>
      </c>
      <c r="K39" s="396"/>
      <c r="L39" s="396"/>
      <c r="M39" s="396"/>
      <c r="N39" s="444"/>
      <c r="O39" s="451" t="s">
        <v>154</v>
      </c>
      <c r="P39" s="452"/>
      <c r="Q39" s="452"/>
      <c r="R39" s="453"/>
      <c r="S39" s="92" t="s">
        <v>159</v>
      </c>
    </row>
    <row r="40" spans="1:19" ht="20.100000000000001" customHeight="1" x14ac:dyDescent="0.2">
      <c r="A40" s="169">
        <v>1</v>
      </c>
      <c r="B40" s="450"/>
      <c r="C40" s="450"/>
      <c r="D40" s="450"/>
      <c r="E40" s="454"/>
      <c r="F40" s="454"/>
      <c r="G40" s="93"/>
      <c r="I40" s="169">
        <v>1</v>
      </c>
      <c r="J40" s="450"/>
      <c r="K40" s="450"/>
      <c r="L40" s="450"/>
      <c r="M40" s="450"/>
      <c r="N40" s="450"/>
      <c r="O40" s="458"/>
      <c r="P40" s="459"/>
      <c r="Q40" s="459"/>
      <c r="R40" s="460"/>
      <c r="S40" s="93"/>
    </row>
    <row r="41" spans="1:19" ht="20.100000000000001" customHeight="1" x14ac:dyDescent="0.2">
      <c r="A41" s="137">
        <v>2</v>
      </c>
      <c r="B41" s="450"/>
      <c r="C41" s="450"/>
      <c r="D41" s="450"/>
      <c r="E41" s="436"/>
      <c r="F41" s="436"/>
      <c r="G41" s="99"/>
      <c r="I41" s="137">
        <v>2</v>
      </c>
      <c r="J41" s="450"/>
      <c r="K41" s="450"/>
      <c r="L41" s="450"/>
      <c r="M41" s="450"/>
      <c r="N41" s="450"/>
      <c r="O41" s="438"/>
      <c r="P41" s="439"/>
      <c r="Q41" s="439"/>
      <c r="R41" s="440"/>
      <c r="S41" s="94"/>
    </row>
    <row r="42" spans="1:19" ht="20.100000000000001" customHeight="1" x14ac:dyDescent="0.2">
      <c r="A42" s="137">
        <v>3</v>
      </c>
      <c r="B42" s="450"/>
      <c r="C42" s="450"/>
      <c r="D42" s="450"/>
      <c r="E42" s="436"/>
      <c r="F42" s="436"/>
      <c r="G42" s="94"/>
      <c r="I42" s="137">
        <v>3</v>
      </c>
      <c r="J42" s="450"/>
      <c r="K42" s="450"/>
      <c r="L42" s="450"/>
      <c r="M42" s="450"/>
      <c r="N42" s="450"/>
      <c r="O42" s="438"/>
      <c r="P42" s="439"/>
      <c r="Q42" s="439"/>
      <c r="R42" s="440"/>
      <c r="S42" s="94"/>
    </row>
    <row r="43" spans="1:19" ht="20.100000000000001" customHeight="1" x14ac:dyDescent="0.2">
      <c r="A43" s="137">
        <v>4</v>
      </c>
      <c r="B43" s="450"/>
      <c r="C43" s="450"/>
      <c r="D43" s="450"/>
      <c r="E43" s="436"/>
      <c r="F43" s="436"/>
      <c r="G43" s="94"/>
      <c r="I43" s="137">
        <v>4</v>
      </c>
      <c r="J43" s="450"/>
      <c r="K43" s="450"/>
      <c r="L43" s="450"/>
      <c r="M43" s="450"/>
      <c r="N43" s="450"/>
      <c r="O43" s="438"/>
      <c r="P43" s="439"/>
      <c r="Q43" s="439"/>
      <c r="R43" s="440"/>
      <c r="S43" s="94"/>
    </row>
    <row r="44" spans="1:19" ht="20.100000000000001" customHeight="1" thickBot="1" x14ac:dyDescent="0.25">
      <c r="A44" s="170">
        <v>5</v>
      </c>
      <c r="B44" s="450"/>
      <c r="C44" s="450"/>
      <c r="D44" s="450"/>
      <c r="E44" s="437"/>
      <c r="F44" s="437"/>
      <c r="G44" s="95"/>
      <c r="H44" s="97"/>
      <c r="I44" s="170">
        <v>5</v>
      </c>
      <c r="J44" s="450"/>
      <c r="K44" s="450"/>
      <c r="L44" s="450"/>
      <c r="M44" s="450"/>
      <c r="N44" s="450"/>
      <c r="O44" s="441"/>
      <c r="P44" s="442"/>
      <c r="Q44" s="442"/>
      <c r="R44" s="443"/>
      <c r="S44" s="95"/>
    </row>
    <row r="45" spans="1:19" ht="13.5" thickBot="1" x14ac:dyDescent="0.25">
      <c r="A45" s="455" t="s">
        <v>156</v>
      </c>
      <c r="B45" s="456"/>
      <c r="C45" s="456"/>
      <c r="D45" s="456"/>
      <c r="E45" s="456"/>
      <c r="F45" s="456"/>
      <c r="G45" s="211">
        <f>SUM(G40:G44)</f>
        <v>0</v>
      </c>
      <c r="H45" s="97"/>
      <c r="I45" s="455" t="s">
        <v>160</v>
      </c>
      <c r="J45" s="456"/>
      <c r="K45" s="456"/>
      <c r="L45" s="456"/>
      <c r="M45" s="456"/>
      <c r="N45" s="456"/>
      <c r="O45" s="456"/>
      <c r="P45" s="456"/>
      <c r="Q45" s="456"/>
      <c r="R45" s="457"/>
      <c r="S45" s="96">
        <f>SUM(S40:S44)</f>
        <v>0</v>
      </c>
    </row>
    <row r="46" spans="1:19" ht="13.5" thickBot="1" x14ac:dyDescent="0.25">
      <c r="A46" s="97"/>
      <c r="B46" s="97"/>
      <c r="C46" s="97"/>
      <c r="D46" s="171"/>
      <c r="E46" s="97"/>
      <c r="F46" s="97"/>
      <c r="G46" s="97"/>
      <c r="H46" s="97"/>
      <c r="I46" s="97"/>
      <c r="J46" s="97"/>
      <c r="K46" s="97"/>
      <c r="L46" s="97"/>
      <c r="M46" s="97"/>
      <c r="N46" s="97"/>
      <c r="O46" s="97"/>
      <c r="P46" s="97"/>
      <c r="Q46" s="97"/>
      <c r="R46" s="97"/>
      <c r="S46" s="97"/>
    </row>
    <row r="47" spans="1:19" ht="13.5" thickBot="1" x14ac:dyDescent="0.25">
      <c r="A47" s="447" t="s">
        <v>245</v>
      </c>
      <c r="B47" s="448"/>
      <c r="C47" s="448"/>
      <c r="D47" s="448"/>
      <c r="E47" s="448"/>
      <c r="F47" s="448"/>
      <c r="G47" s="449"/>
      <c r="H47" s="97"/>
      <c r="I47" s="402" t="s">
        <v>246</v>
      </c>
      <c r="J47" s="403"/>
      <c r="K47" s="403"/>
      <c r="L47" s="403"/>
      <c r="M47" s="403"/>
      <c r="N47" s="403"/>
      <c r="O47" s="403"/>
      <c r="P47" s="403"/>
      <c r="Q47" s="403"/>
      <c r="R47" s="403"/>
      <c r="S47" s="404"/>
    </row>
    <row r="48" spans="1:19" ht="13.5" thickBot="1" x14ac:dyDescent="0.25">
      <c r="A48" s="204" t="s">
        <v>25</v>
      </c>
      <c r="B48" s="396" t="s">
        <v>121</v>
      </c>
      <c r="C48" s="396"/>
      <c r="D48" s="396"/>
      <c r="E48" s="396" t="s">
        <v>174</v>
      </c>
      <c r="F48" s="396"/>
      <c r="G48" s="210" t="s">
        <v>155</v>
      </c>
      <c r="H48" s="97"/>
      <c r="I48" s="92" t="s">
        <v>25</v>
      </c>
      <c r="J48" s="400" t="s">
        <v>121</v>
      </c>
      <c r="K48" s="396"/>
      <c r="L48" s="396"/>
      <c r="M48" s="396"/>
      <c r="N48" s="444"/>
      <c r="O48" s="451" t="s">
        <v>154</v>
      </c>
      <c r="P48" s="452"/>
      <c r="Q48" s="452"/>
      <c r="R48" s="453"/>
      <c r="S48" s="92" t="s">
        <v>159</v>
      </c>
    </row>
    <row r="49" spans="1:19" x14ac:dyDescent="0.2">
      <c r="A49" s="172">
        <v>1</v>
      </c>
      <c r="B49" s="450"/>
      <c r="C49" s="450"/>
      <c r="D49" s="450"/>
      <c r="E49" s="464"/>
      <c r="F49" s="464"/>
      <c r="G49" s="98"/>
      <c r="H49" s="97"/>
      <c r="I49" s="172">
        <v>1</v>
      </c>
      <c r="J49" s="450"/>
      <c r="K49" s="450"/>
      <c r="L49" s="450"/>
      <c r="M49" s="450"/>
      <c r="N49" s="450"/>
      <c r="O49" s="461"/>
      <c r="P49" s="462"/>
      <c r="Q49" s="462"/>
      <c r="R49" s="463"/>
      <c r="S49" s="98"/>
    </row>
    <row r="50" spans="1:19" x14ac:dyDescent="0.2">
      <c r="A50" s="173">
        <v>2</v>
      </c>
      <c r="B50" s="450"/>
      <c r="C50" s="450"/>
      <c r="D50" s="450"/>
      <c r="E50" s="465"/>
      <c r="F50" s="465"/>
      <c r="G50" s="99"/>
      <c r="H50" s="97"/>
      <c r="I50" s="173">
        <v>2</v>
      </c>
      <c r="J50" s="450"/>
      <c r="K50" s="450"/>
      <c r="L50" s="450"/>
      <c r="M50" s="450"/>
      <c r="N50" s="450"/>
      <c r="O50" s="469"/>
      <c r="P50" s="470"/>
      <c r="Q50" s="470"/>
      <c r="R50" s="471"/>
      <c r="S50" s="99"/>
    </row>
    <row r="51" spans="1:19" x14ac:dyDescent="0.2">
      <c r="A51" s="173">
        <v>3</v>
      </c>
      <c r="B51" s="450"/>
      <c r="C51" s="450"/>
      <c r="D51" s="450"/>
      <c r="E51" s="465"/>
      <c r="F51" s="465"/>
      <c r="G51" s="99"/>
      <c r="H51" s="97"/>
      <c r="I51" s="173">
        <v>3</v>
      </c>
      <c r="J51" s="450"/>
      <c r="K51" s="450"/>
      <c r="L51" s="450"/>
      <c r="M51" s="450"/>
      <c r="N51" s="450"/>
      <c r="O51" s="469"/>
      <c r="P51" s="470"/>
      <c r="Q51" s="470"/>
      <c r="R51" s="471"/>
      <c r="S51" s="99"/>
    </row>
    <row r="52" spans="1:19" x14ac:dyDescent="0.2">
      <c r="A52" s="173">
        <v>4</v>
      </c>
      <c r="B52" s="450"/>
      <c r="C52" s="450"/>
      <c r="D52" s="450"/>
      <c r="E52" s="465"/>
      <c r="F52" s="465"/>
      <c r="G52" s="99"/>
      <c r="H52" s="97"/>
      <c r="I52" s="173">
        <v>4</v>
      </c>
      <c r="J52" s="450"/>
      <c r="K52" s="450"/>
      <c r="L52" s="450"/>
      <c r="M52" s="450"/>
      <c r="N52" s="450"/>
      <c r="O52" s="469"/>
      <c r="P52" s="470"/>
      <c r="Q52" s="470"/>
      <c r="R52" s="471"/>
      <c r="S52" s="99"/>
    </row>
    <row r="53" spans="1:19" ht="13.5" thickBot="1" x14ac:dyDescent="0.25">
      <c r="A53" s="170">
        <v>5</v>
      </c>
      <c r="B53" s="450"/>
      <c r="C53" s="450"/>
      <c r="D53" s="450"/>
      <c r="E53" s="472"/>
      <c r="F53" s="472"/>
      <c r="G53" s="95"/>
      <c r="H53" s="97"/>
      <c r="I53" s="170">
        <v>5</v>
      </c>
      <c r="J53" s="450"/>
      <c r="K53" s="450"/>
      <c r="L53" s="450"/>
      <c r="M53" s="450"/>
      <c r="N53" s="450"/>
      <c r="O53" s="466"/>
      <c r="P53" s="467"/>
      <c r="Q53" s="467"/>
      <c r="R53" s="468"/>
      <c r="S53" s="95"/>
    </row>
    <row r="54" spans="1:19" ht="13.5" thickBot="1" x14ac:dyDescent="0.25">
      <c r="A54" s="455" t="s">
        <v>182</v>
      </c>
      <c r="B54" s="456"/>
      <c r="C54" s="456"/>
      <c r="D54" s="456"/>
      <c r="E54" s="456"/>
      <c r="F54" s="456"/>
      <c r="G54" s="211">
        <f>IF(SUM(G49:G53)&gt;40,40,SUM(G49:G53))</f>
        <v>0</v>
      </c>
      <c r="H54" s="97"/>
      <c r="I54" s="455" t="s">
        <v>181</v>
      </c>
      <c r="J54" s="456"/>
      <c r="K54" s="456"/>
      <c r="L54" s="456"/>
      <c r="M54" s="456"/>
      <c r="N54" s="456"/>
      <c r="O54" s="456"/>
      <c r="P54" s="456"/>
      <c r="Q54" s="456"/>
      <c r="R54" s="457"/>
      <c r="S54" s="96">
        <f>IF(SUM(S49:S53)&gt;30,30,SUM(S49:S53))</f>
        <v>0</v>
      </c>
    </row>
    <row r="55" spans="1:19" ht="13.5" thickBot="1" x14ac:dyDescent="0.25">
      <c r="A55" s="209"/>
      <c r="B55" s="209"/>
      <c r="C55" s="209"/>
      <c r="D55" s="209"/>
      <c r="E55" s="209"/>
      <c r="F55" s="209"/>
      <c r="G55" s="100"/>
      <c r="H55" s="97"/>
      <c r="I55" s="209"/>
      <c r="J55" s="209"/>
      <c r="K55" s="209"/>
      <c r="L55" s="209"/>
      <c r="M55" s="209"/>
      <c r="N55" s="209"/>
      <c r="O55" s="209"/>
      <c r="P55" s="209"/>
      <c r="Q55" s="209"/>
      <c r="R55" s="209"/>
      <c r="S55" s="100"/>
    </row>
    <row r="56" spans="1:19" ht="13.5" thickBot="1" x14ac:dyDescent="0.25">
      <c r="A56" s="447" t="s">
        <v>190</v>
      </c>
      <c r="B56" s="448"/>
      <c r="C56" s="448"/>
      <c r="D56" s="448"/>
      <c r="E56" s="448"/>
      <c r="F56" s="448"/>
      <c r="G56" s="449"/>
      <c r="H56" s="97"/>
      <c r="I56" s="402" t="s">
        <v>254</v>
      </c>
      <c r="J56" s="403"/>
      <c r="K56" s="403"/>
      <c r="L56" s="403"/>
      <c r="M56" s="403"/>
      <c r="N56" s="403"/>
      <c r="O56" s="403"/>
      <c r="P56" s="403"/>
      <c r="Q56" s="403"/>
      <c r="R56" s="403"/>
      <c r="S56" s="404"/>
    </row>
    <row r="57" spans="1:19" ht="13.5" thickBot="1" x14ac:dyDescent="0.25">
      <c r="A57" s="204" t="s">
        <v>25</v>
      </c>
      <c r="B57" s="396" t="s">
        <v>121</v>
      </c>
      <c r="C57" s="396"/>
      <c r="D57" s="396"/>
      <c r="E57" s="396" t="s">
        <v>196</v>
      </c>
      <c r="F57" s="396"/>
      <c r="G57" s="210" t="s">
        <v>155</v>
      </c>
      <c r="H57" s="97"/>
      <c r="I57" s="92" t="s">
        <v>25</v>
      </c>
      <c r="J57" s="400" t="s">
        <v>210</v>
      </c>
      <c r="K57" s="396"/>
      <c r="L57" s="396"/>
      <c r="M57" s="396"/>
      <c r="N57" s="444"/>
      <c r="O57" s="451" t="s">
        <v>215</v>
      </c>
      <c r="P57" s="452"/>
      <c r="Q57" s="452"/>
      <c r="R57" s="453"/>
      <c r="S57" s="92" t="s">
        <v>159</v>
      </c>
    </row>
    <row r="58" spans="1:19" ht="21.95" customHeight="1" x14ac:dyDescent="0.2">
      <c r="A58" s="172">
        <v>1</v>
      </c>
      <c r="B58" s="450"/>
      <c r="C58" s="450"/>
      <c r="D58" s="450"/>
      <c r="E58" s="454"/>
      <c r="F58" s="454"/>
      <c r="G58" s="98"/>
      <c r="H58" s="97"/>
      <c r="I58" s="172">
        <v>1</v>
      </c>
      <c r="J58" s="450"/>
      <c r="K58" s="450"/>
      <c r="L58" s="450"/>
      <c r="M58" s="450"/>
      <c r="N58" s="450"/>
      <c r="O58" s="473"/>
      <c r="P58" s="474"/>
      <c r="Q58" s="474"/>
      <c r="R58" s="475"/>
      <c r="S58" s="98"/>
    </row>
    <row r="59" spans="1:19" ht="21.95" customHeight="1" thickBot="1" x14ac:dyDescent="0.25">
      <c r="A59" s="173">
        <v>2</v>
      </c>
      <c r="B59" s="450"/>
      <c r="C59" s="450"/>
      <c r="D59" s="450"/>
      <c r="E59" s="476"/>
      <c r="F59" s="477"/>
      <c r="G59" s="98"/>
      <c r="H59" s="97"/>
      <c r="I59" s="173">
        <v>2</v>
      </c>
      <c r="J59" s="450"/>
      <c r="K59" s="450"/>
      <c r="L59" s="450"/>
      <c r="M59" s="450"/>
      <c r="N59" s="450"/>
      <c r="O59" s="438"/>
      <c r="P59" s="439"/>
      <c r="Q59" s="439"/>
      <c r="R59" s="440"/>
      <c r="S59" s="99"/>
    </row>
    <row r="60" spans="1:19" ht="13.5" thickBot="1" x14ac:dyDescent="0.25">
      <c r="A60" s="455" t="s">
        <v>201</v>
      </c>
      <c r="B60" s="456"/>
      <c r="C60" s="456"/>
      <c r="D60" s="456"/>
      <c r="E60" s="456"/>
      <c r="F60" s="456"/>
      <c r="G60" s="211">
        <f>SUM(G58:G59)</f>
        <v>0</v>
      </c>
      <c r="H60" s="97"/>
      <c r="I60" s="455" t="s">
        <v>216</v>
      </c>
      <c r="J60" s="456"/>
      <c r="K60" s="456"/>
      <c r="L60" s="456"/>
      <c r="M60" s="456"/>
      <c r="N60" s="456"/>
      <c r="O60" s="456"/>
      <c r="P60" s="456"/>
      <c r="Q60" s="456"/>
      <c r="R60" s="457"/>
      <c r="S60" s="96">
        <f>SUM(S58:S59)</f>
        <v>0</v>
      </c>
    </row>
    <row r="61" spans="1:19" ht="13.5" thickBot="1" x14ac:dyDescent="0.25">
      <c r="A61" s="209"/>
      <c r="B61" s="209"/>
      <c r="C61" s="209"/>
      <c r="D61" s="209"/>
      <c r="E61" s="209"/>
      <c r="F61" s="209"/>
      <c r="G61" s="100"/>
      <c r="H61" s="97"/>
      <c r="I61" s="97"/>
      <c r="J61" s="97"/>
      <c r="K61" s="97"/>
      <c r="L61" s="97"/>
      <c r="M61" s="97"/>
      <c r="N61" s="97"/>
      <c r="O61" s="97"/>
      <c r="P61" s="97"/>
      <c r="Q61" s="97"/>
      <c r="R61" s="97"/>
      <c r="S61" s="97"/>
    </row>
    <row r="62" spans="1:19" ht="13.5" thickBot="1" x14ac:dyDescent="0.25">
      <c r="A62" s="447" t="s">
        <v>247</v>
      </c>
      <c r="B62" s="448"/>
      <c r="C62" s="448"/>
      <c r="D62" s="448"/>
      <c r="E62" s="448"/>
      <c r="F62" s="448"/>
      <c r="G62" s="449"/>
      <c r="H62" s="97"/>
      <c r="I62" s="402" t="s">
        <v>248</v>
      </c>
      <c r="J62" s="403"/>
      <c r="K62" s="403"/>
      <c r="L62" s="403"/>
      <c r="M62" s="403"/>
      <c r="N62" s="403"/>
      <c r="O62" s="403"/>
      <c r="P62" s="403"/>
      <c r="Q62" s="403"/>
      <c r="R62" s="403"/>
      <c r="S62" s="404"/>
    </row>
    <row r="63" spans="1:19" ht="13.5" thickBot="1" x14ac:dyDescent="0.25">
      <c r="A63" s="204" t="s">
        <v>25</v>
      </c>
      <c r="B63" s="396" t="s">
        <v>113</v>
      </c>
      <c r="C63" s="396"/>
      <c r="D63" s="396"/>
      <c r="E63" s="396" t="s">
        <v>183</v>
      </c>
      <c r="F63" s="396"/>
      <c r="G63" s="210" t="s">
        <v>155</v>
      </c>
      <c r="H63" s="97"/>
      <c r="I63" s="92" t="s">
        <v>25</v>
      </c>
      <c r="J63" s="400" t="s">
        <v>188</v>
      </c>
      <c r="K63" s="396"/>
      <c r="L63" s="396"/>
      <c r="M63" s="396"/>
      <c r="N63" s="444"/>
      <c r="O63" s="451" t="s">
        <v>154</v>
      </c>
      <c r="P63" s="452"/>
      <c r="Q63" s="452"/>
      <c r="R63" s="453"/>
      <c r="S63" s="92" t="s">
        <v>159</v>
      </c>
    </row>
    <row r="64" spans="1:19" ht="20.100000000000001" customHeight="1" x14ac:dyDescent="0.2">
      <c r="A64" s="172">
        <v>1</v>
      </c>
      <c r="B64" s="450"/>
      <c r="C64" s="450"/>
      <c r="D64" s="450"/>
      <c r="E64" s="454"/>
      <c r="F64" s="454"/>
      <c r="G64" s="98"/>
      <c r="H64" s="97"/>
      <c r="I64" s="172">
        <v>1</v>
      </c>
      <c r="J64" s="450"/>
      <c r="K64" s="450"/>
      <c r="L64" s="450"/>
      <c r="M64" s="450"/>
      <c r="N64" s="450"/>
      <c r="O64" s="473"/>
      <c r="P64" s="474"/>
      <c r="Q64" s="474"/>
      <c r="R64" s="475"/>
      <c r="S64" s="98"/>
    </row>
    <row r="65" spans="1:19" ht="20.100000000000001" customHeight="1" x14ac:dyDescent="0.2">
      <c r="A65" s="173">
        <v>2</v>
      </c>
      <c r="B65" s="450"/>
      <c r="C65" s="450"/>
      <c r="D65" s="450"/>
      <c r="E65" s="436"/>
      <c r="F65" s="436"/>
      <c r="G65" s="99"/>
      <c r="H65" s="97"/>
      <c r="I65" s="173">
        <v>2</v>
      </c>
      <c r="J65" s="450"/>
      <c r="K65" s="450"/>
      <c r="L65" s="450"/>
      <c r="M65" s="450"/>
      <c r="N65" s="450"/>
      <c r="O65" s="438"/>
      <c r="P65" s="439"/>
      <c r="Q65" s="439"/>
      <c r="R65" s="440"/>
      <c r="S65" s="99"/>
    </row>
    <row r="66" spans="1:19" ht="20.100000000000001" customHeight="1" x14ac:dyDescent="0.2">
      <c r="A66" s="173">
        <v>3</v>
      </c>
      <c r="B66" s="450"/>
      <c r="C66" s="450"/>
      <c r="D66" s="450"/>
      <c r="E66" s="436"/>
      <c r="F66" s="436"/>
      <c r="G66" s="99"/>
      <c r="H66" s="97"/>
      <c r="I66" s="173">
        <v>3</v>
      </c>
      <c r="J66" s="450"/>
      <c r="K66" s="450"/>
      <c r="L66" s="450"/>
      <c r="M66" s="450"/>
      <c r="N66" s="450"/>
      <c r="O66" s="438"/>
      <c r="P66" s="439"/>
      <c r="Q66" s="439"/>
      <c r="R66" s="440"/>
      <c r="S66" s="99"/>
    </row>
    <row r="67" spans="1:19" ht="20.100000000000001" customHeight="1" x14ac:dyDescent="0.2">
      <c r="A67" s="173">
        <v>4</v>
      </c>
      <c r="B67" s="450"/>
      <c r="C67" s="450"/>
      <c r="D67" s="450"/>
      <c r="E67" s="436"/>
      <c r="F67" s="436"/>
      <c r="G67" s="99"/>
      <c r="H67" s="97"/>
      <c r="I67" s="173">
        <v>4</v>
      </c>
      <c r="J67" s="450"/>
      <c r="K67" s="450"/>
      <c r="L67" s="450"/>
      <c r="M67" s="450"/>
      <c r="N67" s="450"/>
      <c r="O67" s="438"/>
      <c r="P67" s="439"/>
      <c r="Q67" s="439"/>
      <c r="R67" s="440"/>
      <c r="S67" s="99"/>
    </row>
    <row r="68" spans="1:19" ht="20.100000000000001" customHeight="1" thickBot="1" x14ac:dyDescent="0.25">
      <c r="A68" s="170">
        <v>5</v>
      </c>
      <c r="B68" s="450"/>
      <c r="C68" s="450"/>
      <c r="D68" s="450"/>
      <c r="E68" s="437"/>
      <c r="F68" s="437"/>
      <c r="G68" s="95"/>
      <c r="H68" s="97"/>
      <c r="I68" s="170">
        <v>5</v>
      </c>
      <c r="J68" s="450"/>
      <c r="K68" s="450"/>
      <c r="L68" s="450"/>
      <c r="M68" s="450"/>
      <c r="N68" s="450"/>
      <c r="O68" s="441"/>
      <c r="P68" s="442"/>
      <c r="Q68" s="442"/>
      <c r="R68" s="443"/>
      <c r="S68" s="95"/>
    </row>
    <row r="69" spans="1:19" ht="13.5" thickBot="1" x14ac:dyDescent="0.25">
      <c r="A69" s="455" t="s">
        <v>184</v>
      </c>
      <c r="B69" s="456"/>
      <c r="C69" s="456"/>
      <c r="D69" s="456"/>
      <c r="E69" s="456"/>
      <c r="F69" s="456"/>
      <c r="G69" s="211">
        <f>IF(SUM(G64:G68)&gt;90,90,SUM(G64:G68))</f>
        <v>0</v>
      </c>
      <c r="H69" s="97"/>
      <c r="I69" s="455" t="s">
        <v>189</v>
      </c>
      <c r="J69" s="456"/>
      <c r="K69" s="456"/>
      <c r="L69" s="456"/>
      <c r="M69" s="456"/>
      <c r="N69" s="456"/>
      <c r="O69" s="456"/>
      <c r="P69" s="456"/>
      <c r="Q69" s="456"/>
      <c r="R69" s="457"/>
      <c r="S69" s="96">
        <f>IF(SUM(S64:S68)&gt;15,15,SUM(S64:S68))</f>
        <v>0</v>
      </c>
    </row>
    <row r="70" spans="1:19" ht="13.5" thickBot="1" x14ac:dyDescent="0.25">
      <c r="A70" s="97"/>
      <c r="B70" s="97"/>
      <c r="C70" s="97"/>
      <c r="D70" s="171"/>
      <c r="E70" s="97"/>
      <c r="F70" s="97"/>
      <c r="G70" s="97"/>
      <c r="H70" s="97"/>
      <c r="I70" s="97"/>
      <c r="J70" s="97"/>
      <c r="K70" s="97"/>
      <c r="L70" s="97"/>
      <c r="M70" s="97"/>
      <c r="N70" s="97"/>
      <c r="O70" s="97"/>
      <c r="P70" s="97"/>
      <c r="Q70" s="97"/>
      <c r="R70" s="97"/>
      <c r="S70" s="97"/>
    </row>
    <row r="71" spans="1:19" ht="13.5" thickBot="1" x14ac:dyDescent="0.25">
      <c r="A71" s="447" t="s">
        <v>217</v>
      </c>
      <c r="B71" s="448"/>
      <c r="C71" s="448"/>
      <c r="D71" s="448"/>
      <c r="E71" s="448"/>
      <c r="F71" s="448"/>
      <c r="G71" s="449"/>
      <c r="H71" s="97"/>
      <c r="I71" s="402" t="s">
        <v>249</v>
      </c>
      <c r="J71" s="403"/>
      <c r="K71" s="403"/>
      <c r="L71" s="403"/>
      <c r="M71" s="403"/>
      <c r="N71" s="403"/>
      <c r="O71" s="403"/>
      <c r="P71" s="403"/>
      <c r="Q71" s="403"/>
      <c r="R71" s="403"/>
      <c r="S71" s="404"/>
    </row>
    <row r="72" spans="1:19" ht="13.5" thickBot="1" x14ac:dyDescent="0.25">
      <c r="A72" s="204" t="s">
        <v>25</v>
      </c>
      <c r="B72" s="396" t="s">
        <v>121</v>
      </c>
      <c r="C72" s="396"/>
      <c r="D72" s="396"/>
      <c r="E72" s="396" t="s">
        <v>225</v>
      </c>
      <c r="F72" s="396"/>
      <c r="G72" s="210" t="s">
        <v>155</v>
      </c>
      <c r="H72" s="97"/>
      <c r="I72" s="92" t="s">
        <v>25</v>
      </c>
      <c r="J72" s="400" t="s">
        <v>121</v>
      </c>
      <c r="K72" s="396"/>
      <c r="L72" s="396"/>
      <c r="M72" s="396"/>
      <c r="N72" s="444"/>
      <c r="O72" s="451" t="s">
        <v>151</v>
      </c>
      <c r="P72" s="452"/>
      <c r="Q72" s="452"/>
      <c r="R72" s="453"/>
      <c r="S72" s="92" t="s">
        <v>159</v>
      </c>
    </row>
    <row r="73" spans="1:19" ht="20.100000000000001" customHeight="1" x14ac:dyDescent="0.2">
      <c r="A73" s="172">
        <v>1</v>
      </c>
      <c r="B73" s="450"/>
      <c r="C73" s="450"/>
      <c r="D73" s="450"/>
      <c r="E73" s="454"/>
      <c r="F73" s="454"/>
      <c r="G73" s="98"/>
      <c r="H73" s="97"/>
      <c r="I73" s="172">
        <v>1</v>
      </c>
      <c r="J73" s="450"/>
      <c r="K73" s="450"/>
      <c r="L73" s="450"/>
      <c r="M73" s="450"/>
      <c r="N73" s="450"/>
      <c r="O73" s="473"/>
      <c r="P73" s="474"/>
      <c r="Q73" s="474"/>
      <c r="R73" s="475"/>
      <c r="S73" s="98"/>
    </row>
    <row r="74" spans="1:19" ht="20.100000000000001" customHeight="1" x14ac:dyDescent="0.2">
      <c r="A74" s="173">
        <v>2</v>
      </c>
      <c r="B74" s="450"/>
      <c r="C74" s="450"/>
      <c r="D74" s="450"/>
      <c r="E74" s="436"/>
      <c r="F74" s="436"/>
      <c r="G74" s="99"/>
      <c r="H74" s="97"/>
      <c r="I74" s="173">
        <v>2</v>
      </c>
      <c r="J74" s="450"/>
      <c r="K74" s="450"/>
      <c r="L74" s="450"/>
      <c r="M74" s="450"/>
      <c r="N74" s="450"/>
      <c r="O74" s="438"/>
      <c r="P74" s="439"/>
      <c r="Q74" s="439"/>
      <c r="R74" s="440"/>
      <c r="S74" s="99"/>
    </row>
    <row r="75" spans="1:19" ht="20.100000000000001" customHeight="1" x14ac:dyDescent="0.2">
      <c r="A75" s="173">
        <v>3</v>
      </c>
      <c r="B75" s="450"/>
      <c r="C75" s="450"/>
      <c r="D75" s="450"/>
      <c r="E75" s="436"/>
      <c r="F75" s="436"/>
      <c r="G75" s="99"/>
      <c r="H75" s="97"/>
      <c r="I75" s="173">
        <v>3</v>
      </c>
      <c r="J75" s="450"/>
      <c r="K75" s="450"/>
      <c r="L75" s="450"/>
      <c r="M75" s="450"/>
      <c r="N75" s="450"/>
      <c r="O75" s="438"/>
      <c r="P75" s="439"/>
      <c r="Q75" s="439"/>
      <c r="R75" s="440"/>
      <c r="S75" s="99"/>
    </row>
    <row r="76" spans="1:19" ht="20.100000000000001" customHeight="1" x14ac:dyDescent="0.2">
      <c r="A76" s="173">
        <v>4</v>
      </c>
      <c r="B76" s="450"/>
      <c r="C76" s="450"/>
      <c r="D76" s="450"/>
      <c r="E76" s="436"/>
      <c r="F76" s="436"/>
      <c r="G76" s="99"/>
      <c r="H76" s="97"/>
      <c r="I76" s="173">
        <v>4</v>
      </c>
      <c r="J76" s="450"/>
      <c r="K76" s="450"/>
      <c r="L76" s="450"/>
      <c r="M76" s="450"/>
      <c r="N76" s="450"/>
      <c r="O76" s="438"/>
      <c r="P76" s="439"/>
      <c r="Q76" s="439"/>
      <c r="R76" s="440"/>
      <c r="S76" s="99"/>
    </row>
    <row r="77" spans="1:19" ht="20.100000000000001" customHeight="1" thickBot="1" x14ac:dyDescent="0.25">
      <c r="A77" s="170">
        <v>5</v>
      </c>
      <c r="B77" s="450"/>
      <c r="C77" s="450"/>
      <c r="D77" s="450"/>
      <c r="E77" s="437"/>
      <c r="F77" s="437"/>
      <c r="G77" s="95"/>
      <c r="H77" s="97"/>
      <c r="I77" s="170">
        <v>5</v>
      </c>
      <c r="J77" s="450"/>
      <c r="K77" s="450"/>
      <c r="L77" s="450"/>
      <c r="M77" s="450"/>
      <c r="N77" s="450"/>
      <c r="O77" s="441"/>
      <c r="P77" s="442"/>
      <c r="Q77" s="442"/>
      <c r="R77" s="443"/>
      <c r="S77" s="95"/>
    </row>
    <row r="78" spans="1:19" ht="13.5" thickBot="1" x14ac:dyDescent="0.25">
      <c r="A78" s="455" t="s">
        <v>226</v>
      </c>
      <c r="B78" s="456"/>
      <c r="C78" s="456"/>
      <c r="D78" s="456"/>
      <c r="E78" s="456"/>
      <c r="F78" s="456"/>
      <c r="G78" s="211">
        <f>+SUM(G73:G77)</f>
        <v>0</v>
      </c>
      <c r="H78" s="97"/>
      <c r="I78" s="455" t="s">
        <v>189</v>
      </c>
      <c r="J78" s="456"/>
      <c r="K78" s="456"/>
      <c r="L78" s="456"/>
      <c r="M78" s="456"/>
      <c r="N78" s="456"/>
      <c r="O78" s="456"/>
      <c r="P78" s="456"/>
      <c r="Q78" s="456"/>
      <c r="R78" s="457"/>
      <c r="S78" s="96">
        <f>IF(SUM(S73:S77)&gt;45,45,SUM(S73:S77))</f>
        <v>0</v>
      </c>
    </row>
    <row r="79" spans="1:19" ht="13.5" thickBot="1" x14ac:dyDescent="0.25">
      <c r="A79" s="97"/>
      <c r="B79" s="97"/>
      <c r="C79" s="97"/>
      <c r="D79" s="171"/>
      <c r="E79" s="97"/>
      <c r="F79" s="97"/>
      <c r="G79" s="97"/>
      <c r="H79" s="97"/>
      <c r="I79" s="97"/>
      <c r="J79" s="97"/>
      <c r="K79" s="97"/>
      <c r="L79" s="97"/>
      <c r="M79" s="97"/>
      <c r="N79" s="97"/>
      <c r="O79" s="97"/>
      <c r="P79" s="97"/>
      <c r="Q79" s="97"/>
      <c r="R79" s="97"/>
      <c r="S79" s="97"/>
    </row>
    <row r="80" spans="1:19" ht="13.5" thickBot="1" x14ac:dyDescent="0.25">
      <c r="A80" s="447" t="s">
        <v>14</v>
      </c>
      <c r="B80" s="448"/>
      <c r="C80" s="448"/>
      <c r="D80" s="448"/>
      <c r="E80" s="448"/>
      <c r="F80" s="448"/>
      <c r="G80" s="449"/>
      <c r="H80" s="97"/>
      <c r="I80" s="402" t="s">
        <v>30</v>
      </c>
      <c r="J80" s="403"/>
      <c r="K80" s="403"/>
      <c r="L80" s="403"/>
      <c r="M80" s="403"/>
      <c r="N80" s="403"/>
      <c r="O80" s="403"/>
      <c r="P80" s="403"/>
      <c r="Q80" s="403"/>
      <c r="R80" s="403"/>
      <c r="S80" s="404"/>
    </row>
    <row r="81" spans="1:19" ht="13.5" thickBot="1" x14ac:dyDescent="0.25">
      <c r="A81" s="204" t="s">
        <v>25</v>
      </c>
      <c r="B81" s="401" t="s">
        <v>151</v>
      </c>
      <c r="C81" s="479"/>
      <c r="D81" s="479"/>
      <c r="E81" s="479"/>
      <c r="F81" s="480"/>
      <c r="G81" s="210" t="s">
        <v>155</v>
      </c>
      <c r="H81" s="97"/>
      <c r="I81" s="92" t="s">
        <v>25</v>
      </c>
      <c r="J81" s="400" t="s">
        <v>233</v>
      </c>
      <c r="K81" s="396"/>
      <c r="L81" s="396"/>
      <c r="M81" s="396"/>
      <c r="N81" s="444"/>
      <c r="O81" s="451" t="s">
        <v>234</v>
      </c>
      <c r="P81" s="452"/>
      <c r="Q81" s="452"/>
      <c r="R81" s="453"/>
      <c r="S81" s="92" t="s">
        <v>159</v>
      </c>
    </row>
    <row r="82" spans="1:19" ht="21.95" customHeight="1" x14ac:dyDescent="0.2">
      <c r="A82" s="172">
        <v>1</v>
      </c>
      <c r="B82" s="481"/>
      <c r="C82" s="482"/>
      <c r="D82" s="482"/>
      <c r="E82" s="482"/>
      <c r="F82" s="483"/>
      <c r="G82" s="98"/>
      <c r="H82" s="97"/>
      <c r="I82" s="172">
        <v>1</v>
      </c>
      <c r="J82" s="450"/>
      <c r="K82" s="450"/>
      <c r="L82" s="450"/>
      <c r="M82" s="450"/>
      <c r="N82" s="450"/>
      <c r="O82" s="473"/>
      <c r="P82" s="474"/>
      <c r="Q82" s="474"/>
      <c r="R82" s="475"/>
      <c r="S82" s="98"/>
    </row>
    <row r="83" spans="1:19" ht="21.95" customHeight="1" thickBot="1" x14ac:dyDescent="0.25">
      <c r="A83" s="173">
        <v>2</v>
      </c>
      <c r="B83" s="484"/>
      <c r="C83" s="485"/>
      <c r="D83" s="485"/>
      <c r="E83" s="485"/>
      <c r="F83" s="486"/>
      <c r="G83" s="99"/>
      <c r="H83" s="97"/>
      <c r="I83" s="173">
        <v>2</v>
      </c>
      <c r="J83" s="478"/>
      <c r="K83" s="478"/>
      <c r="L83" s="478"/>
      <c r="M83" s="478"/>
      <c r="N83" s="478"/>
      <c r="O83" s="438"/>
      <c r="P83" s="439"/>
      <c r="Q83" s="439"/>
      <c r="R83" s="440"/>
      <c r="S83" s="99"/>
    </row>
    <row r="84" spans="1:19" ht="21.95" customHeight="1" thickBot="1" x14ac:dyDescent="0.25">
      <c r="A84" s="455" t="s">
        <v>232</v>
      </c>
      <c r="B84" s="456"/>
      <c r="C84" s="456"/>
      <c r="D84" s="456"/>
      <c r="E84" s="456"/>
      <c r="F84" s="456"/>
      <c r="G84" s="211">
        <f>SUM(G82:G83)</f>
        <v>0</v>
      </c>
      <c r="I84" s="137">
        <v>3</v>
      </c>
      <c r="J84" s="478"/>
      <c r="K84" s="478"/>
      <c r="L84" s="478"/>
      <c r="M84" s="478"/>
      <c r="N84" s="478"/>
      <c r="O84" s="438"/>
      <c r="P84" s="439"/>
      <c r="Q84" s="439"/>
      <c r="R84" s="440"/>
      <c r="S84" s="94"/>
    </row>
    <row r="85" spans="1:19" ht="21.95" customHeight="1" x14ac:dyDescent="0.2">
      <c r="A85" s="487"/>
      <c r="B85" s="487"/>
      <c r="C85" s="487"/>
      <c r="D85" s="487"/>
      <c r="E85" s="487"/>
      <c r="F85" s="487"/>
      <c r="G85" s="487"/>
      <c r="I85" s="137">
        <v>4</v>
      </c>
      <c r="J85" s="478"/>
      <c r="K85" s="478"/>
      <c r="L85" s="478"/>
      <c r="M85" s="478"/>
      <c r="N85" s="478"/>
      <c r="O85" s="438"/>
      <c r="P85" s="439"/>
      <c r="Q85" s="439"/>
      <c r="R85" s="440"/>
      <c r="S85" s="94"/>
    </row>
    <row r="86" spans="1:19" ht="21.95" customHeight="1" x14ac:dyDescent="0.2">
      <c r="A86" s="488"/>
      <c r="B86" s="488"/>
      <c r="C86" s="488"/>
      <c r="D86" s="488"/>
      <c r="E86" s="488"/>
      <c r="F86" s="488"/>
      <c r="G86" s="488"/>
      <c r="I86" s="174">
        <v>5</v>
      </c>
      <c r="J86" s="498"/>
      <c r="K86" s="498"/>
      <c r="L86" s="498"/>
      <c r="M86" s="498"/>
      <c r="N86" s="498"/>
      <c r="O86" s="441"/>
      <c r="P86" s="442"/>
      <c r="Q86" s="442"/>
      <c r="R86" s="443"/>
      <c r="S86" s="101"/>
    </row>
    <row r="87" spans="1:19" ht="21.95" customHeight="1" x14ac:dyDescent="0.2">
      <c r="A87" s="488"/>
      <c r="B87" s="488"/>
      <c r="C87" s="488"/>
      <c r="D87" s="488"/>
      <c r="E87" s="488"/>
      <c r="F87" s="488"/>
      <c r="G87" s="488"/>
      <c r="I87" s="174">
        <v>6</v>
      </c>
      <c r="J87" s="498"/>
      <c r="K87" s="498"/>
      <c r="L87" s="498"/>
      <c r="M87" s="498"/>
      <c r="N87" s="498"/>
      <c r="O87" s="441"/>
      <c r="P87" s="442"/>
      <c r="Q87" s="442"/>
      <c r="R87" s="443"/>
      <c r="S87" s="101"/>
    </row>
    <row r="88" spans="1:19" ht="21.95" customHeight="1" thickBot="1" x14ac:dyDescent="0.25">
      <c r="A88" s="488"/>
      <c r="B88" s="488"/>
      <c r="C88" s="488"/>
      <c r="D88" s="488"/>
      <c r="E88" s="488"/>
      <c r="F88" s="488"/>
      <c r="G88" s="488"/>
      <c r="I88" s="174">
        <v>7</v>
      </c>
      <c r="J88" s="498"/>
      <c r="K88" s="498"/>
      <c r="L88" s="498"/>
      <c r="M88" s="498"/>
      <c r="N88" s="498"/>
      <c r="O88" s="441"/>
      <c r="P88" s="442"/>
      <c r="Q88" s="442"/>
      <c r="R88" s="443"/>
      <c r="S88" s="101"/>
    </row>
    <row r="89" spans="1:19" ht="13.5" thickBot="1" x14ac:dyDescent="0.25">
      <c r="A89" s="488"/>
      <c r="B89" s="488"/>
      <c r="C89" s="488"/>
      <c r="D89" s="488"/>
      <c r="E89" s="488"/>
      <c r="F89" s="488"/>
      <c r="G89" s="488"/>
      <c r="I89" s="499" t="s">
        <v>235</v>
      </c>
      <c r="J89" s="500"/>
      <c r="K89" s="500"/>
      <c r="L89" s="500"/>
      <c r="M89" s="500"/>
      <c r="N89" s="500"/>
      <c r="O89" s="500"/>
      <c r="P89" s="500"/>
      <c r="Q89" s="500"/>
      <c r="R89" s="501"/>
      <c r="S89" s="96">
        <f>SUM(S82:S88)</f>
        <v>0</v>
      </c>
    </row>
    <row r="90" spans="1:19" ht="13.5" thickBot="1" x14ac:dyDescent="0.25">
      <c r="A90" s="488"/>
      <c r="B90" s="488"/>
      <c r="C90" s="488"/>
      <c r="D90" s="488"/>
      <c r="E90" s="488"/>
      <c r="F90" s="488"/>
      <c r="G90" s="488"/>
      <c r="H90" s="102"/>
      <c r="I90" s="102"/>
      <c r="J90" s="102"/>
      <c r="K90" s="102"/>
      <c r="L90" s="102"/>
      <c r="M90" s="102"/>
    </row>
    <row r="91" spans="1:19" x14ac:dyDescent="0.2">
      <c r="A91" s="102"/>
      <c r="B91" s="497" t="s">
        <v>236</v>
      </c>
      <c r="C91" s="497"/>
      <c r="D91" s="497"/>
      <c r="E91" s="502" t="s">
        <v>237</v>
      </c>
      <c r="F91" s="502"/>
      <c r="G91" s="502"/>
      <c r="H91" s="102"/>
      <c r="I91" s="102"/>
      <c r="J91" s="102"/>
      <c r="K91" s="102"/>
      <c r="L91" s="102"/>
      <c r="M91" s="102"/>
      <c r="N91" s="489" t="s">
        <v>21</v>
      </c>
      <c r="O91" s="490"/>
      <c r="P91" s="490"/>
      <c r="Q91" s="490"/>
      <c r="R91" s="493">
        <f>+M35+G45+S45+G54+S54+G60+S60+G69+S69+G78+S78+G84+S89</f>
        <v>0</v>
      </c>
      <c r="S91" s="494"/>
    </row>
    <row r="92" spans="1:19" ht="13.5" thickBot="1" x14ac:dyDescent="0.25">
      <c r="A92" s="102"/>
      <c r="B92" s="102"/>
      <c r="C92" s="102"/>
      <c r="D92" s="175"/>
      <c r="E92" s="102"/>
      <c r="F92" s="102"/>
      <c r="G92" s="102"/>
      <c r="H92" s="102"/>
      <c r="I92" s="102"/>
      <c r="J92" s="102"/>
      <c r="K92" s="102"/>
      <c r="L92" s="102"/>
      <c r="M92" s="102"/>
      <c r="N92" s="491"/>
      <c r="O92" s="492"/>
      <c r="P92" s="492"/>
      <c r="Q92" s="492"/>
      <c r="R92" s="495"/>
      <c r="S92" s="496"/>
    </row>
    <row r="93" spans="1:19" x14ac:dyDescent="0.2">
      <c r="A93" s="102"/>
      <c r="B93" s="212" t="s">
        <v>279</v>
      </c>
      <c r="C93" s="102"/>
      <c r="D93" s="175"/>
      <c r="E93" s="102"/>
      <c r="F93" s="102"/>
      <c r="G93" s="102"/>
      <c r="H93" s="102"/>
      <c r="I93" s="102"/>
      <c r="J93" s="102"/>
      <c r="K93" s="102"/>
      <c r="L93" s="102"/>
      <c r="M93" s="102"/>
      <c r="N93" s="102"/>
      <c r="O93" s="102"/>
      <c r="P93" s="102"/>
      <c r="Q93" s="102"/>
      <c r="R93" s="102"/>
      <c r="S93" s="102"/>
    </row>
    <row r="97" spans="5:5" x14ac:dyDescent="0.2">
      <c r="E97" s="176"/>
    </row>
  </sheetData>
  <sheetProtection algorithmName="SHA-512" hashValue="sWz3/ctMFBA3rpw+cHZRyob8Eh+qxiU56mhg4GxGFIMyd4jIiA7jOmheDuAVWrAulE6WgubHKzTe/xt7kV7vhA==" saltValue="1WpnHCm/V/qZRzMaAr6WlA==" spinCount="100000" sheet="1" objects="1" scenarios="1"/>
  <mergeCells count="197">
    <mergeCell ref="A1:S1"/>
    <mergeCell ref="A2:S2"/>
    <mergeCell ref="A3:N3"/>
    <mergeCell ref="O3:P3"/>
    <mergeCell ref="Q3:R3"/>
    <mergeCell ref="A5:C5"/>
    <mergeCell ref="D5:G5"/>
    <mergeCell ref="J5:M5"/>
    <mergeCell ref="N5:R5"/>
    <mergeCell ref="A11:C11"/>
    <mergeCell ref="D11:G11"/>
    <mergeCell ref="J11:M11"/>
    <mergeCell ref="N11:R11"/>
    <mergeCell ref="A13:S13"/>
    <mergeCell ref="A16:E16"/>
    <mergeCell ref="G16:K16"/>
    <mergeCell ref="A7:C7"/>
    <mergeCell ref="D7:G7"/>
    <mergeCell ref="J7:M7"/>
    <mergeCell ref="N7:R7"/>
    <mergeCell ref="A9:C9"/>
    <mergeCell ref="D9:G9"/>
    <mergeCell ref="J9:M9"/>
    <mergeCell ref="N9:R9"/>
    <mergeCell ref="J18:J19"/>
    <mergeCell ref="K18:M18"/>
    <mergeCell ref="N18:S18"/>
    <mergeCell ref="A28:J28"/>
    <mergeCell ref="A29:J29"/>
    <mergeCell ref="A30:J30"/>
    <mergeCell ref="A18:A19"/>
    <mergeCell ref="B18:B19"/>
    <mergeCell ref="C18:C19"/>
    <mergeCell ref="D18:G18"/>
    <mergeCell ref="H18:H19"/>
    <mergeCell ref="I18:I19"/>
    <mergeCell ref="B39:D39"/>
    <mergeCell ref="E39:F39"/>
    <mergeCell ref="J39:N39"/>
    <mergeCell ref="O39:R39"/>
    <mergeCell ref="B40:D40"/>
    <mergeCell ref="E40:F40"/>
    <mergeCell ref="J40:N40"/>
    <mergeCell ref="O40:R40"/>
    <mergeCell ref="G33:N33"/>
    <mergeCell ref="G34:L34"/>
    <mergeCell ref="M34:N34"/>
    <mergeCell ref="G35:L35"/>
    <mergeCell ref="M35:N35"/>
    <mergeCell ref="A38:G38"/>
    <mergeCell ref="I38:S38"/>
    <mergeCell ref="B43:D43"/>
    <mergeCell ref="E43:F43"/>
    <mergeCell ref="J43:N43"/>
    <mergeCell ref="O43:R43"/>
    <mergeCell ref="B44:D44"/>
    <mergeCell ref="E44:F44"/>
    <mergeCell ref="J44:N44"/>
    <mergeCell ref="O44:R44"/>
    <mergeCell ref="B41:D41"/>
    <mergeCell ref="E41:F41"/>
    <mergeCell ref="J41:N41"/>
    <mergeCell ref="O41:R41"/>
    <mergeCell ref="B42:D42"/>
    <mergeCell ref="E42:F42"/>
    <mergeCell ref="J42:N42"/>
    <mergeCell ref="O42:R42"/>
    <mergeCell ref="B49:D49"/>
    <mergeCell ref="E49:F49"/>
    <mergeCell ref="J49:N49"/>
    <mergeCell ref="O49:R49"/>
    <mergeCell ref="B50:D50"/>
    <mergeCell ref="E50:F50"/>
    <mergeCell ref="J50:N50"/>
    <mergeCell ref="O50:R50"/>
    <mergeCell ref="A45:F45"/>
    <mergeCell ref="I45:R45"/>
    <mergeCell ref="A47:G47"/>
    <mergeCell ref="I47:S47"/>
    <mergeCell ref="B48:D48"/>
    <mergeCell ref="E48:F48"/>
    <mergeCell ref="J48:N48"/>
    <mergeCell ref="O48:R48"/>
    <mergeCell ref="B53:D53"/>
    <mergeCell ref="E53:F53"/>
    <mergeCell ref="J53:N53"/>
    <mergeCell ref="O53:R53"/>
    <mergeCell ref="A54:F54"/>
    <mergeCell ref="I54:R54"/>
    <mergeCell ref="B51:D51"/>
    <mergeCell ref="E51:F51"/>
    <mergeCell ref="J51:N51"/>
    <mergeCell ref="O51:R51"/>
    <mergeCell ref="B52:D52"/>
    <mergeCell ref="E52:F52"/>
    <mergeCell ref="J52:N52"/>
    <mergeCell ref="O52:R52"/>
    <mergeCell ref="B58:D58"/>
    <mergeCell ref="E58:F58"/>
    <mergeCell ref="J58:N58"/>
    <mergeCell ref="O58:R58"/>
    <mergeCell ref="B59:D59"/>
    <mergeCell ref="E59:F59"/>
    <mergeCell ref="J59:N59"/>
    <mergeCell ref="O59:R59"/>
    <mergeCell ref="A56:G56"/>
    <mergeCell ref="I56:S56"/>
    <mergeCell ref="B57:D57"/>
    <mergeCell ref="E57:F57"/>
    <mergeCell ref="J57:N57"/>
    <mergeCell ref="O57:R57"/>
    <mergeCell ref="B64:D64"/>
    <mergeCell ref="E64:F64"/>
    <mergeCell ref="J64:N64"/>
    <mergeCell ref="O64:R64"/>
    <mergeCell ref="B65:D65"/>
    <mergeCell ref="E65:F65"/>
    <mergeCell ref="J65:N65"/>
    <mergeCell ref="O65:R65"/>
    <mergeCell ref="A60:F60"/>
    <mergeCell ref="I60:R60"/>
    <mergeCell ref="A62:G62"/>
    <mergeCell ref="I62:S62"/>
    <mergeCell ref="B63:D63"/>
    <mergeCell ref="E63:F63"/>
    <mergeCell ref="J63:N63"/>
    <mergeCell ref="O63:R63"/>
    <mergeCell ref="B68:D68"/>
    <mergeCell ref="E68:F68"/>
    <mergeCell ref="J68:N68"/>
    <mergeCell ref="O68:R68"/>
    <mergeCell ref="A69:F69"/>
    <mergeCell ref="I69:R69"/>
    <mergeCell ref="B66:D66"/>
    <mergeCell ref="E66:F66"/>
    <mergeCell ref="J66:N66"/>
    <mergeCell ref="O66:R66"/>
    <mergeCell ref="B67:D67"/>
    <mergeCell ref="E67:F67"/>
    <mergeCell ref="J67:N67"/>
    <mergeCell ref="O67:R67"/>
    <mergeCell ref="B73:D73"/>
    <mergeCell ref="E73:F73"/>
    <mergeCell ref="J73:N73"/>
    <mergeCell ref="O73:R73"/>
    <mergeCell ref="B74:D74"/>
    <mergeCell ref="E74:F74"/>
    <mergeCell ref="J74:N74"/>
    <mergeCell ref="O74:R74"/>
    <mergeCell ref="A71:G71"/>
    <mergeCell ref="I71:S71"/>
    <mergeCell ref="B72:D72"/>
    <mergeCell ref="E72:F72"/>
    <mergeCell ref="J72:N72"/>
    <mergeCell ref="O72:R72"/>
    <mergeCell ref="B77:D77"/>
    <mergeCell ref="E77:F77"/>
    <mergeCell ref="J77:N77"/>
    <mergeCell ref="O77:R77"/>
    <mergeCell ref="A78:F78"/>
    <mergeCell ref="I78:R78"/>
    <mergeCell ref="B75:D75"/>
    <mergeCell ref="E75:F75"/>
    <mergeCell ref="J75:N75"/>
    <mergeCell ref="O75:R75"/>
    <mergeCell ref="B76:D76"/>
    <mergeCell ref="E76:F76"/>
    <mergeCell ref="J76:N76"/>
    <mergeCell ref="O76:R76"/>
    <mergeCell ref="B83:F83"/>
    <mergeCell ref="J83:N83"/>
    <mergeCell ref="O83:R83"/>
    <mergeCell ref="A84:F84"/>
    <mergeCell ref="J84:N84"/>
    <mergeCell ref="O84:R84"/>
    <mergeCell ref="A80:G80"/>
    <mergeCell ref="I80:S80"/>
    <mergeCell ref="B81:F81"/>
    <mergeCell ref="J81:N81"/>
    <mergeCell ref="O81:R81"/>
    <mergeCell ref="B82:F82"/>
    <mergeCell ref="J82:N82"/>
    <mergeCell ref="O82:R82"/>
    <mergeCell ref="B91:D91"/>
    <mergeCell ref="E91:G91"/>
    <mergeCell ref="N91:Q92"/>
    <mergeCell ref="R91:S92"/>
    <mergeCell ref="A85:G90"/>
    <mergeCell ref="J85:N85"/>
    <mergeCell ref="O85:R85"/>
    <mergeCell ref="J86:N86"/>
    <mergeCell ref="O86:R86"/>
    <mergeCell ref="J87:N87"/>
    <mergeCell ref="O87:R87"/>
    <mergeCell ref="J88:N88"/>
    <mergeCell ref="O88:R88"/>
    <mergeCell ref="I89:R89"/>
  </mergeCells>
  <dataValidations count="6">
    <dataValidation type="decimal" allowBlank="1" showInputMessage="1" showErrorMessage="1" errorTitle="Error" error="Solo se permiten datos númericos" sqref="J20:J27">
      <formula1>0</formula1>
      <formula2>100</formula2>
    </dataValidation>
    <dataValidation type="decimal" allowBlank="1" showInputMessage="1" showErrorMessage="1" errorTitle="Error" error="Solo se permiten datos numericos" sqref="K20:L20">
      <formula1>0</formula1>
      <formula2>100</formula2>
    </dataValidation>
    <dataValidation type="decimal" allowBlank="1" showInputMessage="1" showErrorMessage="1" errorTitle="Error" error="Solo se permiten datos numericos." sqref="M20">
      <formula1>0</formula1>
      <formula2>100</formula2>
    </dataValidation>
    <dataValidation allowBlank="1" showInputMessage="1" showErrorMessage="1" errorTitle="Error" error="Seleccione un Item de la lista" sqref="B82"/>
    <dataValidation allowBlank="1" showInputMessage="1" showErrorMessage="1" errorTitle="Error" error="Seleccione una opción del listado" sqref="J82:N82"/>
    <dataValidation allowBlank="1" showInputMessage="1" showErrorMessage="1" errorTitle="Error" error="Seleccione el nivel educativo._x000a_Límite:_x000a_Pregrado[20 Horas]_x000a_Posgrado[30 Horas]" sqref="G64"/>
  </dataValidations>
  <pageMargins left="0.3" right="0.25" top="0.75" bottom="0.25" header="0.3" footer="0.3"/>
  <pageSetup paperSize="14" scale="66" orientation="landscape" r:id="rId1"/>
  <rowBreaks count="1" manualBreakCount="1">
    <brk id="55" max="16383" man="1"/>
  </rowBreaks>
  <drawing r:id="rId2"/>
  <extLst>
    <ext xmlns:x14="http://schemas.microsoft.com/office/spreadsheetml/2009/9/main" uri="{CCE6A557-97BC-4b89-ADB6-D9C93CAAB3DF}">
      <x14:dataValidations xmlns:xm="http://schemas.microsoft.com/office/excel/2006/main" count="18">
        <x14:dataValidation type="list" showInputMessage="1" showErrorMessage="1" errorTitle="Error" error="Seleccione un valor de la lista desplegable">
          <x14:formula1>
            <xm:f>INFORMACION!$A$2:$A$3</xm:f>
          </x14:formula1>
          <xm:sqref>B20:B26</xm:sqref>
        </x14:dataValidation>
        <x14:dataValidation type="list" showInputMessage="1" showErrorMessage="1">
          <x14:formula1>
            <xm:f>INFORMACION!$B$2:$B$3</xm:f>
          </x14:formula1>
          <xm:sqref>C20:C26</xm:sqref>
        </x14:dataValidation>
        <x14:dataValidation type="list" showInputMessage="1" showErrorMessage="1">
          <x14:formula1>
            <xm:f>INFORMACION!$C$2:$C$23</xm:f>
          </x14:formula1>
          <xm:sqref>I20:I27</xm:sqref>
        </x14:dataValidation>
        <x14:dataValidation type="list" showInputMessage="1" showErrorMessage="1" errorTitle="Error" error="Seleccione una opción de la lista desplegable">
          <x14:formula1>
            <xm:f>INFORMACION!$D$2:$D$7</xm:f>
          </x14:formula1>
          <xm:sqref>G20:G26</xm:sqref>
        </x14:dataValidation>
        <x14:dataValidation type="list" allowBlank="1" showInputMessage="1" showErrorMessage="1" errorTitle="Error" error="Seleccione el tipo de vinculación del listado">
          <x14:formula1>
            <xm:f>INFORMACION!$F$3:$F$4</xm:f>
          </x14:formula1>
          <xm:sqref>D9:G9</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una opción del listado">
          <x14:formula1>
            <xm:f>INFORMACION!$T$2:$T$4</xm:f>
          </x14:formula1>
          <xm:sqref>E17 G16</xm:sqref>
        </x14:dataValidation>
        <x14:dataValidation type="list" allowBlank="1" showInputMessage="1" showErrorMessage="1" errorTitle="Error" error="Seleccione un Item de la lista">
          <x14:formula1>
            <xm:f>INFORMACION!$W$2:$W$14</xm:f>
          </x14:formula1>
          <xm:sqref>B49:D53</xm:sqref>
        </x14:dataValidation>
        <x14:dataValidation type="list" allowBlank="1" showInputMessage="1" showErrorMessage="1" errorTitle="Error" error="Seleccione una opción del listado">
          <x14:formula1>
            <xm:f>INFORMACION!$X$2:$X$5</xm:f>
          </x14:formula1>
          <xm:sqref>J49:N53</xm:sqref>
        </x14:dataValidation>
        <x14:dataValidation type="list" allowBlank="1" showInputMessage="1" showErrorMessage="1" errorTitle="Error" error="Seleccione un Item de la lista">
          <x14:formula1>
            <xm:f>INFORMACION!$A$2:$A$3</xm:f>
          </x14:formula1>
          <xm:sqref>B64:D68</xm:sqref>
        </x14:dataValidation>
        <x14:dataValidation type="list" allowBlank="1" showInputMessage="1" showErrorMessage="1" errorTitle="Error" error="Seleccione una opción del listado">
          <x14:formula1>
            <xm:f>INFORMACION!$Y$2:$Y$4</xm:f>
          </x14:formula1>
          <xm:sqref>J64:N68</xm:sqref>
        </x14:dataValidation>
        <x14:dataValidation type="list" allowBlank="1" showInputMessage="1" showErrorMessage="1" errorTitle="Error" error="Seleccione un Item de la lista">
          <x14:formula1>
            <xm:f>INFORMACION!$Z$2:$Z$9</xm:f>
          </x14:formula1>
          <xm:sqref>B58:D59</xm:sqref>
        </x14:dataValidation>
        <x14:dataValidation type="list" allowBlank="1" showInputMessage="1" showErrorMessage="1" errorTitle="Error" error="Seleccione una opción del listado">
          <x14:formula1>
            <xm:f>INFORMACION!$AB$2:$AB$12</xm:f>
          </x14:formula1>
          <xm:sqref>J58:N59</xm:sqref>
        </x14:dataValidation>
        <x14:dataValidation type="list" allowBlank="1" showInputMessage="1" showErrorMessage="1" errorTitle="Error" error="Seleccione un Item de la lista">
          <x14:formula1>
            <xm:f>INFORMACION!$AC$2:$AC$8</xm:f>
          </x14:formula1>
          <xm:sqref>B73:D77</xm:sqref>
        </x14:dataValidation>
        <x14:dataValidation type="list" allowBlank="1" showInputMessage="1" showErrorMessage="1" errorTitle="Error" error="Seleccione una opción del listado">
          <x14:formula1>
            <xm:f>INFORMACION!$AD$2:$AD$5</xm:f>
          </x14:formula1>
          <xm:sqref>J73:N77</xm:sqref>
        </x14:dataValidation>
        <x14:dataValidation type="list" allowBlank="1" showInputMessage="1" showErrorMessage="1" errorTitle="Error" error="Seleccione una opción de la lista">
          <x14:formula1>
            <xm:f>INFORMACION!$AE$2:$AE$5</xm:f>
          </x14:formula1>
          <xm:sqref>B40:D44</xm:sqref>
        </x14:dataValidation>
        <x14:dataValidation type="list" allowBlank="1" showInputMessage="1" showErrorMessage="1" errorTitle="Error" error="Seleccione una opción de la lista">
          <x14:formula1>
            <xm:f>INFORMACION!$AF$2:$AF$3</xm:f>
          </x14:formula1>
          <xm:sqref>J40:N44</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97"/>
  <sheetViews>
    <sheetView zoomScale="90" zoomScaleNormal="90" workbookViewId="0">
      <selection activeCell="D7" sqref="D7:G7"/>
    </sheetView>
  </sheetViews>
  <sheetFormatPr baseColWidth="10" defaultColWidth="11.42578125" defaultRowHeight="12.75" x14ac:dyDescent="0.2"/>
  <cols>
    <col min="1" max="1" width="3.7109375" style="91" bestFit="1" customWidth="1"/>
    <col min="2" max="2" width="10" style="91" customWidth="1"/>
    <col min="3" max="3" width="9.5703125" style="91" customWidth="1"/>
    <col min="4" max="4" width="10.5703125" style="166" customWidth="1"/>
    <col min="5" max="5" width="54" style="91" customWidth="1"/>
    <col min="6" max="6" width="3.7109375" style="91" customWidth="1"/>
    <col min="7" max="7" width="26.28515625" style="91" customWidth="1"/>
    <col min="8" max="9" width="3.7109375" style="91" customWidth="1"/>
    <col min="10" max="10" width="5.5703125" style="91" bestFit="1" customWidth="1"/>
    <col min="11" max="11" width="6" style="91" bestFit="1" customWidth="1"/>
    <col min="12" max="13" width="6" style="91" customWidth="1"/>
    <col min="14" max="18" width="9.28515625" style="91" customWidth="1"/>
    <col min="19" max="19" width="10" style="91" customWidth="1"/>
    <col min="20" max="16384" width="11.42578125" style="91"/>
  </cols>
  <sheetData>
    <row r="1" spans="1:19" x14ac:dyDescent="0.2">
      <c r="A1" s="408" t="s">
        <v>24</v>
      </c>
      <c r="B1" s="409"/>
      <c r="C1" s="409"/>
      <c r="D1" s="409"/>
      <c r="E1" s="409"/>
      <c r="F1" s="409"/>
      <c r="G1" s="409"/>
      <c r="H1" s="409"/>
      <c r="I1" s="409"/>
      <c r="J1" s="409"/>
      <c r="K1" s="409"/>
      <c r="L1" s="409"/>
      <c r="M1" s="409"/>
      <c r="N1" s="409"/>
      <c r="O1" s="409"/>
      <c r="P1" s="409"/>
      <c r="Q1" s="409"/>
      <c r="R1" s="409"/>
      <c r="S1" s="410"/>
    </row>
    <row r="2" spans="1:19" ht="13.5" thickBot="1" x14ac:dyDescent="0.25">
      <c r="A2" s="377" t="s">
        <v>278</v>
      </c>
      <c r="B2" s="378"/>
      <c r="C2" s="378"/>
      <c r="D2" s="378"/>
      <c r="E2" s="378"/>
      <c r="F2" s="378"/>
      <c r="G2" s="378"/>
      <c r="H2" s="378"/>
      <c r="I2" s="378"/>
      <c r="J2" s="378"/>
      <c r="K2" s="378"/>
      <c r="L2" s="378"/>
      <c r="M2" s="378"/>
      <c r="N2" s="378"/>
      <c r="O2" s="378"/>
      <c r="P2" s="378"/>
      <c r="Q2" s="378"/>
      <c r="R2" s="378"/>
      <c r="S2" s="411"/>
    </row>
    <row r="3" spans="1:19" ht="13.5" thickBot="1" x14ac:dyDescent="0.25">
      <c r="A3" s="377" t="s">
        <v>153</v>
      </c>
      <c r="B3" s="378"/>
      <c r="C3" s="378"/>
      <c r="D3" s="378"/>
      <c r="E3" s="378"/>
      <c r="F3" s="378"/>
      <c r="G3" s="378"/>
      <c r="H3" s="378"/>
      <c r="I3" s="378"/>
      <c r="J3" s="378"/>
      <c r="K3" s="378"/>
      <c r="L3" s="378"/>
      <c r="M3" s="378"/>
      <c r="N3" s="378"/>
      <c r="O3" s="378" t="s">
        <v>0</v>
      </c>
      <c r="P3" s="411"/>
      <c r="Q3" s="434">
        <f>'RESUMEN-DPTO'!AK8</f>
        <v>0</v>
      </c>
      <c r="R3" s="435"/>
      <c r="S3" s="80"/>
    </row>
    <row r="4" spans="1:19" ht="13.5" thickBot="1" x14ac:dyDescent="0.25">
      <c r="A4" s="115"/>
      <c r="B4" s="103"/>
      <c r="C4" s="103"/>
      <c r="D4" s="116"/>
      <c r="E4" s="103"/>
      <c r="F4" s="103"/>
      <c r="G4" s="103"/>
      <c r="H4" s="103"/>
      <c r="I4" s="103"/>
      <c r="J4" s="103"/>
      <c r="K4" s="103"/>
      <c r="L4" s="103"/>
      <c r="M4" s="103"/>
      <c r="N4" s="103"/>
      <c r="O4" s="103"/>
      <c r="P4" s="103"/>
      <c r="Q4" s="103"/>
      <c r="R4" s="103"/>
      <c r="S4" s="80"/>
    </row>
    <row r="5" spans="1:19" ht="13.5" thickBot="1" x14ac:dyDescent="0.25">
      <c r="A5" s="377" t="s">
        <v>56</v>
      </c>
      <c r="B5" s="378"/>
      <c r="C5" s="378"/>
      <c r="D5" s="379">
        <f>'RESUMEN-DPTO'!D8:O8</f>
        <v>0</v>
      </c>
      <c r="E5" s="380"/>
      <c r="F5" s="380"/>
      <c r="G5" s="381"/>
      <c r="H5" s="103"/>
      <c r="I5" s="103"/>
      <c r="J5" s="386" t="s">
        <v>28</v>
      </c>
      <c r="K5" s="386"/>
      <c r="L5" s="386"/>
      <c r="M5" s="386"/>
      <c r="N5" s="379">
        <f>'RESUMEN-DPTO'!T8</f>
        <v>0</v>
      </c>
      <c r="O5" s="387"/>
      <c r="P5" s="387"/>
      <c r="Q5" s="387"/>
      <c r="R5" s="388"/>
      <c r="S5" s="80"/>
    </row>
    <row r="6" spans="1:19" ht="3" customHeight="1" thickBot="1" x14ac:dyDescent="0.25">
      <c r="A6" s="117"/>
      <c r="B6" s="118"/>
      <c r="C6" s="118"/>
      <c r="D6" s="116"/>
      <c r="E6" s="103"/>
      <c r="F6" s="103"/>
      <c r="G6" s="103"/>
      <c r="H6" s="103"/>
      <c r="I6" s="103"/>
      <c r="J6" s="203"/>
      <c r="K6" s="203"/>
      <c r="L6" s="203"/>
      <c r="M6" s="203"/>
      <c r="N6" s="103"/>
      <c r="O6" s="103"/>
      <c r="P6" s="103"/>
      <c r="Q6" s="103"/>
      <c r="R6" s="103"/>
      <c r="S6" s="80"/>
    </row>
    <row r="7" spans="1:19" ht="13.5" thickBot="1" x14ac:dyDescent="0.25">
      <c r="A7" s="377" t="s">
        <v>138</v>
      </c>
      <c r="B7" s="378"/>
      <c r="C7" s="378"/>
      <c r="D7" s="382"/>
      <c r="E7" s="383"/>
      <c r="F7" s="383"/>
      <c r="G7" s="384"/>
      <c r="H7" s="103"/>
      <c r="I7" s="103"/>
      <c r="J7" s="386" t="s">
        <v>55</v>
      </c>
      <c r="K7" s="386"/>
      <c r="L7" s="386"/>
      <c r="M7" s="386"/>
      <c r="N7" s="389"/>
      <c r="O7" s="390"/>
      <c r="P7" s="390"/>
      <c r="Q7" s="390"/>
      <c r="R7" s="391"/>
      <c r="S7" s="80"/>
    </row>
    <row r="8" spans="1:19" ht="2.25" customHeight="1" thickBot="1" x14ac:dyDescent="0.25">
      <c r="A8" s="117"/>
      <c r="B8" s="118"/>
      <c r="C8" s="118"/>
      <c r="D8" s="116"/>
      <c r="E8" s="103"/>
      <c r="F8" s="103"/>
      <c r="G8" s="103"/>
      <c r="H8" s="103"/>
      <c r="I8" s="103"/>
      <c r="J8" s="203"/>
      <c r="K8" s="203"/>
      <c r="L8" s="203"/>
      <c r="M8" s="203"/>
      <c r="N8" s="103"/>
      <c r="O8" s="103"/>
      <c r="P8" s="103"/>
      <c r="Q8" s="103"/>
      <c r="R8" s="103"/>
      <c r="S8" s="80"/>
    </row>
    <row r="9" spans="1:19" ht="13.5" thickBot="1" x14ac:dyDescent="0.25">
      <c r="A9" s="377" t="s">
        <v>42</v>
      </c>
      <c r="B9" s="378"/>
      <c r="C9" s="378"/>
      <c r="D9" s="385"/>
      <c r="E9" s="383"/>
      <c r="F9" s="383"/>
      <c r="G9" s="384"/>
      <c r="H9" s="103"/>
      <c r="I9" s="103"/>
      <c r="J9" s="386" t="s">
        <v>106</v>
      </c>
      <c r="K9" s="386"/>
      <c r="L9" s="386"/>
      <c r="M9" s="386"/>
      <c r="N9" s="392"/>
      <c r="O9" s="390"/>
      <c r="P9" s="390"/>
      <c r="Q9" s="390"/>
      <c r="R9" s="391"/>
      <c r="S9" s="80"/>
    </row>
    <row r="10" spans="1:19" ht="2.25" customHeight="1" thickBot="1" x14ac:dyDescent="0.25">
      <c r="A10" s="117"/>
      <c r="B10" s="118"/>
      <c r="C10" s="118"/>
      <c r="D10" s="116"/>
      <c r="E10" s="103"/>
      <c r="F10" s="103"/>
      <c r="G10" s="103"/>
      <c r="H10" s="103"/>
      <c r="I10" s="103"/>
      <c r="J10" s="118"/>
      <c r="K10" s="118"/>
      <c r="L10" s="118"/>
      <c r="M10" s="118"/>
      <c r="N10" s="103"/>
      <c r="O10" s="103"/>
      <c r="P10" s="103"/>
      <c r="Q10" s="103"/>
      <c r="R10" s="103"/>
      <c r="S10" s="80"/>
    </row>
    <row r="11" spans="1:19" ht="13.5" thickBot="1" x14ac:dyDescent="0.25">
      <c r="A11" s="377" t="s">
        <v>139</v>
      </c>
      <c r="B11" s="378"/>
      <c r="C11" s="378"/>
      <c r="D11" s="385"/>
      <c r="E11" s="383"/>
      <c r="F11" s="383"/>
      <c r="G11" s="384"/>
      <c r="H11" s="103"/>
      <c r="I11" s="103"/>
      <c r="J11" s="386" t="s">
        <v>109</v>
      </c>
      <c r="K11" s="386"/>
      <c r="L11" s="386"/>
      <c r="M11" s="386"/>
      <c r="N11" s="393"/>
      <c r="O11" s="394"/>
      <c r="P11" s="394"/>
      <c r="Q11" s="394"/>
      <c r="R11" s="395"/>
      <c r="S11" s="80"/>
    </row>
    <row r="12" spans="1:19" ht="6.75" customHeight="1" thickBot="1" x14ac:dyDescent="0.25">
      <c r="A12" s="120"/>
      <c r="B12" s="104"/>
      <c r="C12" s="104"/>
      <c r="D12" s="121"/>
      <c r="E12" s="104"/>
      <c r="F12" s="104"/>
      <c r="G12" s="104"/>
      <c r="H12" s="104"/>
      <c r="I12" s="104"/>
      <c r="J12" s="104"/>
      <c r="K12" s="104"/>
      <c r="L12" s="104"/>
      <c r="M12" s="104"/>
      <c r="N12" s="104"/>
      <c r="O12" s="104"/>
      <c r="P12" s="104"/>
      <c r="Q12" s="104"/>
      <c r="R12" s="104"/>
      <c r="S12" s="81"/>
    </row>
    <row r="13" spans="1:19" ht="13.5" thickBot="1" x14ac:dyDescent="0.25">
      <c r="A13" s="405" t="s">
        <v>26</v>
      </c>
      <c r="B13" s="406"/>
      <c r="C13" s="406"/>
      <c r="D13" s="406"/>
      <c r="E13" s="406"/>
      <c r="F13" s="406"/>
      <c r="G13" s="406"/>
      <c r="H13" s="406"/>
      <c r="I13" s="406"/>
      <c r="J13" s="406"/>
      <c r="K13" s="406"/>
      <c r="L13" s="406"/>
      <c r="M13" s="406"/>
      <c r="N13" s="406"/>
      <c r="O13" s="406"/>
      <c r="P13" s="406"/>
      <c r="Q13" s="406"/>
      <c r="R13" s="406"/>
      <c r="S13" s="407"/>
    </row>
    <row r="14" spans="1:19" ht="4.5" customHeight="1" thickBot="1" x14ac:dyDescent="0.25">
      <c r="A14" s="122"/>
      <c r="B14" s="105"/>
      <c r="C14" s="105"/>
      <c r="D14" s="105"/>
      <c r="E14" s="105"/>
      <c r="F14" s="105"/>
      <c r="G14" s="105"/>
      <c r="H14" s="105"/>
      <c r="I14" s="105"/>
      <c r="J14" s="105"/>
      <c r="K14" s="105"/>
      <c r="L14" s="105"/>
      <c r="M14" s="105"/>
      <c r="N14" s="105"/>
      <c r="O14" s="105"/>
      <c r="P14" s="105"/>
      <c r="Q14" s="105"/>
      <c r="R14" s="105"/>
      <c r="S14" s="82"/>
    </row>
    <row r="15" spans="1:19" s="124" customFormat="1" ht="3" customHeight="1" thickBot="1" x14ac:dyDescent="0.25">
      <c r="A15" s="208"/>
      <c r="B15" s="209"/>
      <c r="C15" s="209"/>
      <c r="D15" s="209"/>
      <c r="E15" s="209"/>
      <c r="F15" s="209"/>
      <c r="G15" s="209"/>
      <c r="H15" s="209"/>
      <c r="I15" s="209"/>
      <c r="J15" s="209"/>
      <c r="K15" s="209"/>
      <c r="L15" s="209"/>
      <c r="M15" s="209"/>
      <c r="N15" s="209"/>
      <c r="O15" s="209"/>
      <c r="P15" s="209"/>
      <c r="Q15" s="209"/>
      <c r="R15" s="209"/>
      <c r="S15" s="83"/>
    </row>
    <row r="16" spans="1:19" s="124" customFormat="1" ht="13.5" thickBot="1" x14ac:dyDescent="0.25">
      <c r="A16" s="429" t="s">
        <v>273</v>
      </c>
      <c r="B16" s="430"/>
      <c r="C16" s="430"/>
      <c r="D16" s="430"/>
      <c r="E16" s="430"/>
      <c r="F16" s="100"/>
      <c r="G16" s="431" t="s">
        <v>145</v>
      </c>
      <c r="H16" s="432"/>
      <c r="I16" s="432"/>
      <c r="J16" s="432"/>
      <c r="K16" s="433"/>
      <c r="L16" s="209"/>
      <c r="M16" s="209"/>
      <c r="N16" s="209"/>
      <c r="O16" s="209"/>
      <c r="P16" s="209"/>
      <c r="Q16" s="209"/>
      <c r="R16" s="209"/>
      <c r="S16" s="83"/>
    </row>
    <row r="17" spans="1:19" s="124" customFormat="1" ht="3" customHeight="1" thickBot="1" x14ac:dyDescent="0.25">
      <c r="A17" s="208"/>
      <c r="B17" s="209"/>
      <c r="C17" s="209"/>
      <c r="D17" s="209"/>
      <c r="E17" s="209"/>
      <c r="F17" s="209"/>
      <c r="G17" s="209"/>
      <c r="H17" s="209"/>
      <c r="I17" s="209"/>
      <c r="J17" s="209"/>
      <c r="K17" s="209"/>
      <c r="L17" s="209"/>
      <c r="M17" s="209"/>
      <c r="N17" s="209"/>
      <c r="O17" s="209"/>
      <c r="P17" s="209"/>
      <c r="Q17" s="209"/>
      <c r="R17" s="209"/>
      <c r="S17" s="83"/>
    </row>
    <row r="18" spans="1:19" x14ac:dyDescent="0.2">
      <c r="A18" s="376" t="s">
        <v>25</v>
      </c>
      <c r="B18" s="413" t="s">
        <v>264</v>
      </c>
      <c r="C18" s="415" t="s">
        <v>265</v>
      </c>
      <c r="D18" s="423" t="s">
        <v>143</v>
      </c>
      <c r="E18" s="424"/>
      <c r="F18" s="424"/>
      <c r="G18" s="425"/>
      <c r="H18" s="417" t="s">
        <v>260</v>
      </c>
      <c r="I18" s="419" t="s">
        <v>261</v>
      </c>
      <c r="J18" s="421" t="s">
        <v>262</v>
      </c>
      <c r="K18" s="376" t="s">
        <v>263</v>
      </c>
      <c r="L18" s="374"/>
      <c r="M18" s="375"/>
      <c r="N18" s="373" t="s">
        <v>123</v>
      </c>
      <c r="O18" s="374"/>
      <c r="P18" s="374"/>
      <c r="Q18" s="374"/>
      <c r="R18" s="374"/>
      <c r="S18" s="375"/>
    </row>
    <row r="19" spans="1:19" ht="63.75" customHeight="1" thickBot="1" x14ac:dyDescent="0.25">
      <c r="A19" s="412"/>
      <c r="B19" s="414"/>
      <c r="C19" s="416"/>
      <c r="D19" s="44" t="s">
        <v>266</v>
      </c>
      <c r="E19" s="42" t="s">
        <v>257</v>
      </c>
      <c r="F19" s="207" t="s">
        <v>258</v>
      </c>
      <c r="G19" s="78" t="s">
        <v>259</v>
      </c>
      <c r="H19" s="418"/>
      <c r="I19" s="420"/>
      <c r="J19" s="422"/>
      <c r="K19" s="206" t="s">
        <v>142</v>
      </c>
      <c r="L19" s="207" t="s">
        <v>140</v>
      </c>
      <c r="M19" s="84" t="s">
        <v>141</v>
      </c>
      <c r="N19" s="126" t="s">
        <v>134</v>
      </c>
      <c r="O19" s="205" t="s">
        <v>135</v>
      </c>
      <c r="P19" s="207" t="s">
        <v>125</v>
      </c>
      <c r="Q19" s="207" t="s">
        <v>136</v>
      </c>
      <c r="R19" s="207" t="s">
        <v>124</v>
      </c>
      <c r="S19" s="84" t="s">
        <v>137</v>
      </c>
    </row>
    <row r="20" spans="1:19" x14ac:dyDescent="0.2">
      <c r="A20" s="128">
        <v>1</v>
      </c>
      <c r="B20" s="129"/>
      <c r="C20" s="129"/>
      <c r="D20" s="130"/>
      <c r="E20" s="131"/>
      <c r="F20" s="131"/>
      <c r="G20" s="107"/>
      <c r="H20" s="132"/>
      <c r="I20" s="129"/>
      <c r="J20" s="133"/>
      <c r="K20" s="132"/>
      <c r="L20" s="129"/>
      <c r="M20" s="133"/>
      <c r="N20" s="134">
        <f>IFERROR((K20+L20+M20),0)</f>
        <v>0</v>
      </c>
      <c r="O20" s="135">
        <f>IFERROR((N20*I20)*(J20/100),0)</f>
        <v>0</v>
      </c>
      <c r="P20" s="135">
        <f>IFERROR(((IF(I20&gt;=16,15,((I20*15)/16))*J20)/100)/H20,0)</f>
        <v>0</v>
      </c>
      <c r="Q20" s="135">
        <f>IFERROR(((IF(I20&gt;=16,30,((I20*30)/16))*J20)/100)/H20,0)</f>
        <v>0</v>
      </c>
      <c r="R20" s="136">
        <f>IFERROR(IF(B20="Pregrado",((IF(I20&gt;=16,VLOOKUP('P30'!G20,INFORMACION!$D:$E,2,FALSE)*N20,((VLOOKUP('P30'!G20,INFORMACION!$D:$E,2,FALSE)*N20)*I20)/16)))*(J20/100),((IF(I20&gt;=16,(VLOOKUP('P30'!G20,INFORMACION!$D:$E,2,FALSE)+10)*N20,(((VLOOKUP('P30'!G20,INFORMACION!$D:$E,2,FALSE)+10)*N20)*I20)/16)))*(J20/100)),0)</f>
        <v>0</v>
      </c>
      <c r="S20" s="85">
        <f>IFERROR(O20+P20+Q20+R20,0)</f>
        <v>0</v>
      </c>
    </row>
    <row r="21" spans="1:19" x14ac:dyDescent="0.2">
      <c r="A21" s="137">
        <v>2</v>
      </c>
      <c r="B21" s="138"/>
      <c r="C21" s="138"/>
      <c r="D21" s="139"/>
      <c r="E21" s="140"/>
      <c r="F21" s="138"/>
      <c r="G21" s="108"/>
      <c r="H21" s="141"/>
      <c r="I21" s="138"/>
      <c r="J21" s="142"/>
      <c r="K21" s="141"/>
      <c r="L21" s="138"/>
      <c r="M21" s="142"/>
      <c r="N21" s="143">
        <f t="shared" ref="N21:N26" si="0">IFERROR((K21+L21+M21),0)</f>
        <v>0</v>
      </c>
      <c r="O21" s="144">
        <f t="shared" ref="O21:O26" si="1">IFERROR((N21*I21)*(J21/100),0)</f>
        <v>0</v>
      </c>
      <c r="P21" s="144">
        <f t="shared" ref="P21:P26" si="2">IFERROR(((IF(I21&gt;=16,15,((I21*15)/16))*J21)/100)/H21,0)</f>
        <v>0</v>
      </c>
      <c r="Q21" s="144">
        <f t="shared" ref="Q21:Q26" si="3">IFERROR(((IF(I21&gt;=16,30,((I21*30)/16))*J21)/100)/H21,0)</f>
        <v>0</v>
      </c>
      <c r="R21" s="145">
        <f>IFERROR(IF(B21="Pregrado",((IF(I21&gt;=16,VLOOKUP('P30'!G21,INFORMACION!$D:$E,2,FALSE)*N21,((VLOOKUP('P30'!G21,INFORMACION!$D:$E,2,FALSE)*N21)*I21)/16)))*(J21/100),((IF(I21&gt;=16,(VLOOKUP('P30'!G21,INFORMACION!$D:$E,2,FALSE)+10)*N21,(((VLOOKUP('P30'!G21,INFORMACION!$D:$E,2,FALSE)+10)*N21)*I21)/16)))*(J21/100)),0)</f>
        <v>0</v>
      </c>
      <c r="S21" s="86">
        <f t="shared" ref="S21:S26" si="4">IFERROR(O21+P21+Q21+R21,0)</f>
        <v>0</v>
      </c>
    </row>
    <row r="22" spans="1:19" x14ac:dyDescent="0.2">
      <c r="A22" s="137">
        <v>3</v>
      </c>
      <c r="B22" s="138"/>
      <c r="C22" s="138"/>
      <c r="D22" s="139"/>
      <c r="E22" s="140"/>
      <c r="F22" s="138"/>
      <c r="G22" s="108"/>
      <c r="H22" s="141"/>
      <c r="I22" s="138"/>
      <c r="J22" s="142"/>
      <c r="K22" s="141"/>
      <c r="L22" s="138"/>
      <c r="M22" s="142"/>
      <c r="N22" s="143">
        <f t="shared" si="0"/>
        <v>0</v>
      </c>
      <c r="O22" s="144">
        <f t="shared" si="1"/>
        <v>0</v>
      </c>
      <c r="P22" s="144">
        <f t="shared" si="2"/>
        <v>0</v>
      </c>
      <c r="Q22" s="144">
        <f t="shared" si="3"/>
        <v>0</v>
      </c>
      <c r="R22" s="145">
        <f>IFERROR(IF(B22="Pregrado",((IF(I22&gt;=16,VLOOKUP('P30'!G22,INFORMACION!$D:$E,2,FALSE)*N22,((VLOOKUP('P30'!G22,INFORMACION!$D:$E,2,FALSE)*N22)*I22)/16)))*(J22/100),((IF(I22&gt;=16,(VLOOKUP('P30'!G22,INFORMACION!$D:$E,2,FALSE)+10)*N22,(((VLOOKUP('P30'!G22,INFORMACION!$D:$E,2,FALSE)+10)*N22)*I22)/16)))*(J22/100)),0)</f>
        <v>0</v>
      </c>
      <c r="S22" s="86">
        <f t="shared" si="4"/>
        <v>0</v>
      </c>
    </row>
    <row r="23" spans="1:19" x14ac:dyDescent="0.2">
      <c r="A23" s="137">
        <v>4</v>
      </c>
      <c r="B23" s="138"/>
      <c r="C23" s="138"/>
      <c r="D23" s="139"/>
      <c r="E23" s="140"/>
      <c r="F23" s="138"/>
      <c r="G23" s="108"/>
      <c r="H23" s="141"/>
      <c r="I23" s="138"/>
      <c r="J23" s="142"/>
      <c r="K23" s="141"/>
      <c r="L23" s="138"/>
      <c r="M23" s="142"/>
      <c r="N23" s="143">
        <f t="shared" si="0"/>
        <v>0</v>
      </c>
      <c r="O23" s="144">
        <f t="shared" si="1"/>
        <v>0</v>
      </c>
      <c r="P23" s="144">
        <f t="shared" si="2"/>
        <v>0</v>
      </c>
      <c r="Q23" s="144">
        <f t="shared" si="3"/>
        <v>0</v>
      </c>
      <c r="R23" s="145">
        <f>IFERROR(IF(B23="Pregrado",((IF(I23&gt;=16,VLOOKUP('P30'!G23,INFORMACION!$D:$E,2,FALSE)*N23,((VLOOKUP('P30'!G23,INFORMACION!$D:$E,2,FALSE)*N23)*I23)/16)))*(J23/100),((IF(I23&gt;=16,(VLOOKUP('P30'!G23,INFORMACION!$D:$E,2,FALSE)+10)*N23,(((VLOOKUP('P30'!G23,INFORMACION!$D:$E,2,FALSE)+10)*N23)*I23)/16)))*(J23/100)),0)</f>
        <v>0</v>
      </c>
      <c r="S23" s="86">
        <f t="shared" si="4"/>
        <v>0</v>
      </c>
    </row>
    <row r="24" spans="1:19" x14ac:dyDescent="0.2">
      <c r="A24" s="137">
        <v>5</v>
      </c>
      <c r="B24" s="138"/>
      <c r="C24" s="138"/>
      <c r="D24" s="139"/>
      <c r="E24" s="140"/>
      <c r="F24" s="138"/>
      <c r="G24" s="108"/>
      <c r="H24" s="141"/>
      <c r="I24" s="138"/>
      <c r="J24" s="142"/>
      <c r="K24" s="141"/>
      <c r="L24" s="138"/>
      <c r="M24" s="142"/>
      <c r="N24" s="143">
        <f t="shared" si="0"/>
        <v>0</v>
      </c>
      <c r="O24" s="144">
        <f t="shared" si="1"/>
        <v>0</v>
      </c>
      <c r="P24" s="144">
        <f t="shared" si="2"/>
        <v>0</v>
      </c>
      <c r="Q24" s="144">
        <f t="shared" si="3"/>
        <v>0</v>
      </c>
      <c r="R24" s="145">
        <f>IFERROR(IF(B24="Pregrado",((IF(I24&gt;=16,VLOOKUP('P30'!G24,INFORMACION!$D:$E,2,FALSE)*N24,((VLOOKUP('P30'!G24,INFORMACION!$D:$E,2,FALSE)*N24)*I24)/16)))*(J24/100),((IF(I24&gt;=16,(VLOOKUP('P30'!G24,INFORMACION!$D:$E,2,FALSE)+10)*N24,(((VLOOKUP('P30'!G24,INFORMACION!$D:$E,2,FALSE)+10)*N24)*I24)/16)))*(J24/100)),0)</f>
        <v>0</v>
      </c>
      <c r="S24" s="86">
        <f t="shared" si="4"/>
        <v>0</v>
      </c>
    </row>
    <row r="25" spans="1:19" x14ac:dyDescent="0.2">
      <c r="A25" s="137">
        <v>6</v>
      </c>
      <c r="B25" s="138"/>
      <c r="C25" s="138"/>
      <c r="D25" s="139"/>
      <c r="E25" s="138"/>
      <c r="F25" s="138"/>
      <c r="G25" s="108"/>
      <c r="H25" s="141"/>
      <c r="I25" s="138"/>
      <c r="J25" s="142"/>
      <c r="K25" s="141"/>
      <c r="L25" s="138"/>
      <c r="M25" s="142"/>
      <c r="N25" s="143">
        <f t="shared" si="0"/>
        <v>0</v>
      </c>
      <c r="O25" s="144">
        <f t="shared" si="1"/>
        <v>0</v>
      </c>
      <c r="P25" s="144">
        <f t="shared" si="2"/>
        <v>0</v>
      </c>
      <c r="Q25" s="144">
        <f t="shared" si="3"/>
        <v>0</v>
      </c>
      <c r="R25" s="145">
        <f>IFERROR(IF(B25="Pregrado",((IF(I25&gt;=16,VLOOKUP('P30'!G25,INFORMACION!$D:$E,2,FALSE)*N25,((VLOOKUP('P30'!G25,INFORMACION!$D:$E,2,FALSE)*N25)*I25)/16)))*(J25/100),((IF(I25&gt;=16,(VLOOKUP('P30'!G25,INFORMACION!$D:$E,2,FALSE)+10)*N25,(((VLOOKUP('P30'!G25,INFORMACION!$D:$E,2,FALSE)+10)*N25)*I25)/16)))*(J25/100)),0)</f>
        <v>0</v>
      </c>
      <c r="S25" s="86">
        <f t="shared" si="4"/>
        <v>0</v>
      </c>
    </row>
    <row r="26" spans="1:19" ht="13.5" thickBot="1" x14ac:dyDescent="0.25">
      <c r="A26" s="146">
        <v>7</v>
      </c>
      <c r="B26" s="147"/>
      <c r="C26" s="147"/>
      <c r="D26" s="148"/>
      <c r="E26" s="147"/>
      <c r="F26" s="147"/>
      <c r="G26" s="109"/>
      <c r="H26" s="149"/>
      <c r="I26" s="147"/>
      <c r="J26" s="150"/>
      <c r="K26" s="149"/>
      <c r="L26" s="147"/>
      <c r="M26" s="150"/>
      <c r="N26" s="151">
        <f t="shared" si="0"/>
        <v>0</v>
      </c>
      <c r="O26" s="152">
        <f t="shared" si="1"/>
        <v>0</v>
      </c>
      <c r="P26" s="152">
        <f t="shared" si="2"/>
        <v>0</v>
      </c>
      <c r="Q26" s="152">
        <f t="shared" si="3"/>
        <v>0</v>
      </c>
      <c r="R26" s="153">
        <f>IFERROR(IF(B26="Pregrado",((IF(I26&gt;=16,VLOOKUP('P30'!G26,INFORMACION!$D:$E,2,FALSE)*N26,((VLOOKUP('P30'!G26,INFORMACION!$D:$E,2,FALSE)*N26)*I26)/16)))*(J26/100),((IF(I26&gt;=16,(VLOOKUP('P30'!G26,INFORMACION!$D:$E,2,FALSE)+10)*N26,(((VLOOKUP('P30'!G26,INFORMACION!$D:$E,2,FALSE)+10)*N26)*I26)/16)))*(J26/100)),0)</f>
        <v>0</v>
      </c>
      <c r="S26" s="87">
        <f t="shared" si="4"/>
        <v>0</v>
      </c>
    </row>
    <row r="27" spans="1:19" ht="1.5" customHeight="1" thickBot="1" x14ac:dyDescent="0.25">
      <c r="A27" s="154"/>
      <c r="B27" s="155"/>
      <c r="C27" s="110"/>
      <c r="D27" s="156" t="s">
        <v>270</v>
      </c>
      <c r="E27" s="155"/>
      <c r="F27" s="155"/>
      <c r="G27" s="110"/>
      <c r="H27" s="157">
        <v>1</v>
      </c>
      <c r="I27" s="158">
        <v>16</v>
      </c>
      <c r="J27" s="159">
        <v>100</v>
      </c>
      <c r="K27" s="154"/>
      <c r="L27" s="155"/>
      <c r="M27" s="88"/>
      <c r="N27" s="160"/>
      <c r="O27" s="155"/>
      <c r="P27" s="155"/>
      <c r="Q27" s="155"/>
      <c r="R27" s="155"/>
      <c r="S27" s="88"/>
    </row>
    <row r="28" spans="1:19" ht="15.75" thickBot="1" x14ac:dyDescent="0.25">
      <c r="A28" s="426" t="s">
        <v>144</v>
      </c>
      <c r="B28" s="427"/>
      <c r="C28" s="427"/>
      <c r="D28" s="427"/>
      <c r="E28" s="427"/>
      <c r="F28" s="427"/>
      <c r="G28" s="427"/>
      <c r="H28" s="427"/>
      <c r="I28" s="427"/>
      <c r="J28" s="428"/>
      <c r="K28" s="161">
        <f>SUM(K20:K26)</f>
        <v>0</v>
      </c>
      <c r="L28" s="162">
        <f t="shared" ref="L28:S28" si="5">SUM(L20:L26)</f>
        <v>0</v>
      </c>
      <c r="M28" s="89">
        <f t="shared" si="5"/>
        <v>0</v>
      </c>
      <c r="N28" s="163">
        <f t="shared" si="5"/>
        <v>0</v>
      </c>
      <c r="O28" s="162">
        <f t="shared" si="5"/>
        <v>0</v>
      </c>
      <c r="P28" s="162">
        <f t="shared" si="5"/>
        <v>0</v>
      </c>
      <c r="Q28" s="162">
        <f t="shared" si="5"/>
        <v>0</v>
      </c>
      <c r="R28" s="162">
        <f t="shared" si="5"/>
        <v>0</v>
      </c>
      <c r="S28" s="89">
        <f t="shared" si="5"/>
        <v>0</v>
      </c>
    </row>
    <row r="29" spans="1:19" ht="15.75" thickBot="1" x14ac:dyDescent="0.25">
      <c r="A29" s="426" t="s">
        <v>150</v>
      </c>
      <c r="B29" s="427"/>
      <c r="C29" s="427"/>
      <c r="D29" s="427"/>
      <c r="E29" s="427"/>
      <c r="F29" s="427"/>
      <c r="G29" s="427"/>
      <c r="H29" s="427"/>
      <c r="I29" s="427"/>
      <c r="J29" s="428"/>
      <c r="K29" s="161">
        <v>0</v>
      </c>
      <c r="L29" s="162">
        <v>0</v>
      </c>
      <c r="M29" s="89">
        <v>0</v>
      </c>
      <c r="N29" s="163">
        <v>0</v>
      </c>
      <c r="O29" s="162">
        <v>0</v>
      </c>
      <c r="P29" s="162">
        <f>VLOOKUP(G16,INFORMACION!T:V,2,FALSE)</f>
        <v>0</v>
      </c>
      <c r="Q29" s="162">
        <f>VLOOKUP(G16,INFORMACION!T:V,3,FALSE)</f>
        <v>0</v>
      </c>
      <c r="R29" s="162">
        <v>0</v>
      </c>
      <c r="S29" s="89">
        <f>SUM(P29:Q29)</f>
        <v>0</v>
      </c>
    </row>
    <row r="30" spans="1:19" ht="15.75" thickBot="1" x14ac:dyDescent="0.25">
      <c r="A30" s="426" t="s">
        <v>274</v>
      </c>
      <c r="B30" s="427"/>
      <c r="C30" s="427"/>
      <c r="D30" s="427"/>
      <c r="E30" s="427"/>
      <c r="F30" s="427"/>
      <c r="G30" s="427"/>
      <c r="H30" s="427"/>
      <c r="I30" s="427"/>
      <c r="J30" s="428"/>
      <c r="K30" s="161">
        <f>SUM(K28:K29)</f>
        <v>0</v>
      </c>
      <c r="L30" s="162">
        <f t="shared" ref="L30:S30" si="6">SUM(L28:L29)</f>
        <v>0</v>
      </c>
      <c r="M30" s="89">
        <f t="shared" si="6"/>
        <v>0</v>
      </c>
      <c r="N30" s="163">
        <f t="shared" si="6"/>
        <v>0</v>
      </c>
      <c r="O30" s="162">
        <f t="shared" si="6"/>
        <v>0</v>
      </c>
      <c r="P30" s="162">
        <f t="shared" si="6"/>
        <v>0</v>
      </c>
      <c r="Q30" s="162">
        <f t="shared" si="6"/>
        <v>0</v>
      </c>
      <c r="R30" s="162">
        <f t="shared" si="6"/>
        <v>0</v>
      </c>
      <c r="S30" s="89">
        <f t="shared" si="6"/>
        <v>0</v>
      </c>
    </row>
    <row r="31" spans="1:19" ht="10.5" customHeight="1" x14ac:dyDescent="0.2">
      <c r="A31" s="164"/>
      <c r="B31" s="111"/>
      <c r="C31" s="111"/>
      <c r="D31" s="165"/>
      <c r="E31" s="111"/>
      <c r="F31" s="111"/>
      <c r="G31" s="111"/>
      <c r="H31" s="111"/>
      <c r="I31" s="111"/>
      <c r="J31" s="111"/>
      <c r="K31" s="111"/>
      <c r="L31" s="111"/>
      <c r="M31" s="111"/>
      <c r="N31" s="111"/>
      <c r="O31" s="111"/>
      <c r="P31" s="111"/>
      <c r="Q31" s="111"/>
      <c r="R31" s="111"/>
      <c r="S31" s="90"/>
    </row>
    <row r="32" spans="1:19" ht="13.5" thickBot="1" x14ac:dyDescent="0.25"/>
    <row r="33" spans="1:19" ht="13.5" thickBot="1" x14ac:dyDescent="0.25">
      <c r="G33" s="402" t="s">
        <v>152</v>
      </c>
      <c r="H33" s="403"/>
      <c r="I33" s="403"/>
      <c r="J33" s="403"/>
      <c r="K33" s="403"/>
      <c r="L33" s="403"/>
      <c r="M33" s="403"/>
      <c r="N33" s="404"/>
      <c r="Q33" s="124"/>
    </row>
    <row r="34" spans="1:19" ht="13.5" thickBot="1" x14ac:dyDescent="0.25">
      <c r="G34" s="400" t="s">
        <v>151</v>
      </c>
      <c r="H34" s="396"/>
      <c r="I34" s="396"/>
      <c r="J34" s="396"/>
      <c r="K34" s="396"/>
      <c r="L34" s="401"/>
      <c r="M34" s="400" t="s">
        <v>126</v>
      </c>
      <c r="N34" s="444"/>
      <c r="Q34" s="100"/>
    </row>
    <row r="35" spans="1:19" ht="16.5" thickBot="1" x14ac:dyDescent="0.25">
      <c r="G35" s="397" t="s">
        <v>275</v>
      </c>
      <c r="H35" s="398"/>
      <c r="I35" s="398"/>
      <c r="J35" s="398"/>
      <c r="K35" s="398"/>
      <c r="L35" s="399"/>
      <c r="M35" s="445">
        <f>S30</f>
        <v>0</v>
      </c>
      <c r="N35" s="446"/>
      <c r="Q35" s="124"/>
    </row>
    <row r="36" spans="1:19" x14ac:dyDescent="0.2">
      <c r="G36" s="112"/>
      <c r="H36" s="112"/>
      <c r="I36" s="112"/>
      <c r="J36" s="112"/>
      <c r="K36" s="112"/>
      <c r="L36" s="112"/>
      <c r="M36" s="167"/>
      <c r="N36" s="167"/>
      <c r="Q36" s="124"/>
    </row>
    <row r="37" spans="1:19" ht="13.5" thickBot="1" x14ac:dyDescent="0.25">
      <c r="G37" s="112"/>
      <c r="H37" s="112"/>
      <c r="I37" s="112"/>
      <c r="J37" s="112"/>
      <c r="K37" s="112"/>
      <c r="L37" s="112"/>
      <c r="M37" s="167"/>
      <c r="N37" s="167"/>
      <c r="Q37" s="124"/>
    </row>
    <row r="38" spans="1:19" ht="13.5" thickBot="1" x14ac:dyDescent="0.25">
      <c r="A38" s="405" t="s">
        <v>38</v>
      </c>
      <c r="B38" s="406"/>
      <c r="C38" s="406"/>
      <c r="D38" s="406"/>
      <c r="E38" s="406"/>
      <c r="F38" s="406"/>
      <c r="G38" s="407"/>
      <c r="H38" s="97"/>
      <c r="I38" s="402" t="s">
        <v>157</v>
      </c>
      <c r="J38" s="403"/>
      <c r="K38" s="403"/>
      <c r="L38" s="403"/>
      <c r="M38" s="403"/>
      <c r="N38" s="403"/>
      <c r="O38" s="403"/>
      <c r="P38" s="403"/>
      <c r="Q38" s="403"/>
      <c r="R38" s="403"/>
      <c r="S38" s="404"/>
    </row>
    <row r="39" spans="1:19" ht="13.5" thickBot="1" x14ac:dyDescent="0.25">
      <c r="A39" s="204" t="s">
        <v>25</v>
      </c>
      <c r="B39" s="396" t="s">
        <v>121</v>
      </c>
      <c r="C39" s="396"/>
      <c r="D39" s="396"/>
      <c r="E39" s="396" t="s">
        <v>154</v>
      </c>
      <c r="F39" s="396"/>
      <c r="G39" s="210" t="s">
        <v>155</v>
      </c>
      <c r="I39" s="92" t="s">
        <v>25</v>
      </c>
      <c r="J39" s="400" t="s">
        <v>121</v>
      </c>
      <c r="K39" s="396"/>
      <c r="L39" s="396"/>
      <c r="M39" s="396"/>
      <c r="N39" s="444"/>
      <c r="O39" s="451" t="s">
        <v>154</v>
      </c>
      <c r="P39" s="452"/>
      <c r="Q39" s="452"/>
      <c r="R39" s="453"/>
      <c r="S39" s="92" t="s">
        <v>159</v>
      </c>
    </row>
    <row r="40" spans="1:19" ht="20.100000000000001" customHeight="1" x14ac:dyDescent="0.2">
      <c r="A40" s="169">
        <v>1</v>
      </c>
      <c r="B40" s="450"/>
      <c r="C40" s="450"/>
      <c r="D40" s="450"/>
      <c r="E40" s="454"/>
      <c r="F40" s="454"/>
      <c r="G40" s="93"/>
      <c r="I40" s="169">
        <v>1</v>
      </c>
      <c r="J40" s="450"/>
      <c r="K40" s="450"/>
      <c r="L40" s="450"/>
      <c r="M40" s="450"/>
      <c r="N40" s="450"/>
      <c r="O40" s="458"/>
      <c r="P40" s="459"/>
      <c r="Q40" s="459"/>
      <c r="R40" s="460"/>
      <c r="S40" s="93"/>
    </row>
    <row r="41" spans="1:19" ht="20.100000000000001" customHeight="1" x14ac:dyDescent="0.2">
      <c r="A41" s="137">
        <v>2</v>
      </c>
      <c r="B41" s="450"/>
      <c r="C41" s="450"/>
      <c r="D41" s="450"/>
      <c r="E41" s="436"/>
      <c r="F41" s="436"/>
      <c r="G41" s="99"/>
      <c r="I41" s="137">
        <v>2</v>
      </c>
      <c r="J41" s="450"/>
      <c r="K41" s="450"/>
      <c r="L41" s="450"/>
      <c r="M41" s="450"/>
      <c r="N41" s="450"/>
      <c r="O41" s="438"/>
      <c r="P41" s="439"/>
      <c r="Q41" s="439"/>
      <c r="R41" s="440"/>
      <c r="S41" s="94"/>
    </row>
    <row r="42" spans="1:19" ht="20.100000000000001" customHeight="1" x14ac:dyDescent="0.2">
      <c r="A42" s="137">
        <v>3</v>
      </c>
      <c r="B42" s="450"/>
      <c r="C42" s="450"/>
      <c r="D42" s="450"/>
      <c r="E42" s="436"/>
      <c r="F42" s="436"/>
      <c r="G42" s="94"/>
      <c r="I42" s="137">
        <v>3</v>
      </c>
      <c r="J42" s="450"/>
      <c r="K42" s="450"/>
      <c r="L42" s="450"/>
      <c r="M42" s="450"/>
      <c r="N42" s="450"/>
      <c r="O42" s="438"/>
      <c r="P42" s="439"/>
      <c r="Q42" s="439"/>
      <c r="R42" s="440"/>
      <c r="S42" s="94"/>
    </row>
    <row r="43" spans="1:19" ht="20.100000000000001" customHeight="1" x14ac:dyDescent="0.2">
      <c r="A43" s="137">
        <v>4</v>
      </c>
      <c r="B43" s="450"/>
      <c r="C43" s="450"/>
      <c r="D43" s="450"/>
      <c r="E43" s="436"/>
      <c r="F43" s="436"/>
      <c r="G43" s="94"/>
      <c r="I43" s="137">
        <v>4</v>
      </c>
      <c r="J43" s="450"/>
      <c r="K43" s="450"/>
      <c r="L43" s="450"/>
      <c r="M43" s="450"/>
      <c r="N43" s="450"/>
      <c r="O43" s="438"/>
      <c r="P43" s="439"/>
      <c r="Q43" s="439"/>
      <c r="R43" s="440"/>
      <c r="S43" s="94"/>
    </row>
    <row r="44" spans="1:19" ht="20.100000000000001" customHeight="1" thickBot="1" x14ac:dyDescent="0.25">
      <c r="A44" s="170">
        <v>5</v>
      </c>
      <c r="B44" s="450"/>
      <c r="C44" s="450"/>
      <c r="D44" s="450"/>
      <c r="E44" s="437"/>
      <c r="F44" s="437"/>
      <c r="G44" s="95"/>
      <c r="H44" s="97"/>
      <c r="I44" s="170">
        <v>5</v>
      </c>
      <c r="J44" s="450"/>
      <c r="K44" s="450"/>
      <c r="L44" s="450"/>
      <c r="M44" s="450"/>
      <c r="N44" s="450"/>
      <c r="O44" s="441"/>
      <c r="P44" s="442"/>
      <c r="Q44" s="442"/>
      <c r="R44" s="443"/>
      <c r="S44" s="95"/>
    </row>
    <row r="45" spans="1:19" ht="13.5" thickBot="1" x14ac:dyDescent="0.25">
      <c r="A45" s="455" t="s">
        <v>156</v>
      </c>
      <c r="B45" s="456"/>
      <c r="C45" s="456"/>
      <c r="D45" s="456"/>
      <c r="E45" s="456"/>
      <c r="F45" s="456"/>
      <c r="G45" s="211">
        <f>SUM(G40:G44)</f>
        <v>0</v>
      </c>
      <c r="H45" s="97"/>
      <c r="I45" s="455" t="s">
        <v>160</v>
      </c>
      <c r="J45" s="456"/>
      <c r="K45" s="456"/>
      <c r="L45" s="456"/>
      <c r="M45" s="456"/>
      <c r="N45" s="456"/>
      <c r="O45" s="456"/>
      <c r="P45" s="456"/>
      <c r="Q45" s="456"/>
      <c r="R45" s="457"/>
      <c r="S45" s="96">
        <f>SUM(S40:S44)</f>
        <v>0</v>
      </c>
    </row>
    <row r="46" spans="1:19" ht="13.5" thickBot="1" x14ac:dyDescent="0.25">
      <c r="A46" s="97"/>
      <c r="B46" s="97"/>
      <c r="C46" s="97"/>
      <c r="D46" s="171"/>
      <c r="E46" s="97"/>
      <c r="F46" s="97"/>
      <c r="G46" s="97"/>
      <c r="H46" s="97"/>
      <c r="I46" s="97"/>
      <c r="J46" s="97"/>
      <c r="K46" s="97"/>
      <c r="L46" s="97"/>
      <c r="M46" s="97"/>
      <c r="N46" s="97"/>
      <c r="O46" s="97"/>
      <c r="P46" s="97"/>
      <c r="Q46" s="97"/>
      <c r="R46" s="97"/>
      <c r="S46" s="97"/>
    </row>
    <row r="47" spans="1:19" ht="13.5" thickBot="1" x14ac:dyDescent="0.25">
      <c r="A47" s="447" t="s">
        <v>245</v>
      </c>
      <c r="B47" s="448"/>
      <c r="C47" s="448"/>
      <c r="D47" s="448"/>
      <c r="E47" s="448"/>
      <c r="F47" s="448"/>
      <c r="G47" s="449"/>
      <c r="H47" s="97"/>
      <c r="I47" s="402" t="s">
        <v>246</v>
      </c>
      <c r="J47" s="403"/>
      <c r="K47" s="403"/>
      <c r="L47" s="403"/>
      <c r="M47" s="403"/>
      <c r="N47" s="403"/>
      <c r="O47" s="403"/>
      <c r="P47" s="403"/>
      <c r="Q47" s="403"/>
      <c r="R47" s="403"/>
      <c r="S47" s="404"/>
    </row>
    <row r="48" spans="1:19" ht="13.5" thickBot="1" x14ac:dyDescent="0.25">
      <c r="A48" s="204" t="s">
        <v>25</v>
      </c>
      <c r="B48" s="396" t="s">
        <v>121</v>
      </c>
      <c r="C48" s="396"/>
      <c r="D48" s="396"/>
      <c r="E48" s="396" t="s">
        <v>174</v>
      </c>
      <c r="F48" s="396"/>
      <c r="G48" s="210" t="s">
        <v>155</v>
      </c>
      <c r="H48" s="97"/>
      <c r="I48" s="92" t="s">
        <v>25</v>
      </c>
      <c r="J48" s="400" t="s">
        <v>121</v>
      </c>
      <c r="K48" s="396"/>
      <c r="L48" s="396"/>
      <c r="M48" s="396"/>
      <c r="N48" s="444"/>
      <c r="O48" s="451" t="s">
        <v>154</v>
      </c>
      <c r="P48" s="452"/>
      <c r="Q48" s="452"/>
      <c r="R48" s="453"/>
      <c r="S48" s="92" t="s">
        <v>159</v>
      </c>
    </row>
    <row r="49" spans="1:19" x14ac:dyDescent="0.2">
      <c r="A49" s="172">
        <v>1</v>
      </c>
      <c r="B49" s="450"/>
      <c r="C49" s="450"/>
      <c r="D49" s="450"/>
      <c r="E49" s="464"/>
      <c r="F49" s="464"/>
      <c r="G49" s="98"/>
      <c r="H49" s="97"/>
      <c r="I49" s="172">
        <v>1</v>
      </c>
      <c r="J49" s="450"/>
      <c r="K49" s="450"/>
      <c r="L49" s="450"/>
      <c r="M49" s="450"/>
      <c r="N49" s="450"/>
      <c r="O49" s="461"/>
      <c r="P49" s="462"/>
      <c r="Q49" s="462"/>
      <c r="R49" s="463"/>
      <c r="S49" s="98"/>
    </row>
    <row r="50" spans="1:19" x14ac:dyDescent="0.2">
      <c r="A50" s="173">
        <v>2</v>
      </c>
      <c r="B50" s="450"/>
      <c r="C50" s="450"/>
      <c r="D50" s="450"/>
      <c r="E50" s="465"/>
      <c r="F50" s="465"/>
      <c r="G50" s="99"/>
      <c r="H50" s="97"/>
      <c r="I50" s="173">
        <v>2</v>
      </c>
      <c r="J50" s="450"/>
      <c r="K50" s="450"/>
      <c r="L50" s="450"/>
      <c r="M50" s="450"/>
      <c r="N50" s="450"/>
      <c r="O50" s="469"/>
      <c r="P50" s="470"/>
      <c r="Q50" s="470"/>
      <c r="R50" s="471"/>
      <c r="S50" s="99"/>
    </row>
    <row r="51" spans="1:19" x14ac:dyDescent="0.2">
      <c r="A51" s="173">
        <v>3</v>
      </c>
      <c r="B51" s="450"/>
      <c r="C51" s="450"/>
      <c r="D51" s="450"/>
      <c r="E51" s="465"/>
      <c r="F51" s="465"/>
      <c r="G51" s="99"/>
      <c r="H51" s="97"/>
      <c r="I51" s="173">
        <v>3</v>
      </c>
      <c r="J51" s="450"/>
      <c r="K51" s="450"/>
      <c r="L51" s="450"/>
      <c r="M51" s="450"/>
      <c r="N51" s="450"/>
      <c r="O51" s="469"/>
      <c r="P51" s="470"/>
      <c r="Q51" s="470"/>
      <c r="R51" s="471"/>
      <c r="S51" s="99"/>
    </row>
    <row r="52" spans="1:19" x14ac:dyDescent="0.2">
      <c r="A52" s="173">
        <v>4</v>
      </c>
      <c r="B52" s="450"/>
      <c r="C52" s="450"/>
      <c r="D52" s="450"/>
      <c r="E52" s="465"/>
      <c r="F52" s="465"/>
      <c r="G52" s="99"/>
      <c r="H52" s="97"/>
      <c r="I52" s="173">
        <v>4</v>
      </c>
      <c r="J52" s="450"/>
      <c r="K52" s="450"/>
      <c r="L52" s="450"/>
      <c r="M52" s="450"/>
      <c r="N52" s="450"/>
      <c r="O52" s="469"/>
      <c r="P52" s="470"/>
      <c r="Q52" s="470"/>
      <c r="R52" s="471"/>
      <c r="S52" s="99"/>
    </row>
    <row r="53" spans="1:19" ht="13.5" thickBot="1" x14ac:dyDescent="0.25">
      <c r="A53" s="170">
        <v>5</v>
      </c>
      <c r="B53" s="450"/>
      <c r="C53" s="450"/>
      <c r="D53" s="450"/>
      <c r="E53" s="472"/>
      <c r="F53" s="472"/>
      <c r="G53" s="95"/>
      <c r="H53" s="97"/>
      <c r="I53" s="170">
        <v>5</v>
      </c>
      <c r="J53" s="450"/>
      <c r="K53" s="450"/>
      <c r="L53" s="450"/>
      <c r="M53" s="450"/>
      <c r="N53" s="450"/>
      <c r="O53" s="466"/>
      <c r="P53" s="467"/>
      <c r="Q53" s="467"/>
      <c r="R53" s="468"/>
      <c r="S53" s="95"/>
    </row>
    <row r="54" spans="1:19" ht="13.5" thickBot="1" x14ac:dyDescent="0.25">
      <c r="A54" s="455" t="s">
        <v>182</v>
      </c>
      <c r="B54" s="456"/>
      <c r="C54" s="456"/>
      <c r="D54" s="456"/>
      <c r="E54" s="456"/>
      <c r="F54" s="456"/>
      <c r="G54" s="211">
        <f>IF(SUM(G49:G53)&gt;40,40,SUM(G49:G53))</f>
        <v>0</v>
      </c>
      <c r="H54" s="97"/>
      <c r="I54" s="455" t="s">
        <v>181</v>
      </c>
      <c r="J54" s="456"/>
      <c r="K54" s="456"/>
      <c r="L54" s="456"/>
      <c r="M54" s="456"/>
      <c r="N54" s="456"/>
      <c r="O54" s="456"/>
      <c r="P54" s="456"/>
      <c r="Q54" s="456"/>
      <c r="R54" s="457"/>
      <c r="S54" s="96">
        <f>IF(SUM(S49:S53)&gt;30,30,SUM(S49:S53))</f>
        <v>0</v>
      </c>
    </row>
    <row r="55" spans="1:19" ht="13.5" thickBot="1" x14ac:dyDescent="0.25">
      <c r="A55" s="209"/>
      <c r="B55" s="209"/>
      <c r="C55" s="209"/>
      <c r="D55" s="209"/>
      <c r="E55" s="209"/>
      <c r="F55" s="209"/>
      <c r="G55" s="100"/>
      <c r="H55" s="97"/>
      <c r="I55" s="209"/>
      <c r="J55" s="209"/>
      <c r="K55" s="209"/>
      <c r="L55" s="209"/>
      <c r="M55" s="209"/>
      <c r="N55" s="209"/>
      <c r="O55" s="209"/>
      <c r="P55" s="209"/>
      <c r="Q55" s="209"/>
      <c r="R55" s="209"/>
      <c r="S55" s="100"/>
    </row>
    <row r="56" spans="1:19" ht="13.5" thickBot="1" x14ac:dyDescent="0.25">
      <c r="A56" s="447" t="s">
        <v>190</v>
      </c>
      <c r="B56" s="448"/>
      <c r="C56" s="448"/>
      <c r="D56" s="448"/>
      <c r="E56" s="448"/>
      <c r="F56" s="448"/>
      <c r="G56" s="449"/>
      <c r="H56" s="97"/>
      <c r="I56" s="402" t="s">
        <v>254</v>
      </c>
      <c r="J56" s="403"/>
      <c r="K56" s="403"/>
      <c r="L56" s="403"/>
      <c r="M56" s="403"/>
      <c r="N56" s="403"/>
      <c r="O56" s="403"/>
      <c r="P56" s="403"/>
      <c r="Q56" s="403"/>
      <c r="R56" s="403"/>
      <c r="S56" s="404"/>
    </row>
    <row r="57" spans="1:19" ht="13.5" thickBot="1" x14ac:dyDescent="0.25">
      <c r="A57" s="204" t="s">
        <v>25</v>
      </c>
      <c r="B57" s="396" t="s">
        <v>121</v>
      </c>
      <c r="C57" s="396"/>
      <c r="D57" s="396"/>
      <c r="E57" s="396" t="s">
        <v>196</v>
      </c>
      <c r="F57" s="396"/>
      <c r="G57" s="210" t="s">
        <v>155</v>
      </c>
      <c r="H57" s="97"/>
      <c r="I57" s="92" t="s">
        <v>25</v>
      </c>
      <c r="J57" s="400" t="s">
        <v>210</v>
      </c>
      <c r="K57" s="396"/>
      <c r="L57" s="396"/>
      <c r="M57" s="396"/>
      <c r="N57" s="444"/>
      <c r="O57" s="451" t="s">
        <v>215</v>
      </c>
      <c r="P57" s="452"/>
      <c r="Q57" s="452"/>
      <c r="R57" s="453"/>
      <c r="S57" s="92" t="s">
        <v>159</v>
      </c>
    </row>
    <row r="58" spans="1:19" ht="21.95" customHeight="1" x14ac:dyDescent="0.2">
      <c r="A58" s="172">
        <v>1</v>
      </c>
      <c r="B58" s="450"/>
      <c r="C58" s="450"/>
      <c r="D58" s="450"/>
      <c r="E58" s="454"/>
      <c r="F58" s="454"/>
      <c r="G58" s="98"/>
      <c r="H58" s="97"/>
      <c r="I58" s="172">
        <v>1</v>
      </c>
      <c r="J58" s="450"/>
      <c r="K58" s="450"/>
      <c r="L58" s="450"/>
      <c r="M58" s="450"/>
      <c r="N58" s="450"/>
      <c r="O58" s="473"/>
      <c r="P58" s="474"/>
      <c r="Q58" s="474"/>
      <c r="R58" s="475"/>
      <c r="S58" s="98"/>
    </row>
    <row r="59" spans="1:19" ht="21.95" customHeight="1" thickBot="1" x14ac:dyDescent="0.25">
      <c r="A59" s="173">
        <v>2</v>
      </c>
      <c r="B59" s="450"/>
      <c r="C59" s="450"/>
      <c r="D59" s="450"/>
      <c r="E59" s="476"/>
      <c r="F59" s="477"/>
      <c r="G59" s="98"/>
      <c r="H59" s="97"/>
      <c r="I59" s="173">
        <v>2</v>
      </c>
      <c r="J59" s="450"/>
      <c r="K59" s="450"/>
      <c r="L59" s="450"/>
      <c r="M59" s="450"/>
      <c r="N59" s="450"/>
      <c r="O59" s="438"/>
      <c r="P59" s="439"/>
      <c r="Q59" s="439"/>
      <c r="R59" s="440"/>
      <c r="S59" s="99"/>
    </row>
    <row r="60" spans="1:19" ht="13.5" thickBot="1" x14ac:dyDescent="0.25">
      <c r="A60" s="455" t="s">
        <v>201</v>
      </c>
      <c r="B60" s="456"/>
      <c r="C60" s="456"/>
      <c r="D60" s="456"/>
      <c r="E60" s="456"/>
      <c r="F60" s="456"/>
      <c r="G60" s="211">
        <f>SUM(G58:G59)</f>
        <v>0</v>
      </c>
      <c r="H60" s="97"/>
      <c r="I60" s="455" t="s">
        <v>216</v>
      </c>
      <c r="J60" s="456"/>
      <c r="K60" s="456"/>
      <c r="L60" s="456"/>
      <c r="M60" s="456"/>
      <c r="N60" s="456"/>
      <c r="O60" s="456"/>
      <c r="P60" s="456"/>
      <c r="Q60" s="456"/>
      <c r="R60" s="457"/>
      <c r="S60" s="96">
        <f>SUM(S58:S59)</f>
        <v>0</v>
      </c>
    </row>
    <row r="61" spans="1:19" ht="13.5" thickBot="1" x14ac:dyDescent="0.25">
      <c r="A61" s="209"/>
      <c r="B61" s="209"/>
      <c r="C61" s="209"/>
      <c r="D61" s="209"/>
      <c r="E61" s="209"/>
      <c r="F61" s="209"/>
      <c r="G61" s="100"/>
      <c r="H61" s="97"/>
      <c r="I61" s="97"/>
      <c r="J61" s="97"/>
      <c r="K61" s="97"/>
      <c r="L61" s="97"/>
      <c r="M61" s="97"/>
      <c r="N61" s="97"/>
      <c r="O61" s="97"/>
      <c r="P61" s="97"/>
      <c r="Q61" s="97"/>
      <c r="R61" s="97"/>
      <c r="S61" s="97"/>
    </row>
    <row r="62" spans="1:19" ht="13.5" thickBot="1" x14ac:dyDescent="0.25">
      <c r="A62" s="447" t="s">
        <v>247</v>
      </c>
      <c r="B62" s="448"/>
      <c r="C62" s="448"/>
      <c r="D62" s="448"/>
      <c r="E62" s="448"/>
      <c r="F62" s="448"/>
      <c r="G62" s="449"/>
      <c r="H62" s="97"/>
      <c r="I62" s="402" t="s">
        <v>248</v>
      </c>
      <c r="J62" s="403"/>
      <c r="K62" s="403"/>
      <c r="L62" s="403"/>
      <c r="M62" s="403"/>
      <c r="N62" s="403"/>
      <c r="O62" s="403"/>
      <c r="P62" s="403"/>
      <c r="Q62" s="403"/>
      <c r="R62" s="403"/>
      <c r="S62" s="404"/>
    </row>
    <row r="63" spans="1:19" ht="13.5" thickBot="1" x14ac:dyDescent="0.25">
      <c r="A63" s="204" t="s">
        <v>25</v>
      </c>
      <c r="B63" s="396" t="s">
        <v>113</v>
      </c>
      <c r="C63" s="396"/>
      <c r="D63" s="396"/>
      <c r="E63" s="396" t="s">
        <v>183</v>
      </c>
      <c r="F63" s="396"/>
      <c r="G63" s="210" t="s">
        <v>155</v>
      </c>
      <c r="H63" s="97"/>
      <c r="I63" s="92" t="s">
        <v>25</v>
      </c>
      <c r="J63" s="400" t="s">
        <v>188</v>
      </c>
      <c r="K63" s="396"/>
      <c r="L63" s="396"/>
      <c r="M63" s="396"/>
      <c r="N63" s="444"/>
      <c r="O63" s="451" t="s">
        <v>154</v>
      </c>
      <c r="P63" s="452"/>
      <c r="Q63" s="452"/>
      <c r="R63" s="453"/>
      <c r="S63" s="92" t="s">
        <v>159</v>
      </c>
    </row>
    <row r="64" spans="1:19" ht="20.100000000000001" customHeight="1" x14ac:dyDescent="0.2">
      <c r="A64" s="172">
        <v>1</v>
      </c>
      <c r="B64" s="450"/>
      <c r="C64" s="450"/>
      <c r="D64" s="450"/>
      <c r="E64" s="454"/>
      <c r="F64" s="454"/>
      <c r="G64" s="98"/>
      <c r="H64" s="97"/>
      <c r="I64" s="172">
        <v>1</v>
      </c>
      <c r="J64" s="450"/>
      <c r="K64" s="450"/>
      <c r="L64" s="450"/>
      <c r="M64" s="450"/>
      <c r="N64" s="450"/>
      <c r="O64" s="473"/>
      <c r="P64" s="474"/>
      <c r="Q64" s="474"/>
      <c r="R64" s="475"/>
      <c r="S64" s="98"/>
    </row>
    <row r="65" spans="1:19" ht="20.100000000000001" customHeight="1" x14ac:dyDescent="0.2">
      <c r="A65" s="173">
        <v>2</v>
      </c>
      <c r="B65" s="450"/>
      <c r="C65" s="450"/>
      <c r="D65" s="450"/>
      <c r="E65" s="436"/>
      <c r="F65" s="436"/>
      <c r="G65" s="99"/>
      <c r="H65" s="97"/>
      <c r="I65" s="173">
        <v>2</v>
      </c>
      <c r="J65" s="450"/>
      <c r="K65" s="450"/>
      <c r="L65" s="450"/>
      <c r="M65" s="450"/>
      <c r="N65" s="450"/>
      <c r="O65" s="438"/>
      <c r="P65" s="439"/>
      <c r="Q65" s="439"/>
      <c r="R65" s="440"/>
      <c r="S65" s="99"/>
    </row>
    <row r="66" spans="1:19" ht="20.100000000000001" customHeight="1" x14ac:dyDescent="0.2">
      <c r="A66" s="173">
        <v>3</v>
      </c>
      <c r="B66" s="450"/>
      <c r="C66" s="450"/>
      <c r="D66" s="450"/>
      <c r="E66" s="436"/>
      <c r="F66" s="436"/>
      <c r="G66" s="99"/>
      <c r="H66" s="97"/>
      <c r="I66" s="173">
        <v>3</v>
      </c>
      <c r="J66" s="450"/>
      <c r="K66" s="450"/>
      <c r="L66" s="450"/>
      <c r="M66" s="450"/>
      <c r="N66" s="450"/>
      <c r="O66" s="438"/>
      <c r="P66" s="439"/>
      <c r="Q66" s="439"/>
      <c r="R66" s="440"/>
      <c r="S66" s="99"/>
    </row>
    <row r="67" spans="1:19" ht="20.100000000000001" customHeight="1" x14ac:dyDescent="0.2">
      <c r="A67" s="173">
        <v>4</v>
      </c>
      <c r="B67" s="450"/>
      <c r="C67" s="450"/>
      <c r="D67" s="450"/>
      <c r="E67" s="436"/>
      <c r="F67" s="436"/>
      <c r="G67" s="99"/>
      <c r="H67" s="97"/>
      <c r="I67" s="173">
        <v>4</v>
      </c>
      <c r="J67" s="450"/>
      <c r="K67" s="450"/>
      <c r="L67" s="450"/>
      <c r="M67" s="450"/>
      <c r="N67" s="450"/>
      <c r="O67" s="438"/>
      <c r="P67" s="439"/>
      <c r="Q67" s="439"/>
      <c r="R67" s="440"/>
      <c r="S67" s="99"/>
    </row>
    <row r="68" spans="1:19" ht="20.100000000000001" customHeight="1" thickBot="1" x14ac:dyDescent="0.25">
      <c r="A68" s="170">
        <v>5</v>
      </c>
      <c r="B68" s="450"/>
      <c r="C68" s="450"/>
      <c r="D68" s="450"/>
      <c r="E68" s="437"/>
      <c r="F68" s="437"/>
      <c r="G68" s="95"/>
      <c r="H68" s="97"/>
      <c r="I68" s="170">
        <v>5</v>
      </c>
      <c r="J68" s="450"/>
      <c r="K68" s="450"/>
      <c r="L68" s="450"/>
      <c r="M68" s="450"/>
      <c r="N68" s="450"/>
      <c r="O68" s="441"/>
      <c r="P68" s="442"/>
      <c r="Q68" s="442"/>
      <c r="R68" s="443"/>
      <c r="S68" s="95"/>
    </row>
    <row r="69" spans="1:19" ht="13.5" thickBot="1" x14ac:dyDescent="0.25">
      <c r="A69" s="455" t="s">
        <v>184</v>
      </c>
      <c r="B69" s="456"/>
      <c r="C69" s="456"/>
      <c r="D69" s="456"/>
      <c r="E69" s="456"/>
      <c r="F69" s="456"/>
      <c r="G69" s="211">
        <f>IF(SUM(G64:G68)&gt;90,90,SUM(G64:G68))</f>
        <v>0</v>
      </c>
      <c r="H69" s="97"/>
      <c r="I69" s="455" t="s">
        <v>189</v>
      </c>
      <c r="J69" s="456"/>
      <c r="K69" s="456"/>
      <c r="L69" s="456"/>
      <c r="M69" s="456"/>
      <c r="N69" s="456"/>
      <c r="O69" s="456"/>
      <c r="P69" s="456"/>
      <c r="Q69" s="456"/>
      <c r="R69" s="457"/>
      <c r="S69" s="96">
        <f>IF(SUM(S64:S68)&gt;15,15,SUM(S64:S68))</f>
        <v>0</v>
      </c>
    </row>
    <row r="70" spans="1:19" ht="13.5" thickBot="1" x14ac:dyDescent="0.25">
      <c r="A70" s="97"/>
      <c r="B70" s="97"/>
      <c r="C70" s="97"/>
      <c r="D70" s="171"/>
      <c r="E70" s="97"/>
      <c r="F70" s="97"/>
      <c r="G70" s="97"/>
      <c r="H70" s="97"/>
      <c r="I70" s="97"/>
      <c r="J70" s="97"/>
      <c r="K70" s="97"/>
      <c r="L70" s="97"/>
      <c r="M70" s="97"/>
      <c r="N70" s="97"/>
      <c r="O70" s="97"/>
      <c r="P70" s="97"/>
      <c r="Q70" s="97"/>
      <c r="R70" s="97"/>
      <c r="S70" s="97"/>
    </row>
    <row r="71" spans="1:19" ht="13.5" thickBot="1" x14ac:dyDescent="0.25">
      <c r="A71" s="447" t="s">
        <v>217</v>
      </c>
      <c r="B71" s="448"/>
      <c r="C71" s="448"/>
      <c r="D71" s="448"/>
      <c r="E71" s="448"/>
      <c r="F71" s="448"/>
      <c r="G71" s="449"/>
      <c r="H71" s="97"/>
      <c r="I71" s="402" t="s">
        <v>249</v>
      </c>
      <c r="J71" s="403"/>
      <c r="K71" s="403"/>
      <c r="L71" s="403"/>
      <c r="M71" s="403"/>
      <c r="N71" s="403"/>
      <c r="O71" s="403"/>
      <c r="P71" s="403"/>
      <c r="Q71" s="403"/>
      <c r="R71" s="403"/>
      <c r="S71" s="404"/>
    </row>
    <row r="72" spans="1:19" ht="13.5" thickBot="1" x14ac:dyDescent="0.25">
      <c r="A72" s="204" t="s">
        <v>25</v>
      </c>
      <c r="B72" s="396" t="s">
        <v>121</v>
      </c>
      <c r="C72" s="396"/>
      <c r="D72" s="396"/>
      <c r="E72" s="396" t="s">
        <v>225</v>
      </c>
      <c r="F72" s="396"/>
      <c r="G72" s="210" t="s">
        <v>155</v>
      </c>
      <c r="H72" s="97"/>
      <c r="I72" s="92" t="s">
        <v>25</v>
      </c>
      <c r="J72" s="400" t="s">
        <v>121</v>
      </c>
      <c r="K72" s="396"/>
      <c r="L72" s="396"/>
      <c r="M72" s="396"/>
      <c r="N72" s="444"/>
      <c r="O72" s="451" t="s">
        <v>151</v>
      </c>
      <c r="P72" s="452"/>
      <c r="Q72" s="452"/>
      <c r="R72" s="453"/>
      <c r="S72" s="92" t="s">
        <v>159</v>
      </c>
    </row>
    <row r="73" spans="1:19" ht="20.100000000000001" customHeight="1" x14ac:dyDescent="0.2">
      <c r="A73" s="172">
        <v>1</v>
      </c>
      <c r="B73" s="450"/>
      <c r="C73" s="450"/>
      <c r="D73" s="450"/>
      <c r="E73" s="454"/>
      <c r="F73" s="454"/>
      <c r="G73" s="98"/>
      <c r="H73" s="97"/>
      <c r="I73" s="172">
        <v>1</v>
      </c>
      <c r="J73" s="450"/>
      <c r="K73" s="450"/>
      <c r="L73" s="450"/>
      <c r="M73" s="450"/>
      <c r="N73" s="450"/>
      <c r="O73" s="473"/>
      <c r="P73" s="474"/>
      <c r="Q73" s="474"/>
      <c r="R73" s="475"/>
      <c r="S73" s="98"/>
    </row>
    <row r="74" spans="1:19" ht="20.100000000000001" customHeight="1" x14ac:dyDescent="0.2">
      <c r="A74" s="173">
        <v>2</v>
      </c>
      <c r="B74" s="450"/>
      <c r="C74" s="450"/>
      <c r="D74" s="450"/>
      <c r="E74" s="436"/>
      <c r="F74" s="436"/>
      <c r="G74" s="99"/>
      <c r="H74" s="97"/>
      <c r="I74" s="173">
        <v>2</v>
      </c>
      <c r="J74" s="450"/>
      <c r="K74" s="450"/>
      <c r="L74" s="450"/>
      <c r="M74" s="450"/>
      <c r="N74" s="450"/>
      <c r="O74" s="438"/>
      <c r="P74" s="439"/>
      <c r="Q74" s="439"/>
      <c r="R74" s="440"/>
      <c r="S74" s="99"/>
    </row>
    <row r="75" spans="1:19" ht="20.100000000000001" customHeight="1" x14ac:dyDescent="0.2">
      <c r="A75" s="173">
        <v>3</v>
      </c>
      <c r="B75" s="450"/>
      <c r="C75" s="450"/>
      <c r="D75" s="450"/>
      <c r="E75" s="436"/>
      <c r="F75" s="436"/>
      <c r="G75" s="99"/>
      <c r="H75" s="97"/>
      <c r="I75" s="173">
        <v>3</v>
      </c>
      <c r="J75" s="450"/>
      <c r="K75" s="450"/>
      <c r="L75" s="450"/>
      <c r="M75" s="450"/>
      <c r="N75" s="450"/>
      <c r="O75" s="438"/>
      <c r="P75" s="439"/>
      <c r="Q75" s="439"/>
      <c r="R75" s="440"/>
      <c r="S75" s="99"/>
    </row>
    <row r="76" spans="1:19" ht="20.100000000000001" customHeight="1" x14ac:dyDescent="0.2">
      <c r="A76" s="173">
        <v>4</v>
      </c>
      <c r="B76" s="450"/>
      <c r="C76" s="450"/>
      <c r="D76" s="450"/>
      <c r="E76" s="436"/>
      <c r="F76" s="436"/>
      <c r="G76" s="99"/>
      <c r="H76" s="97"/>
      <c r="I76" s="173">
        <v>4</v>
      </c>
      <c r="J76" s="450"/>
      <c r="K76" s="450"/>
      <c r="L76" s="450"/>
      <c r="M76" s="450"/>
      <c r="N76" s="450"/>
      <c r="O76" s="438"/>
      <c r="P76" s="439"/>
      <c r="Q76" s="439"/>
      <c r="R76" s="440"/>
      <c r="S76" s="99"/>
    </row>
    <row r="77" spans="1:19" ht="20.100000000000001" customHeight="1" thickBot="1" x14ac:dyDescent="0.25">
      <c r="A77" s="170">
        <v>5</v>
      </c>
      <c r="B77" s="450"/>
      <c r="C77" s="450"/>
      <c r="D77" s="450"/>
      <c r="E77" s="437"/>
      <c r="F77" s="437"/>
      <c r="G77" s="95"/>
      <c r="H77" s="97"/>
      <c r="I77" s="170">
        <v>5</v>
      </c>
      <c r="J77" s="450"/>
      <c r="K77" s="450"/>
      <c r="L77" s="450"/>
      <c r="M77" s="450"/>
      <c r="N77" s="450"/>
      <c r="O77" s="441"/>
      <c r="P77" s="442"/>
      <c r="Q77" s="442"/>
      <c r="R77" s="443"/>
      <c r="S77" s="95"/>
    </row>
    <row r="78" spans="1:19" ht="13.5" thickBot="1" x14ac:dyDescent="0.25">
      <c r="A78" s="455" t="s">
        <v>226</v>
      </c>
      <c r="B78" s="456"/>
      <c r="C78" s="456"/>
      <c r="D78" s="456"/>
      <c r="E78" s="456"/>
      <c r="F78" s="456"/>
      <c r="G78" s="211">
        <f>+SUM(G73:G77)</f>
        <v>0</v>
      </c>
      <c r="H78" s="97"/>
      <c r="I78" s="455" t="s">
        <v>189</v>
      </c>
      <c r="J78" s="456"/>
      <c r="K78" s="456"/>
      <c r="L78" s="456"/>
      <c r="M78" s="456"/>
      <c r="N78" s="456"/>
      <c r="O78" s="456"/>
      <c r="P78" s="456"/>
      <c r="Q78" s="456"/>
      <c r="R78" s="457"/>
      <c r="S78" s="96">
        <f>IF(SUM(S73:S77)&gt;45,45,SUM(S73:S77))</f>
        <v>0</v>
      </c>
    </row>
    <row r="79" spans="1:19" ht="13.5" thickBot="1" x14ac:dyDescent="0.25">
      <c r="A79" s="97"/>
      <c r="B79" s="97"/>
      <c r="C79" s="97"/>
      <c r="D79" s="171"/>
      <c r="E79" s="97"/>
      <c r="F79" s="97"/>
      <c r="G79" s="97"/>
      <c r="H79" s="97"/>
      <c r="I79" s="97"/>
      <c r="J79" s="97"/>
      <c r="K79" s="97"/>
      <c r="L79" s="97"/>
      <c r="M79" s="97"/>
      <c r="N79" s="97"/>
      <c r="O79" s="97"/>
      <c r="P79" s="97"/>
      <c r="Q79" s="97"/>
      <c r="R79" s="97"/>
      <c r="S79" s="97"/>
    </row>
    <row r="80" spans="1:19" ht="13.5" thickBot="1" x14ac:dyDescent="0.25">
      <c r="A80" s="447" t="s">
        <v>14</v>
      </c>
      <c r="B80" s="448"/>
      <c r="C80" s="448"/>
      <c r="D80" s="448"/>
      <c r="E80" s="448"/>
      <c r="F80" s="448"/>
      <c r="G80" s="449"/>
      <c r="H80" s="97"/>
      <c r="I80" s="402" t="s">
        <v>30</v>
      </c>
      <c r="J80" s="403"/>
      <c r="K80" s="403"/>
      <c r="L80" s="403"/>
      <c r="M80" s="403"/>
      <c r="N80" s="403"/>
      <c r="O80" s="403"/>
      <c r="P80" s="403"/>
      <c r="Q80" s="403"/>
      <c r="R80" s="403"/>
      <c r="S80" s="404"/>
    </row>
    <row r="81" spans="1:19" ht="13.5" thickBot="1" x14ac:dyDescent="0.25">
      <c r="A81" s="204" t="s">
        <v>25</v>
      </c>
      <c r="B81" s="401" t="s">
        <v>151</v>
      </c>
      <c r="C81" s="479"/>
      <c r="D81" s="479"/>
      <c r="E81" s="479"/>
      <c r="F81" s="480"/>
      <c r="G81" s="210" t="s">
        <v>155</v>
      </c>
      <c r="H81" s="97"/>
      <c r="I81" s="92" t="s">
        <v>25</v>
      </c>
      <c r="J81" s="400" t="s">
        <v>233</v>
      </c>
      <c r="K81" s="396"/>
      <c r="L81" s="396"/>
      <c r="M81" s="396"/>
      <c r="N81" s="444"/>
      <c r="O81" s="451" t="s">
        <v>234</v>
      </c>
      <c r="P81" s="452"/>
      <c r="Q81" s="452"/>
      <c r="R81" s="453"/>
      <c r="S81" s="92" t="s">
        <v>159</v>
      </c>
    </row>
    <row r="82" spans="1:19" ht="21.95" customHeight="1" x14ac:dyDescent="0.2">
      <c r="A82" s="172">
        <v>1</v>
      </c>
      <c r="B82" s="481"/>
      <c r="C82" s="482"/>
      <c r="D82" s="482"/>
      <c r="E82" s="482"/>
      <c r="F82" s="483"/>
      <c r="G82" s="98"/>
      <c r="H82" s="97"/>
      <c r="I82" s="172">
        <v>1</v>
      </c>
      <c r="J82" s="450"/>
      <c r="K82" s="450"/>
      <c r="L82" s="450"/>
      <c r="M82" s="450"/>
      <c r="N82" s="450"/>
      <c r="O82" s="473"/>
      <c r="P82" s="474"/>
      <c r="Q82" s="474"/>
      <c r="R82" s="475"/>
      <c r="S82" s="98"/>
    </row>
    <row r="83" spans="1:19" ht="21.95" customHeight="1" thickBot="1" x14ac:dyDescent="0.25">
      <c r="A83" s="173">
        <v>2</v>
      </c>
      <c r="B83" s="484"/>
      <c r="C83" s="485"/>
      <c r="D83" s="485"/>
      <c r="E83" s="485"/>
      <c r="F83" s="486"/>
      <c r="G83" s="99"/>
      <c r="H83" s="97"/>
      <c r="I83" s="173">
        <v>2</v>
      </c>
      <c r="J83" s="478"/>
      <c r="K83" s="478"/>
      <c r="L83" s="478"/>
      <c r="M83" s="478"/>
      <c r="N83" s="478"/>
      <c r="O83" s="438"/>
      <c r="P83" s="439"/>
      <c r="Q83" s="439"/>
      <c r="R83" s="440"/>
      <c r="S83" s="99"/>
    </row>
    <row r="84" spans="1:19" ht="21.95" customHeight="1" thickBot="1" x14ac:dyDescent="0.25">
      <c r="A84" s="455" t="s">
        <v>232</v>
      </c>
      <c r="B84" s="456"/>
      <c r="C84" s="456"/>
      <c r="D84" s="456"/>
      <c r="E84" s="456"/>
      <c r="F84" s="456"/>
      <c r="G84" s="211">
        <f>SUM(G82:G83)</f>
        <v>0</v>
      </c>
      <c r="I84" s="137">
        <v>3</v>
      </c>
      <c r="J84" s="478"/>
      <c r="K84" s="478"/>
      <c r="L84" s="478"/>
      <c r="M84" s="478"/>
      <c r="N84" s="478"/>
      <c r="O84" s="438"/>
      <c r="P84" s="439"/>
      <c r="Q84" s="439"/>
      <c r="R84" s="440"/>
      <c r="S84" s="94"/>
    </row>
    <row r="85" spans="1:19" ht="21.95" customHeight="1" x14ac:dyDescent="0.2">
      <c r="A85" s="487"/>
      <c r="B85" s="487"/>
      <c r="C85" s="487"/>
      <c r="D85" s="487"/>
      <c r="E85" s="487"/>
      <c r="F85" s="487"/>
      <c r="G85" s="487"/>
      <c r="I85" s="137">
        <v>4</v>
      </c>
      <c r="J85" s="478"/>
      <c r="K85" s="478"/>
      <c r="L85" s="478"/>
      <c r="M85" s="478"/>
      <c r="N85" s="478"/>
      <c r="O85" s="438"/>
      <c r="P85" s="439"/>
      <c r="Q85" s="439"/>
      <c r="R85" s="440"/>
      <c r="S85" s="94"/>
    </row>
    <row r="86" spans="1:19" ht="21.95" customHeight="1" x14ac:dyDescent="0.2">
      <c r="A86" s="488"/>
      <c r="B86" s="488"/>
      <c r="C86" s="488"/>
      <c r="D86" s="488"/>
      <c r="E86" s="488"/>
      <c r="F86" s="488"/>
      <c r="G86" s="488"/>
      <c r="I86" s="174">
        <v>5</v>
      </c>
      <c r="J86" s="498"/>
      <c r="K86" s="498"/>
      <c r="L86" s="498"/>
      <c r="M86" s="498"/>
      <c r="N86" s="498"/>
      <c r="O86" s="441"/>
      <c r="P86" s="442"/>
      <c r="Q86" s="442"/>
      <c r="R86" s="443"/>
      <c r="S86" s="101"/>
    </row>
    <row r="87" spans="1:19" ht="21.95" customHeight="1" x14ac:dyDescent="0.2">
      <c r="A87" s="488"/>
      <c r="B87" s="488"/>
      <c r="C87" s="488"/>
      <c r="D87" s="488"/>
      <c r="E87" s="488"/>
      <c r="F87" s="488"/>
      <c r="G87" s="488"/>
      <c r="I87" s="174">
        <v>6</v>
      </c>
      <c r="J87" s="498"/>
      <c r="K87" s="498"/>
      <c r="L87" s="498"/>
      <c r="M87" s="498"/>
      <c r="N87" s="498"/>
      <c r="O87" s="441"/>
      <c r="P87" s="442"/>
      <c r="Q87" s="442"/>
      <c r="R87" s="443"/>
      <c r="S87" s="101"/>
    </row>
    <row r="88" spans="1:19" ht="21.95" customHeight="1" thickBot="1" x14ac:dyDescent="0.25">
      <c r="A88" s="488"/>
      <c r="B88" s="488"/>
      <c r="C88" s="488"/>
      <c r="D88" s="488"/>
      <c r="E88" s="488"/>
      <c r="F88" s="488"/>
      <c r="G88" s="488"/>
      <c r="I88" s="174">
        <v>7</v>
      </c>
      <c r="J88" s="498"/>
      <c r="K88" s="498"/>
      <c r="L88" s="498"/>
      <c r="M88" s="498"/>
      <c r="N88" s="498"/>
      <c r="O88" s="441"/>
      <c r="P88" s="442"/>
      <c r="Q88" s="442"/>
      <c r="R88" s="443"/>
      <c r="S88" s="101"/>
    </row>
    <row r="89" spans="1:19" ht="13.5" thickBot="1" x14ac:dyDescent="0.25">
      <c r="A89" s="488"/>
      <c r="B89" s="488"/>
      <c r="C89" s="488"/>
      <c r="D89" s="488"/>
      <c r="E89" s="488"/>
      <c r="F89" s="488"/>
      <c r="G89" s="488"/>
      <c r="I89" s="499" t="s">
        <v>235</v>
      </c>
      <c r="J89" s="500"/>
      <c r="K89" s="500"/>
      <c r="L89" s="500"/>
      <c r="M89" s="500"/>
      <c r="N89" s="500"/>
      <c r="O89" s="500"/>
      <c r="P89" s="500"/>
      <c r="Q89" s="500"/>
      <c r="R89" s="501"/>
      <c r="S89" s="96">
        <f>SUM(S82:S88)</f>
        <v>0</v>
      </c>
    </row>
    <row r="90" spans="1:19" ht="13.5" thickBot="1" x14ac:dyDescent="0.25">
      <c r="A90" s="488"/>
      <c r="B90" s="488"/>
      <c r="C90" s="488"/>
      <c r="D90" s="488"/>
      <c r="E90" s="488"/>
      <c r="F90" s="488"/>
      <c r="G90" s="488"/>
      <c r="H90" s="102"/>
      <c r="I90" s="102"/>
      <c r="J90" s="102"/>
      <c r="K90" s="102"/>
      <c r="L90" s="102"/>
      <c r="M90" s="102"/>
    </row>
    <row r="91" spans="1:19" x14ac:dyDescent="0.2">
      <c r="A91" s="102"/>
      <c r="B91" s="497" t="s">
        <v>236</v>
      </c>
      <c r="C91" s="497"/>
      <c r="D91" s="497"/>
      <c r="E91" s="502" t="s">
        <v>237</v>
      </c>
      <c r="F91" s="502"/>
      <c r="G91" s="502"/>
      <c r="H91" s="102"/>
      <c r="I91" s="102"/>
      <c r="J91" s="102"/>
      <c r="K91" s="102"/>
      <c r="L91" s="102"/>
      <c r="M91" s="102"/>
      <c r="N91" s="489" t="s">
        <v>21</v>
      </c>
      <c r="O91" s="490"/>
      <c r="P91" s="490"/>
      <c r="Q91" s="490"/>
      <c r="R91" s="493">
        <f>+M35+G45+S45+G54+S54+G60+S60+G69+S69+G78+S78+G84+S89</f>
        <v>0</v>
      </c>
      <c r="S91" s="494"/>
    </row>
    <row r="92" spans="1:19" ht="13.5" thickBot="1" x14ac:dyDescent="0.25">
      <c r="A92" s="102"/>
      <c r="B92" s="102"/>
      <c r="C92" s="102"/>
      <c r="D92" s="175"/>
      <c r="E92" s="102"/>
      <c r="F92" s="102"/>
      <c r="G92" s="102"/>
      <c r="H92" s="102"/>
      <c r="I92" s="102"/>
      <c r="J92" s="102"/>
      <c r="K92" s="102"/>
      <c r="L92" s="102"/>
      <c r="M92" s="102"/>
      <c r="N92" s="491"/>
      <c r="O92" s="492"/>
      <c r="P92" s="492"/>
      <c r="Q92" s="492"/>
      <c r="R92" s="495"/>
      <c r="S92" s="496"/>
    </row>
    <row r="93" spans="1:19" x14ac:dyDescent="0.2">
      <c r="A93" s="102"/>
      <c r="B93" s="212" t="s">
        <v>279</v>
      </c>
      <c r="C93" s="102"/>
      <c r="D93" s="175"/>
      <c r="E93" s="102"/>
      <c r="F93" s="102"/>
      <c r="G93" s="102"/>
      <c r="H93" s="102"/>
      <c r="I93" s="102"/>
      <c r="J93" s="102"/>
      <c r="K93" s="102"/>
      <c r="L93" s="102"/>
      <c r="M93" s="102"/>
      <c r="N93" s="102"/>
      <c r="O93" s="102"/>
      <c r="P93" s="102"/>
      <c r="Q93" s="102"/>
      <c r="R93" s="102"/>
      <c r="S93" s="102"/>
    </row>
    <row r="97" spans="5:5" x14ac:dyDescent="0.2">
      <c r="E97" s="176"/>
    </row>
  </sheetData>
  <sheetProtection algorithmName="SHA-512" hashValue="sWz3/ctMFBA3rpw+cHZRyob8Eh+qxiU56mhg4GxGFIMyd4jIiA7jOmheDuAVWrAulE6WgubHKzTe/xt7kV7vhA==" saltValue="1WpnHCm/V/qZRzMaAr6WlA==" spinCount="100000" sheet="1" objects="1" scenarios="1"/>
  <mergeCells count="197">
    <mergeCell ref="A1:S1"/>
    <mergeCell ref="A2:S2"/>
    <mergeCell ref="A3:N3"/>
    <mergeCell ref="O3:P3"/>
    <mergeCell ref="Q3:R3"/>
    <mergeCell ref="A5:C5"/>
    <mergeCell ref="D5:G5"/>
    <mergeCell ref="J5:M5"/>
    <mergeCell ref="N5:R5"/>
    <mergeCell ref="A11:C11"/>
    <mergeCell ref="D11:G11"/>
    <mergeCell ref="J11:M11"/>
    <mergeCell ref="N11:R11"/>
    <mergeCell ref="A13:S13"/>
    <mergeCell ref="A16:E16"/>
    <mergeCell ref="G16:K16"/>
    <mergeCell ref="A7:C7"/>
    <mergeCell ref="D7:G7"/>
    <mergeCell ref="J7:M7"/>
    <mergeCell ref="N7:R7"/>
    <mergeCell ref="A9:C9"/>
    <mergeCell ref="D9:G9"/>
    <mergeCell ref="J9:M9"/>
    <mergeCell ref="N9:R9"/>
    <mergeCell ref="J18:J19"/>
    <mergeCell ref="K18:M18"/>
    <mergeCell ref="N18:S18"/>
    <mergeCell ref="A28:J28"/>
    <mergeCell ref="A29:J29"/>
    <mergeCell ref="A30:J30"/>
    <mergeCell ref="A18:A19"/>
    <mergeCell ref="B18:B19"/>
    <mergeCell ref="C18:C19"/>
    <mergeCell ref="D18:G18"/>
    <mergeCell ref="H18:H19"/>
    <mergeCell ref="I18:I19"/>
    <mergeCell ref="B39:D39"/>
    <mergeCell ref="E39:F39"/>
    <mergeCell ref="J39:N39"/>
    <mergeCell ref="O39:R39"/>
    <mergeCell ref="B40:D40"/>
    <mergeCell ref="E40:F40"/>
    <mergeCell ref="J40:N40"/>
    <mergeCell ref="O40:R40"/>
    <mergeCell ref="G33:N33"/>
    <mergeCell ref="G34:L34"/>
    <mergeCell ref="M34:N34"/>
    <mergeCell ref="G35:L35"/>
    <mergeCell ref="M35:N35"/>
    <mergeCell ref="A38:G38"/>
    <mergeCell ref="I38:S38"/>
    <mergeCell ref="B43:D43"/>
    <mergeCell ref="E43:F43"/>
    <mergeCell ref="J43:N43"/>
    <mergeCell ref="O43:R43"/>
    <mergeCell ref="B44:D44"/>
    <mergeCell ref="E44:F44"/>
    <mergeCell ref="J44:N44"/>
    <mergeCell ref="O44:R44"/>
    <mergeCell ref="B41:D41"/>
    <mergeCell ref="E41:F41"/>
    <mergeCell ref="J41:N41"/>
    <mergeCell ref="O41:R41"/>
    <mergeCell ref="B42:D42"/>
    <mergeCell ref="E42:F42"/>
    <mergeCell ref="J42:N42"/>
    <mergeCell ref="O42:R42"/>
    <mergeCell ref="B49:D49"/>
    <mergeCell ref="E49:F49"/>
    <mergeCell ref="J49:N49"/>
    <mergeCell ref="O49:R49"/>
    <mergeCell ref="B50:D50"/>
    <mergeCell ref="E50:F50"/>
    <mergeCell ref="J50:N50"/>
    <mergeCell ref="O50:R50"/>
    <mergeCell ref="A45:F45"/>
    <mergeCell ref="I45:R45"/>
    <mergeCell ref="A47:G47"/>
    <mergeCell ref="I47:S47"/>
    <mergeCell ref="B48:D48"/>
    <mergeCell ref="E48:F48"/>
    <mergeCell ref="J48:N48"/>
    <mergeCell ref="O48:R48"/>
    <mergeCell ref="B53:D53"/>
    <mergeCell ref="E53:F53"/>
    <mergeCell ref="J53:N53"/>
    <mergeCell ref="O53:R53"/>
    <mergeCell ref="A54:F54"/>
    <mergeCell ref="I54:R54"/>
    <mergeCell ref="B51:D51"/>
    <mergeCell ref="E51:F51"/>
    <mergeCell ref="J51:N51"/>
    <mergeCell ref="O51:R51"/>
    <mergeCell ref="B52:D52"/>
    <mergeCell ref="E52:F52"/>
    <mergeCell ref="J52:N52"/>
    <mergeCell ref="O52:R52"/>
    <mergeCell ref="B58:D58"/>
    <mergeCell ref="E58:F58"/>
    <mergeCell ref="J58:N58"/>
    <mergeCell ref="O58:R58"/>
    <mergeCell ref="B59:D59"/>
    <mergeCell ref="E59:F59"/>
    <mergeCell ref="J59:N59"/>
    <mergeCell ref="O59:R59"/>
    <mergeCell ref="A56:G56"/>
    <mergeCell ref="I56:S56"/>
    <mergeCell ref="B57:D57"/>
    <mergeCell ref="E57:F57"/>
    <mergeCell ref="J57:N57"/>
    <mergeCell ref="O57:R57"/>
    <mergeCell ref="B64:D64"/>
    <mergeCell ref="E64:F64"/>
    <mergeCell ref="J64:N64"/>
    <mergeCell ref="O64:R64"/>
    <mergeCell ref="B65:D65"/>
    <mergeCell ref="E65:F65"/>
    <mergeCell ref="J65:N65"/>
    <mergeCell ref="O65:R65"/>
    <mergeCell ref="A60:F60"/>
    <mergeCell ref="I60:R60"/>
    <mergeCell ref="A62:G62"/>
    <mergeCell ref="I62:S62"/>
    <mergeCell ref="B63:D63"/>
    <mergeCell ref="E63:F63"/>
    <mergeCell ref="J63:N63"/>
    <mergeCell ref="O63:R63"/>
    <mergeCell ref="B68:D68"/>
    <mergeCell ref="E68:F68"/>
    <mergeCell ref="J68:N68"/>
    <mergeCell ref="O68:R68"/>
    <mergeCell ref="A69:F69"/>
    <mergeCell ref="I69:R69"/>
    <mergeCell ref="B66:D66"/>
    <mergeCell ref="E66:F66"/>
    <mergeCell ref="J66:N66"/>
    <mergeCell ref="O66:R66"/>
    <mergeCell ref="B67:D67"/>
    <mergeCell ref="E67:F67"/>
    <mergeCell ref="J67:N67"/>
    <mergeCell ref="O67:R67"/>
    <mergeCell ref="B73:D73"/>
    <mergeCell ref="E73:F73"/>
    <mergeCell ref="J73:N73"/>
    <mergeCell ref="O73:R73"/>
    <mergeCell ref="B74:D74"/>
    <mergeCell ref="E74:F74"/>
    <mergeCell ref="J74:N74"/>
    <mergeCell ref="O74:R74"/>
    <mergeCell ref="A71:G71"/>
    <mergeCell ref="I71:S71"/>
    <mergeCell ref="B72:D72"/>
    <mergeCell ref="E72:F72"/>
    <mergeCell ref="J72:N72"/>
    <mergeCell ref="O72:R72"/>
    <mergeCell ref="B77:D77"/>
    <mergeCell ref="E77:F77"/>
    <mergeCell ref="J77:N77"/>
    <mergeCell ref="O77:R77"/>
    <mergeCell ref="A78:F78"/>
    <mergeCell ref="I78:R78"/>
    <mergeCell ref="B75:D75"/>
    <mergeCell ref="E75:F75"/>
    <mergeCell ref="J75:N75"/>
    <mergeCell ref="O75:R75"/>
    <mergeCell ref="B76:D76"/>
    <mergeCell ref="E76:F76"/>
    <mergeCell ref="J76:N76"/>
    <mergeCell ref="O76:R76"/>
    <mergeCell ref="B83:F83"/>
    <mergeCell ref="J83:N83"/>
    <mergeCell ref="O83:R83"/>
    <mergeCell ref="A84:F84"/>
    <mergeCell ref="J84:N84"/>
    <mergeCell ref="O84:R84"/>
    <mergeCell ref="A80:G80"/>
    <mergeCell ref="I80:S80"/>
    <mergeCell ref="B81:F81"/>
    <mergeCell ref="J81:N81"/>
    <mergeCell ref="O81:R81"/>
    <mergeCell ref="B82:F82"/>
    <mergeCell ref="J82:N82"/>
    <mergeCell ref="O82:R82"/>
    <mergeCell ref="B91:D91"/>
    <mergeCell ref="E91:G91"/>
    <mergeCell ref="N91:Q92"/>
    <mergeCell ref="R91:S92"/>
    <mergeCell ref="A85:G90"/>
    <mergeCell ref="J85:N85"/>
    <mergeCell ref="O85:R85"/>
    <mergeCell ref="J86:N86"/>
    <mergeCell ref="O86:R86"/>
    <mergeCell ref="J87:N87"/>
    <mergeCell ref="O87:R87"/>
    <mergeCell ref="J88:N88"/>
    <mergeCell ref="O88:R88"/>
    <mergeCell ref="I89:R89"/>
  </mergeCells>
  <dataValidations count="6">
    <dataValidation allowBlank="1" showInputMessage="1" showErrorMessage="1" errorTitle="Error" error="Seleccione el nivel educativo._x000a_Límite:_x000a_Pregrado[20 Horas]_x000a_Posgrado[30 Horas]" sqref="G64"/>
    <dataValidation allowBlank="1" showInputMessage="1" showErrorMessage="1" errorTitle="Error" error="Seleccione una opción del listado" sqref="J82:N82"/>
    <dataValidation allowBlank="1" showInputMessage="1" showErrorMessage="1" errorTitle="Error" error="Seleccione un Item de la lista" sqref="B82"/>
    <dataValidation type="decimal" allowBlank="1" showInputMessage="1" showErrorMessage="1" errorTitle="Error" error="Solo se permiten datos numericos." sqref="M20">
      <formula1>0</formula1>
      <formula2>100</formula2>
    </dataValidation>
    <dataValidation type="decimal" allowBlank="1" showInputMessage="1" showErrorMessage="1" errorTitle="Error" error="Solo se permiten datos numericos" sqref="K20:L20">
      <formula1>0</formula1>
      <formula2>100</formula2>
    </dataValidation>
    <dataValidation type="decimal" allowBlank="1" showInputMessage="1" showErrorMessage="1" errorTitle="Error" error="Solo se permiten datos númericos" sqref="J20:J27">
      <formula1>0</formula1>
      <formula2>100</formula2>
    </dataValidation>
  </dataValidations>
  <pageMargins left="0.3" right="0.25" top="0.75" bottom="0.25" header="0.3" footer="0.3"/>
  <pageSetup paperSize="14" scale="66" orientation="landscape" r:id="rId1"/>
  <rowBreaks count="1" manualBreakCount="1">
    <brk id="55" max="16383" man="1"/>
  </rowBreaks>
  <drawing r:id="rId2"/>
  <extLst>
    <ext xmlns:x14="http://schemas.microsoft.com/office/spreadsheetml/2009/9/main" uri="{CCE6A557-97BC-4b89-ADB6-D9C93CAAB3DF}">
      <x14:dataValidations xmlns:xm="http://schemas.microsoft.com/office/excel/2006/main" count="18">
        <x14:dataValidation type="list" allowBlank="1" showInputMessage="1" showErrorMessage="1" errorTitle="Error" error="Seleccione una opción de la lista">
          <x14:formula1>
            <xm:f>INFORMACION!$AF$2:$AF$3</xm:f>
          </x14:formula1>
          <xm:sqref>J40:N44</xm:sqref>
        </x14:dataValidation>
        <x14:dataValidation type="list" allowBlank="1" showInputMessage="1" showErrorMessage="1" errorTitle="Error" error="Seleccione una opción de la lista">
          <x14:formula1>
            <xm:f>INFORMACION!$AE$2:$AE$5</xm:f>
          </x14:formula1>
          <xm:sqref>B40:D44</xm:sqref>
        </x14:dataValidation>
        <x14:dataValidation type="list" allowBlank="1" showInputMessage="1" showErrorMessage="1" errorTitle="Error" error="Seleccione una opción del listado">
          <x14:formula1>
            <xm:f>INFORMACION!$AD$2:$AD$5</xm:f>
          </x14:formula1>
          <xm:sqref>J73:N77</xm:sqref>
        </x14:dataValidation>
        <x14:dataValidation type="list" allowBlank="1" showInputMessage="1" showErrorMessage="1" errorTitle="Error" error="Seleccione un Item de la lista">
          <x14:formula1>
            <xm:f>INFORMACION!$AC$2:$AC$8</xm:f>
          </x14:formula1>
          <xm:sqref>B73:D77</xm:sqref>
        </x14:dataValidation>
        <x14:dataValidation type="list" allowBlank="1" showInputMessage="1" showErrorMessage="1" errorTitle="Error" error="Seleccione una opción del listado">
          <x14:formula1>
            <xm:f>INFORMACION!$AB$2:$AB$12</xm:f>
          </x14:formula1>
          <xm:sqref>J58:N59</xm:sqref>
        </x14:dataValidation>
        <x14:dataValidation type="list" allowBlank="1" showInputMessage="1" showErrorMessage="1" errorTitle="Error" error="Seleccione un Item de la lista">
          <x14:formula1>
            <xm:f>INFORMACION!$Z$2:$Z$9</xm:f>
          </x14:formula1>
          <xm:sqref>B58:D59</xm:sqref>
        </x14:dataValidation>
        <x14:dataValidation type="list" allowBlank="1" showInputMessage="1" showErrorMessage="1" errorTitle="Error" error="Seleccione una opción del listado">
          <x14:formula1>
            <xm:f>INFORMACION!$Y$2:$Y$4</xm:f>
          </x14:formula1>
          <xm:sqref>J64:N68</xm:sqref>
        </x14:dataValidation>
        <x14:dataValidation type="list" allowBlank="1" showInputMessage="1" showErrorMessage="1" errorTitle="Error" error="Seleccione un Item de la lista">
          <x14:formula1>
            <xm:f>INFORMACION!$A$2:$A$3</xm:f>
          </x14:formula1>
          <xm:sqref>B64:D68</xm:sqref>
        </x14:dataValidation>
        <x14:dataValidation type="list" allowBlank="1" showInputMessage="1" showErrorMessage="1" errorTitle="Error" error="Seleccione una opción del listado">
          <x14:formula1>
            <xm:f>INFORMACION!$X$2:$X$5</xm:f>
          </x14:formula1>
          <xm:sqref>J49:N53</xm:sqref>
        </x14:dataValidation>
        <x14:dataValidation type="list" allowBlank="1" showInputMessage="1" showErrorMessage="1" errorTitle="Error" error="Seleccione un Item de la lista">
          <x14:formula1>
            <xm:f>INFORMACION!$W$2:$W$14</xm:f>
          </x14:formula1>
          <xm:sqref>B49:D53</xm:sqref>
        </x14:dataValidation>
        <x14:dataValidation type="list" allowBlank="1" showInputMessage="1" showErrorMessage="1" errorTitle="Error" error="Seleccione una opción del listado">
          <x14:formula1>
            <xm:f>INFORMACION!$T$2:$T$4</xm:f>
          </x14:formula1>
          <xm:sqref>E17 G16</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el tipo de vinculación del listado">
          <x14:formula1>
            <xm:f>INFORMACION!$F$3:$F$4</xm:f>
          </x14:formula1>
          <xm:sqref>D9:G9</xm:sqref>
        </x14:dataValidation>
        <x14:dataValidation type="list" showInputMessage="1" showErrorMessage="1" errorTitle="Error" error="Seleccione una opción de la lista desplegable">
          <x14:formula1>
            <xm:f>INFORMACION!$D$2:$D$7</xm:f>
          </x14:formula1>
          <xm:sqref>G20:G26</xm:sqref>
        </x14:dataValidation>
        <x14:dataValidation type="list" showInputMessage="1" showErrorMessage="1">
          <x14:formula1>
            <xm:f>INFORMACION!$C$2:$C$23</xm:f>
          </x14:formula1>
          <xm:sqref>I20:I27</xm:sqref>
        </x14:dataValidation>
        <x14:dataValidation type="list" showInputMessage="1" showErrorMessage="1">
          <x14:formula1>
            <xm:f>INFORMACION!$B$2:$B$3</xm:f>
          </x14:formula1>
          <xm:sqref>C20:C26</xm:sqref>
        </x14:dataValidation>
        <x14:dataValidation type="list" showInputMessage="1" showErrorMessage="1" errorTitle="Error" error="Seleccione un valor de la lista desplegable">
          <x14:formula1>
            <xm:f>INFORMACION!$A$2:$A$3</xm:f>
          </x14:formula1>
          <xm:sqref>B20:B26</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97"/>
  <sheetViews>
    <sheetView zoomScale="90" zoomScaleNormal="90" workbookViewId="0">
      <selection activeCell="D9" sqref="D9:G9"/>
    </sheetView>
  </sheetViews>
  <sheetFormatPr baseColWidth="10" defaultColWidth="11.42578125" defaultRowHeight="12.75" x14ac:dyDescent="0.2"/>
  <cols>
    <col min="1" max="1" width="3.7109375" style="91" bestFit="1" customWidth="1"/>
    <col min="2" max="2" width="10" style="91" customWidth="1"/>
    <col min="3" max="3" width="9.5703125" style="91" customWidth="1"/>
    <col min="4" max="4" width="10.5703125" style="166" customWidth="1"/>
    <col min="5" max="5" width="54" style="91" customWidth="1"/>
    <col min="6" max="6" width="3.7109375" style="91" customWidth="1"/>
    <col min="7" max="7" width="26.28515625" style="91" customWidth="1"/>
    <col min="8" max="9" width="3.7109375" style="91" customWidth="1"/>
    <col min="10" max="10" width="5.5703125" style="91" bestFit="1" customWidth="1"/>
    <col min="11" max="11" width="6" style="91" bestFit="1" customWidth="1"/>
    <col min="12" max="13" width="6" style="91" customWidth="1"/>
    <col min="14" max="18" width="9.28515625" style="91" customWidth="1"/>
    <col min="19" max="19" width="10" style="91" customWidth="1"/>
    <col min="20" max="16384" width="11.42578125" style="91"/>
  </cols>
  <sheetData>
    <row r="1" spans="1:19" x14ac:dyDescent="0.2">
      <c r="A1" s="408" t="s">
        <v>24</v>
      </c>
      <c r="B1" s="409"/>
      <c r="C1" s="409"/>
      <c r="D1" s="409"/>
      <c r="E1" s="409"/>
      <c r="F1" s="409"/>
      <c r="G1" s="409"/>
      <c r="H1" s="409"/>
      <c r="I1" s="409"/>
      <c r="J1" s="409"/>
      <c r="K1" s="409"/>
      <c r="L1" s="409"/>
      <c r="M1" s="409"/>
      <c r="N1" s="409"/>
      <c r="O1" s="409"/>
      <c r="P1" s="409"/>
      <c r="Q1" s="409"/>
      <c r="R1" s="409"/>
      <c r="S1" s="410"/>
    </row>
    <row r="2" spans="1:19" ht="13.5" thickBot="1" x14ac:dyDescent="0.25">
      <c r="A2" s="377" t="s">
        <v>278</v>
      </c>
      <c r="B2" s="378"/>
      <c r="C2" s="378"/>
      <c r="D2" s="378"/>
      <c r="E2" s="378"/>
      <c r="F2" s="378"/>
      <c r="G2" s="378"/>
      <c r="H2" s="378"/>
      <c r="I2" s="378"/>
      <c r="J2" s="378"/>
      <c r="K2" s="378"/>
      <c r="L2" s="378"/>
      <c r="M2" s="378"/>
      <c r="N2" s="378"/>
      <c r="O2" s="378"/>
      <c r="P2" s="378"/>
      <c r="Q2" s="378"/>
      <c r="R2" s="378"/>
      <c r="S2" s="411"/>
    </row>
    <row r="3" spans="1:19" ht="13.5" thickBot="1" x14ac:dyDescent="0.25">
      <c r="A3" s="377" t="s">
        <v>153</v>
      </c>
      <c r="B3" s="378"/>
      <c r="C3" s="378"/>
      <c r="D3" s="378"/>
      <c r="E3" s="378"/>
      <c r="F3" s="378"/>
      <c r="G3" s="378"/>
      <c r="H3" s="378"/>
      <c r="I3" s="378"/>
      <c r="J3" s="378"/>
      <c r="K3" s="378"/>
      <c r="L3" s="378"/>
      <c r="M3" s="378"/>
      <c r="N3" s="378"/>
      <c r="O3" s="378" t="s">
        <v>0</v>
      </c>
      <c r="P3" s="411"/>
      <c r="Q3" s="434">
        <f>'RESUMEN-DPTO'!AK8</f>
        <v>0</v>
      </c>
      <c r="R3" s="435"/>
      <c r="S3" s="80"/>
    </row>
    <row r="4" spans="1:19" ht="13.5" thickBot="1" x14ac:dyDescent="0.25">
      <c r="A4" s="115"/>
      <c r="B4" s="103"/>
      <c r="C4" s="103"/>
      <c r="D4" s="116"/>
      <c r="E4" s="103"/>
      <c r="F4" s="103"/>
      <c r="G4" s="103"/>
      <c r="H4" s="103"/>
      <c r="I4" s="103"/>
      <c r="J4" s="103"/>
      <c r="K4" s="103"/>
      <c r="L4" s="103"/>
      <c r="M4" s="103"/>
      <c r="N4" s="103"/>
      <c r="O4" s="103"/>
      <c r="P4" s="103"/>
      <c r="Q4" s="103"/>
      <c r="R4" s="103"/>
      <c r="S4" s="80"/>
    </row>
    <row r="5" spans="1:19" ht="13.5" thickBot="1" x14ac:dyDescent="0.25">
      <c r="A5" s="377" t="s">
        <v>56</v>
      </c>
      <c r="B5" s="378"/>
      <c r="C5" s="378"/>
      <c r="D5" s="379">
        <f>'RESUMEN-DPTO'!D8:O8</f>
        <v>0</v>
      </c>
      <c r="E5" s="380"/>
      <c r="F5" s="380"/>
      <c r="G5" s="381"/>
      <c r="H5" s="103"/>
      <c r="I5" s="103"/>
      <c r="J5" s="386" t="s">
        <v>28</v>
      </c>
      <c r="K5" s="386"/>
      <c r="L5" s="386"/>
      <c r="M5" s="386"/>
      <c r="N5" s="379">
        <f>'RESUMEN-DPTO'!T8</f>
        <v>0</v>
      </c>
      <c r="O5" s="387"/>
      <c r="P5" s="387"/>
      <c r="Q5" s="387"/>
      <c r="R5" s="388"/>
      <c r="S5" s="80"/>
    </row>
    <row r="6" spans="1:19" ht="3" customHeight="1" thickBot="1" x14ac:dyDescent="0.25">
      <c r="A6" s="117"/>
      <c r="B6" s="118"/>
      <c r="C6" s="118"/>
      <c r="D6" s="116"/>
      <c r="E6" s="103"/>
      <c r="F6" s="103"/>
      <c r="G6" s="103"/>
      <c r="H6" s="103"/>
      <c r="I6" s="103"/>
      <c r="J6" s="203"/>
      <c r="K6" s="203"/>
      <c r="L6" s="203"/>
      <c r="M6" s="203"/>
      <c r="N6" s="103"/>
      <c r="O6" s="103"/>
      <c r="P6" s="103"/>
      <c r="Q6" s="103"/>
      <c r="R6" s="103"/>
      <c r="S6" s="80"/>
    </row>
    <row r="7" spans="1:19" ht="13.5" thickBot="1" x14ac:dyDescent="0.25">
      <c r="A7" s="377" t="s">
        <v>138</v>
      </c>
      <c r="B7" s="378"/>
      <c r="C7" s="378"/>
      <c r="D7" s="382"/>
      <c r="E7" s="383"/>
      <c r="F7" s="383"/>
      <c r="G7" s="384"/>
      <c r="H7" s="103"/>
      <c r="I7" s="103"/>
      <c r="J7" s="386" t="s">
        <v>55</v>
      </c>
      <c r="K7" s="386"/>
      <c r="L7" s="386"/>
      <c r="M7" s="386"/>
      <c r="N7" s="389"/>
      <c r="O7" s="390"/>
      <c r="P7" s="390"/>
      <c r="Q7" s="390"/>
      <c r="R7" s="391"/>
      <c r="S7" s="80"/>
    </row>
    <row r="8" spans="1:19" ht="2.25" customHeight="1" thickBot="1" x14ac:dyDescent="0.25">
      <c r="A8" s="117"/>
      <c r="B8" s="118"/>
      <c r="C8" s="118"/>
      <c r="D8" s="116"/>
      <c r="E8" s="103"/>
      <c r="F8" s="103"/>
      <c r="G8" s="103"/>
      <c r="H8" s="103"/>
      <c r="I8" s="103"/>
      <c r="J8" s="203"/>
      <c r="K8" s="203"/>
      <c r="L8" s="203"/>
      <c r="M8" s="203"/>
      <c r="N8" s="103"/>
      <c r="O8" s="103"/>
      <c r="P8" s="103"/>
      <c r="Q8" s="103"/>
      <c r="R8" s="103"/>
      <c r="S8" s="80"/>
    </row>
    <row r="9" spans="1:19" ht="13.5" thickBot="1" x14ac:dyDescent="0.25">
      <c r="A9" s="377" t="s">
        <v>42</v>
      </c>
      <c r="B9" s="378"/>
      <c r="C9" s="378"/>
      <c r="D9" s="385"/>
      <c r="E9" s="383"/>
      <c r="F9" s="383"/>
      <c r="G9" s="384"/>
      <c r="H9" s="103"/>
      <c r="I9" s="103"/>
      <c r="J9" s="386" t="s">
        <v>106</v>
      </c>
      <c r="K9" s="386"/>
      <c r="L9" s="386"/>
      <c r="M9" s="386"/>
      <c r="N9" s="392"/>
      <c r="O9" s="390"/>
      <c r="P9" s="390"/>
      <c r="Q9" s="390"/>
      <c r="R9" s="391"/>
      <c r="S9" s="80"/>
    </row>
    <row r="10" spans="1:19" ht="2.25" customHeight="1" thickBot="1" x14ac:dyDescent="0.25">
      <c r="A10" s="117"/>
      <c r="B10" s="118"/>
      <c r="C10" s="118"/>
      <c r="D10" s="116"/>
      <c r="E10" s="103"/>
      <c r="F10" s="103"/>
      <c r="G10" s="103"/>
      <c r="H10" s="103"/>
      <c r="I10" s="103"/>
      <c r="J10" s="118"/>
      <c r="K10" s="118"/>
      <c r="L10" s="118"/>
      <c r="M10" s="118"/>
      <c r="N10" s="103"/>
      <c r="O10" s="103"/>
      <c r="P10" s="103"/>
      <c r="Q10" s="103"/>
      <c r="R10" s="103"/>
      <c r="S10" s="80"/>
    </row>
    <row r="11" spans="1:19" ht="13.5" thickBot="1" x14ac:dyDescent="0.25">
      <c r="A11" s="377" t="s">
        <v>139</v>
      </c>
      <c r="B11" s="378"/>
      <c r="C11" s="378"/>
      <c r="D11" s="385"/>
      <c r="E11" s="383"/>
      <c r="F11" s="383"/>
      <c r="G11" s="384"/>
      <c r="H11" s="103"/>
      <c r="I11" s="103"/>
      <c r="J11" s="386" t="s">
        <v>109</v>
      </c>
      <c r="K11" s="386"/>
      <c r="L11" s="386"/>
      <c r="M11" s="386"/>
      <c r="N11" s="393"/>
      <c r="O11" s="394"/>
      <c r="P11" s="394"/>
      <c r="Q11" s="394"/>
      <c r="R11" s="395"/>
      <c r="S11" s="80"/>
    </row>
    <row r="12" spans="1:19" ht="6.75" customHeight="1" thickBot="1" x14ac:dyDescent="0.25">
      <c r="A12" s="120"/>
      <c r="B12" s="104"/>
      <c r="C12" s="104"/>
      <c r="D12" s="121"/>
      <c r="E12" s="104"/>
      <c r="F12" s="104"/>
      <c r="G12" s="104"/>
      <c r="H12" s="104"/>
      <c r="I12" s="104"/>
      <c r="J12" s="104"/>
      <c r="K12" s="104"/>
      <c r="L12" s="104"/>
      <c r="M12" s="104"/>
      <c r="N12" s="104"/>
      <c r="O12" s="104"/>
      <c r="P12" s="104"/>
      <c r="Q12" s="104"/>
      <c r="R12" s="104"/>
      <c r="S12" s="81"/>
    </row>
    <row r="13" spans="1:19" ht="13.5" thickBot="1" x14ac:dyDescent="0.25">
      <c r="A13" s="405" t="s">
        <v>26</v>
      </c>
      <c r="B13" s="406"/>
      <c r="C13" s="406"/>
      <c r="D13" s="406"/>
      <c r="E13" s="406"/>
      <c r="F13" s="406"/>
      <c r="G13" s="406"/>
      <c r="H13" s="406"/>
      <c r="I13" s="406"/>
      <c r="J13" s="406"/>
      <c r="K13" s="406"/>
      <c r="L13" s="406"/>
      <c r="M13" s="406"/>
      <c r="N13" s="406"/>
      <c r="O13" s="406"/>
      <c r="P13" s="406"/>
      <c r="Q13" s="406"/>
      <c r="R13" s="406"/>
      <c r="S13" s="407"/>
    </row>
    <row r="14" spans="1:19" ht="4.5" customHeight="1" thickBot="1" x14ac:dyDescent="0.25">
      <c r="A14" s="122"/>
      <c r="B14" s="105"/>
      <c r="C14" s="105"/>
      <c r="D14" s="105"/>
      <c r="E14" s="105"/>
      <c r="F14" s="105"/>
      <c r="G14" s="105"/>
      <c r="H14" s="105"/>
      <c r="I14" s="105"/>
      <c r="J14" s="105"/>
      <c r="K14" s="105"/>
      <c r="L14" s="105"/>
      <c r="M14" s="105"/>
      <c r="N14" s="105"/>
      <c r="O14" s="105"/>
      <c r="P14" s="105"/>
      <c r="Q14" s="105"/>
      <c r="R14" s="105"/>
      <c r="S14" s="82"/>
    </row>
    <row r="15" spans="1:19" s="124" customFormat="1" ht="3" customHeight="1" thickBot="1" x14ac:dyDescent="0.25">
      <c r="A15" s="208"/>
      <c r="B15" s="209"/>
      <c r="C15" s="209"/>
      <c r="D15" s="209"/>
      <c r="E15" s="209"/>
      <c r="F15" s="209"/>
      <c r="G15" s="209"/>
      <c r="H15" s="209"/>
      <c r="I15" s="209"/>
      <c r="J15" s="209"/>
      <c r="K15" s="209"/>
      <c r="L15" s="209"/>
      <c r="M15" s="209"/>
      <c r="N15" s="209"/>
      <c r="O15" s="209"/>
      <c r="P15" s="209"/>
      <c r="Q15" s="209"/>
      <c r="R15" s="209"/>
      <c r="S15" s="83"/>
    </row>
    <row r="16" spans="1:19" s="124" customFormat="1" ht="13.5" thickBot="1" x14ac:dyDescent="0.25">
      <c r="A16" s="429" t="s">
        <v>273</v>
      </c>
      <c r="B16" s="430"/>
      <c r="C16" s="430"/>
      <c r="D16" s="430"/>
      <c r="E16" s="430"/>
      <c r="F16" s="100"/>
      <c r="G16" s="431" t="s">
        <v>145</v>
      </c>
      <c r="H16" s="432"/>
      <c r="I16" s="432"/>
      <c r="J16" s="432"/>
      <c r="K16" s="433"/>
      <c r="L16" s="209"/>
      <c r="M16" s="209"/>
      <c r="N16" s="209"/>
      <c r="O16" s="209"/>
      <c r="P16" s="209"/>
      <c r="Q16" s="209"/>
      <c r="R16" s="209"/>
      <c r="S16" s="83"/>
    </row>
    <row r="17" spans="1:19" s="124" customFormat="1" ht="3" customHeight="1" thickBot="1" x14ac:dyDescent="0.25">
      <c r="A17" s="208"/>
      <c r="B17" s="209"/>
      <c r="C17" s="209"/>
      <c r="D17" s="209"/>
      <c r="E17" s="209"/>
      <c r="F17" s="209"/>
      <c r="G17" s="209"/>
      <c r="H17" s="209"/>
      <c r="I17" s="209"/>
      <c r="J17" s="209"/>
      <c r="K17" s="209"/>
      <c r="L17" s="209"/>
      <c r="M17" s="209"/>
      <c r="N17" s="209"/>
      <c r="O17" s="209"/>
      <c r="P17" s="209"/>
      <c r="Q17" s="209"/>
      <c r="R17" s="209"/>
      <c r="S17" s="83"/>
    </row>
    <row r="18" spans="1:19" x14ac:dyDescent="0.2">
      <c r="A18" s="376" t="s">
        <v>25</v>
      </c>
      <c r="B18" s="413" t="s">
        <v>264</v>
      </c>
      <c r="C18" s="415" t="s">
        <v>265</v>
      </c>
      <c r="D18" s="423" t="s">
        <v>143</v>
      </c>
      <c r="E18" s="424"/>
      <c r="F18" s="424"/>
      <c r="G18" s="425"/>
      <c r="H18" s="417" t="s">
        <v>260</v>
      </c>
      <c r="I18" s="419" t="s">
        <v>261</v>
      </c>
      <c r="J18" s="421" t="s">
        <v>262</v>
      </c>
      <c r="K18" s="376" t="s">
        <v>263</v>
      </c>
      <c r="L18" s="374"/>
      <c r="M18" s="375"/>
      <c r="N18" s="373" t="s">
        <v>123</v>
      </c>
      <c r="O18" s="374"/>
      <c r="P18" s="374"/>
      <c r="Q18" s="374"/>
      <c r="R18" s="374"/>
      <c r="S18" s="375"/>
    </row>
    <row r="19" spans="1:19" ht="63.75" customHeight="1" thickBot="1" x14ac:dyDescent="0.25">
      <c r="A19" s="412"/>
      <c r="B19" s="414"/>
      <c r="C19" s="416"/>
      <c r="D19" s="44" t="s">
        <v>266</v>
      </c>
      <c r="E19" s="42" t="s">
        <v>257</v>
      </c>
      <c r="F19" s="207" t="s">
        <v>258</v>
      </c>
      <c r="G19" s="78" t="s">
        <v>259</v>
      </c>
      <c r="H19" s="418"/>
      <c r="I19" s="420"/>
      <c r="J19" s="422"/>
      <c r="K19" s="206" t="s">
        <v>142</v>
      </c>
      <c r="L19" s="207" t="s">
        <v>140</v>
      </c>
      <c r="M19" s="84" t="s">
        <v>141</v>
      </c>
      <c r="N19" s="126" t="s">
        <v>134</v>
      </c>
      <c r="O19" s="205" t="s">
        <v>135</v>
      </c>
      <c r="P19" s="207" t="s">
        <v>125</v>
      </c>
      <c r="Q19" s="207" t="s">
        <v>136</v>
      </c>
      <c r="R19" s="207" t="s">
        <v>124</v>
      </c>
      <c r="S19" s="84" t="s">
        <v>137</v>
      </c>
    </row>
    <row r="20" spans="1:19" x14ac:dyDescent="0.2">
      <c r="A20" s="128">
        <v>1</v>
      </c>
      <c r="B20" s="129"/>
      <c r="C20" s="129"/>
      <c r="D20" s="130"/>
      <c r="E20" s="131"/>
      <c r="F20" s="131"/>
      <c r="G20" s="107"/>
      <c r="H20" s="132"/>
      <c r="I20" s="129"/>
      <c r="J20" s="133"/>
      <c r="K20" s="132"/>
      <c r="L20" s="129"/>
      <c r="M20" s="133"/>
      <c r="N20" s="134">
        <f>IFERROR((K20+L20+M20),0)</f>
        <v>0</v>
      </c>
      <c r="O20" s="135">
        <f>IFERROR((N20*I20)*(J20/100),0)</f>
        <v>0</v>
      </c>
      <c r="P20" s="135">
        <f>IFERROR(((IF(I20&gt;=16,15,((I20*15)/16))*J20)/100)/H20,0)</f>
        <v>0</v>
      </c>
      <c r="Q20" s="135">
        <f>IFERROR(((IF(I20&gt;=16,30,((I20*30)/16))*J20)/100)/H20,0)</f>
        <v>0</v>
      </c>
      <c r="R20" s="136">
        <f>IFERROR(IF(B20="Pregrado",((IF(I20&gt;=16,VLOOKUP('P31'!G20,INFORMACION!$D:$E,2,FALSE)*N20,((VLOOKUP('P31'!G20,INFORMACION!$D:$E,2,FALSE)*N20)*I20)/16)))*(J20/100),((IF(I20&gt;=16,(VLOOKUP('P31'!G20,INFORMACION!$D:$E,2,FALSE)+10)*N20,(((VLOOKUP('P31'!G20,INFORMACION!$D:$E,2,FALSE)+10)*N20)*I20)/16)))*(J20/100)),0)</f>
        <v>0</v>
      </c>
      <c r="S20" s="85">
        <f>IFERROR(O20+P20+Q20+R20,0)</f>
        <v>0</v>
      </c>
    </row>
    <row r="21" spans="1:19" x14ac:dyDescent="0.2">
      <c r="A21" s="137">
        <v>2</v>
      </c>
      <c r="B21" s="138"/>
      <c r="C21" s="138"/>
      <c r="D21" s="139"/>
      <c r="E21" s="140"/>
      <c r="F21" s="138"/>
      <c r="G21" s="108"/>
      <c r="H21" s="141"/>
      <c r="I21" s="138"/>
      <c r="J21" s="142"/>
      <c r="K21" s="141"/>
      <c r="L21" s="138"/>
      <c r="M21" s="142"/>
      <c r="N21" s="143">
        <f t="shared" ref="N21:N26" si="0">IFERROR((K21+L21+M21),0)</f>
        <v>0</v>
      </c>
      <c r="O21" s="144">
        <f t="shared" ref="O21:O26" si="1">IFERROR((N21*I21)*(J21/100),0)</f>
        <v>0</v>
      </c>
      <c r="P21" s="144">
        <f t="shared" ref="P21:P26" si="2">IFERROR(((IF(I21&gt;=16,15,((I21*15)/16))*J21)/100)/H21,0)</f>
        <v>0</v>
      </c>
      <c r="Q21" s="144">
        <f t="shared" ref="Q21:Q26" si="3">IFERROR(((IF(I21&gt;=16,30,((I21*30)/16))*J21)/100)/H21,0)</f>
        <v>0</v>
      </c>
      <c r="R21" s="145">
        <f>IFERROR(IF(B21="Pregrado",((IF(I21&gt;=16,VLOOKUP('P31'!G21,INFORMACION!$D:$E,2,FALSE)*N21,((VLOOKUP('P31'!G21,INFORMACION!$D:$E,2,FALSE)*N21)*I21)/16)))*(J21/100),((IF(I21&gt;=16,(VLOOKUP('P31'!G21,INFORMACION!$D:$E,2,FALSE)+10)*N21,(((VLOOKUP('P31'!G21,INFORMACION!$D:$E,2,FALSE)+10)*N21)*I21)/16)))*(J21/100)),0)</f>
        <v>0</v>
      </c>
      <c r="S21" s="86">
        <f t="shared" ref="S21:S26" si="4">IFERROR(O21+P21+Q21+R21,0)</f>
        <v>0</v>
      </c>
    </row>
    <row r="22" spans="1:19" x14ac:dyDescent="0.2">
      <c r="A22" s="137">
        <v>3</v>
      </c>
      <c r="B22" s="138"/>
      <c r="C22" s="138"/>
      <c r="D22" s="139"/>
      <c r="E22" s="140"/>
      <c r="F22" s="138"/>
      <c r="G22" s="108"/>
      <c r="H22" s="141"/>
      <c r="I22" s="138"/>
      <c r="J22" s="142"/>
      <c r="K22" s="141"/>
      <c r="L22" s="138"/>
      <c r="M22" s="142"/>
      <c r="N22" s="143">
        <f t="shared" si="0"/>
        <v>0</v>
      </c>
      <c r="O22" s="144">
        <f t="shared" si="1"/>
        <v>0</v>
      </c>
      <c r="P22" s="144">
        <f t="shared" si="2"/>
        <v>0</v>
      </c>
      <c r="Q22" s="144">
        <f t="shared" si="3"/>
        <v>0</v>
      </c>
      <c r="R22" s="145">
        <f>IFERROR(IF(B22="Pregrado",((IF(I22&gt;=16,VLOOKUP('P31'!G22,INFORMACION!$D:$E,2,FALSE)*N22,((VLOOKUP('P31'!G22,INFORMACION!$D:$E,2,FALSE)*N22)*I22)/16)))*(J22/100),((IF(I22&gt;=16,(VLOOKUP('P31'!G22,INFORMACION!$D:$E,2,FALSE)+10)*N22,(((VLOOKUP('P31'!G22,INFORMACION!$D:$E,2,FALSE)+10)*N22)*I22)/16)))*(J22/100)),0)</f>
        <v>0</v>
      </c>
      <c r="S22" s="86">
        <f t="shared" si="4"/>
        <v>0</v>
      </c>
    </row>
    <row r="23" spans="1:19" x14ac:dyDescent="0.2">
      <c r="A23" s="137">
        <v>4</v>
      </c>
      <c r="B23" s="138"/>
      <c r="C23" s="138"/>
      <c r="D23" s="139"/>
      <c r="E23" s="140"/>
      <c r="F23" s="138"/>
      <c r="G23" s="108"/>
      <c r="H23" s="141"/>
      <c r="I23" s="138"/>
      <c r="J23" s="142"/>
      <c r="K23" s="141"/>
      <c r="L23" s="138"/>
      <c r="M23" s="142"/>
      <c r="N23" s="143">
        <f t="shared" si="0"/>
        <v>0</v>
      </c>
      <c r="O23" s="144">
        <f t="shared" si="1"/>
        <v>0</v>
      </c>
      <c r="P23" s="144">
        <f t="shared" si="2"/>
        <v>0</v>
      </c>
      <c r="Q23" s="144">
        <f t="shared" si="3"/>
        <v>0</v>
      </c>
      <c r="R23" s="145">
        <f>IFERROR(IF(B23="Pregrado",((IF(I23&gt;=16,VLOOKUP('P31'!G23,INFORMACION!$D:$E,2,FALSE)*N23,((VLOOKUP('P31'!G23,INFORMACION!$D:$E,2,FALSE)*N23)*I23)/16)))*(J23/100),((IF(I23&gt;=16,(VLOOKUP('P31'!G23,INFORMACION!$D:$E,2,FALSE)+10)*N23,(((VLOOKUP('P31'!G23,INFORMACION!$D:$E,2,FALSE)+10)*N23)*I23)/16)))*(J23/100)),0)</f>
        <v>0</v>
      </c>
      <c r="S23" s="86">
        <f t="shared" si="4"/>
        <v>0</v>
      </c>
    </row>
    <row r="24" spans="1:19" x14ac:dyDescent="0.2">
      <c r="A24" s="137">
        <v>5</v>
      </c>
      <c r="B24" s="138"/>
      <c r="C24" s="138"/>
      <c r="D24" s="139"/>
      <c r="E24" s="140"/>
      <c r="F24" s="138"/>
      <c r="G24" s="108"/>
      <c r="H24" s="141"/>
      <c r="I24" s="138"/>
      <c r="J24" s="142"/>
      <c r="K24" s="141"/>
      <c r="L24" s="138"/>
      <c r="M24" s="142"/>
      <c r="N24" s="143">
        <f t="shared" si="0"/>
        <v>0</v>
      </c>
      <c r="O24" s="144">
        <f t="shared" si="1"/>
        <v>0</v>
      </c>
      <c r="P24" s="144">
        <f t="shared" si="2"/>
        <v>0</v>
      </c>
      <c r="Q24" s="144">
        <f t="shared" si="3"/>
        <v>0</v>
      </c>
      <c r="R24" s="145">
        <f>IFERROR(IF(B24="Pregrado",((IF(I24&gt;=16,VLOOKUP('P31'!G24,INFORMACION!$D:$E,2,FALSE)*N24,((VLOOKUP('P31'!G24,INFORMACION!$D:$E,2,FALSE)*N24)*I24)/16)))*(J24/100),((IF(I24&gt;=16,(VLOOKUP('P31'!G24,INFORMACION!$D:$E,2,FALSE)+10)*N24,(((VLOOKUP('P31'!G24,INFORMACION!$D:$E,2,FALSE)+10)*N24)*I24)/16)))*(J24/100)),0)</f>
        <v>0</v>
      </c>
      <c r="S24" s="86">
        <f t="shared" si="4"/>
        <v>0</v>
      </c>
    </row>
    <row r="25" spans="1:19" x14ac:dyDescent="0.2">
      <c r="A25" s="137">
        <v>6</v>
      </c>
      <c r="B25" s="138"/>
      <c r="C25" s="138"/>
      <c r="D25" s="139"/>
      <c r="E25" s="138"/>
      <c r="F25" s="138"/>
      <c r="G25" s="108"/>
      <c r="H25" s="141"/>
      <c r="I25" s="138"/>
      <c r="J25" s="142"/>
      <c r="K25" s="141"/>
      <c r="L25" s="138"/>
      <c r="M25" s="142"/>
      <c r="N25" s="143">
        <f t="shared" si="0"/>
        <v>0</v>
      </c>
      <c r="O25" s="144">
        <f t="shared" si="1"/>
        <v>0</v>
      </c>
      <c r="P25" s="144">
        <f t="shared" si="2"/>
        <v>0</v>
      </c>
      <c r="Q25" s="144">
        <f t="shared" si="3"/>
        <v>0</v>
      </c>
      <c r="R25" s="145">
        <f>IFERROR(IF(B25="Pregrado",((IF(I25&gt;=16,VLOOKUP('P31'!G25,INFORMACION!$D:$E,2,FALSE)*N25,((VLOOKUP('P31'!G25,INFORMACION!$D:$E,2,FALSE)*N25)*I25)/16)))*(J25/100),((IF(I25&gt;=16,(VLOOKUP('P31'!G25,INFORMACION!$D:$E,2,FALSE)+10)*N25,(((VLOOKUP('P31'!G25,INFORMACION!$D:$E,2,FALSE)+10)*N25)*I25)/16)))*(J25/100)),0)</f>
        <v>0</v>
      </c>
      <c r="S25" s="86">
        <f t="shared" si="4"/>
        <v>0</v>
      </c>
    </row>
    <row r="26" spans="1:19" ht="13.5" thickBot="1" x14ac:dyDescent="0.25">
      <c r="A26" s="146">
        <v>7</v>
      </c>
      <c r="B26" s="147"/>
      <c r="C26" s="147"/>
      <c r="D26" s="148"/>
      <c r="E26" s="147"/>
      <c r="F26" s="147"/>
      <c r="G26" s="109"/>
      <c r="H26" s="149"/>
      <c r="I26" s="147"/>
      <c r="J26" s="150"/>
      <c r="K26" s="149"/>
      <c r="L26" s="147"/>
      <c r="M26" s="150"/>
      <c r="N26" s="151">
        <f t="shared" si="0"/>
        <v>0</v>
      </c>
      <c r="O26" s="152">
        <f t="shared" si="1"/>
        <v>0</v>
      </c>
      <c r="P26" s="152">
        <f t="shared" si="2"/>
        <v>0</v>
      </c>
      <c r="Q26" s="152">
        <f t="shared" si="3"/>
        <v>0</v>
      </c>
      <c r="R26" s="153">
        <f>IFERROR(IF(B26="Pregrado",((IF(I26&gt;=16,VLOOKUP('P31'!G26,INFORMACION!$D:$E,2,FALSE)*N26,((VLOOKUP('P31'!G26,INFORMACION!$D:$E,2,FALSE)*N26)*I26)/16)))*(J26/100),((IF(I26&gt;=16,(VLOOKUP('P31'!G26,INFORMACION!$D:$E,2,FALSE)+10)*N26,(((VLOOKUP('P31'!G26,INFORMACION!$D:$E,2,FALSE)+10)*N26)*I26)/16)))*(J26/100)),0)</f>
        <v>0</v>
      </c>
      <c r="S26" s="87">
        <f t="shared" si="4"/>
        <v>0</v>
      </c>
    </row>
    <row r="27" spans="1:19" ht="1.5" customHeight="1" thickBot="1" x14ac:dyDescent="0.25">
      <c r="A27" s="154"/>
      <c r="B27" s="155"/>
      <c r="C27" s="110"/>
      <c r="D27" s="156" t="s">
        <v>270</v>
      </c>
      <c r="E27" s="155"/>
      <c r="F27" s="155"/>
      <c r="G27" s="110"/>
      <c r="H27" s="157">
        <v>1</v>
      </c>
      <c r="I27" s="158">
        <v>16</v>
      </c>
      <c r="J27" s="159">
        <v>100</v>
      </c>
      <c r="K27" s="154"/>
      <c r="L27" s="155"/>
      <c r="M27" s="88"/>
      <c r="N27" s="160"/>
      <c r="O27" s="155"/>
      <c r="P27" s="155"/>
      <c r="Q27" s="155"/>
      <c r="R27" s="155"/>
      <c r="S27" s="88"/>
    </row>
    <row r="28" spans="1:19" ht="15.75" thickBot="1" x14ac:dyDescent="0.25">
      <c r="A28" s="426" t="s">
        <v>144</v>
      </c>
      <c r="B28" s="427"/>
      <c r="C28" s="427"/>
      <c r="D28" s="427"/>
      <c r="E28" s="427"/>
      <c r="F28" s="427"/>
      <c r="G28" s="427"/>
      <c r="H28" s="427"/>
      <c r="I28" s="427"/>
      <c r="J28" s="428"/>
      <c r="K28" s="161">
        <f>SUM(K20:K26)</f>
        <v>0</v>
      </c>
      <c r="L28" s="162">
        <f t="shared" ref="L28:S28" si="5">SUM(L20:L26)</f>
        <v>0</v>
      </c>
      <c r="M28" s="89">
        <f t="shared" si="5"/>
        <v>0</v>
      </c>
      <c r="N28" s="163">
        <f t="shared" si="5"/>
        <v>0</v>
      </c>
      <c r="O28" s="162">
        <f t="shared" si="5"/>
        <v>0</v>
      </c>
      <c r="P28" s="162">
        <f t="shared" si="5"/>
        <v>0</v>
      </c>
      <c r="Q28" s="162">
        <f t="shared" si="5"/>
        <v>0</v>
      </c>
      <c r="R28" s="162">
        <f t="shared" si="5"/>
        <v>0</v>
      </c>
      <c r="S28" s="89">
        <f t="shared" si="5"/>
        <v>0</v>
      </c>
    </row>
    <row r="29" spans="1:19" ht="15.75" thickBot="1" x14ac:dyDescent="0.25">
      <c r="A29" s="426" t="s">
        <v>150</v>
      </c>
      <c r="B29" s="427"/>
      <c r="C29" s="427"/>
      <c r="D29" s="427"/>
      <c r="E29" s="427"/>
      <c r="F29" s="427"/>
      <c r="G29" s="427"/>
      <c r="H29" s="427"/>
      <c r="I29" s="427"/>
      <c r="J29" s="428"/>
      <c r="K29" s="161">
        <v>0</v>
      </c>
      <c r="L29" s="162">
        <v>0</v>
      </c>
      <c r="M29" s="89">
        <v>0</v>
      </c>
      <c r="N29" s="163">
        <v>0</v>
      </c>
      <c r="O29" s="162">
        <v>0</v>
      </c>
      <c r="P29" s="162">
        <f>VLOOKUP(G16,INFORMACION!T:V,2,FALSE)</f>
        <v>0</v>
      </c>
      <c r="Q29" s="162">
        <f>VLOOKUP(G16,INFORMACION!T:V,3,FALSE)</f>
        <v>0</v>
      </c>
      <c r="R29" s="162">
        <v>0</v>
      </c>
      <c r="S29" s="89">
        <f>SUM(P29:Q29)</f>
        <v>0</v>
      </c>
    </row>
    <row r="30" spans="1:19" ht="15.75" thickBot="1" x14ac:dyDescent="0.25">
      <c r="A30" s="426" t="s">
        <v>274</v>
      </c>
      <c r="B30" s="427"/>
      <c r="C30" s="427"/>
      <c r="D30" s="427"/>
      <c r="E30" s="427"/>
      <c r="F30" s="427"/>
      <c r="G30" s="427"/>
      <c r="H30" s="427"/>
      <c r="I30" s="427"/>
      <c r="J30" s="428"/>
      <c r="K30" s="161">
        <f>SUM(K28:K29)</f>
        <v>0</v>
      </c>
      <c r="L30" s="162">
        <f t="shared" ref="L30:S30" si="6">SUM(L28:L29)</f>
        <v>0</v>
      </c>
      <c r="M30" s="89">
        <f t="shared" si="6"/>
        <v>0</v>
      </c>
      <c r="N30" s="163">
        <f t="shared" si="6"/>
        <v>0</v>
      </c>
      <c r="O30" s="162">
        <f t="shared" si="6"/>
        <v>0</v>
      </c>
      <c r="P30" s="162">
        <f t="shared" si="6"/>
        <v>0</v>
      </c>
      <c r="Q30" s="162">
        <f t="shared" si="6"/>
        <v>0</v>
      </c>
      <c r="R30" s="162">
        <f t="shared" si="6"/>
        <v>0</v>
      </c>
      <c r="S30" s="89">
        <f t="shared" si="6"/>
        <v>0</v>
      </c>
    </row>
    <row r="31" spans="1:19" ht="10.5" customHeight="1" x14ac:dyDescent="0.2">
      <c r="A31" s="164"/>
      <c r="B31" s="111"/>
      <c r="C31" s="111"/>
      <c r="D31" s="165"/>
      <c r="E31" s="111"/>
      <c r="F31" s="111"/>
      <c r="G31" s="111"/>
      <c r="H31" s="111"/>
      <c r="I31" s="111"/>
      <c r="J31" s="111"/>
      <c r="K31" s="111"/>
      <c r="L31" s="111"/>
      <c r="M31" s="111"/>
      <c r="N31" s="111"/>
      <c r="O31" s="111"/>
      <c r="P31" s="111"/>
      <c r="Q31" s="111"/>
      <c r="R31" s="111"/>
      <c r="S31" s="90"/>
    </row>
    <row r="32" spans="1:19" ht="13.5" thickBot="1" x14ac:dyDescent="0.25"/>
    <row r="33" spans="1:19" ht="13.5" thickBot="1" x14ac:dyDescent="0.25">
      <c r="G33" s="402" t="s">
        <v>152</v>
      </c>
      <c r="H33" s="403"/>
      <c r="I33" s="403"/>
      <c r="J33" s="403"/>
      <c r="K33" s="403"/>
      <c r="L33" s="403"/>
      <c r="M33" s="403"/>
      <c r="N33" s="404"/>
      <c r="Q33" s="124"/>
    </row>
    <row r="34" spans="1:19" ht="13.5" thickBot="1" x14ac:dyDescent="0.25">
      <c r="G34" s="400" t="s">
        <v>151</v>
      </c>
      <c r="H34" s="396"/>
      <c r="I34" s="396"/>
      <c r="J34" s="396"/>
      <c r="K34" s="396"/>
      <c r="L34" s="401"/>
      <c r="M34" s="400" t="s">
        <v>126</v>
      </c>
      <c r="N34" s="444"/>
      <c r="Q34" s="100"/>
    </row>
    <row r="35" spans="1:19" ht="16.5" thickBot="1" x14ac:dyDescent="0.25">
      <c r="G35" s="397" t="s">
        <v>275</v>
      </c>
      <c r="H35" s="398"/>
      <c r="I35" s="398"/>
      <c r="J35" s="398"/>
      <c r="K35" s="398"/>
      <c r="L35" s="399"/>
      <c r="M35" s="445">
        <f>S30</f>
        <v>0</v>
      </c>
      <c r="N35" s="446"/>
      <c r="Q35" s="124"/>
    </row>
    <row r="36" spans="1:19" x14ac:dyDescent="0.2">
      <c r="G36" s="112"/>
      <c r="H36" s="112"/>
      <c r="I36" s="112"/>
      <c r="J36" s="112"/>
      <c r="K36" s="112"/>
      <c r="L36" s="112"/>
      <c r="M36" s="167"/>
      <c r="N36" s="167"/>
      <c r="Q36" s="124"/>
    </row>
    <row r="37" spans="1:19" ht="13.5" thickBot="1" x14ac:dyDescent="0.25">
      <c r="G37" s="112"/>
      <c r="H37" s="112"/>
      <c r="I37" s="112"/>
      <c r="J37" s="112"/>
      <c r="K37" s="112"/>
      <c r="L37" s="112"/>
      <c r="M37" s="167"/>
      <c r="N37" s="167"/>
      <c r="Q37" s="124"/>
    </row>
    <row r="38" spans="1:19" ht="13.5" thickBot="1" x14ac:dyDescent="0.25">
      <c r="A38" s="405" t="s">
        <v>38</v>
      </c>
      <c r="B38" s="406"/>
      <c r="C38" s="406"/>
      <c r="D38" s="406"/>
      <c r="E38" s="406"/>
      <c r="F38" s="406"/>
      <c r="G38" s="407"/>
      <c r="H38" s="97"/>
      <c r="I38" s="402" t="s">
        <v>157</v>
      </c>
      <c r="J38" s="403"/>
      <c r="K38" s="403"/>
      <c r="L38" s="403"/>
      <c r="M38" s="403"/>
      <c r="N38" s="403"/>
      <c r="O38" s="403"/>
      <c r="P38" s="403"/>
      <c r="Q38" s="403"/>
      <c r="R38" s="403"/>
      <c r="S38" s="404"/>
    </row>
    <row r="39" spans="1:19" ht="13.5" thickBot="1" x14ac:dyDescent="0.25">
      <c r="A39" s="204" t="s">
        <v>25</v>
      </c>
      <c r="B39" s="396" t="s">
        <v>121</v>
      </c>
      <c r="C39" s="396"/>
      <c r="D39" s="396"/>
      <c r="E39" s="396" t="s">
        <v>154</v>
      </c>
      <c r="F39" s="396"/>
      <c r="G39" s="210" t="s">
        <v>155</v>
      </c>
      <c r="I39" s="92" t="s">
        <v>25</v>
      </c>
      <c r="J39" s="400" t="s">
        <v>121</v>
      </c>
      <c r="K39" s="396"/>
      <c r="L39" s="396"/>
      <c r="M39" s="396"/>
      <c r="N39" s="444"/>
      <c r="O39" s="451" t="s">
        <v>154</v>
      </c>
      <c r="P39" s="452"/>
      <c r="Q39" s="452"/>
      <c r="R39" s="453"/>
      <c r="S39" s="92" t="s">
        <v>159</v>
      </c>
    </row>
    <row r="40" spans="1:19" ht="20.100000000000001" customHeight="1" x14ac:dyDescent="0.2">
      <c r="A40" s="169">
        <v>1</v>
      </c>
      <c r="B40" s="450"/>
      <c r="C40" s="450"/>
      <c r="D40" s="450"/>
      <c r="E40" s="454"/>
      <c r="F40" s="454"/>
      <c r="G40" s="93"/>
      <c r="I40" s="169">
        <v>1</v>
      </c>
      <c r="J40" s="450"/>
      <c r="K40" s="450"/>
      <c r="L40" s="450"/>
      <c r="M40" s="450"/>
      <c r="N40" s="450"/>
      <c r="O40" s="458"/>
      <c r="P40" s="459"/>
      <c r="Q40" s="459"/>
      <c r="R40" s="460"/>
      <c r="S40" s="93"/>
    </row>
    <row r="41" spans="1:19" ht="20.100000000000001" customHeight="1" x14ac:dyDescent="0.2">
      <c r="A41" s="137">
        <v>2</v>
      </c>
      <c r="B41" s="450"/>
      <c r="C41" s="450"/>
      <c r="D41" s="450"/>
      <c r="E41" s="436"/>
      <c r="F41" s="436"/>
      <c r="G41" s="99"/>
      <c r="I41" s="137">
        <v>2</v>
      </c>
      <c r="J41" s="450"/>
      <c r="K41" s="450"/>
      <c r="L41" s="450"/>
      <c r="M41" s="450"/>
      <c r="N41" s="450"/>
      <c r="O41" s="438"/>
      <c r="P41" s="439"/>
      <c r="Q41" s="439"/>
      <c r="R41" s="440"/>
      <c r="S41" s="94"/>
    </row>
    <row r="42" spans="1:19" ht="20.100000000000001" customHeight="1" x14ac:dyDescent="0.2">
      <c r="A42" s="137">
        <v>3</v>
      </c>
      <c r="B42" s="450"/>
      <c r="C42" s="450"/>
      <c r="D42" s="450"/>
      <c r="E42" s="436"/>
      <c r="F42" s="436"/>
      <c r="G42" s="94"/>
      <c r="I42" s="137">
        <v>3</v>
      </c>
      <c r="J42" s="450"/>
      <c r="K42" s="450"/>
      <c r="L42" s="450"/>
      <c r="M42" s="450"/>
      <c r="N42" s="450"/>
      <c r="O42" s="438"/>
      <c r="P42" s="439"/>
      <c r="Q42" s="439"/>
      <c r="R42" s="440"/>
      <c r="S42" s="94"/>
    </row>
    <row r="43" spans="1:19" ht="20.100000000000001" customHeight="1" x14ac:dyDescent="0.2">
      <c r="A43" s="137">
        <v>4</v>
      </c>
      <c r="B43" s="450"/>
      <c r="C43" s="450"/>
      <c r="D43" s="450"/>
      <c r="E43" s="436"/>
      <c r="F43" s="436"/>
      <c r="G43" s="94"/>
      <c r="I43" s="137">
        <v>4</v>
      </c>
      <c r="J43" s="450"/>
      <c r="K43" s="450"/>
      <c r="L43" s="450"/>
      <c r="M43" s="450"/>
      <c r="N43" s="450"/>
      <c r="O43" s="438"/>
      <c r="P43" s="439"/>
      <c r="Q43" s="439"/>
      <c r="R43" s="440"/>
      <c r="S43" s="94"/>
    </row>
    <row r="44" spans="1:19" ht="20.100000000000001" customHeight="1" thickBot="1" x14ac:dyDescent="0.25">
      <c r="A44" s="170">
        <v>5</v>
      </c>
      <c r="B44" s="450"/>
      <c r="C44" s="450"/>
      <c r="D44" s="450"/>
      <c r="E44" s="437"/>
      <c r="F44" s="437"/>
      <c r="G44" s="95"/>
      <c r="H44" s="97"/>
      <c r="I44" s="170">
        <v>5</v>
      </c>
      <c r="J44" s="450"/>
      <c r="K44" s="450"/>
      <c r="L44" s="450"/>
      <c r="M44" s="450"/>
      <c r="N44" s="450"/>
      <c r="O44" s="441"/>
      <c r="P44" s="442"/>
      <c r="Q44" s="442"/>
      <c r="R44" s="443"/>
      <c r="S44" s="95"/>
    </row>
    <row r="45" spans="1:19" ht="13.5" thickBot="1" x14ac:dyDescent="0.25">
      <c r="A45" s="455" t="s">
        <v>156</v>
      </c>
      <c r="B45" s="456"/>
      <c r="C45" s="456"/>
      <c r="D45" s="456"/>
      <c r="E45" s="456"/>
      <c r="F45" s="456"/>
      <c r="G45" s="211">
        <f>SUM(G40:G44)</f>
        <v>0</v>
      </c>
      <c r="H45" s="97"/>
      <c r="I45" s="455" t="s">
        <v>160</v>
      </c>
      <c r="J45" s="456"/>
      <c r="K45" s="456"/>
      <c r="L45" s="456"/>
      <c r="M45" s="456"/>
      <c r="N45" s="456"/>
      <c r="O45" s="456"/>
      <c r="P45" s="456"/>
      <c r="Q45" s="456"/>
      <c r="R45" s="457"/>
      <c r="S45" s="96">
        <f>SUM(S40:S44)</f>
        <v>0</v>
      </c>
    </row>
    <row r="46" spans="1:19" ht="13.5" thickBot="1" x14ac:dyDescent="0.25">
      <c r="A46" s="97"/>
      <c r="B46" s="97"/>
      <c r="C46" s="97"/>
      <c r="D46" s="171"/>
      <c r="E46" s="97"/>
      <c r="F46" s="97"/>
      <c r="G46" s="97"/>
      <c r="H46" s="97"/>
      <c r="I46" s="97"/>
      <c r="J46" s="97"/>
      <c r="K46" s="97"/>
      <c r="L46" s="97"/>
      <c r="M46" s="97"/>
      <c r="N46" s="97"/>
      <c r="O46" s="97"/>
      <c r="P46" s="97"/>
      <c r="Q46" s="97"/>
      <c r="R46" s="97"/>
      <c r="S46" s="97"/>
    </row>
    <row r="47" spans="1:19" ht="13.5" thickBot="1" x14ac:dyDescent="0.25">
      <c r="A47" s="447" t="s">
        <v>245</v>
      </c>
      <c r="B47" s="448"/>
      <c r="C47" s="448"/>
      <c r="D47" s="448"/>
      <c r="E47" s="448"/>
      <c r="F47" s="448"/>
      <c r="G47" s="449"/>
      <c r="H47" s="97"/>
      <c r="I47" s="402" t="s">
        <v>246</v>
      </c>
      <c r="J47" s="403"/>
      <c r="K47" s="403"/>
      <c r="L47" s="403"/>
      <c r="M47" s="403"/>
      <c r="N47" s="403"/>
      <c r="O47" s="403"/>
      <c r="P47" s="403"/>
      <c r="Q47" s="403"/>
      <c r="R47" s="403"/>
      <c r="S47" s="404"/>
    </row>
    <row r="48" spans="1:19" ht="13.5" thickBot="1" x14ac:dyDescent="0.25">
      <c r="A48" s="204" t="s">
        <v>25</v>
      </c>
      <c r="B48" s="396" t="s">
        <v>121</v>
      </c>
      <c r="C48" s="396"/>
      <c r="D48" s="396"/>
      <c r="E48" s="396" t="s">
        <v>174</v>
      </c>
      <c r="F48" s="396"/>
      <c r="G48" s="210" t="s">
        <v>155</v>
      </c>
      <c r="H48" s="97"/>
      <c r="I48" s="92" t="s">
        <v>25</v>
      </c>
      <c r="J48" s="400" t="s">
        <v>121</v>
      </c>
      <c r="K48" s="396"/>
      <c r="L48" s="396"/>
      <c r="M48" s="396"/>
      <c r="N48" s="444"/>
      <c r="O48" s="451" t="s">
        <v>154</v>
      </c>
      <c r="P48" s="452"/>
      <c r="Q48" s="452"/>
      <c r="R48" s="453"/>
      <c r="S48" s="92" t="s">
        <v>159</v>
      </c>
    </row>
    <row r="49" spans="1:19" x14ac:dyDescent="0.2">
      <c r="A49" s="172">
        <v>1</v>
      </c>
      <c r="B49" s="450"/>
      <c r="C49" s="450"/>
      <c r="D49" s="450"/>
      <c r="E49" s="464"/>
      <c r="F49" s="464"/>
      <c r="G49" s="98"/>
      <c r="H49" s="97"/>
      <c r="I49" s="172">
        <v>1</v>
      </c>
      <c r="J49" s="450"/>
      <c r="K49" s="450"/>
      <c r="L49" s="450"/>
      <c r="M49" s="450"/>
      <c r="N49" s="450"/>
      <c r="O49" s="461"/>
      <c r="P49" s="462"/>
      <c r="Q49" s="462"/>
      <c r="R49" s="463"/>
      <c r="S49" s="98"/>
    </row>
    <row r="50" spans="1:19" x14ac:dyDescent="0.2">
      <c r="A50" s="173">
        <v>2</v>
      </c>
      <c r="B50" s="450"/>
      <c r="C50" s="450"/>
      <c r="D50" s="450"/>
      <c r="E50" s="465"/>
      <c r="F50" s="465"/>
      <c r="G50" s="99"/>
      <c r="H50" s="97"/>
      <c r="I50" s="173">
        <v>2</v>
      </c>
      <c r="J50" s="450"/>
      <c r="K50" s="450"/>
      <c r="L50" s="450"/>
      <c r="M50" s="450"/>
      <c r="N50" s="450"/>
      <c r="O50" s="469"/>
      <c r="P50" s="470"/>
      <c r="Q50" s="470"/>
      <c r="R50" s="471"/>
      <c r="S50" s="99"/>
    </row>
    <row r="51" spans="1:19" x14ac:dyDescent="0.2">
      <c r="A51" s="173">
        <v>3</v>
      </c>
      <c r="B51" s="450"/>
      <c r="C51" s="450"/>
      <c r="D51" s="450"/>
      <c r="E51" s="465"/>
      <c r="F51" s="465"/>
      <c r="G51" s="99"/>
      <c r="H51" s="97"/>
      <c r="I51" s="173">
        <v>3</v>
      </c>
      <c r="J51" s="450"/>
      <c r="K51" s="450"/>
      <c r="L51" s="450"/>
      <c r="M51" s="450"/>
      <c r="N51" s="450"/>
      <c r="O51" s="469"/>
      <c r="P51" s="470"/>
      <c r="Q51" s="470"/>
      <c r="R51" s="471"/>
      <c r="S51" s="99"/>
    </row>
    <row r="52" spans="1:19" x14ac:dyDescent="0.2">
      <c r="A52" s="173">
        <v>4</v>
      </c>
      <c r="B52" s="450"/>
      <c r="C52" s="450"/>
      <c r="D52" s="450"/>
      <c r="E52" s="465"/>
      <c r="F52" s="465"/>
      <c r="G52" s="99"/>
      <c r="H52" s="97"/>
      <c r="I52" s="173">
        <v>4</v>
      </c>
      <c r="J52" s="450"/>
      <c r="K52" s="450"/>
      <c r="L52" s="450"/>
      <c r="M52" s="450"/>
      <c r="N52" s="450"/>
      <c r="O52" s="469"/>
      <c r="P52" s="470"/>
      <c r="Q52" s="470"/>
      <c r="R52" s="471"/>
      <c r="S52" s="99"/>
    </row>
    <row r="53" spans="1:19" ht="13.5" thickBot="1" x14ac:dyDescent="0.25">
      <c r="A53" s="170">
        <v>5</v>
      </c>
      <c r="B53" s="450"/>
      <c r="C53" s="450"/>
      <c r="D53" s="450"/>
      <c r="E53" s="472"/>
      <c r="F53" s="472"/>
      <c r="G53" s="95"/>
      <c r="H53" s="97"/>
      <c r="I53" s="170">
        <v>5</v>
      </c>
      <c r="J53" s="450"/>
      <c r="K53" s="450"/>
      <c r="L53" s="450"/>
      <c r="M53" s="450"/>
      <c r="N53" s="450"/>
      <c r="O53" s="466"/>
      <c r="P53" s="467"/>
      <c r="Q53" s="467"/>
      <c r="R53" s="468"/>
      <c r="S53" s="95"/>
    </row>
    <row r="54" spans="1:19" ht="13.5" thickBot="1" x14ac:dyDescent="0.25">
      <c r="A54" s="455" t="s">
        <v>182</v>
      </c>
      <c r="B54" s="456"/>
      <c r="C54" s="456"/>
      <c r="D54" s="456"/>
      <c r="E54" s="456"/>
      <c r="F54" s="456"/>
      <c r="G54" s="211">
        <f>IF(SUM(G49:G53)&gt;40,40,SUM(G49:G53))</f>
        <v>0</v>
      </c>
      <c r="H54" s="97"/>
      <c r="I54" s="455" t="s">
        <v>181</v>
      </c>
      <c r="J54" s="456"/>
      <c r="K54" s="456"/>
      <c r="L54" s="456"/>
      <c r="M54" s="456"/>
      <c r="N54" s="456"/>
      <c r="O54" s="456"/>
      <c r="P54" s="456"/>
      <c r="Q54" s="456"/>
      <c r="R54" s="457"/>
      <c r="S54" s="96">
        <f>IF(SUM(S49:S53)&gt;30,30,SUM(S49:S53))</f>
        <v>0</v>
      </c>
    </row>
    <row r="55" spans="1:19" ht="13.5" thickBot="1" x14ac:dyDescent="0.25">
      <c r="A55" s="209"/>
      <c r="B55" s="209"/>
      <c r="C55" s="209"/>
      <c r="D55" s="209"/>
      <c r="E55" s="209"/>
      <c r="F55" s="209"/>
      <c r="G55" s="100"/>
      <c r="H55" s="97"/>
      <c r="I55" s="209"/>
      <c r="J55" s="209"/>
      <c r="K55" s="209"/>
      <c r="L55" s="209"/>
      <c r="M55" s="209"/>
      <c r="N55" s="209"/>
      <c r="O55" s="209"/>
      <c r="P55" s="209"/>
      <c r="Q55" s="209"/>
      <c r="R55" s="209"/>
      <c r="S55" s="100"/>
    </row>
    <row r="56" spans="1:19" ht="13.5" thickBot="1" x14ac:dyDescent="0.25">
      <c r="A56" s="447" t="s">
        <v>190</v>
      </c>
      <c r="B56" s="448"/>
      <c r="C56" s="448"/>
      <c r="D56" s="448"/>
      <c r="E56" s="448"/>
      <c r="F56" s="448"/>
      <c r="G56" s="449"/>
      <c r="H56" s="97"/>
      <c r="I56" s="402" t="s">
        <v>254</v>
      </c>
      <c r="J56" s="403"/>
      <c r="K56" s="403"/>
      <c r="L56" s="403"/>
      <c r="M56" s="403"/>
      <c r="N56" s="403"/>
      <c r="O56" s="403"/>
      <c r="P56" s="403"/>
      <c r="Q56" s="403"/>
      <c r="R56" s="403"/>
      <c r="S56" s="404"/>
    </row>
    <row r="57" spans="1:19" ht="13.5" thickBot="1" x14ac:dyDescent="0.25">
      <c r="A57" s="204" t="s">
        <v>25</v>
      </c>
      <c r="B57" s="396" t="s">
        <v>121</v>
      </c>
      <c r="C57" s="396"/>
      <c r="D57" s="396"/>
      <c r="E57" s="396" t="s">
        <v>196</v>
      </c>
      <c r="F57" s="396"/>
      <c r="G57" s="210" t="s">
        <v>155</v>
      </c>
      <c r="H57" s="97"/>
      <c r="I57" s="92" t="s">
        <v>25</v>
      </c>
      <c r="J57" s="400" t="s">
        <v>210</v>
      </c>
      <c r="K57" s="396"/>
      <c r="L57" s="396"/>
      <c r="M57" s="396"/>
      <c r="N57" s="444"/>
      <c r="O57" s="451" t="s">
        <v>215</v>
      </c>
      <c r="P57" s="452"/>
      <c r="Q57" s="452"/>
      <c r="R57" s="453"/>
      <c r="S57" s="92" t="s">
        <v>159</v>
      </c>
    </row>
    <row r="58" spans="1:19" ht="21.95" customHeight="1" x14ac:dyDescent="0.2">
      <c r="A58" s="172">
        <v>1</v>
      </c>
      <c r="B58" s="450"/>
      <c r="C58" s="450"/>
      <c r="D58" s="450"/>
      <c r="E58" s="454"/>
      <c r="F58" s="454"/>
      <c r="G58" s="98"/>
      <c r="H58" s="97"/>
      <c r="I58" s="172">
        <v>1</v>
      </c>
      <c r="J58" s="450"/>
      <c r="K58" s="450"/>
      <c r="L58" s="450"/>
      <c r="M58" s="450"/>
      <c r="N58" s="450"/>
      <c r="O58" s="473"/>
      <c r="P58" s="474"/>
      <c r="Q58" s="474"/>
      <c r="R58" s="475"/>
      <c r="S58" s="98"/>
    </row>
    <row r="59" spans="1:19" ht="21.95" customHeight="1" thickBot="1" x14ac:dyDescent="0.25">
      <c r="A59" s="173">
        <v>2</v>
      </c>
      <c r="B59" s="450"/>
      <c r="C59" s="450"/>
      <c r="D59" s="450"/>
      <c r="E59" s="476"/>
      <c r="F59" s="477"/>
      <c r="G59" s="98"/>
      <c r="H59" s="97"/>
      <c r="I59" s="173">
        <v>2</v>
      </c>
      <c r="J59" s="450"/>
      <c r="K59" s="450"/>
      <c r="L59" s="450"/>
      <c r="M59" s="450"/>
      <c r="N59" s="450"/>
      <c r="O59" s="438"/>
      <c r="P59" s="439"/>
      <c r="Q59" s="439"/>
      <c r="R59" s="440"/>
      <c r="S59" s="99"/>
    </row>
    <row r="60" spans="1:19" ht="13.5" thickBot="1" x14ac:dyDescent="0.25">
      <c r="A60" s="455" t="s">
        <v>201</v>
      </c>
      <c r="B60" s="456"/>
      <c r="C60" s="456"/>
      <c r="D60" s="456"/>
      <c r="E60" s="456"/>
      <c r="F60" s="456"/>
      <c r="G60" s="211">
        <f>SUM(G58:G59)</f>
        <v>0</v>
      </c>
      <c r="H60" s="97"/>
      <c r="I60" s="455" t="s">
        <v>216</v>
      </c>
      <c r="J60" s="456"/>
      <c r="K60" s="456"/>
      <c r="L60" s="456"/>
      <c r="M60" s="456"/>
      <c r="N60" s="456"/>
      <c r="O60" s="456"/>
      <c r="P60" s="456"/>
      <c r="Q60" s="456"/>
      <c r="R60" s="457"/>
      <c r="S60" s="96">
        <f>SUM(S58:S59)</f>
        <v>0</v>
      </c>
    </row>
    <row r="61" spans="1:19" ht="13.5" thickBot="1" x14ac:dyDescent="0.25">
      <c r="A61" s="209"/>
      <c r="B61" s="209"/>
      <c r="C61" s="209"/>
      <c r="D61" s="209"/>
      <c r="E61" s="209"/>
      <c r="F61" s="209"/>
      <c r="G61" s="100"/>
      <c r="H61" s="97"/>
      <c r="I61" s="97"/>
      <c r="J61" s="97"/>
      <c r="K61" s="97"/>
      <c r="L61" s="97"/>
      <c r="M61" s="97"/>
      <c r="N61" s="97"/>
      <c r="O61" s="97"/>
      <c r="P61" s="97"/>
      <c r="Q61" s="97"/>
      <c r="R61" s="97"/>
      <c r="S61" s="97"/>
    </row>
    <row r="62" spans="1:19" ht="13.5" thickBot="1" x14ac:dyDescent="0.25">
      <c r="A62" s="447" t="s">
        <v>247</v>
      </c>
      <c r="B62" s="448"/>
      <c r="C62" s="448"/>
      <c r="D62" s="448"/>
      <c r="E62" s="448"/>
      <c r="F62" s="448"/>
      <c r="G62" s="449"/>
      <c r="H62" s="97"/>
      <c r="I62" s="402" t="s">
        <v>248</v>
      </c>
      <c r="J62" s="403"/>
      <c r="K62" s="403"/>
      <c r="L62" s="403"/>
      <c r="M62" s="403"/>
      <c r="N62" s="403"/>
      <c r="O62" s="403"/>
      <c r="P62" s="403"/>
      <c r="Q62" s="403"/>
      <c r="R62" s="403"/>
      <c r="S62" s="404"/>
    </row>
    <row r="63" spans="1:19" ht="13.5" thickBot="1" x14ac:dyDescent="0.25">
      <c r="A63" s="204" t="s">
        <v>25</v>
      </c>
      <c r="B63" s="396" t="s">
        <v>113</v>
      </c>
      <c r="C63" s="396"/>
      <c r="D63" s="396"/>
      <c r="E63" s="396" t="s">
        <v>183</v>
      </c>
      <c r="F63" s="396"/>
      <c r="G63" s="210" t="s">
        <v>155</v>
      </c>
      <c r="H63" s="97"/>
      <c r="I63" s="92" t="s">
        <v>25</v>
      </c>
      <c r="J63" s="400" t="s">
        <v>188</v>
      </c>
      <c r="K63" s="396"/>
      <c r="L63" s="396"/>
      <c r="M63" s="396"/>
      <c r="N63" s="444"/>
      <c r="O63" s="451" t="s">
        <v>154</v>
      </c>
      <c r="P63" s="452"/>
      <c r="Q63" s="452"/>
      <c r="R63" s="453"/>
      <c r="S63" s="92" t="s">
        <v>159</v>
      </c>
    </row>
    <row r="64" spans="1:19" ht="20.100000000000001" customHeight="1" x14ac:dyDescent="0.2">
      <c r="A64" s="172">
        <v>1</v>
      </c>
      <c r="B64" s="450"/>
      <c r="C64" s="450"/>
      <c r="D64" s="450"/>
      <c r="E64" s="454"/>
      <c r="F64" s="454"/>
      <c r="G64" s="98"/>
      <c r="H64" s="97"/>
      <c r="I64" s="172">
        <v>1</v>
      </c>
      <c r="J64" s="450"/>
      <c r="K64" s="450"/>
      <c r="L64" s="450"/>
      <c r="M64" s="450"/>
      <c r="N64" s="450"/>
      <c r="O64" s="473"/>
      <c r="P64" s="474"/>
      <c r="Q64" s="474"/>
      <c r="R64" s="475"/>
      <c r="S64" s="98"/>
    </row>
    <row r="65" spans="1:19" ht="20.100000000000001" customHeight="1" x14ac:dyDescent="0.2">
      <c r="A65" s="173">
        <v>2</v>
      </c>
      <c r="B65" s="450"/>
      <c r="C65" s="450"/>
      <c r="D65" s="450"/>
      <c r="E65" s="436"/>
      <c r="F65" s="436"/>
      <c r="G65" s="99"/>
      <c r="H65" s="97"/>
      <c r="I65" s="173">
        <v>2</v>
      </c>
      <c r="J65" s="450"/>
      <c r="K65" s="450"/>
      <c r="L65" s="450"/>
      <c r="M65" s="450"/>
      <c r="N65" s="450"/>
      <c r="O65" s="438"/>
      <c r="P65" s="439"/>
      <c r="Q65" s="439"/>
      <c r="R65" s="440"/>
      <c r="S65" s="99"/>
    </row>
    <row r="66" spans="1:19" ht="20.100000000000001" customHeight="1" x14ac:dyDescent="0.2">
      <c r="A66" s="173">
        <v>3</v>
      </c>
      <c r="B66" s="450"/>
      <c r="C66" s="450"/>
      <c r="D66" s="450"/>
      <c r="E66" s="436"/>
      <c r="F66" s="436"/>
      <c r="G66" s="99"/>
      <c r="H66" s="97"/>
      <c r="I66" s="173">
        <v>3</v>
      </c>
      <c r="J66" s="450"/>
      <c r="K66" s="450"/>
      <c r="L66" s="450"/>
      <c r="M66" s="450"/>
      <c r="N66" s="450"/>
      <c r="O66" s="438"/>
      <c r="P66" s="439"/>
      <c r="Q66" s="439"/>
      <c r="R66" s="440"/>
      <c r="S66" s="99"/>
    </row>
    <row r="67" spans="1:19" ht="20.100000000000001" customHeight="1" x14ac:dyDescent="0.2">
      <c r="A67" s="173">
        <v>4</v>
      </c>
      <c r="B67" s="450"/>
      <c r="C67" s="450"/>
      <c r="D67" s="450"/>
      <c r="E67" s="436"/>
      <c r="F67" s="436"/>
      <c r="G67" s="99"/>
      <c r="H67" s="97"/>
      <c r="I67" s="173">
        <v>4</v>
      </c>
      <c r="J67" s="450"/>
      <c r="K67" s="450"/>
      <c r="L67" s="450"/>
      <c r="M67" s="450"/>
      <c r="N67" s="450"/>
      <c r="O67" s="438"/>
      <c r="P67" s="439"/>
      <c r="Q67" s="439"/>
      <c r="R67" s="440"/>
      <c r="S67" s="99"/>
    </row>
    <row r="68" spans="1:19" ht="20.100000000000001" customHeight="1" thickBot="1" x14ac:dyDescent="0.25">
      <c r="A68" s="170">
        <v>5</v>
      </c>
      <c r="B68" s="450"/>
      <c r="C68" s="450"/>
      <c r="D68" s="450"/>
      <c r="E68" s="437"/>
      <c r="F68" s="437"/>
      <c r="G68" s="95"/>
      <c r="H68" s="97"/>
      <c r="I68" s="170">
        <v>5</v>
      </c>
      <c r="J68" s="450"/>
      <c r="K68" s="450"/>
      <c r="L68" s="450"/>
      <c r="M68" s="450"/>
      <c r="N68" s="450"/>
      <c r="O68" s="441"/>
      <c r="P68" s="442"/>
      <c r="Q68" s="442"/>
      <c r="R68" s="443"/>
      <c r="S68" s="95"/>
    </row>
    <row r="69" spans="1:19" ht="13.5" thickBot="1" x14ac:dyDescent="0.25">
      <c r="A69" s="455" t="s">
        <v>184</v>
      </c>
      <c r="B69" s="456"/>
      <c r="C69" s="456"/>
      <c r="D69" s="456"/>
      <c r="E69" s="456"/>
      <c r="F69" s="456"/>
      <c r="G69" s="211">
        <f>IF(SUM(G64:G68)&gt;90,90,SUM(G64:G68))</f>
        <v>0</v>
      </c>
      <c r="H69" s="97"/>
      <c r="I69" s="455" t="s">
        <v>189</v>
      </c>
      <c r="J69" s="456"/>
      <c r="K69" s="456"/>
      <c r="L69" s="456"/>
      <c r="M69" s="456"/>
      <c r="N69" s="456"/>
      <c r="O69" s="456"/>
      <c r="P69" s="456"/>
      <c r="Q69" s="456"/>
      <c r="R69" s="457"/>
      <c r="S69" s="96">
        <f>IF(SUM(S64:S68)&gt;15,15,SUM(S64:S68))</f>
        <v>0</v>
      </c>
    </row>
    <row r="70" spans="1:19" ht="13.5" thickBot="1" x14ac:dyDescent="0.25">
      <c r="A70" s="97"/>
      <c r="B70" s="97"/>
      <c r="C70" s="97"/>
      <c r="D70" s="171"/>
      <c r="E70" s="97"/>
      <c r="F70" s="97"/>
      <c r="G70" s="97"/>
      <c r="H70" s="97"/>
      <c r="I70" s="97"/>
      <c r="J70" s="97"/>
      <c r="K70" s="97"/>
      <c r="L70" s="97"/>
      <c r="M70" s="97"/>
      <c r="N70" s="97"/>
      <c r="O70" s="97"/>
      <c r="P70" s="97"/>
      <c r="Q70" s="97"/>
      <c r="R70" s="97"/>
      <c r="S70" s="97"/>
    </row>
    <row r="71" spans="1:19" ht="13.5" thickBot="1" x14ac:dyDescent="0.25">
      <c r="A71" s="447" t="s">
        <v>217</v>
      </c>
      <c r="B71" s="448"/>
      <c r="C71" s="448"/>
      <c r="D71" s="448"/>
      <c r="E71" s="448"/>
      <c r="F71" s="448"/>
      <c r="G71" s="449"/>
      <c r="H71" s="97"/>
      <c r="I71" s="402" t="s">
        <v>249</v>
      </c>
      <c r="J71" s="403"/>
      <c r="K71" s="403"/>
      <c r="L71" s="403"/>
      <c r="M71" s="403"/>
      <c r="N71" s="403"/>
      <c r="O71" s="403"/>
      <c r="P71" s="403"/>
      <c r="Q71" s="403"/>
      <c r="R71" s="403"/>
      <c r="S71" s="404"/>
    </row>
    <row r="72" spans="1:19" ht="13.5" thickBot="1" x14ac:dyDescent="0.25">
      <c r="A72" s="204" t="s">
        <v>25</v>
      </c>
      <c r="B72" s="396" t="s">
        <v>121</v>
      </c>
      <c r="C72" s="396"/>
      <c r="D72" s="396"/>
      <c r="E72" s="396" t="s">
        <v>225</v>
      </c>
      <c r="F72" s="396"/>
      <c r="G72" s="210" t="s">
        <v>155</v>
      </c>
      <c r="H72" s="97"/>
      <c r="I72" s="92" t="s">
        <v>25</v>
      </c>
      <c r="J72" s="400" t="s">
        <v>121</v>
      </c>
      <c r="K72" s="396"/>
      <c r="L72" s="396"/>
      <c r="M72" s="396"/>
      <c r="N72" s="444"/>
      <c r="O72" s="451" t="s">
        <v>151</v>
      </c>
      <c r="P72" s="452"/>
      <c r="Q72" s="452"/>
      <c r="R72" s="453"/>
      <c r="S72" s="92" t="s">
        <v>159</v>
      </c>
    </row>
    <row r="73" spans="1:19" ht="20.100000000000001" customHeight="1" x14ac:dyDescent="0.2">
      <c r="A73" s="172">
        <v>1</v>
      </c>
      <c r="B73" s="450"/>
      <c r="C73" s="450"/>
      <c r="D73" s="450"/>
      <c r="E73" s="454"/>
      <c r="F73" s="454"/>
      <c r="G73" s="98"/>
      <c r="H73" s="97"/>
      <c r="I73" s="172">
        <v>1</v>
      </c>
      <c r="J73" s="450"/>
      <c r="K73" s="450"/>
      <c r="L73" s="450"/>
      <c r="M73" s="450"/>
      <c r="N73" s="450"/>
      <c r="O73" s="473"/>
      <c r="P73" s="474"/>
      <c r="Q73" s="474"/>
      <c r="R73" s="475"/>
      <c r="S73" s="98"/>
    </row>
    <row r="74" spans="1:19" ht="20.100000000000001" customHeight="1" x14ac:dyDescent="0.2">
      <c r="A74" s="173">
        <v>2</v>
      </c>
      <c r="B74" s="450"/>
      <c r="C74" s="450"/>
      <c r="D74" s="450"/>
      <c r="E74" s="436"/>
      <c r="F74" s="436"/>
      <c r="G74" s="99"/>
      <c r="H74" s="97"/>
      <c r="I74" s="173">
        <v>2</v>
      </c>
      <c r="J74" s="450"/>
      <c r="K74" s="450"/>
      <c r="L74" s="450"/>
      <c r="M74" s="450"/>
      <c r="N74" s="450"/>
      <c r="O74" s="438"/>
      <c r="P74" s="439"/>
      <c r="Q74" s="439"/>
      <c r="R74" s="440"/>
      <c r="S74" s="99"/>
    </row>
    <row r="75" spans="1:19" ht="20.100000000000001" customHeight="1" x14ac:dyDescent="0.2">
      <c r="A75" s="173">
        <v>3</v>
      </c>
      <c r="B75" s="450"/>
      <c r="C75" s="450"/>
      <c r="D75" s="450"/>
      <c r="E75" s="436"/>
      <c r="F75" s="436"/>
      <c r="G75" s="99"/>
      <c r="H75" s="97"/>
      <c r="I75" s="173">
        <v>3</v>
      </c>
      <c r="J75" s="450"/>
      <c r="K75" s="450"/>
      <c r="L75" s="450"/>
      <c r="M75" s="450"/>
      <c r="N75" s="450"/>
      <c r="O75" s="438"/>
      <c r="P75" s="439"/>
      <c r="Q75" s="439"/>
      <c r="R75" s="440"/>
      <c r="S75" s="99"/>
    </row>
    <row r="76" spans="1:19" ht="20.100000000000001" customHeight="1" x14ac:dyDescent="0.2">
      <c r="A76" s="173">
        <v>4</v>
      </c>
      <c r="B76" s="450"/>
      <c r="C76" s="450"/>
      <c r="D76" s="450"/>
      <c r="E76" s="436"/>
      <c r="F76" s="436"/>
      <c r="G76" s="99"/>
      <c r="H76" s="97"/>
      <c r="I76" s="173">
        <v>4</v>
      </c>
      <c r="J76" s="450"/>
      <c r="K76" s="450"/>
      <c r="L76" s="450"/>
      <c r="M76" s="450"/>
      <c r="N76" s="450"/>
      <c r="O76" s="438"/>
      <c r="P76" s="439"/>
      <c r="Q76" s="439"/>
      <c r="R76" s="440"/>
      <c r="S76" s="99"/>
    </row>
    <row r="77" spans="1:19" ht="20.100000000000001" customHeight="1" thickBot="1" x14ac:dyDescent="0.25">
      <c r="A77" s="170">
        <v>5</v>
      </c>
      <c r="B77" s="450"/>
      <c r="C77" s="450"/>
      <c r="D77" s="450"/>
      <c r="E77" s="437"/>
      <c r="F77" s="437"/>
      <c r="G77" s="95"/>
      <c r="H77" s="97"/>
      <c r="I77" s="170">
        <v>5</v>
      </c>
      <c r="J77" s="450"/>
      <c r="K77" s="450"/>
      <c r="L77" s="450"/>
      <c r="M77" s="450"/>
      <c r="N77" s="450"/>
      <c r="O77" s="441"/>
      <c r="P77" s="442"/>
      <c r="Q77" s="442"/>
      <c r="R77" s="443"/>
      <c r="S77" s="95"/>
    </row>
    <row r="78" spans="1:19" ht="13.5" thickBot="1" x14ac:dyDescent="0.25">
      <c r="A78" s="455" t="s">
        <v>226</v>
      </c>
      <c r="B78" s="456"/>
      <c r="C78" s="456"/>
      <c r="D78" s="456"/>
      <c r="E78" s="456"/>
      <c r="F78" s="456"/>
      <c r="G78" s="211">
        <f>+SUM(G73:G77)</f>
        <v>0</v>
      </c>
      <c r="H78" s="97"/>
      <c r="I78" s="455" t="s">
        <v>189</v>
      </c>
      <c r="J78" s="456"/>
      <c r="K78" s="456"/>
      <c r="L78" s="456"/>
      <c r="M78" s="456"/>
      <c r="N78" s="456"/>
      <c r="O78" s="456"/>
      <c r="P78" s="456"/>
      <c r="Q78" s="456"/>
      <c r="R78" s="457"/>
      <c r="S78" s="96">
        <f>IF(SUM(S73:S77)&gt;45,45,SUM(S73:S77))</f>
        <v>0</v>
      </c>
    </row>
    <row r="79" spans="1:19" ht="13.5" thickBot="1" x14ac:dyDescent="0.25">
      <c r="A79" s="97"/>
      <c r="B79" s="97"/>
      <c r="C79" s="97"/>
      <c r="D79" s="171"/>
      <c r="E79" s="97"/>
      <c r="F79" s="97"/>
      <c r="G79" s="97"/>
      <c r="H79" s="97"/>
      <c r="I79" s="97"/>
      <c r="J79" s="97"/>
      <c r="K79" s="97"/>
      <c r="L79" s="97"/>
      <c r="M79" s="97"/>
      <c r="N79" s="97"/>
      <c r="O79" s="97"/>
      <c r="P79" s="97"/>
      <c r="Q79" s="97"/>
      <c r="R79" s="97"/>
      <c r="S79" s="97"/>
    </row>
    <row r="80" spans="1:19" ht="13.5" thickBot="1" x14ac:dyDescent="0.25">
      <c r="A80" s="447" t="s">
        <v>14</v>
      </c>
      <c r="B80" s="448"/>
      <c r="C80" s="448"/>
      <c r="D80" s="448"/>
      <c r="E80" s="448"/>
      <c r="F80" s="448"/>
      <c r="G80" s="449"/>
      <c r="H80" s="97"/>
      <c r="I80" s="402" t="s">
        <v>30</v>
      </c>
      <c r="J80" s="403"/>
      <c r="K80" s="403"/>
      <c r="L80" s="403"/>
      <c r="M80" s="403"/>
      <c r="N80" s="403"/>
      <c r="O80" s="403"/>
      <c r="P80" s="403"/>
      <c r="Q80" s="403"/>
      <c r="R80" s="403"/>
      <c r="S80" s="404"/>
    </row>
    <row r="81" spans="1:19" ht="13.5" thickBot="1" x14ac:dyDescent="0.25">
      <c r="A81" s="204" t="s">
        <v>25</v>
      </c>
      <c r="B81" s="401" t="s">
        <v>151</v>
      </c>
      <c r="C81" s="479"/>
      <c r="D81" s="479"/>
      <c r="E81" s="479"/>
      <c r="F81" s="480"/>
      <c r="G81" s="210" t="s">
        <v>155</v>
      </c>
      <c r="H81" s="97"/>
      <c r="I81" s="92" t="s">
        <v>25</v>
      </c>
      <c r="J81" s="400" t="s">
        <v>233</v>
      </c>
      <c r="K81" s="396"/>
      <c r="L81" s="396"/>
      <c r="M81" s="396"/>
      <c r="N81" s="444"/>
      <c r="O81" s="451" t="s">
        <v>234</v>
      </c>
      <c r="P81" s="452"/>
      <c r="Q81" s="452"/>
      <c r="R81" s="453"/>
      <c r="S81" s="92" t="s">
        <v>159</v>
      </c>
    </row>
    <row r="82" spans="1:19" ht="21.95" customHeight="1" x14ac:dyDescent="0.2">
      <c r="A82" s="172">
        <v>1</v>
      </c>
      <c r="B82" s="481"/>
      <c r="C82" s="482"/>
      <c r="D82" s="482"/>
      <c r="E82" s="482"/>
      <c r="F82" s="483"/>
      <c r="G82" s="98"/>
      <c r="H82" s="97"/>
      <c r="I82" s="172">
        <v>1</v>
      </c>
      <c r="J82" s="450"/>
      <c r="K82" s="450"/>
      <c r="L82" s="450"/>
      <c r="M82" s="450"/>
      <c r="N82" s="450"/>
      <c r="O82" s="473"/>
      <c r="P82" s="474"/>
      <c r="Q82" s="474"/>
      <c r="R82" s="475"/>
      <c r="S82" s="98"/>
    </row>
    <row r="83" spans="1:19" ht="21.95" customHeight="1" thickBot="1" x14ac:dyDescent="0.25">
      <c r="A83" s="173">
        <v>2</v>
      </c>
      <c r="B83" s="484"/>
      <c r="C83" s="485"/>
      <c r="D83" s="485"/>
      <c r="E83" s="485"/>
      <c r="F83" s="486"/>
      <c r="G83" s="99"/>
      <c r="H83" s="97"/>
      <c r="I83" s="173">
        <v>2</v>
      </c>
      <c r="J83" s="478"/>
      <c r="K83" s="478"/>
      <c r="L83" s="478"/>
      <c r="M83" s="478"/>
      <c r="N83" s="478"/>
      <c r="O83" s="438"/>
      <c r="P83" s="439"/>
      <c r="Q83" s="439"/>
      <c r="R83" s="440"/>
      <c r="S83" s="99"/>
    </row>
    <row r="84" spans="1:19" ht="21.95" customHeight="1" thickBot="1" x14ac:dyDescent="0.25">
      <c r="A84" s="455" t="s">
        <v>232</v>
      </c>
      <c r="B84" s="456"/>
      <c r="C84" s="456"/>
      <c r="D84" s="456"/>
      <c r="E84" s="456"/>
      <c r="F84" s="456"/>
      <c r="G84" s="211">
        <f>SUM(G82:G83)</f>
        <v>0</v>
      </c>
      <c r="I84" s="137">
        <v>3</v>
      </c>
      <c r="J84" s="478"/>
      <c r="K84" s="478"/>
      <c r="L84" s="478"/>
      <c r="M84" s="478"/>
      <c r="N84" s="478"/>
      <c r="O84" s="438"/>
      <c r="P84" s="439"/>
      <c r="Q84" s="439"/>
      <c r="R84" s="440"/>
      <c r="S84" s="94"/>
    </row>
    <row r="85" spans="1:19" ht="21.95" customHeight="1" x14ac:dyDescent="0.2">
      <c r="A85" s="487"/>
      <c r="B85" s="487"/>
      <c r="C85" s="487"/>
      <c r="D85" s="487"/>
      <c r="E85" s="487"/>
      <c r="F85" s="487"/>
      <c r="G85" s="487"/>
      <c r="I85" s="137">
        <v>4</v>
      </c>
      <c r="J85" s="478"/>
      <c r="K85" s="478"/>
      <c r="L85" s="478"/>
      <c r="M85" s="478"/>
      <c r="N85" s="478"/>
      <c r="O85" s="438"/>
      <c r="P85" s="439"/>
      <c r="Q85" s="439"/>
      <c r="R85" s="440"/>
      <c r="S85" s="94"/>
    </row>
    <row r="86" spans="1:19" ht="21.95" customHeight="1" x14ac:dyDescent="0.2">
      <c r="A86" s="488"/>
      <c r="B86" s="488"/>
      <c r="C86" s="488"/>
      <c r="D86" s="488"/>
      <c r="E86" s="488"/>
      <c r="F86" s="488"/>
      <c r="G86" s="488"/>
      <c r="I86" s="174">
        <v>5</v>
      </c>
      <c r="J86" s="498"/>
      <c r="K86" s="498"/>
      <c r="L86" s="498"/>
      <c r="M86" s="498"/>
      <c r="N86" s="498"/>
      <c r="O86" s="441"/>
      <c r="P86" s="442"/>
      <c r="Q86" s="442"/>
      <c r="R86" s="443"/>
      <c r="S86" s="101"/>
    </row>
    <row r="87" spans="1:19" ht="21.95" customHeight="1" x14ac:dyDescent="0.2">
      <c r="A87" s="488"/>
      <c r="B87" s="488"/>
      <c r="C87" s="488"/>
      <c r="D87" s="488"/>
      <c r="E87" s="488"/>
      <c r="F87" s="488"/>
      <c r="G87" s="488"/>
      <c r="I87" s="174">
        <v>6</v>
      </c>
      <c r="J87" s="498"/>
      <c r="K87" s="498"/>
      <c r="L87" s="498"/>
      <c r="M87" s="498"/>
      <c r="N87" s="498"/>
      <c r="O87" s="441"/>
      <c r="P87" s="442"/>
      <c r="Q87" s="442"/>
      <c r="R87" s="443"/>
      <c r="S87" s="101"/>
    </row>
    <row r="88" spans="1:19" ht="21.95" customHeight="1" thickBot="1" x14ac:dyDescent="0.25">
      <c r="A88" s="488"/>
      <c r="B88" s="488"/>
      <c r="C88" s="488"/>
      <c r="D88" s="488"/>
      <c r="E88" s="488"/>
      <c r="F88" s="488"/>
      <c r="G88" s="488"/>
      <c r="I88" s="174">
        <v>7</v>
      </c>
      <c r="J88" s="498"/>
      <c r="K88" s="498"/>
      <c r="L88" s="498"/>
      <c r="M88" s="498"/>
      <c r="N88" s="498"/>
      <c r="O88" s="441"/>
      <c r="P88" s="442"/>
      <c r="Q88" s="442"/>
      <c r="R88" s="443"/>
      <c r="S88" s="101"/>
    </row>
    <row r="89" spans="1:19" ht="13.5" thickBot="1" x14ac:dyDescent="0.25">
      <c r="A89" s="488"/>
      <c r="B89" s="488"/>
      <c r="C89" s="488"/>
      <c r="D89" s="488"/>
      <c r="E89" s="488"/>
      <c r="F89" s="488"/>
      <c r="G89" s="488"/>
      <c r="I89" s="499" t="s">
        <v>235</v>
      </c>
      <c r="J89" s="500"/>
      <c r="K89" s="500"/>
      <c r="L89" s="500"/>
      <c r="M89" s="500"/>
      <c r="N89" s="500"/>
      <c r="O89" s="500"/>
      <c r="P89" s="500"/>
      <c r="Q89" s="500"/>
      <c r="R89" s="501"/>
      <c r="S89" s="96">
        <f>SUM(S82:S88)</f>
        <v>0</v>
      </c>
    </row>
    <row r="90" spans="1:19" ht="13.5" thickBot="1" x14ac:dyDescent="0.25">
      <c r="A90" s="488"/>
      <c r="B90" s="488"/>
      <c r="C90" s="488"/>
      <c r="D90" s="488"/>
      <c r="E90" s="488"/>
      <c r="F90" s="488"/>
      <c r="G90" s="488"/>
      <c r="H90" s="102"/>
      <c r="I90" s="102"/>
      <c r="J90" s="102"/>
      <c r="K90" s="102"/>
      <c r="L90" s="102"/>
      <c r="M90" s="102"/>
    </row>
    <row r="91" spans="1:19" x14ac:dyDescent="0.2">
      <c r="A91" s="102"/>
      <c r="B91" s="497" t="s">
        <v>236</v>
      </c>
      <c r="C91" s="497"/>
      <c r="D91" s="497"/>
      <c r="E91" s="502" t="s">
        <v>237</v>
      </c>
      <c r="F91" s="502"/>
      <c r="G91" s="502"/>
      <c r="H91" s="102"/>
      <c r="I91" s="102"/>
      <c r="J91" s="102"/>
      <c r="K91" s="102"/>
      <c r="L91" s="102"/>
      <c r="M91" s="102"/>
      <c r="N91" s="489" t="s">
        <v>21</v>
      </c>
      <c r="O91" s="490"/>
      <c r="P91" s="490"/>
      <c r="Q91" s="490"/>
      <c r="R91" s="493">
        <f>+M35+G45+S45+G54+S54+G60+S60+G69+S69+G78+S78+G84+S89</f>
        <v>0</v>
      </c>
      <c r="S91" s="494"/>
    </row>
    <row r="92" spans="1:19" ht="13.5" thickBot="1" x14ac:dyDescent="0.25">
      <c r="A92" s="102"/>
      <c r="B92" s="102"/>
      <c r="C92" s="102"/>
      <c r="D92" s="175"/>
      <c r="E92" s="102"/>
      <c r="F92" s="102"/>
      <c r="G92" s="102"/>
      <c r="H92" s="102"/>
      <c r="I92" s="102"/>
      <c r="J92" s="102"/>
      <c r="K92" s="102"/>
      <c r="L92" s="102"/>
      <c r="M92" s="102"/>
      <c r="N92" s="491"/>
      <c r="O92" s="492"/>
      <c r="P92" s="492"/>
      <c r="Q92" s="492"/>
      <c r="R92" s="495"/>
      <c r="S92" s="496"/>
    </row>
    <row r="93" spans="1:19" x14ac:dyDescent="0.2">
      <c r="A93" s="102"/>
      <c r="B93" s="212" t="s">
        <v>279</v>
      </c>
      <c r="C93" s="102"/>
      <c r="D93" s="175"/>
      <c r="E93" s="102"/>
      <c r="F93" s="102"/>
      <c r="G93" s="102"/>
      <c r="H93" s="102"/>
      <c r="I93" s="102"/>
      <c r="J93" s="102"/>
      <c r="K93" s="102"/>
      <c r="L93" s="102"/>
      <c r="M93" s="102"/>
      <c r="N93" s="102"/>
      <c r="O93" s="102"/>
      <c r="P93" s="102"/>
      <c r="Q93" s="102"/>
      <c r="R93" s="102"/>
      <c r="S93" s="102"/>
    </row>
    <row r="97" spans="5:5" x14ac:dyDescent="0.2">
      <c r="E97" s="176"/>
    </row>
  </sheetData>
  <sheetProtection algorithmName="SHA-512" hashValue="sWz3/ctMFBA3rpw+cHZRyob8Eh+qxiU56mhg4GxGFIMyd4jIiA7jOmheDuAVWrAulE6WgubHKzTe/xt7kV7vhA==" saltValue="1WpnHCm/V/qZRzMaAr6WlA==" spinCount="100000" sheet="1" objects="1" scenarios="1"/>
  <mergeCells count="197">
    <mergeCell ref="A1:S1"/>
    <mergeCell ref="A2:S2"/>
    <mergeCell ref="A3:N3"/>
    <mergeCell ref="O3:P3"/>
    <mergeCell ref="Q3:R3"/>
    <mergeCell ref="A5:C5"/>
    <mergeCell ref="D5:G5"/>
    <mergeCell ref="J5:M5"/>
    <mergeCell ref="N5:R5"/>
    <mergeCell ref="A11:C11"/>
    <mergeCell ref="D11:G11"/>
    <mergeCell ref="J11:M11"/>
    <mergeCell ref="N11:R11"/>
    <mergeCell ref="A13:S13"/>
    <mergeCell ref="A16:E16"/>
    <mergeCell ref="G16:K16"/>
    <mergeCell ref="A7:C7"/>
    <mergeCell ref="D7:G7"/>
    <mergeCell ref="J7:M7"/>
    <mergeCell ref="N7:R7"/>
    <mergeCell ref="A9:C9"/>
    <mergeCell ref="D9:G9"/>
    <mergeCell ref="J9:M9"/>
    <mergeCell ref="N9:R9"/>
    <mergeCell ref="J18:J19"/>
    <mergeCell ref="K18:M18"/>
    <mergeCell ref="N18:S18"/>
    <mergeCell ref="A28:J28"/>
    <mergeCell ref="A29:J29"/>
    <mergeCell ref="A30:J30"/>
    <mergeCell ref="A18:A19"/>
    <mergeCell ref="B18:B19"/>
    <mergeCell ref="C18:C19"/>
    <mergeCell ref="D18:G18"/>
    <mergeCell ref="H18:H19"/>
    <mergeCell ref="I18:I19"/>
    <mergeCell ref="B39:D39"/>
    <mergeCell ref="E39:F39"/>
    <mergeCell ref="J39:N39"/>
    <mergeCell ref="O39:R39"/>
    <mergeCell ref="B40:D40"/>
    <mergeCell ref="E40:F40"/>
    <mergeCell ref="J40:N40"/>
    <mergeCell ref="O40:R40"/>
    <mergeCell ref="G33:N33"/>
    <mergeCell ref="G34:L34"/>
    <mergeCell ref="M34:N34"/>
    <mergeCell ref="G35:L35"/>
    <mergeCell ref="M35:N35"/>
    <mergeCell ref="A38:G38"/>
    <mergeCell ref="I38:S38"/>
    <mergeCell ref="B43:D43"/>
    <mergeCell ref="E43:F43"/>
    <mergeCell ref="J43:N43"/>
    <mergeCell ref="O43:R43"/>
    <mergeCell ref="B44:D44"/>
    <mergeCell ref="E44:F44"/>
    <mergeCell ref="J44:N44"/>
    <mergeCell ref="O44:R44"/>
    <mergeCell ref="B41:D41"/>
    <mergeCell ref="E41:F41"/>
    <mergeCell ref="J41:N41"/>
    <mergeCell ref="O41:R41"/>
    <mergeCell ref="B42:D42"/>
    <mergeCell ref="E42:F42"/>
    <mergeCell ref="J42:N42"/>
    <mergeCell ref="O42:R42"/>
    <mergeCell ref="B49:D49"/>
    <mergeCell ref="E49:F49"/>
    <mergeCell ref="J49:N49"/>
    <mergeCell ref="O49:R49"/>
    <mergeCell ref="B50:D50"/>
    <mergeCell ref="E50:F50"/>
    <mergeCell ref="J50:N50"/>
    <mergeCell ref="O50:R50"/>
    <mergeCell ref="A45:F45"/>
    <mergeCell ref="I45:R45"/>
    <mergeCell ref="A47:G47"/>
    <mergeCell ref="I47:S47"/>
    <mergeCell ref="B48:D48"/>
    <mergeCell ref="E48:F48"/>
    <mergeCell ref="J48:N48"/>
    <mergeCell ref="O48:R48"/>
    <mergeCell ref="B53:D53"/>
    <mergeCell ref="E53:F53"/>
    <mergeCell ref="J53:N53"/>
    <mergeCell ref="O53:R53"/>
    <mergeCell ref="A54:F54"/>
    <mergeCell ref="I54:R54"/>
    <mergeCell ref="B51:D51"/>
    <mergeCell ref="E51:F51"/>
    <mergeCell ref="J51:N51"/>
    <mergeCell ref="O51:R51"/>
    <mergeCell ref="B52:D52"/>
    <mergeCell ref="E52:F52"/>
    <mergeCell ref="J52:N52"/>
    <mergeCell ref="O52:R52"/>
    <mergeCell ref="B58:D58"/>
    <mergeCell ref="E58:F58"/>
    <mergeCell ref="J58:N58"/>
    <mergeCell ref="O58:R58"/>
    <mergeCell ref="B59:D59"/>
    <mergeCell ref="E59:F59"/>
    <mergeCell ref="J59:N59"/>
    <mergeCell ref="O59:R59"/>
    <mergeCell ref="A56:G56"/>
    <mergeCell ref="I56:S56"/>
    <mergeCell ref="B57:D57"/>
    <mergeCell ref="E57:F57"/>
    <mergeCell ref="J57:N57"/>
    <mergeCell ref="O57:R57"/>
    <mergeCell ref="B64:D64"/>
    <mergeCell ref="E64:F64"/>
    <mergeCell ref="J64:N64"/>
    <mergeCell ref="O64:R64"/>
    <mergeCell ref="B65:D65"/>
    <mergeCell ref="E65:F65"/>
    <mergeCell ref="J65:N65"/>
    <mergeCell ref="O65:R65"/>
    <mergeCell ref="A60:F60"/>
    <mergeCell ref="I60:R60"/>
    <mergeCell ref="A62:G62"/>
    <mergeCell ref="I62:S62"/>
    <mergeCell ref="B63:D63"/>
    <mergeCell ref="E63:F63"/>
    <mergeCell ref="J63:N63"/>
    <mergeCell ref="O63:R63"/>
    <mergeCell ref="B68:D68"/>
    <mergeCell ref="E68:F68"/>
    <mergeCell ref="J68:N68"/>
    <mergeCell ref="O68:R68"/>
    <mergeCell ref="A69:F69"/>
    <mergeCell ref="I69:R69"/>
    <mergeCell ref="B66:D66"/>
    <mergeCell ref="E66:F66"/>
    <mergeCell ref="J66:N66"/>
    <mergeCell ref="O66:R66"/>
    <mergeCell ref="B67:D67"/>
    <mergeCell ref="E67:F67"/>
    <mergeCell ref="J67:N67"/>
    <mergeCell ref="O67:R67"/>
    <mergeCell ref="B73:D73"/>
    <mergeCell ref="E73:F73"/>
    <mergeCell ref="J73:N73"/>
    <mergeCell ref="O73:R73"/>
    <mergeCell ref="B74:D74"/>
    <mergeCell ref="E74:F74"/>
    <mergeCell ref="J74:N74"/>
    <mergeCell ref="O74:R74"/>
    <mergeCell ref="A71:G71"/>
    <mergeCell ref="I71:S71"/>
    <mergeCell ref="B72:D72"/>
    <mergeCell ref="E72:F72"/>
    <mergeCell ref="J72:N72"/>
    <mergeCell ref="O72:R72"/>
    <mergeCell ref="B77:D77"/>
    <mergeCell ref="E77:F77"/>
    <mergeCell ref="J77:N77"/>
    <mergeCell ref="O77:R77"/>
    <mergeCell ref="A78:F78"/>
    <mergeCell ref="I78:R78"/>
    <mergeCell ref="B75:D75"/>
    <mergeCell ref="E75:F75"/>
    <mergeCell ref="J75:N75"/>
    <mergeCell ref="O75:R75"/>
    <mergeCell ref="B76:D76"/>
    <mergeCell ref="E76:F76"/>
    <mergeCell ref="J76:N76"/>
    <mergeCell ref="O76:R76"/>
    <mergeCell ref="B83:F83"/>
    <mergeCell ref="J83:N83"/>
    <mergeCell ref="O83:R83"/>
    <mergeCell ref="A84:F84"/>
    <mergeCell ref="J84:N84"/>
    <mergeCell ref="O84:R84"/>
    <mergeCell ref="A80:G80"/>
    <mergeCell ref="I80:S80"/>
    <mergeCell ref="B81:F81"/>
    <mergeCell ref="J81:N81"/>
    <mergeCell ref="O81:R81"/>
    <mergeCell ref="B82:F82"/>
    <mergeCell ref="J82:N82"/>
    <mergeCell ref="O82:R82"/>
    <mergeCell ref="B91:D91"/>
    <mergeCell ref="E91:G91"/>
    <mergeCell ref="N91:Q92"/>
    <mergeCell ref="R91:S92"/>
    <mergeCell ref="A85:G90"/>
    <mergeCell ref="J85:N85"/>
    <mergeCell ref="O85:R85"/>
    <mergeCell ref="J86:N86"/>
    <mergeCell ref="O86:R86"/>
    <mergeCell ref="J87:N87"/>
    <mergeCell ref="O87:R87"/>
    <mergeCell ref="J88:N88"/>
    <mergeCell ref="O88:R88"/>
    <mergeCell ref="I89:R89"/>
  </mergeCells>
  <dataValidations count="6">
    <dataValidation type="decimal" allowBlank="1" showInputMessage="1" showErrorMessage="1" errorTitle="Error" error="Solo se permiten datos númericos" sqref="J20:J27">
      <formula1>0</formula1>
      <formula2>100</formula2>
    </dataValidation>
    <dataValidation type="decimal" allowBlank="1" showInputMessage="1" showErrorMessage="1" errorTitle="Error" error="Solo se permiten datos numericos" sqref="K20:L20">
      <formula1>0</formula1>
      <formula2>100</formula2>
    </dataValidation>
    <dataValidation type="decimal" allowBlank="1" showInputMessage="1" showErrorMessage="1" errorTitle="Error" error="Solo se permiten datos numericos." sqref="M20">
      <formula1>0</formula1>
      <formula2>100</formula2>
    </dataValidation>
    <dataValidation allowBlank="1" showInputMessage="1" showErrorMessage="1" errorTitle="Error" error="Seleccione un Item de la lista" sqref="B82"/>
    <dataValidation allowBlank="1" showInputMessage="1" showErrorMessage="1" errorTitle="Error" error="Seleccione una opción del listado" sqref="J82:N82"/>
    <dataValidation allowBlank="1" showInputMessage="1" showErrorMessage="1" errorTitle="Error" error="Seleccione el nivel educativo._x000a_Límite:_x000a_Pregrado[20 Horas]_x000a_Posgrado[30 Horas]" sqref="G64"/>
  </dataValidations>
  <pageMargins left="0.3" right="0.25" top="0.75" bottom="0.25" header="0.3" footer="0.3"/>
  <pageSetup paperSize="14" scale="66" orientation="landscape" r:id="rId1"/>
  <rowBreaks count="1" manualBreakCount="1">
    <brk id="55" max="16383" man="1"/>
  </rowBreaks>
  <drawing r:id="rId2"/>
  <extLst>
    <ext xmlns:x14="http://schemas.microsoft.com/office/spreadsheetml/2009/9/main" uri="{CCE6A557-97BC-4b89-ADB6-D9C93CAAB3DF}">
      <x14:dataValidations xmlns:xm="http://schemas.microsoft.com/office/excel/2006/main" count="18">
        <x14:dataValidation type="list" showInputMessage="1" showErrorMessage="1" errorTitle="Error" error="Seleccione un valor de la lista desplegable">
          <x14:formula1>
            <xm:f>INFORMACION!$A$2:$A$3</xm:f>
          </x14:formula1>
          <xm:sqref>B20:B26</xm:sqref>
        </x14:dataValidation>
        <x14:dataValidation type="list" showInputMessage="1" showErrorMessage="1">
          <x14:formula1>
            <xm:f>INFORMACION!$B$2:$B$3</xm:f>
          </x14:formula1>
          <xm:sqref>C20:C26</xm:sqref>
        </x14:dataValidation>
        <x14:dataValidation type="list" showInputMessage="1" showErrorMessage="1">
          <x14:formula1>
            <xm:f>INFORMACION!$C$2:$C$23</xm:f>
          </x14:formula1>
          <xm:sqref>I20:I27</xm:sqref>
        </x14:dataValidation>
        <x14:dataValidation type="list" showInputMessage="1" showErrorMessage="1" errorTitle="Error" error="Seleccione una opción de la lista desplegable">
          <x14:formula1>
            <xm:f>INFORMACION!$D$2:$D$7</xm:f>
          </x14:formula1>
          <xm:sqref>G20:G26</xm:sqref>
        </x14:dataValidation>
        <x14:dataValidation type="list" allowBlank="1" showInputMessage="1" showErrorMessage="1" errorTitle="Error" error="Seleccione el tipo de vinculación del listado">
          <x14:formula1>
            <xm:f>INFORMACION!$F$3:$F$4</xm:f>
          </x14:formula1>
          <xm:sqref>D9:G9</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una opción del listado">
          <x14:formula1>
            <xm:f>INFORMACION!$T$2:$T$4</xm:f>
          </x14:formula1>
          <xm:sqref>E17 G16</xm:sqref>
        </x14:dataValidation>
        <x14:dataValidation type="list" allowBlank="1" showInputMessage="1" showErrorMessage="1" errorTitle="Error" error="Seleccione un Item de la lista">
          <x14:formula1>
            <xm:f>INFORMACION!$W$2:$W$14</xm:f>
          </x14:formula1>
          <xm:sqref>B49:D53</xm:sqref>
        </x14:dataValidation>
        <x14:dataValidation type="list" allowBlank="1" showInputMessage="1" showErrorMessage="1" errorTitle="Error" error="Seleccione una opción del listado">
          <x14:formula1>
            <xm:f>INFORMACION!$X$2:$X$5</xm:f>
          </x14:formula1>
          <xm:sqref>J49:N53</xm:sqref>
        </x14:dataValidation>
        <x14:dataValidation type="list" allowBlank="1" showInputMessage="1" showErrorMessage="1" errorTitle="Error" error="Seleccione un Item de la lista">
          <x14:formula1>
            <xm:f>INFORMACION!$A$2:$A$3</xm:f>
          </x14:formula1>
          <xm:sqref>B64:D68</xm:sqref>
        </x14:dataValidation>
        <x14:dataValidation type="list" allowBlank="1" showInputMessage="1" showErrorMessage="1" errorTitle="Error" error="Seleccione una opción del listado">
          <x14:formula1>
            <xm:f>INFORMACION!$Y$2:$Y$4</xm:f>
          </x14:formula1>
          <xm:sqref>J64:N68</xm:sqref>
        </x14:dataValidation>
        <x14:dataValidation type="list" allowBlank="1" showInputMessage="1" showErrorMessage="1" errorTitle="Error" error="Seleccione un Item de la lista">
          <x14:formula1>
            <xm:f>INFORMACION!$Z$2:$Z$9</xm:f>
          </x14:formula1>
          <xm:sqref>B58:D59</xm:sqref>
        </x14:dataValidation>
        <x14:dataValidation type="list" allowBlank="1" showInputMessage="1" showErrorMessage="1" errorTitle="Error" error="Seleccione una opción del listado">
          <x14:formula1>
            <xm:f>INFORMACION!$AB$2:$AB$12</xm:f>
          </x14:formula1>
          <xm:sqref>J58:N59</xm:sqref>
        </x14:dataValidation>
        <x14:dataValidation type="list" allowBlank="1" showInputMessage="1" showErrorMessage="1" errorTitle="Error" error="Seleccione un Item de la lista">
          <x14:formula1>
            <xm:f>INFORMACION!$AC$2:$AC$8</xm:f>
          </x14:formula1>
          <xm:sqref>B73:D77</xm:sqref>
        </x14:dataValidation>
        <x14:dataValidation type="list" allowBlank="1" showInputMessage="1" showErrorMessage="1" errorTitle="Error" error="Seleccione una opción del listado">
          <x14:formula1>
            <xm:f>INFORMACION!$AD$2:$AD$5</xm:f>
          </x14:formula1>
          <xm:sqref>J73:N77</xm:sqref>
        </x14:dataValidation>
        <x14:dataValidation type="list" allowBlank="1" showInputMessage="1" showErrorMessage="1" errorTitle="Error" error="Seleccione una opción de la lista">
          <x14:formula1>
            <xm:f>INFORMACION!$AE$2:$AE$5</xm:f>
          </x14:formula1>
          <xm:sqref>B40:D44</xm:sqref>
        </x14:dataValidation>
        <x14:dataValidation type="list" allowBlank="1" showInputMessage="1" showErrorMessage="1" errorTitle="Error" error="Seleccione una opción de la lista">
          <x14:formula1>
            <xm:f>INFORMACION!$AF$2:$AF$3</xm:f>
          </x14:formula1>
          <xm:sqref>J40:N44</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97"/>
  <sheetViews>
    <sheetView zoomScale="90" zoomScaleNormal="90" workbookViewId="0">
      <selection activeCell="D7" sqref="D7:G7"/>
    </sheetView>
  </sheetViews>
  <sheetFormatPr baseColWidth="10" defaultColWidth="11.42578125" defaultRowHeight="12.75" x14ac:dyDescent="0.2"/>
  <cols>
    <col min="1" max="1" width="3.7109375" style="91" bestFit="1" customWidth="1"/>
    <col min="2" max="2" width="10" style="91" customWidth="1"/>
    <col min="3" max="3" width="9.5703125" style="91" customWidth="1"/>
    <col min="4" max="4" width="10.5703125" style="166" customWidth="1"/>
    <col min="5" max="5" width="54" style="91" customWidth="1"/>
    <col min="6" max="6" width="3.7109375" style="91" customWidth="1"/>
    <col min="7" max="7" width="26.28515625" style="91" customWidth="1"/>
    <col min="8" max="9" width="3.7109375" style="91" customWidth="1"/>
    <col min="10" max="10" width="5.5703125" style="91" bestFit="1" customWidth="1"/>
    <col min="11" max="11" width="6" style="91" bestFit="1" customWidth="1"/>
    <col min="12" max="13" width="6" style="91" customWidth="1"/>
    <col min="14" max="18" width="9.28515625" style="91" customWidth="1"/>
    <col min="19" max="19" width="10" style="91" customWidth="1"/>
    <col min="20" max="16384" width="11.42578125" style="91"/>
  </cols>
  <sheetData>
    <row r="1" spans="1:19" x14ac:dyDescent="0.2">
      <c r="A1" s="408" t="s">
        <v>24</v>
      </c>
      <c r="B1" s="409"/>
      <c r="C1" s="409"/>
      <c r="D1" s="409"/>
      <c r="E1" s="409"/>
      <c r="F1" s="409"/>
      <c r="G1" s="409"/>
      <c r="H1" s="409"/>
      <c r="I1" s="409"/>
      <c r="J1" s="409"/>
      <c r="K1" s="409"/>
      <c r="L1" s="409"/>
      <c r="M1" s="409"/>
      <c r="N1" s="409"/>
      <c r="O1" s="409"/>
      <c r="P1" s="409"/>
      <c r="Q1" s="409"/>
      <c r="R1" s="409"/>
      <c r="S1" s="410"/>
    </row>
    <row r="2" spans="1:19" ht="13.5" thickBot="1" x14ac:dyDescent="0.25">
      <c r="A2" s="377" t="s">
        <v>278</v>
      </c>
      <c r="B2" s="378"/>
      <c r="C2" s="378"/>
      <c r="D2" s="378"/>
      <c r="E2" s="378"/>
      <c r="F2" s="378"/>
      <c r="G2" s="378"/>
      <c r="H2" s="378"/>
      <c r="I2" s="378"/>
      <c r="J2" s="378"/>
      <c r="K2" s="378"/>
      <c r="L2" s="378"/>
      <c r="M2" s="378"/>
      <c r="N2" s="378"/>
      <c r="O2" s="378"/>
      <c r="P2" s="378"/>
      <c r="Q2" s="378"/>
      <c r="R2" s="378"/>
      <c r="S2" s="411"/>
    </row>
    <row r="3" spans="1:19" ht="13.5" thickBot="1" x14ac:dyDescent="0.25">
      <c r="A3" s="377" t="s">
        <v>153</v>
      </c>
      <c r="B3" s="378"/>
      <c r="C3" s="378"/>
      <c r="D3" s="378"/>
      <c r="E3" s="378"/>
      <c r="F3" s="378"/>
      <c r="G3" s="378"/>
      <c r="H3" s="378"/>
      <c r="I3" s="378"/>
      <c r="J3" s="378"/>
      <c r="K3" s="378"/>
      <c r="L3" s="378"/>
      <c r="M3" s="378"/>
      <c r="N3" s="378"/>
      <c r="O3" s="378" t="s">
        <v>0</v>
      </c>
      <c r="P3" s="411"/>
      <c r="Q3" s="434">
        <f>'RESUMEN-DPTO'!AK8</f>
        <v>0</v>
      </c>
      <c r="R3" s="435"/>
      <c r="S3" s="80"/>
    </row>
    <row r="4" spans="1:19" ht="13.5" thickBot="1" x14ac:dyDescent="0.25">
      <c r="A4" s="115"/>
      <c r="B4" s="103"/>
      <c r="C4" s="103"/>
      <c r="D4" s="116"/>
      <c r="E4" s="103"/>
      <c r="F4" s="103"/>
      <c r="G4" s="103"/>
      <c r="H4" s="103"/>
      <c r="I4" s="103"/>
      <c r="J4" s="103"/>
      <c r="K4" s="103"/>
      <c r="L4" s="103"/>
      <c r="M4" s="103"/>
      <c r="N4" s="103"/>
      <c r="O4" s="103"/>
      <c r="P4" s="103"/>
      <c r="Q4" s="103"/>
      <c r="R4" s="103"/>
      <c r="S4" s="80"/>
    </row>
    <row r="5" spans="1:19" ht="13.5" thickBot="1" x14ac:dyDescent="0.25">
      <c r="A5" s="377" t="s">
        <v>56</v>
      </c>
      <c r="B5" s="378"/>
      <c r="C5" s="378"/>
      <c r="D5" s="379">
        <f>'RESUMEN-DPTO'!D8:O8</f>
        <v>0</v>
      </c>
      <c r="E5" s="380"/>
      <c r="F5" s="380"/>
      <c r="G5" s="381"/>
      <c r="H5" s="103"/>
      <c r="I5" s="103"/>
      <c r="J5" s="386" t="s">
        <v>28</v>
      </c>
      <c r="K5" s="386"/>
      <c r="L5" s="386"/>
      <c r="M5" s="386"/>
      <c r="N5" s="379">
        <f>'RESUMEN-DPTO'!T8</f>
        <v>0</v>
      </c>
      <c r="O5" s="387"/>
      <c r="P5" s="387"/>
      <c r="Q5" s="387"/>
      <c r="R5" s="388"/>
      <c r="S5" s="80"/>
    </row>
    <row r="6" spans="1:19" ht="3" customHeight="1" thickBot="1" x14ac:dyDescent="0.25">
      <c r="A6" s="117"/>
      <c r="B6" s="118"/>
      <c r="C6" s="118"/>
      <c r="D6" s="116"/>
      <c r="E6" s="103"/>
      <c r="F6" s="103"/>
      <c r="G6" s="103"/>
      <c r="H6" s="103"/>
      <c r="I6" s="103"/>
      <c r="J6" s="203"/>
      <c r="K6" s="203"/>
      <c r="L6" s="203"/>
      <c r="M6" s="203"/>
      <c r="N6" s="103"/>
      <c r="O6" s="103"/>
      <c r="P6" s="103"/>
      <c r="Q6" s="103"/>
      <c r="R6" s="103"/>
      <c r="S6" s="80"/>
    </row>
    <row r="7" spans="1:19" ht="13.5" thickBot="1" x14ac:dyDescent="0.25">
      <c r="A7" s="377" t="s">
        <v>138</v>
      </c>
      <c r="B7" s="378"/>
      <c r="C7" s="378"/>
      <c r="D7" s="382"/>
      <c r="E7" s="383"/>
      <c r="F7" s="383"/>
      <c r="G7" s="384"/>
      <c r="H7" s="103"/>
      <c r="I7" s="103"/>
      <c r="J7" s="386" t="s">
        <v>55</v>
      </c>
      <c r="K7" s="386"/>
      <c r="L7" s="386"/>
      <c r="M7" s="386"/>
      <c r="N7" s="389"/>
      <c r="O7" s="390"/>
      <c r="P7" s="390"/>
      <c r="Q7" s="390"/>
      <c r="R7" s="391"/>
      <c r="S7" s="80"/>
    </row>
    <row r="8" spans="1:19" ht="2.25" customHeight="1" thickBot="1" x14ac:dyDescent="0.25">
      <c r="A8" s="117"/>
      <c r="B8" s="118"/>
      <c r="C8" s="118"/>
      <c r="D8" s="116"/>
      <c r="E8" s="103"/>
      <c r="F8" s="103"/>
      <c r="G8" s="103"/>
      <c r="H8" s="103"/>
      <c r="I8" s="103"/>
      <c r="J8" s="203"/>
      <c r="K8" s="203"/>
      <c r="L8" s="203"/>
      <c r="M8" s="203"/>
      <c r="N8" s="103"/>
      <c r="O8" s="103"/>
      <c r="P8" s="103"/>
      <c r="Q8" s="103"/>
      <c r="R8" s="103"/>
      <c r="S8" s="80"/>
    </row>
    <row r="9" spans="1:19" ht="13.5" thickBot="1" x14ac:dyDescent="0.25">
      <c r="A9" s="377" t="s">
        <v>42</v>
      </c>
      <c r="B9" s="378"/>
      <c r="C9" s="378"/>
      <c r="D9" s="385"/>
      <c r="E9" s="383"/>
      <c r="F9" s="383"/>
      <c r="G9" s="384"/>
      <c r="H9" s="103"/>
      <c r="I9" s="103"/>
      <c r="J9" s="386" t="s">
        <v>106</v>
      </c>
      <c r="K9" s="386"/>
      <c r="L9" s="386"/>
      <c r="M9" s="386"/>
      <c r="N9" s="392"/>
      <c r="O9" s="390"/>
      <c r="P9" s="390"/>
      <c r="Q9" s="390"/>
      <c r="R9" s="391"/>
      <c r="S9" s="80"/>
    </row>
    <row r="10" spans="1:19" ht="2.25" customHeight="1" thickBot="1" x14ac:dyDescent="0.25">
      <c r="A10" s="117"/>
      <c r="B10" s="118"/>
      <c r="C10" s="118"/>
      <c r="D10" s="116"/>
      <c r="E10" s="103"/>
      <c r="F10" s="103"/>
      <c r="G10" s="103"/>
      <c r="H10" s="103"/>
      <c r="I10" s="103"/>
      <c r="J10" s="118"/>
      <c r="K10" s="118"/>
      <c r="L10" s="118"/>
      <c r="M10" s="118"/>
      <c r="N10" s="103"/>
      <c r="O10" s="103"/>
      <c r="P10" s="103"/>
      <c r="Q10" s="103"/>
      <c r="R10" s="103"/>
      <c r="S10" s="80"/>
    </row>
    <row r="11" spans="1:19" ht="13.5" thickBot="1" x14ac:dyDescent="0.25">
      <c r="A11" s="377" t="s">
        <v>139</v>
      </c>
      <c r="B11" s="378"/>
      <c r="C11" s="378"/>
      <c r="D11" s="385"/>
      <c r="E11" s="383"/>
      <c r="F11" s="383"/>
      <c r="G11" s="384"/>
      <c r="H11" s="103"/>
      <c r="I11" s="103"/>
      <c r="J11" s="386" t="s">
        <v>109</v>
      </c>
      <c r="K11" s="386"/>
      <c r="L11" s="386"/>
      <c r="M11" s="386"/>
      <c r="N11" s="393"/>
      <c r="O11" s="394"/>
      <c r="P11" s="394"/>
      <c r="Q11" s="394"/>
      <c r="R11" s="395"/>
      <c r="S11" s="80"/>
    </row>
    <row r="12" spans="1:19" ht="6.75" customHeight="1" thickBot="1" x14ac:dyDescent="0.25">
      <c r="A12" s="120"/>
      <c r="B12" s="104"/>
      <c r="C12" s="104"/>
      <c r="D12" s="121"/>
      <c r="E12" s="104"/>
      <c r="F12" s="104"/>
      <c r="G12" s="104"/>
      <c r="H12" s="104"/>
      <c r="I12" s="104"/>
      <c r="J12" s="104"/>
      <c r="K12" s="104"/>
      <c r="L12" s="104"/>
      <c r="M12" s="104"/>
      <c r="N12" s="104"/>
      <c r="O12" s="104"/>
      <c r="P12" s="104"/>
      <c r="Q12" s="104"/>
      <c r="R12" s="104"/>
      <c r="S12" s="81"/>
    </row>
    <row r="13" spans="1:19" ht="13.5" thickBot="1" x14ac:dyDescent="0.25">
      <c r="A13" s="405" t="s">
        <v>26</v>
      </c>
      <c r="B13" s="406"/>
      <c r="C13" s="406"/>
      <c r="D13" s="406"/>
      <c r="E13" s="406"/>
      <c r="F13" s="406"/>
      <c r="G13" s="406"/>
      <c r="H13" s="406"/>
      <c r="I13" s="406"/>
      <c r="J13" s="406"/>
      <c r="K13" s="406"/>
      <c r="L13" s="406"/>
      <c r="M13" s="406"/>
      <c r="N13" s="406"/>
      <c r="O13" s="406"/>
      <c r="P13" s="406"/>
      <c r="Q13" s="406"/>
      <c r="R13" s="406"/>
      <c r="S13" s="407"/>
    </row>
    <row r="14" spans="1:19" ht="4.5" customHeight="1" thickBot="1" x14ac:dyDescent="0.25">
      <c r="A14" s="122"/>
      <c r="B14" s="105"/>
      <c r="C14" s="105"/>
      <c r="D14" s="105"/>
      <c r="E14" s="105"/>
      <c r="F14" s="105"/>
      <c r="G14" s="105"/>
      <c r="H14" s="105"/>
      <c r="I14" s="105"/>
      <c r="J14" s="105"/>
      <c r="K14" s="105"/>
      <c r="L14" s="105"/>
      <c r="M14" s="105"/>
      <c r="N14" s="105"/>
      <c r="O14" s="105"/>
      <c r="P14" s="105"/>
      <c r="Q14" s="105"/>
      <c r="R14" s="105"/>
      <c r="S14" s="82"/>
    </row>
    <row r="15" spans="1:19" s="124" customFormat="1" ht="3" customHeight="1" thickBot="1" x14ac:dyDescent="0.25">
      <c r="A15" s="208"/>
      <c r="B15" s="209"/>
      <c r="C15" s="209"/>
      <c r="D15" s="209"/>
      <c r="E15" s="209"/>
      <c r="F15" s="209"/>
      <c r="G15" s="209"/>
      <c r="H15" s="209"/>
      <c r="I15" s="209"/>
      <c r="J15" s="209"/>
      <c r="K15" s="209"/>
      <c r="L15" s="209"/>
      <c r="M15" s="209"/>
      <c r="N15" s="209"/>
      <c r="O15" s="209"/>
      <c r="P15" s="209"/>
      <c r="Q15" s="209"/>
      <c r="R15" s="209"/>
      <c r="S15" s="83"/>
    </row>
    <row r="16" spans="1:19" s="124" customFormat="1" ht="13.5" thickBot="1" x14ac:dyDescent="0.25">
      <c r="A16" s="429" t="s">
        <v>273</v>
      </c>
      <c r="B16" s="430"/>
      <c r="C16" s="430"/>
      <c r="D16" s="430"/>
      <c r="E16" s="430"/>
      <c r="F16" s="100"/>
      <c r="G16" s="431" t="s">
        <v>145</v>
      </c>
      <c r="H16" s="432"/>
      <c r="I16" s="432"/>
      <c r="J16" s="432"/>
      <c r="K16" s="433"/>
      <c r="L16" s="209"/>
      <c r="M16" s="209"/>
      <c r="N16" s="209"/>
      <c r="O16" s="209"/>
      <c r="P16" s="209"/>
      <c r="Q16" s="209"/>
      <c r="R16" s="209"/>
      <c r="S16" s="83"/>
    </row>
    <row r="17" spans="1:19" s="124" customFormat="1" ht="3" customHeight="1" thickBot="1" x14ac:dyDescent="0.25">
      <c r="A17" s="208"/>
      <c r="B17" s="209"/>
      <c r="C17" s="209"/>
      <c r="D17" s="209"/>
      <c r="E17" s="209"/>
      <c r="F17" s="209"/>
      <c r="G17" s="209"/>
      <c r="H17" s="209"/>
      <c r="I17" s="209"/>
      <c r="J17" s="209"/>
      <c r="K17" s="209"/>
      <c r="L17" s="209"/>
      <c r="M17" s="209"/>
      <c r="N17" s="209"/>
      <c r="O17" s="209"/>
      <c r="P17" s="209"/>
      <c r="Q17" s="209"/>
      <c r="R17" s="209"/>
      <c r="S17" s="83"/>
    </row>
    <row r="18" spans="1:19" x14ac:dyDescent="0.2">
      <c r="A18" s="376" t="s">
        <v>25</v>
      </c>
      <c r="B18" s="413" t="s">
        <v>264</v>
      </c>
      <c r="C18" s="415" t="s">
        <v>265</v>
      </c>
      <c r="D18" s="423" t="s">
        <v>143</v>
      </c>
      <c r="E18" s="424"/>
      <c r="F18" s="424"/>
      <c r="G18" s="425"/>
      <c r="H18" s="417" t="s">
        <v>260</v>
      </c>
      <c r="I18" s="419" t="s">
        <v>261</v>
      </c>
      <c r="J18" s="421" t="s">
        <v>262</v>
      </c>
      <c r="K18" s="376" t="s">
        <v>263</v>
      </c>
      <c r="L18" s="374"/>
      <c r="M18" s="375"/>
      <c r="N18" s="373" t="s">
        <v>123</v>
      </c>
      <c r="O18" s="374"/>
      <c r="P18" s="374"/>
      <c r="Q18" s="374"/>
      <c r="R18" s="374"/>
      <c r="S18" s="375"/>
    </row>
    <row r="19" spans="1:19" ht="63.75" customHeight="1" thickBot="1" x14ac:dyDescent="0.25">
      <c r="A19" s="412"/>
      <c r="B19" s="414"/>
      <c r="C19" s="416"/>
      <c r="D19" s="44" t="s">
        <v>266</v>
      </c>
      <c r="E19" s="42" t="s">
        <v>257</v>
      </c>
      <c r="F19" s="207" t="s">
        <v>258</v>
      </c>
      <c r="G19" s="78" t="s">
        <v>259</v>
      </c>
      <c r="H19" s="418"/>
      <c r="I19" s="420"/>
      <c r="J19" s="422"/>
      <c r="K19" s="206" t="s">
        <v>142</v>
      </c>
      <c r="L19" s="207" t="s">
        <v>140</v>
      </c>
      <c r="M19" s="84" t="s">
        <v>141</v>
      </c>
      <c r="N19" s="126" t="s">
        <v>134</v>
      </c>
      <c r="O19" s="205" t="s">
        <v>135</v>
      </c>
      <c r="P19" s="207" t="s">
        <v>125</v>
      </c>
      <c r="Q19" s="207" t="s">
        <v>136</v>
      </c>
      <c r="R19" s="207" t="s">
        <v>124</v>
      </c>
      <c r="S19" s="84" t="s">
        <v>137</v>
      </c>
    </row>
    <row r="20" spans="1:19" x14ac:dyDescent="0.2">
      <c r="A20" s="128">
        <v>1</v>
      </c>
      <c r="B20" s="129"/>
      <c r="C20" s="129"/>
      <c r="D20" s="130"/>
      <c r="E20" s="131"/>
      <c r="F20" s="131"/>
      <c r="G20" s="107"/>
      <c r="H20" s="132"/>
      <c r="I20" s="129"/>
      <c r="J20" s="133"/>
      <c r="K20" s="132"/>
      <c r="L20" s="129"/>
      <c r="M20" s="133"/>
      <c r="N20" s="134">
        <f>IFERROR((K20+L20+M20),0)</f>
        <v>0</v>
      </c>
      <c r="O20" s="135">
        <f>IFERROR((N20*I20)*(J20/100),0)</f>
        <v>0</v>
      </c>
      <c r="P20" s="135">
        <f>IFERROR(((IF(I20&gt;=16,15,((I20*15)/16))*J20)/100)/H20,0)</f>
        <v>0</v>
      </c>
      <c r="Q20" s="135">
        <f>IFERROR(((IF(I20&gt;=16,30,((I20*30)/16))*J20)/100)/H20,0)</f>
        <v>0</v>
      </c>
      <c r="R20" s="136">
        <f>IFERROR(IF(B20="Pregrado",((IF(I20&gt;=16,VLOOKUP('P32'!G20,INFORMACION!$D:$E,2,FALSE)*N20,((VLOOKUP('P32'!G20,INFORMACION!$D:$E,2,FALSE)*N20)*I20)/16)))*(J20/100),((IF(I20&gt;=16,(VLOOKUP('P32'!G20,INFORMACION!$D:$E,2,FALSE)+10)*N20,(((VLOOKUP('P32'!G20,INFORMACION!$D:$E,2,FALSE)+10)*N20)*I20)/16)))*(J20/100)),0)</f>
        <v>0</v>
      </c>
      <c r="S20" s="85">
        <f>IFERROR(O20+P20+Q20+R20,0)</f>
        <v>0</v>
      </c>
    </row>
    <row r="21" spans="1:19" x14ac:dyDescent="0.2">
      <c r="A21" s="137">
        <v>2</v>
      </c>
      <c r="B21" s="138"/>
      <c r="C21" s="138"/>
      <c r="D21" s="139"/>
      <c r="E21" s="140"/>
      <c r="F21" s="138"/>
      <c r="G21" s="108"/>
      <c r="H21" s="141"/>
      <c r="I21" s="138"/>
      <c r="J21" s="142"/>
      <c r="K21" s="141"/>
      <c r="L21" s="138"/>
      <c r="M21" s="142"/>
      <c r="N21" s="143">
        <f t="shared" ref="N21:N26" si="0">IFERROR((K21+L21+M21),0)</f>
        <v>0</v>
      </c>
      <c r="O21" s="144">
        <f t="shared" ref="O21:O26" si="1">IFERROR((N21*I21)*(J21/100),0)</f>
        <v>0</v>
      </c>
      <c r="P21" s="144">
        <f t="shared" ref="P21:P26" si="2">IFERROR(((IF(I21&gt;=16,15,((I21*15)/16))*J21)/100)/H21,0)</f>
        <v>0</v>
      </c>
      <c r="Q21" s="144">
        <f t="shared" ref="Q21:Q26" si="3">IFERROR(((IF(I21&gt;=16,30,((I21*30)/16))*J21)/100)/H21,0)</f>
        <v>0</v>
      </c>
      <c r="R21" s="145">
        <f>IFERROR(IF(B21="Pregrado",((IF(I21&gt;=16,VLOOKUP('P32'!G21,INFORMACION!$D:$E,2,FALSE)*N21,((VLOOKUP('P32'!G21,INFORMACION!$D:$E,2,FALSE)*N21)*I21)/16)))*(J21/100),((IF(I21&gt;=16,(VLOOKUP('P32'!G21,INFORMACION!$D:$E,2,FALSE)+10)*N21,(((VLOOKUP('P32'!G21,INFORMACION!$D:$E,2,FALSE)+10)*N21)*I21)/16)))*(J21/100)),0)</f>
        <v>0</v>
      </c>
      <c r="S21" s="86">
        <f t="shared" ref="S21:S26" si="4">IFERROR(O21+P21+Q21+R21,0)</f>
        <v>0</v>
      </c>
    </row>
    <row r="22" spans="1:19" x14ac:dyDescent="0.2">
      <c r="A22" s="137">
        <v>3</v>
      </c>
      <c r="B22" s="138"/>
      <c r="C22" s="138"/>
      <c r="D22" s="139"/>
      <c r="E22" s="140"/>
      <c r="F22" s="138"/>
      <c r="G22" s="108"/>
      <c r="H22" s="141"/>
      <c r="I22" s="138"/>
      <c r="J22" s="142"/>
      <c r="K22" s="141"/>
      <c r="L22" s="138"/>
      <c r="M22" s="142"/>
      <c r="N22" s="143">
        <f t="shared" si="0"/>
        <v>0</v>
      </c>
      <c r="O22" s="144">
        <f t="shared" si="1"/>
        <v>0</v>
      </c>
      <c r="P22" s="144">
        <f t="shared" si="2"/>
        <v>0</v>
      </c>
      <c r="Q22" s="144">
        <f t="shared" si="3"/>
        <v>0</v>
      </c>
      <c r="R22" s="145">
        <f>IFERROR(IF(B22="Pregrado",((IF(I22&gt;=16,VLOOKUP('P32'!G22,INFORMACION!$D:$E,2,FALSE)*N22,((VLOOKUP('P32'!G22,INFORMACION!$D:$E,2,FALSE)*N22)*I22)/16)))*(J22/100),((IF(I22&gt;=16,(VLOOKUP('P32'!G22,INFORMACION!$D:$E,2,FALSE)+10)*N22,(((VLOOKUP('P32'!G22,INFORMACION!$D:$E,2,FALSE)+10)*N22)*I22)/16)))*(J22/100)),0)</f>
        <v>0</v>
      </c>
      <c r="S22" s="86">
        <f t="shared" si="4"/>
        <v>0</v>
      </c>
    </row>
    <row r="23" spans="1:19" x14ac:dyDescent="0.2">
      <c r="A23" s="137">
        <v>4</v>
      </c>
      <c r="B23" s="138"/>
      <c r="C23" s="138"/>
      <c r="D23" s="139"/>
      <c r="E23" s="140"/>
      <c r="F23" s="138"/>
      <c r="G23" s="108"/>
      <c r="H23" s="141"/>
      <c r="I23" s="138"/>
      <c r="J23" s="142"/>
      <c r="K23" s="141"/>
      <c r="L23" s="138"/>
      <c r="M23" s="142"/>
      <c r="N23" s="143">
        <f t="shared" si="0"/>
        <v>0</v>
      </c>
      <c r="O23" s="144">
        <f t="shared" si="1"/>
        <v>0</v>
      </c>
      <c r="P23" s="144">
        <f t="shared" si="2"/>
        <v>0</v>
      </c>
      <c r="Q23" s="144">
        <f t="shared" si="3"/>
        <v>0</v>
      </c>
      <c r="R23" s="145">
        <f>IFERROR(IF(B23="Pregrado",((IF(I23&gt;=16,VLOOKUP('P32'!G23,INFORMACION!$D:$E,2,FALSE)*N23,((VLOOKUP('P32'!G23,INFORMACION!$D:$E,2,FALSE)*N23)*I23)/16)))*(J23/100),((IF(I23&gt;=16,(VLOOKUP('P32'!G23,INFORMACION!$D:$E,2,FALSE)+10)*N23,(((VLOOKUP('P32'!G23,INFORMACION!$D:$E,2,FALSE)+10)*N23)*I23)/16)))*(J23/100)),0)</f>
        <v>0</v>
      </c>
      <c r="S23" s="86">
        <f t="shared" si="4"/>
        <v>0</v>
      </c>
    </row>
    <row r="24" spans="1:19" x14ac:dyDescent="0.2">
      <c r="A24" s="137">
        <v>5</v>
      </c>
      <c r="B24" s="138"/>
      <c r="C24" s="138"/>
      <c r="D24" s="139"/>
      <c r="E24" s="140"/>
      <c r="F24" s="138"/>
      <c r="G24" s="108"/>
      <c r="H24" s="141"/>
      <c r="I24" s="138"/>
      <c r="J24" s="142"/>
      <c r="K24" s="141"/>
      <c r="L24" s="138"/>
      <c r="M24" s="142"/>
      <c r="N24" s="143">
        <f t="shared" si="0"/>
        <v>0</v>
      </c>
      <c r="O24" s="144">
        <f t="shared" si="1"/>
        <v>0</v>
      </c>
      <c r="P24" s="144">
        <f t="shared" si="2"/>
        <v>0</v>
      </c>
      <c r="Q24" s="144">
        <f t="shared" si="3"/>
        <v>0</v>
      </c>
      <c r="R24" s="145">
        <f>IFERROR(IF(B24="Pregrado",((IF(I24&gt;=16,VLOOKUP('P32'!G24,INFORMACION!$D:$E,2,FALSE)*N24,((VLOOKUP('P32'!G24,INFORMACION!$D:$E,2,FALSE)*N24)*I24)/16)))*(J24/100),((IF(I24&gt;=16,(VLOOKUP('P32'!G24,INFORMACION!$D:$E,2,FALSE)+10)*N24,(((VLOOKUP('P32'!G24,INFORMACION!$D:$E,2,FALSE)+10)*N24)*I24)/16)))*(J24/100)),0)</f>
        <v>0</v>
      </c>
      <c r="S24" s="86">
        <f t="shared" si="4"/>
        <v>0</v>
      </c>
    </row>
    <row r="25" spans="1:19" x14ac:dyDescent="0.2">
      <c r="A25" s="137">
        <v>6</v>
      </c>
      <c r="B25" s="138"/>
      <c r="C25" s="138"/>
      <c r="D25" s="139"/>
      <c r="E25" s="138"/>
      <c r="F25" s="138"/>
      <c r="G25" s="108"/>
      <c r="H25" s="141"/>
      <c r="I25" s="138"/>
      <c r="J25" s="142"/>
      <c r="K25" s="141"/>
      <c r="L25" s="138"/>
      <c r="M25" s="142"/>
      <c r="N25" s="143">
        <f t="shared" si="0"/>
        <v>0</v>
      </c>
      <c r="O25" s="144">
        <f t="shared" si="1"/>
        <v>0</v>
      </c>
      <c r="P25" s="144">
        <f t="shared" si="2"/>
        <v>0</v>
      </c>
      <c r="Q25" s="144">
        <f t="shared" si="3"/>
        <v>0</v>
      </c>
      <c r="R25" s="145">
        <f>IFERROR(IF(B25="Pregrado",((IF(I25&gt;=16,VLOOKUP('P32'!G25,INFORMACION!$D:$E,2,FALSE)*N25,((VLOOKUP('P32'!G25,INFORMACION!$D:$E,2,FALSE)*N25)*I25)/16)))*(J25/100),((IF(I25&gt;=16,(VLOOKUP('P32'!G25,INFORMACION!$D:$E,2,FALSE)+10)*N25,(((VLOOKUP('P32'!G25,INFORMACION!$D:$E,2,FALSE)+10)*N25)*I25)/16)))*(J25/100)),0)</f>
        <v>0</v>
      </c>
      <c r="S25" s="86">
        <f t="shared" si="4"/>
        <v>0</v>
      </c>
    </row>
    <row r="26" spans="1:19" ht="13.5" thickBot="1" x14ac:dyDescent="0.25">
      <c r="A26" s="146">
        <v>7</v>
      </c>
      <c r="B26" s="147"/>
      <c r="C26" s="147"/>
      <c r="D26" s="148"/>
      <c r="E26" s="147"/>
      <c r="F26" s="147"/>
      <c r="G26" s="109"/>
      <c r="H26" s="149"/>
      <c r="I26" s="147"/>
      <c r="J26" s="150"/>
      <c r="K26" s="149"/>
      <c r="L26" s="147"/>
      <c r="M26" s="150"/>
      <c r="N26" s="151">
        <f t="shared" si="0"/>
        <v>0</v>
      </c>
      <c r="O26" s="152">
        <f t="shared" si="1"/>
        <v>0</v>
      </c>
      <c r="P26" s="152">
        <f t="shared" si="2"/>
        <v>0</v>
      </c>
      <c r="Q26" s="152">
        <f t="shared" si="3"/>
        <v>0</v>
      </c>
      <c r="R26" s="153">
        <f>IFERROR(IF(B26="Pregrado",((IF(I26&gt;=16,VLOOKUP('P32'!G26,INFORMACION!$D:$E,2,FALSE)*N26,((VLOOKUP('P32'!G26,INFORMACION!$D:$E,2,FALSE)*N26)*I26)/16)))*(J26/100),((IF(I26&gt;=16,(VLOOKUP('P32'!G26,INFORMACION!$D:$E,2,FALSE)+10)*N26,(((VLOOKUP('P32'!G26,INFORMACION!$D:$E,2,FALSE)+10)*N26)*I26)/16)))*(J26/100)),0)</f>
        <v>0</v>
      </c>
      <c r="S26" s="87">
        <f t="shared" si="4"/>
        <v>0</v>
      </c>
    </row>
    <row r="27" spans="1:19" ht="1.5" customHeight="1" thickBot="1" x14ac:dyDescent="0.25">
      <c r="A27" s="154"/>
      <c r="B27" s="155"/>
      <c r="C27" s="110"/>
      <c r="D27" s="156" t="s">
        <v>270</v>
      </c>
      <c r="E27" s="155"/>
      <c r="F27" s="155"/>
      <c r="G27" s="110"/>
      <c r="H27" s="157">
        <v>1</v>
      </c>
      <c r="I27" s="158">
        <v>16</v>
      </c>
      <c r="J27" s="159">
        <v>100</v>
      </c>
      <c r="K27" s="154"/>
      <c r="L27" s="155"/>
      <c r="M27" s="88"/>
      <c r="N27" s="160"/>
      <c r="O27" s="155"/>
      <c r="P27" s="155"/>
      <c r="Q27" s="155"/>
      <c r="R27" s="155"/>
      <c r="S27" s="88"/>
    </row>
    <row r="28" spans="1:19" ht="15.75" thickBot="1" x14ac:dyDescent="0.25">
      <c r="A28" s="426" t="s">
        <v>144</v>
      </c>
      <c r="B28" s="427"/>
      <c r="C28" s="427"/>
      <c r="D28" s="427"/>
      <c r="E28" s="427"/>
      <c r="F28" s="427"/>
      <c r="G28" s="427"/>
      <c r="H28" s="427"/>
      <c r="I28" s="427"/>
      <c r="J28" s="428"/>
      <c r="K28" s="161">
        <f>SUM(K20:K26)</f>
        <v>0</v>
      </c>
      <c r="L28" s="162">
        <f t="shared" ref="L28:S28" si="5">SUM(L20:L26)</f>
        <v>0</v>
      </c>
      <c r="M28" s="89">
        <f t="shared" si="5"/>
        <v>0</v>
      </c>
      <c r="N28" s="163">
        <f t="shared" si="5"/>
        <v>0</v>
      </c>
      <c r="O28" s="162">
        <f t="shared" si="5"/>
        <v>0</v>
      </c>
      <c r="P28" s="162">
        <f t="shared" si="5"/>
        <v>0</v>
      </c>
      <c r="Q28" s="162">
        <f t="shared" si="5"/>
        <v>0</v>
      </c>
      <c r="R28" s="162">
        <f t="shared" si="5"/>
        <v>0</v>
      </c>
      <c r="S28" s="89">
        <f t="shared" si="5"/>
        <v>0</v>
      </c>
    </row>
    <row r="29" spans="1:19" ht="15.75" thickBot="1" x14ac:dyDescent="0.25">
      <c r="A29" s="426" t="s">
        <v>150</v>
      </c>
      <c r="B29" s="427"/>
      <c r="C29" s="427"/>
      <c r="D29" s="427"/>
      <c r="E29" s="427"/>
      <c r="F29" s="427"/>
      <c r="G29" s="427"/>
      <c r="H29" s="427"/>
      <c r="I29" s="427"/>
      <c r="J29" s="428"/>
      <c r="K29" s="161">
        <v>0</v>
      </c>
      <c r="L29" s="162">
        <v>0</v>
      </c>
      <c r="M29" s="89">
        <v>0</v>
      </c>
      <c r="N29" s="163">
        <v>0</v>
      </c>
      <c r="O29" s="162">
        <v>0</v>
      </c>
      <c r="P29" s="162">
        <f>VLOOKUP(G16,INFORMACION!T:V,2,FALSE)</f>
        <v>0</v>
      </c>
      <c r="Q29" s="162">
        <f>VLOOKUP(G16,INFORMACION!T:V,3,FALSE)</f>
        <v>0</v>
      </c>
      <c r="R29" s="162">
        <v>0</v>
      </c>
      <c r="S29" s="89">
        <f>SUM(P29:Q29)</f>
        <v>0</v>
      </c>
    </row>
    <row r="30" spans="1:19" ht="15.75" thickBot="1" x14ac:dyDescent="0.25">
      <c r="A30" s="426" t="s">
        <v>274</v>
      </c>
      <c r="B30" s="427"/>
      <c r="C30" s="427"/>
      <c r="D30" s="427"/>
      <c r="E30" s="427"/>
      <c r="F30" s="427"/>
      <c r="G30" s="427"/>
      <c r="H30" s="427"/>
      <c r="I30" s="427"/>
      <c r="J30" s="428"/>
      <c r="K30" s="161">
        <f>SUM(K28:K29)</f>
        <v>0</v>
      </c>
      <c r="L30" s="162">
        <f t="shared" ref="L30:S30" si="6">SUM(L28:L29)</f>
        <v>0</v>
      </c>
      <c r="M30" s="89">
        <f t="shared" si="6"/>
        <v>0</v>
      </c>
      <c r="N30" s="163">
        <f t="shared" si="6"/>
        <v>0</v>
      </c>
      <c r="O30" s="162">
        <f t="shared" si="6"/>
        <v>0</v>
      </c>
      <c r="P30" s="162">
        <f t="shared" si="6"/>
        <v>0</v>
      </c>
      <c r="Q30" s="162">
        <f t="shared" si="6"/>
        <v>0</v>
      </c>
      <c r="R30" s="162">
        <f t="shared" si="6"/>
        <v>0</v>
      </c>
      <c r="S30" s="89">
        <f t="shared" si="6"/>
        <v>0</v>
      </c>
    </row>
    <row r="31" spans="1:19" ht="10.5" customHeight="1" x14ac:dyDescent="0.2">
      <c r="A31" s="164"/>
      <c r="B31" s="111"/>
      <c r="C31" s="111"/>
      <c r="D31" s="165"/>
      <c r="E31" s="111"/>
      <c r="F31" s="111"/>
      <c r="G31" s="111"/>
      <c r="H31" s="111"/>
      <c r="I31" s="111"/>
      <c r="J31" s="111"/>
      <c r="K31" s="111"/>
      <c r="L31" s="111"/>
      <c r="M31" s="111"/>
      <c r="N31" s="111"/>
      <c r="O31" s="111"/>
      <c r="P31" s="111"/>
      <c r="Q31" s="111"/>
      <c r="R31" s="111"/>
      <c r="S31" s="90"/>
    </row>
    <row r="32" spans="1:19" ht="13.5" thickBot="1" x14ac:dyDescent="0.25"/>
    <row r="33" spans="1:19" ht="13.5" thickBot="1" x14ac:dyDescent="0.25">
      <c r="G33" s="402" t="s">
        <v>152</v>
      </c>
      <c r="H33" s="403"/>
      <c r="I33" s="403"/>
      <c r="J33" s="403"/>
      <c r="K33" s="403"/>
      <c r="L33" s="403"/>
      <c r="M33" s="403"/>
      <c r="N33" s="404"/>
      <c r="Q33" s="124"/>
    </row>
    <row r="34" spans="1:19" ht="13.5" thickBot="1" x14ac:dyDescent="0.25">
      <c r="G34" s="400" t="s">
        <v>151</v>
      </c>
      <c r="H34" s="396"/>
      <c r="I34" s="396"/>
      <c r="J34" s="396"/>
      <c r="K34" s="396"/>
      <c r="L34" s="401"/>
      <c r="M34" s="400" t="s">
        <v>126</v>
      </c>
      <c r="N34" s="444"/>
      <c r="Q34" s="100"/>
    </row>
    <row r="35" spans="1:19" ht="16.5" thickBot="1" x14ac:dyDescent="0.25">
      <c r="G35" s="397" t="s">
        <v>275</v>
      </c>
      <c r="H35" s="398"/>
      <c r="I35" s="398"/>
      <c r="J35" s="398"/>
      <c r="K35" s="398"/>
      <c r="L35" s="399"/>
      <c r="M35" s="445">
        <f>S30</f>
        <v>0</v>
      </c>
      <c r="N35" s="446"/>
      <c r="Q35" s="124"/>
    </row>
    <row r="36" spans="1:19" x14ac:dyDescent="0.2">
      <c r="G36" s="112"/>
      <c r="H36" s="112"/>
      <c r="I36" s="112"/>
      <c r="J36" s="112"/>
      <c r="K36" s="112"/>
      <c r="L36" s="112"/>
      <c r="M36" s="167"/>
      <c r="N36" s="167"/>
      <c r="Q36" s="124"/>
    </row>
    <row r="37" spans="1:19" ht="13.5" thickBot="1" x14ac:dyDescent="0.25">
      <c r="G37" s="112"/>
      <c r="H37" s="112"/>
      <c r="I37" s="112"/>
      <c r="J37" s="112"/>
      <c r="K37" s="112"/>
      <c r="L37" s="112"/>
      <c r="M37" s="167"/>
      <c r="N37" s="167"/>
      <c r="Q37" s="124"/>
    </row>
    <row r="38" spans="1:19" ht="13.5" thickBot="1" x14ac:dyDescent="0.25">
      <c r="A38" s="405" t="s">
        <v>38</v>
      </c>
      <c r="B38" s="406"/>
      <c r="C38" s="406"/>
      <c r="D38" s="406"/>
      <c r="E38" s="406"/>
      <c r="F38" s="406"/>
      <c r="G38" s="407"/>
      <c r="H38" s="97"/>
      <c r="I38" s="402" t="s">
        <v>157</v>
      </c>
      <c r="J38" s="403"/>
      <c r="K38" s="403"/>
      <c r="L38" s="403"/>
      <c r="M38" s="403"/>
      <c r="N38" s="403"/>
      <c r="O38" s="403"/>
      <c r="P38" s="403"/>
      <c r="Q38" s="403"/>
      <c r="R38" s="403"/>
      <c r="S38" s="404"/>
    </row>
    <row r="39" spans="1:19" ht="13.5" thickBot="1" x14ac:dyDescent="0.25">
      <c r="A39" s="204" t="s">
        <v>25</v>
      </c>
      <c r="B39" s="396" t="s">
        <v>121</v>
      </c>
      <c r="C39" s="396"/>
      <c r="D39" s="396"/>
      <c r="E39" s="396" t="s">
        <v>154</v>
      </c>
      <c r="F39" s="396"/>
      <c r="G39" s="210" t="s">
        <v>155</v>
      </c>
      <c r="I39" s="92" t="s">
        <v>25</v>
      </c>
      <c r="J39" s="400" t="s">
        <v>121</v>
      </c>
      <c r="K39" s="396"/>
      <c r="L39" s="396"/>
      <c r="M39" s="396"/>
      <c r="N39" s="444"/>
      <c r="O39" s="451" t="s">
        <v>154</v>
      </c>
      <c r="P39" s="452"/>
      <c r="Q39" s="452"/>
      <c r="R39" s="453"/>
      <c r="S39" s="92" t="s">
        <v>159</v>
      </c>
    </row>
    <row r="40" spans="1:19" ht="20.100000000000001" customHeight="1" x14ac:dyDescent="0.2">
      <c r="A40" s="169">
        <v>1</v>
      </c>
      <c r="B40" s="450"/>
      <c r="C40" s="450"/>
      <c r="D40" s="450"/>
      <c r="E40" s="454"/>
      <c r="F40" s="454"/>
      <c r="G40" s="93"/>
      <c r="I40" s="169">
        <v>1</v>
      </c>
      <c r="J40" s="450"/>
      <c r="K40" s="450"/>
      <c r="L40" s="450"/>
      <c r="M40" s="450"/>
      <c r="N40" s="450"/>
      <c r="O40" s="458"/>
      <c r="P40" s="459"/>
      <c r="Q40" s="459"/>
      <c r="R40" s="460"/>
      <c r="S40" s="93"/>
    </row>
    <row r="41" spans="1:19" ht="20.100000000000001" customHeight="1" x14ac:dyDescent="0.2">
      <c r="A41" s="137">
        <v>2</v>
      </c>
      <c r="B41" s="450"/>
      <c r="C41" s="450"/>
      <c r="D41" s="450"/>
      <c r="E41" s="436"/>
      <c r="F41" s="436"/>
      <c r="G41" s="99"/>
      <c r="I41" s="137">
        <v>2</v>
      </c>
      <c r="J41" s="450"/>
      <c r="K41" s="450"/>
      <c r="L41" s="450"/>
      <c r="M41" s="450"/>
      <c r="N41" s="450"/>
      <c r="O41" s="438"/>
      <c r="P41" s="439"/>
      <c r="Q41" s="439"/>
      <c r="R41" s="440"/>
      <c r="S41" s="94"/>
    </row>
    <row r="42" spans="1:19" ht="20.100000000000001" customHeight="1" x14ac:dyDescent="0.2">
      <c r="A42" s="137">
        <v>3</v>
      </c>
      <c r="B42" s="450"/>
      <c r="C42" s="450"/>
      <c r="D42" s="450"/>
      <c r="E42" s="436"/>
      <c r="F42" s="436"/>
      <c r="G42" s="94"/>
      <c r="I42" s="137">
        <v>3</v>
      </c>
      <c r="J42" s="450"/>
      <c r="K42" s="450"/>
      <c r="L42" s="450"/>
      <c r="M42" s="450"/>
      <c r="N42" s="450"/>
      <c r="O42" s="438"/>
      <c r="P42" s="439"/>
      <c r="Q42" s="439"/>
      <c r="R42" s="440"/>
      <c r="S42" s="94"/>
    </row>
    <row r="43" spans="1:19" ht="20.100000000000001" customHeight="1" x14ac:dyDescent="0.2">
      <c r="A43" s="137">
        <v>4</v>
      </c>
      <c r="B43" s="450"/>
      <c r="C43" s="450"/>
      <c r="D43" s="450"/>
      <c r="E43" s="436"/>
      <c r="F43" s="436"/>
      <c r="G43" s="94"/>
      <c r="I43" s="137">
        <v>4</v>
      </c>
      <c r="J43" s="450"/>
      <c r="K43" s="450"/>
      <c r="L43" s="450"/>
      <c r="M43" s="450"/>
      <c r="N43" s="450"/>
      <c r="O43" s="438"/>
      <c r="P43" s="439"/>
      <c r="Q43" s="439"/>
      <c r="R43" s="440"/>
      <c r="S43" s="94"/>
    </row>
    <row r="44" spans="1:19" ht="20.100000000000001" customHeight="1" thickBot="1" x14ac:dyDescent="0.25">
      <c r="A44" s="170">
        <v>5</v>
      </c>
      <c r="B44" s="450"/>
      <c r="C44" s="450"/>
      <c r="D44" s="450"/>
      <c r="E44" s="437"/>
      <c r="F44" s="437"/>
      <c r="G44" s="95"/>
      <c r="H44" s="97"/>
      <c r="I44" s="170">
        <v>5</v>
      </c>
      <c r="J44" s="450"/>
      <c r="K44" s="450"/>
      <c r="L44" s="450"/>
      <c r="M44" s="450"/>
      <c r="N44" s="450"/>
      <c r="O44" s="441"/>
      <c r="P44" s="442"/>
      <c r="Q44" s="442"/>
      <c r="R44" s="443"/>
      <c r="S44" s="95"/>
    </row>
    <row r="45" spans="1:19" ht="13.5" thickBot="1" x14ac:dyDescent="0.25">
      <c r="A45" s="455" t="s">
        <v>156</v>
      </c>
      <c r="B45" s="456"/>
      <c r="C45" s="456"/>
      <c r="D45" s="456"/>
      <c r="E45" s="456"/>
      <c r="F45" s="456"/>
      <c r="G45" s="211">
        <f>SUM(G40:G44)</f>
        <v>0</v>
      </c>
      <c r="H45" s="97"/>
      <c r="I45" s="455" t="s">
        <v>160</v>
      </c>
      <c r="J45" s="456"/>
      <c r="K45" s="456"/>
      <c r="L45" s="456"/>
      <c r="M45" s="456"/>
      <c r="N45" s="456"/>
      <c r="O45" s="456"/>
      <c r="P45" s="456"/>
      <c r="Q45" s="456"/>
      <c r="R45" s="457"/>
      <c r="S45" s="96">
        <f>SUM(S40:S44)</f>
        <v>0</v>
      </c>
    </row>
    <row r="46" spans="1:19" ht="13.5" thickBot="1" x14ac:dyDescent="0.25">
      <c r="A46" s="97"/>
      <c r="B46" s="97"/>
      <c r="C46" s="97"/>
      <c r="D46" s="171"/>
      <c r="E46" s="97"/>
      <c r="F46" s="97"/>
      <c r="G46" s="97"/>
      <c r="H46" s="97"/>
      <c r="I46" s="97"/>
      <c r="J46" s="97"/>
      <c r="K46" s="97"/>
      <c r="L46" s="97"/>
      <c r="M46" s="97"/>
      <c r="N46" s="97"/>
      <c r="O46" s="97"/>
      <c r="P46" s="97"/>
      <c r="Q46" s="97"/>
      <c r="R46" s="97"/>
      <c r="S46" s="97"/>
    </row>
    <row r="47" spans="1:19" ht="13.5" thickBot="1" x14ac:dyDescent="0.25">
      <c r="A47" s="447" t="s">
        <v>245</v>
      </c>
      <c r="B47" s="448"/>
      <c r="C47" s="448"/>
      <c r="D47" s="448"/>
      <c r="E47" s="448"/>
      <c r="F47" s="448"/>
      <c r="G47" s="449"/>
      <c r="H47" s="97"/>
      <c r="I47" s="402" t="s">
        <v>246</v>
      </c>
      <c r="J47" s="403"/>
      <c r="K47" s="403"/>
      <c r="L47" s="403"/>
      <c r="M47" s="403"/>
      <c r="N47" s="403"/>
      <c r="O47" s="403"/>
      <c r="P47" s="403"/>
      <c r="Q47" s="403"/>
      <c r="R47" s="403"/>
      <c r="S47" s="404"/>
    </row>
    <row r="48" spans="1:19" ht="13.5" thickBot="1" x14ac:dyDescent="0.25">
      <c r="A48" s="204" t="s">
        <v>25</v>
      </c>
      <c r="B48" s="396" t="s">
        <v>121</v>
      </c>
      <c r="C48" s="396"/>
      <c r="D48" s="396"/>
      <c r="E48" s="396" t="s">
        <v>174</v>
      </c>
      <c r="F48" s="396"/>
      <c r="G48" s="210" t="s">
        <v>155</v>
      </c>
      <c r="H48" s="97"/>
      <c r="I48" s="92" t="s">
        <v>25</v>
      </c>
      <c r="J48" s="400" t="s">
        <v>121</v>
      </c>
      <c r="K48" s="396"/>
      <c r="L48" s="396"/>
      <c r="M48" s="396"/>
      <c r="N48" s="444"/>
      <c r="O48" s="451" t="s">
        <v>154</v>
      </c>
      <c r="P48" s="452"/>
      <c r="Q48" s="452"/>
      <c r="R48" s="453"/>
      <c r="S48" s="92" t="s">
        <v>159</v>
      </c>
    </row>
    <row r="49" spans="1:19" x14ac:dyDescent="0.2">
      <c r="A49" s="172">
        <v>1</v>
      </c>
      <c r="B49" s="450"/>
      <c r="C49" s="450"/>
      <c r="D49" s="450"/>
      <c r="E49" s="464"/>
      <c r="F49" s="464"/>
      <c r="G49" s="98"/>
      <c r="H49" s="97"/>
      <c r="I49" s="172">
        <v>1</v>
      </c>
      <c r="J49" s="450"/>
      <c r="K49" s="450"/>
      <c r="L49" s="450"/>
      <c r="M49" s="450"/>
      <c r="N49" s="450"/>
      <c r="O49" s="461"/>
      <c r="P49" s="462"/>
      <c r="Q49" s="462"/>
      <c r="R49" s="463"/>
      <c r="S49" s="98"/>
    </row>
    <row r="50" spans="1:19" x14ac:dyDescent="0.2">
      <c r="A50" s="173">
        <v>2</v>
      </c>
      <c r="B50" s="450"/>
      <c r="C50" s="450"/>
      <c r="D50" s="450"/>
      <c r="E50" s="465"/>
      <c r="F50" s="465"/>
      <c r="G50" s="99"/>
      <c r="H50" s="97"/>
      <c r="I50" s="173">
        <v>2</v>
      </c>
      <c r="J50" s="450"/>
      <c r="K50" s="450"/>
      <c r="L50" s="450"/>
      <c r="M50" s="450"/>
      <c r="N50" s="450"/>
      <c r="O50" s="469"/>
      <c r="P50" s="470"/>
      <c r="Q50" s="470"/>
      <c r="R50" s="471"/>
      <c r="S50" s="99"/>
    </row>
    <row r="51" spans="1:19" x14ac:dyDescent="0.2">
      <c r="A51" s="173">
        <v>3</v>
      </c>
      <c r="B51" s="450"/>
      <c r="C51" s="450"/>
      <c r="D51" s="450"/>
      <c r="E51" s="465"/>
      <c r="F51" s="465"/>
      <c r="G51" s="99"/>
      <c r="H51" s="97"/>
      <c r="I51" s="173">
        <v>3</v>
      </c>
      <c r="J51" s="450"/>
      <c r="K51" s="450"/>
      <c r="L51" s="450"/>
      <c r="M51" s="450"/>
      <c r="N51" s="450"/>
      <c r="O51" s="469"/>
      <c r="P51" s="470"/>
      <c r="Q51" s="470"/>
      <c r="R51" s="471"/>
      <c r="S51" s="99"/>
    </row>
    <row r="52" spans="1:19" x14ac:dyDescent="0.2">
      <c r="A52" s="173">
        <v>4</v>
      </c>
      <c r="B52" s="450"/>
      <c r="C52" s="450"/>
      <c r="D52" s="450"/>
      <c r="E52" s="465"/>
      <c r="F52" s="465"/>
      <c r="G52" s="99"/>
      <c r="H52" s="97"/>
      <c r="I52" s="173">
        <v>4</v>
      </c>
      <c r="J52" s="450"/>
      <c r="K52" s="450"/>
      <c r="L52" s="450"/>
      <c r="M52" s="450"/>
      <c r="N52" s="450"/>
      <c r="O52" s="469"/>
      <c r="P52" s="470"/>
      <c r="Q52" s="470"/>
      <c r="R52" s="471"/>
      <c r="S52" s="99"/>
    </row>
    <row r="53" spans="1:19" ht="13.5" thickBot="1" x14ac:dyDescent="0.25">
      <c r="A53" s="170">
        <v>5</v>
      </c>
      <c r="B53" s="450"/>
      <c r="C53" s="450"/>
      <c r="D53" s="450"/>
      <c r="E53" s="472"/>
      <c r="F53" s="472"/>
      <c r="G53" s="95"/>
      <c r="H53" s="97"/>
      <c r="I53" s="170">
        <v>5</v>
      </c>
      <c r="J53" s="450"/>
      <c r="K53" s="450"/>
      <c r="L53" s="450"/>
      <c r="M53" s="450"/>
      <c r="N53" s="450"/>
      <c r="O53" s="466"/>
      <c r="P53" s="467"/>
      <c r="Q53" s="467"/>
      <c r="R53" s="468"/>
      <c r="S53" s="95"/>
    </row>
    <row r="54" spans="1:19" ht="13.5" thickBot="1" x14ac:dyDescent="0.25">
      <c r="A54" s="455" t="s">
        <v>182</v>
      </c>
      <c r="B54" s="456"/>
      <c r="C54" s="456"/>
      <c r="D54" s="456"/>
      <c r="E54" s="456"/>
      <c r="F54" s="456"/>
      <c r="G54" s="211">
        <f>IF(SUM(G49:G53)&gt;40,40,SUM(G49:G53))</f>
        <v>0</v>
      </c>
      <c r="H54" s="97"/>
      <c r="I54" s="455" t="s">
        <v>181</v>
      </c>
      <c r="J54" s="456"/>
      <c r="K54" s="456"/>
      <c r="L54" s="456"/>
      <c r="M54" s="456"/>
      <c r="N54" s="456"/>
      <c r="O54" s="456"/>
      <c r="P54" s="456"/>
      <c r="Q54" s="456"/>
      <c r="R54" s="457"/>
      <c r="S54" s="96">
        <f>IF(SUM(S49:S53)&gt;30,30,SUM(S49:S53))</f>
        <v>0</v>
      </c>
    </row>
    <row r="55" spans="1:19" ht="13.5" thickBot="1" x14ac:dyDescent="0.25">
      <c r="A55" s="209"/>
      <c r="B55" s="209"/>
      <c r="C55" s="209"/>
      <c r="D55" s="209"/>
      <c r="E55" s="209"/>
      <c r="F55" s="209"/>
      <c r="G55" s="100"/>
      <c r="H55" s="97"/>
      <c r="I55" s="209"/>
      <c r="J55" s="209"/>
      <c r="K55" s="209"/>
      <c r="L55" s="209"/>
      <c r="M55" s="209"/>
      <c r="N55" s="209"/>
      <c r="O55" s="209"/>
      <c r="P55" s="209"/>
      <c r="Q55" s="209"/>
      <c r="R55" s="209"/>
      <c r="S55" s="100"/>
    </row>
    <row r="56" spans="1:19" ht="13.5" thickBot="1" x14ac:dyDescent="0.25">
      <c r="A56" s="447" t="s">
        <v>190</v>
      </c>
      <c r="B56" s="448"/>
      <c r="C56" s="448"/>
      <c r="D56" s="448"/>
      <c r="E56" s="448"/>
      <c r="F56" s="448"/>
      <c r="G56" s="449"/>
      <c r="H56" s="97"/>
      <c r="I56" s="402" t="s">
        <v>254</v>
      </c>
      <c r="J56" s="403"/>
      <c r="K56" s="403"/>
      <c r="L56" s="403"/>
      <c r="M56" s="403"/>
      <c r="N56" s="403"/>
      <c r="O56" s="403"/>
      <c r="P56" s="403"/>
      <c r="Q56" s="403"/>
      <c r="R56" s="403"/>
      <c r="S56" s="404"/>
    </row>
    <row r="57" spans="1:19" ht="13.5" thickBot="1" x14ac:dyDescent="0.25">
      <c r="A57" s="204" t="s">
        <v>25</v>
      </c>
      <c r="B57" s="396" t="s">
        <v>121</v>
      </c>
      <c r="C57" s="396"/>
      <c r="D57" s="396"/>
      <c r="E57" s="396" t="s">
        <v>196</v>
      </c>
      <c r="F57" s="396"/>
      <c r="G57" s="210" t="s">
        <v>155</v>
      </c>
      <c r="H57" s="97"/>
      <c r="I57" s="92" t="s">
        <v>25</v>
      </c>
      <c r="J57" s="400" t="s">
        <v>210</v>
      </c>
      <c r="K57" s="396"/>
      <c r="L57" s="396"/>
      <c r="M57" s="396"/>
      <c r="N57" s="444"/>
      <c r="O57" s="451" t="s">
        <v>215</v>
      </c>
      <c r="P57" s="452"/>
      <c r="Q57" s="452"/>
      <c r="R57" s="453"/>
      <c r="S57" s="92" t="s">
        <v>159</v>
      </c>
    </row>
    <row r="58" spans="1:19" ht="21.95" customHeight="1" x14ac:dyDescent="0.2">
      <c r="A58" s="172">
        <v>1</v>
      </c>
      <c r="B58" s="450"/>
      <c r="C58" s="450"/>
      <c r="D58" s="450"/>
      <c r="E58" s="454"/>
      <c r="F58" s="454"/>
      <c r="G58" s="98"/>
      <c r="H58" s="97"/>
      <c r="I58" s="172">
        <v>1</v>
      </c>
      <c r="J58" s="450"/>
      <c r="K58" s="450"/>
      <c r="L58" s="450"/>
      <c r="M58" s="450"/>
      <c r="N58" s="450"/>
      <c r="O58" s="473"/>
      <c r="P58" s="474"/>
      <c r="Q58" s="474"/>
      <c r="R58" s="475"/>
      <c r="S58" s="98"/>
    </row>
    <row r="59" spans="1:19" ht="21.95" customHeight="1" thickBot="1" x14ac:dyDescent="0.25">
      <c r="A59" s="173">
        <v>2</v>
      </c>
      <c r="B59" s="450"/>
      <c r="C59" s="450"/>
      <c r="D59" s="450"/>
      <c r="E59" s="476"/>
      <c r="F59" s="477"/>
      <c r="G59" s="98"/>
      <c r="H59" s="97"/>
      <c r="I59" s="173">
        <v>2</v>
      </c>
      <c r="J59" s="450"/>
      <c r="K59" s="450"/>
      <c r="L59" s="450"/>
      <c r="M59" s="450"/>
      <c r="N59" s="450"/>
      <c r="O59" s="438"/>
      <c r="P59" s="439"/>
      <c r="Q59" s="439"/>
      <c r="R59" s="440"/>
      <c r="S59" s="99"/>
    </row>
    <row r="60" spans="1:19" ht="13.5" thickBot="1" x14ac:dyDescent="0.25">
      <c r="A60" s="455" t="s">
        <v>201</v>
      </c>
      <c r="B60" s="456"/>
      <c r="C60" s="456"/>
      <c r="D60" s="456"/>
      <c r="E60" s="456"/>
      <c r="F60" s="456"/>
      <c r="G60" s="211">
        <f>SUM(G58:G59)</f>
        <v>0</v>
      </c>
      <c r="H60" s="97"/>
      <c r="I60" s="455" t="s">
        <v>216</v>
      </c>
      <c r="J60" s="456"/>
      <c r="K60" s="456"/>
      <c r="L60" s="456"/>
      <c r="M60" s="456"/>
      <c r="N60" s="456"/>
      <c r="O60" s="456"/>
      <c r="P60" s="456"/>
      <c r="Q60" s="456"/>
      <c r="R60" s="457"/>
      <c r="S60" s="96">
        <f>SUM(S58:S59)</f>
        <v>0</v>
      </c>
    </row>
    <row r="61" spans="1:19" ht="13.5" thickBot="1" x14ac:dyDescent="0.25">
      <c r="A61" s="209"/>
      <c r="B61" s="209"/>
      <c r="C61" s="209"/>
      <c r="D61" s="209"/>
      <c r="E61" s="209"/>
      <c r="F61" s="209"/>
      <c r="G61" s="100"/>
      <c r="H61" s="97"/>
      <c r="I61" s="97"/>
      <c r="J61" s="97"/>
      <c r="K61" s="97"/>
      <c r="L61" s="97"/>
      <c r="M61" s="97"/>
      <c r="N61" s="97"/>
      <c r="O61" s="97"/>
      <c r="P61" s="97"/>
      <c r="Q61" s="97"/>
      <c r="R61" s="97"/>
      <c r="S61" s="97"/>
    </row>
    <row r="62" spans="1:19" ht="13.5" thickBot="1" x14ac:dyDescent="0.25">
      <c r="A62" s="447" t="s">
        <v>247</v>
      </c>
      <c r="B62" s="448"/>
      <c r="C62" s="448"/>
      <c r="D62" s="448"/>
      <c r="E62" s="448"/>
      <c r="F62" s="448"/>
      <c r="G62" s="449"/>
      <c r="H62" s="97"/>
      <c r="I62" s="402" t="s">
        <v>248</v>
      </c>
      <c r="J62" s="403"/>
      <c r="K62" s="403"/>
      <c r="L62" s="403"/>
      <c r="M62" s="403"/>
      <c r="N62" s="403"/>
      <c r="O62" s="403"/>
      <c r="P62" s="403"/>
      <c r="Q62" s="403"/>
      <c r="R62" s="403"/>
      <c r="S62" s="404"/>
    </row>
    <row r="63" spans="1:19" ht="13.5" thickBot="1" x14ac:dyDescent="0.25">
      <c r="A63" s="204" t="s">
        <v>25</v>
      </c>
      <c r="B63" s="396" t="s">
        <v>113</v>
      </c>
      <c r="C63" s="396"/>
      <c r="D63" s="396"/>
      <c r="E63" s="396" t="s">
        <v>183</v>
      </c>
      <c r="F63" s="396"/>
      <c r="G63" s="210" t="s">
        <v>155</v>
      </c>
      <c r="H63" s="97"/>
      <c r="I63" s="92" t="s">
        <v>25</v>
      </c>
      <c r="J63" s="400" t="s">
        <v>188</v>
      </c>
      <c r="K63" s="396"/>
      <c r="L63" s="396"/>
      <c r="M63" s="396"/>
      <c r="N63" s="444"/>
      <c r="O63" s="451" t="s">
        <v>154</v>
      </c>
      <c r="P63" s="452"/>
      <c r="Q63" s="452"/>
      <c r="R63" s="453"/>
      <c r="S63" s="92" t="s">
        <v>159</v>
      </c>
    </row>
    <row r="64" spans="1:19" ht="20.100000000000001" customHeight="1" x14ac:dyDescent="0.2">
      <c r="A64" s="172">
        <v>1</v>
      </c>
      <c r="B64" s="450"/>
      <c r="C64" s="450"/>
      <c r="D64" s="450"/>
      <c r="E64" s="454"/>
      <c r="F64" s="454"/>
      <c r="G64" s="98"/>
      <c r="H64" s="97"/>
      <c r="I64" s="172">
        <v>1</v>
      </c>
      <c r="J64" s="450"/>
      <c r="K64" s="450"/>
      <c r="L64" s="450"/>
      <c r="M64" s="450"/>
      <c r="N64" s="450"/>
      <c r="O64" s="473"/>
      <c r="P64" s="474"/>
      <c r="Q64" s="474"/>
      <c r="R64" s="475"/>
      <c r="S64" s="98"/>
    </row>
    <row r="65" spans="1:19" ht="20.100000000000001" customHeight="1" x14ac:dyDescent="0.2">
      <c r="A65" s="173">
        <v>2</v>
      </c>
      <c r="B65" s="450"/>
      <c r="C65" s="450"/>
      <c r="D65" s="450"/>
      <c r="E65" s="436"/>
      <c r="F65" s="436"/>
      <c r="G65" s="99"/>
      <c r="H65" s="97"/>
      <c r="I65" s="173">
        <v>2</v>
      </c>
      <c r="J65" s="450"/>
      <c r="K65" s="450"/>
      <c r="L65" s="450"/>
      <c r="M65" s="450"/>
      <c r="N65" s="450"/>
      <c r="O65" s="438"/>
      <c r="P65" s="439"/>
      <c r="Q65" s="439"/>
      <c r="R65" s="440"/>
      <c r="S65" s="99"/>
    </row>
    <row r="66" spans="1:19" ht="20.100000000000001" customHeight="1" x14ac:dyDescent="0.2">
      <c r="A66" s="173">
        <v>3</v>
      </c>
      <c r="B66" s="450"/>
      <c r="C66" s="450"/>
      <c r="D66" s="450"/>
      <c r="E66" s="436"/>
      <c r="F66" s="436"/>
      <c r="G66" s="99"/>
      <c r="H66" s="97"/>
      <c r="I66" s="173">
        <v>3</v>
      </c>
      <c r="J66" s="450"/>
      <c r="K66" s="450"/>
      <c r="L66" s="450"/>
      <c r="M66" s="450"/>
      <c r="N66" s="450"/>
      <c r="O66" s="438"/>
      <c r="P66" s="439"/>
      <c r="Q66" s="439"/>
      <c r="R66" s="440"/>
      <c r="S66" s="99"/>
    </row>
    <row r="67" spans="1:19" ht="20.100000000000001" customHeight="1" x14ac:dyDescent="0.2">
      <c r="A67" s="173">
        <v>4</v>
      </c>
      <c r="B67" s="450"/>
      <c r="C67" s="450"/>
      <c r="D67" s="450"/>
      <c r="E67" s="436"/>
      <c r="F67" s="436"/>
      <c r="G67" s="99"/>
      <c r="H67" s="97"/>
      <c r="I67" s="173">
        <v>4</v>
      </c>
      <c r="J67" s="450"/>
      <c r="K67" s="450"/>
      <c r="L67" s="450"/>
      <c r="M67" s="450"/>
      <c r="N67" s="450"/>
      <c r="O67" s="438"/>
      <c r="P67" s="439"/>
      <c r="Q67" s="439"/>
      <c r="R67" s="440"/>
      <c r="S67" s="99"/>
    </row>
    <row r="68" spans="1:19" ht="20.100000000000001" customHeight="1" thickBot="1" x14ac:dyDescent="0.25">
      <c r="A68" s="170">
        <v>5</v>
      </c>
      <c r="B68" s="450"/>
      <c r="C68" s="450"/>
      <c r="D68" s="450"/>
      <c r="E68" s="437"/>
      <c r="F68" s="437"/>
      <c r="G68" s="95"/>
      <c r="H68" s="97"/>
      <c r="I68" s="170">
        <v>5</v>
      </c>
      <c r="J68" s="450"/>
      <c r="K68" s="450"/>
      <c r="L68" s="450"/>
      <c r="M68" s="450"/>
      <c r="N68" s="450"/>
      <c r="O68" s="441"/>
      <c r="P68" s="442"/>
      <c r="Q68" s="442"/>
      <c r="R68" s="443"/>
      <c r="S68" s="95"/>
    </row>
    <row r="69" spans="1:19" ht="13.5" thickBot="1" x14ac:dyDescent="0.25">
      <c r="A69" s="455" t="s">
        <v>184</v>
      </c>
      <c r="B69" s="456"/>
      <c r="C69" s="456"/>
      <c r="D69" s="456"/>
      <c r="E69" s="456"/>
      <c r="F69" s="456"/>
      <c r="G69" s="211">
        <f>IF(SUM(G64:G68)&gt;90,90,SUM(G64:G68))</f>
        <v>0</v>
      </c>
      <c r="H69" s="97"/>
      <c r="I69" s="455" t="s">
        <v>189</v>
      </c>
      <c r="J69" s="456"/>
      <c r="K69" s="456"/>
      <c r="L69" s="456"/>
      <c r="M69" s="456"/>
      <c r="N69" s="456"/>
      <c r="O69" s="456"/>
      <c r="P69" s="456"/>
      <c r="Q69" s="456"/>
      <c r="R69" s="457"/>
      <c r="S69" s="96">
        <f>IF(SUM(S64:S68)&gt;15,15,SUM(S64:S68))</f>
        <v>0</v>
      </c>
    </row>
    <row r="70" spans="1:19" ht="13.5" thickBot="1" x14ac:dyDescent="0.25">
      <c r="A70" s="97"/>
      <c r="B70" s="97"/>
      <c r="C70" s="97"/>
      <c r="D70" s="171"/>
      <c r="E70" s="97"/>
      <c r="F70" s="97"/>
      <c r="G70" s="97"/>
      <c r="H70" s="97"/>
      <c r="I70" s="97"/>
      <c r="J70" s="97"/>
      <c r="K70" s="97"/>
      <c r="L70" s="97"/>
      <c r="M70" s="97"/>
      <c r="N70" s="97"/>
      <c r="O70" s="97"/>
      <c r="P70" s="97"/>
      <c r="Q70" s="97"/>
      <c r="R70" s="97"/>
      <c r="S70" s="97"/>
    </row>
    <row r="71" spans="1:19" ht="13.5" thickBot="1" x14ac:dyDescent="0.25">
      <c r="A71" s="447" t="s">
        <v>217</v>
      </c>
      <c r="B71" s="448"/>
      <c r="C71" s="448"/>
      <c r="D71" s="448"/>
      <c r="E71" s="448"/>
      <c r="F71" s="448"/>
      <c r="G71" s="449"/>
      <c r="H71" s="97"/>
      <c r="I71" s="402" t="s">
        <v>249</v>
      </c>
      <c r="J71" s="403"/>
      <c r="K71" s="403"/>
      <c r="L71" s="403"/>
      <c r="M71" s="403"/>
      <c r="N71" s="403"/>
      <c r="O71" s="403"/>
      <c r="P71" s="403"/>
      <c r="Q71" s="403"/>
      <c r="R71" s="403"/>
      <c r="S71" s="404"/>
    </row>
    <row r="72" spans="1:19" ht="13.5" thickBot="1" x14ac:dyDescent="0.25">
      <c r="A72" s="204" t="s">
        <v>25</v>
      </c>
      <c r="B72" s="396" t="s">
        <v>121</v>
      </c>
      <c r="C72" s="396"/>
      <c r="D72" s="396"/>
      <c r="E72" s="396" t="s">
        <v>225</v>
      </c>
      <c r="F72" s="396"/>
      <c r="G72" s="210" t="s">
        <v>155</v>
      </c>
      <c r="H72" s="97"/>
      <c r="I72" s="92" t="s">
        <v>25</v>
      </c>
      <c r="J72" s="400" t="s">
        <v>121</v>
      </c>
      <c r="K72" s="396"/>
      <c r="L72" s="396"/>
      <c r="M72" s="396"/>
      <c r="N72" s="444"/>
      <c r="O72" s="451" t="s">
        <v>151</v>
      </c>
      <c r="P72" s="452"/>
      <c r="Q72" s="452"/>
      <c r="R72" s="453"/>
      <c r="S72" s="92" t="s">
        <v>159</v>
      </c>
    </row>
    <row r="73" spans="1:19" ht="20.100000000000001" customHeight="1" x14ac:dyDescent="0.2">
      <c r="A73" s="172">
        <v>1</v>
      </c>
      <c r="B73" s="450"/>
      <c r="C73" s="450"/>
      <c r="D73" s="450"/>
      <c r="E73" s="454"/>
      <c r="F73" s="454"/>
      <c r="G73" s="98"/>
      <c r="H73" s="97"/>
      <c r="I73" s="172">
        <v>1</v>
      </c>
      <c r="J73" s="450"/>
      <c r="K73" s="450"/>
      <c r="L73" s="450"/>
      <c r="M73" s="450"/>
      <c r="N73" s="450"/>
      <c r="O73" s="473"/>
      <c r="P73" s="474"/>
      <c r="Q73" s="474"/>
      <c r="R73" s="475"/>
      <c r="S73" s="98"/>
    </row>
    <row r="74" spans="1:19" ht="20.100000000000001" customHeight="1" x14ac:dyDescent="0.2">
      <c r="A74" s="173">
        <v>2</v>
      </c>
      <c r="B74" s="450"/>
      <c r="C74" s="450"/>
      <c r="D74" s="450"/>
      <c r="E74" s="436"/>
      <c r="F74" s="436"/>
      <c r="G74" s="99"/>
      <c r="H74" s="97"/>
      <c r="I74" s="173">
        <v>2</v>
      </c>
      <c r="J74" s="450"/>
      <c r="K74" s="450"/>
      <c r="L74" s="450"/>
      <c r="M74" s="450"/>
      <c r="N74" s="450"/>
      <c r="O74" s="438"/>
      <c r="P74" s="439"/>
      <c r="Q74" s="439"/>
      <c r="R74" s="440"/>
      <c r="S74" s="99"/>
    </row>
    <row r="75" spans="1:19" ht="20.100000000000001" customHeight="1" x14ac:dyDescent="0.2">
      <c r="A75" s="173">
        <v>3</v>
      </c>
      <c r="B75" s="450"/>
      <c r="C75" s="450"/>
      <c r="D75" s="450"/>
      <c r="E75" s="436"/>
      <c r="F75" s="436"/>
      <c r="G75" s="99"/>
      <c r="H75" s="97"/>
      <c r="I75" s="173">
        <v>3</v>
      </c>
      <c r="J75" s="450"/>
      <c r="K75" s="450"/>
      <c r="L75" s="450"/>
      <c r="M75" s="450"/>
      <c r="N75" s="450"/>
      <c r="O75" s="438"/>
      <c r="P75" s="439"/>
      <c r="Q75" s="439"/>
      <c r="R75" s="440"/>
      <c r="S75" s="99"/>
    </row>
    <row r="76" spans="1:19" ht="20.100000000000001" customHeight="1" x14ac:dyDescent="0.2">
      <c r="A76" s="173">
        <v>4</v>
      </c>
      <c r="B76" s="450"/>
      <c r="C76" s="450"/>
      <c r="D76" s="450"/>
      <c r="E76" s="436"/>
      <c r="F76" s="436"/>
      <c r="G76" s="99"/>
      <c r="H76" s="97"/>
      <c r="I76" s="173">
        <v>4</v>
      </c>
      <c r="J76" s="450"/>
      <c r="K76" s="450"/>
      <c r="L76" s="450"/>
      <c r="M76" s="450"/>
      <c r="N76" s="450"/>
      <c r="O76" s="438"/>
      <c r="P76" s="439"/>
      <c r="Q76" s="439"/>
      <c r="R76" s="440"/>
      <c r="S76" s="99"/>
    </row>
    <row r="77" spans="1:19" ht="20.100000000000001" customHeight="1" thickBot="1" x14ac:dyDescent="0.25">
      <c r="A77" s="170">
        <v>5</v>
      </c>
      <c r="B77" s="450"/>
      <c r="C77" s="450"/>
      <c r="D77" s="450"/>
      <c r="E77" s="437"/>
      <c r="F77" s="437"/>
      <c r="G77" s="95"/>
      <c r="H77" s="97"/>
      <c r="I77" s="170">
        <v>5</v>
      </c>
      <c r="J77" s="450"/>
      <c r="K77" s="450"/>
      <c r="L77" s="450"/>
      <c r="M77" s="450"/>
      <c r="N77" s="450"/>
      <c r="O77" s="441"/>
      <c r="P77" s="442"/>
      <c r="Q77" s="442"/>
      <c r="R77" s="443"/>
      <c r="S77" s="95"/>
    </row>
    <row r="78" spans="1:19" ht="13.5" thickBot="1" x14ac:dyDescent="0.25">
      <c r="A78" s="455" t="s">
        <v>226</v>
      </c>
      <c r="B78" s="456"/>
      <c r="C78" s="456"/>
      <c r="D78" s="456"/>
      <c r="E78" s="456"/>
      <c r="F78" s="456"/>
      <c r="G78" s="211">
        <f>+SUM(G73:G77)</f>
        <v>0</v>
      </c>
      <c r="H78" s="97"/>
      <c r="I78" s="455" t="s">
        <v>189</v>
      </c>
      <c r="J78" s="456"/>
      <c r="K78" s="456"/>
      <c r="L78" s="456"/>
      <c r="M78" s="456"/>
      <c r="N78" s="456"/>
      <c r="O78" s="456"/>
      <c r="P78" s="456"/>
      <c r="Q78" s="456"/>
      <c r="R78" s="457"/>
      <c r="S78" s="96">
        <f>IF(SUM(S73:S77)&gt;45,45,SUM(S73:S77))</f>
        <v>0</v>
      </c>
    </row>
    <row r="79" spans="1:19" ht="13.5" thickBot="1" x14ac:dyDescent="0.25">
      <c r="A79" s="97"/>
      <c r="B79" s="97"/>
      <c r="C79" s="97"/>
      <c r="D79" s="171"/>
      <c r="E79" s="97"/>
      <c r="F79" s="97"/>
      <c r="G79" s="97"/>
      <c r="H79" s="97"/>
      <c r="I79" s="97"/>
      <c r="J79" s="97"/>
      <c r="K79" s="97"/>
      <c r="L79" s="97"/>
      <c r="M79" s="97"/>
      <c r="N79" s="97"/>
      <c r="O79" s="97"/>
      <c r="P79" s="97"/>
      <c r="Q79" s="97"/>
      <c r="R79" s="97"/>
      <c r="S79" s="97"/>
    </row>
    <row r="80" spans="1:19" ht="13.5" thickBot="1" x14ac:dyDescent="0.25">
      <c r="A80" s="447" t="s">
        <v>14</v>
      </c>
      <c r="B80" s="448"/>
      <c r="C80" s="448"/>
      <c r="D80" s="448"/>
      <c r="E80" s="448"/>
      <c r="F80" s="448"/>
      <c r="G80" s="449"/>
      <c r="H80" s="97"/>
      <c r="I80" s="402" t="s">
        <v>30</v>
      </c>
      <c r="J80" s="403"/>
      <c r="K80" s="403"/>
      <c r="L80" s="403"/>
      <c r="M80" s="403"/>
      <c r="N80" s="403"/>
      <c r="O80" s="403"/>
      <c r="P80" s="403"/>
      <c r="Q80" s="403"/>
      <c r="R80" s="403"/>
      <c r="S80" s="404"/>
    </row>
    <row r="81" spans="1:19" ht="13.5" thickBot="1" x14ac:dyDescent="0.25">
      <c r="A81" s="204" t="s">
        <v>25</v>
      </c>
      <c r="B81" s="401" t="s">
        <v>151</v>
      </c>
      <c r="C81" s="479"/>
      <c r="D81" s="479"/>
      <c r="E81" s="479"/>
      <c r="F81" s="480"/>
      <c r="G81" s="210" t="s">
        <v>155</v>
      </c>
      <c r="H81" s="97"/>
      <c r="I81" s="92" t="s">
        <v>25</v>
      </c>
      <c r="J81" s="400" t="s">
        <v>233</v>
      </c>
      <c r="K81" s="396"/>
      <c r="L81" s="396"/>
      <c r="M81" s="396"/>
      <c r="N81" s="444"/>
      <c r="O81" s="451" t="s">
        <v>234</v>
      </c>
      <c r="P81" s="452"/>
      <c r="Q81" s="452"/>
      <c r="R81" s="453"/>
      <c r="S81" s="92" t="s">
        <v>159</v>
      </c>
    </row>
    <row r="82" spans="1:19" ht="21.95" customHeight="1" x14ac:dyDescent="0.2">
      <c r="A82" s="172">
        <v>1</v>
      </c>
      <c r="B82" s="481"/>
      <c r="C82" s="482"/>
      <c r="D82" s="482"/>
      <c r="E82" s="482"/>
      <c r="F82" s="483"/>
      <c r="G82" s="98"/>
      <c r="H82" s="97"/>
      <c r="I82" s="172">
        <v>1</v>
      </c>
      <c r="J82" s="450"/>
      <c r="K82" s="450"/>
      <c r="L82" s="450"/>
      <c r="M82" s="450"/>
      <c r="N82" s="450"/>
      <c r="O82" s="473"/>
      <c r="P82" s="474"/>
      <c r="Q82" s="474"/>
      <c r="R82" s="475"/>
      <c r="S82" s="98"/>
    </row>
    <row r="83" spans="1:19" ht="21.95" customHeight="1" thickBot="1" x14ac:dyDescent="0.25">
      <c r="A83" s="173">
        <v>2</v>
      </c>
      <c r="B83" s="484"/>
      <c r="C83" s="485"/>
      <c r="D83" s="485"/>
      <c r="E83" s="485"/>
      <c r="F83" s="486"/>
      <c r="G83" s="99"/>
      <c r="H83" s="97"/>
      <c r="I83" s="173">
        <v>2</v>
      </c>
      <c r="J83" s="478"/>
      <c r="K83" s="478"/>
      <c r="L83" s="478"/>
      <c r="M83" s="478"/>
      <c r="N83" s="478"/>
      <c r="O83" s="438"/>
      <c r="P83" s="439"/>
      <c r="Q83" s="439"/>
      <c r="R83" s="440"/>
      <c r="S83" s="99"/>
    </row>
    <row r="84" spans="1:19" ht="21.95" customHeight="1" thickBot="1" x14ac:dyDescent="0.25">
      <c r="A84" s="455" t="s">
        <v>232</v>
      </c>
      <c r="B84" s="456"/>
      <c r="C84" s="456"/>
      <c r="D84" s="456"/>
      <c r="E84" s="456"/>
      <c r="F84" s="456"/>
      <c r="G84" s="211">
        <f>SUM(G82:G83)</f>
        <v>0</v>
      </c>
      <c r="I84" s="137">
        <v>3</v>
      </c>
      <c r="J84" s="478"/>
      <c r="K84" s="478"/>
      <c r="L84" s="478"/>
      <c r="M84" s="478"/>
      <c r="N84" s="478"/>
      <c r="O84" s="438"/>
      <c r="P84" s="439"/>
      <c r="Q84" s="439"/>
      <c r="R84" s="440"/>
      <c r="S84" s="94"/>
    </row>
    <row r="85" spans="1:19" ht="21.95" customHeight="1" x14ac:dyDescent="0.2">
      <c r="A85" s="487"/>
      <c r="B85" s="487"/>
      <c r="C85" s="487"/>
      <c r="D85" s="487"/>
      <c r="E85" s="487"/>
      <c r="F85" s="487"/>
      <c r="G85" s="487"/>
      <c r="I85" s="137">
        <v>4</v>
      </c>
      <c r="J85" s="478"/>
      <c r="K85" s="478"/>
      <c r="L85" s="478"/>
      <c r="M85" s="478"/>
      <c r="N85" s="478"/>
      <c r="O85" s="438"/>
      <c r="P85" s="439"/>
      <c r="Q85" s="439"/>
      <c r="R85" s="440"/>
      <c r="S85" s="94"/>
    </row>
    <row r="86" spans="1:19" ht="21.95" customHeight="1" x14ac:dyDescent="0.2">
      <c r="A86" s="488"/>
      <c r="B86" s="488"/>
      <c r="C86" s="488"/>
      <c r="D86" s="488"/>
      <c r="E86" s="488"/>
      <c r="F86" s="488"/>
      <c r="G86" s="488"/>
      <c r="I86" s="174">
        <v>5</v>
      </c>
      <c r="J86" s="498"/>
      <c r="K86" s="498"/>
      <c r="L86" s="498"/>
      <c r="M86" s="498"/>
      <c r="N86" s="498"/>
      <c r="O86" s="441"/>
      <c r="P86" s="442"/>
      <c r="Q86" s="442"/>
      <c r="R86" s="443"/>
      <c r="S86" s="101"/>
    </row>
    <row r="87" spans="1:19" ht="21.95" customHeight="1" x14ac:dyDescent="0.2">
      <c r="A87" s="488"/>
      <c r="B87" s="488"/>
      <c r="C87" s="488"/>
      <c r="D87" s="488"/>
      <c r="E87" s="488"/>
      <c r="F87" s="488"/>
      <c r="G87" s="488"/>
      <c r="I87" s="174">
        <v>6</v>
      </c>
      <c r="J87" s="498"/>
      <c r="K87" s="498"/>
      <c r="L87" s="498"/>
      <c r="M87" s="498"/>
      <c r="N87" s="498"/>
      <c r="O87" s="441"/>
      <c r="P87" s="442"/>
      <c r="Q87" s="442"/>
      <c r="R87" s="443"/>
      <c r="S87" s="101"/>
    </row>
    <row r="88" spans="1:19" ht="21.95" customHeight="1" thickBot="1" x14ac:dyDescent="0.25">
      <c r="A88" s="488"/>
      <c r="B88" s="488"/>
      <c r="C88" s="488"/>
      <c r="D88" s="488"/>
      <c r="E88" s="488"/>
      <c r="F88" s="488"/>
      <c r="G88" s="488"/>
      <c r="I88" s="174">
        <v>7</v>
      </c>
      <c r="J88" s="498"/>
      <c r="K88" s="498"/>
      <c r="L88" s="498"/>
      <c r="M88" s="498"/>
      <c r="N88" s="498"/>
      <c r="O88" s="441"/>
      <c r="P88" s="442"/>
      <c r="Q88" s="442"/>
      <c r="R88" s="443"/>
      <c r="S88" s="101"/>
    </row>
    <row r="89" spans="1:19" ht="13.5" thickBot="1" x14ac:dyDescent="0.25">
      <c r="A89" s="488"/>
      <c r="B89" s="488"/>
      <c r="C89" s="488"/>
      <c r="D89" s="488"/>
      <c r="E89" s="488"/>
      <c r="F89" s="488"/>
      <c r="G89" s="488"/>
      <c r="I89" s="499" t="s">
        <v>235</v>
      </c>
      <c r="J89" s="500"/>
      <c r="K89" s="500"/>
      <c r="L89" s="500"/>
      <c r="M89" s="500"/>
      <c r="N89" s="500"/>
      <c r="O89" s="500"/>
      <c r="P89" s="500"/>
      <c r="Q89" s="500"/>
      <c r="R89" s="501"/>
      <c r="S89" s="96">
        <f>SUM(S82:S88)</f>
        <v>0</v>
      </c>
    </row>
    <row r="90" spans="1:19" ht="13.5" thickBot="1" x14ac:dyDescent="0.25">
      <c r="A90" s="488"/>
      <c r="B90" s="488"/>
      <c r="C90" s="488"/>
      <c r="D90" s="488"/>
      <c r="E90" s="488"/>
      <c r="F90" s="488"/>
      <c r="G90" s="488"/>
      <c r="H90" s="102"/>
      <c r="I90" s="102"/>
      <c r="J90" s="102"/>
      <c r="K90" s="102"/>
      <c r="L90" s="102"/>
      <c r="M90" s="102"/>
    </row>
    <row r="91" spans="1:19" x14ac:dyDescent="0.2">
      <c r="A91" s="102"/>
      <c r="B91" s="497" t="s">
        <v>236</v>
      </c>
      <c r="C91" s="497"/>
      <c r="D91" s="497"/>
      <c r="E91" s="502" t="s">
        <v>237</v>
      </c>
      <c r="F91" s="502"/>
      <c r="G91" s="502"/>
      <c r="H91" s="102"/>
      <c r="I91" s="102"/>
      <c r="J91" s="102"/>
      <c r="K91" s="102"/>
      <c r="L91" s="102"/>
      <c r="M91" s="102"/>
      <c r="N91" s="489" t="s">
        <v>21</v>
      </c>
      <c r="O91" s="490"/>
      <c r="P91" s="490"/>
      <c r="Q91" s="490"/>
      <c r="R91" s="493">
        <f>+M35+G45+S45+G54+S54+G60+S60+G69+S69+G78+S78+G84+S89</f>
        <v>0</v>
      </c>
      <c r="S91" s="494"/>
    </row>
    <row r="92" spans="1:19" ht="13.5" thickBot="1" x14ac:dyDescent="0.25">
      <c r="A92" s="102"/>
      <c r="B92" s="102"/>
      <c r="C92" s="102"/>
      <c r="D92" s="175"/>
      <c r="E92" s="102"/>
      <c r="F92" s="102"/>
      <c r="G92" s="102"/>
      <c r="H92" s="102"/>
      <c r="I92" s="102"/>
      <c r="J92" s="102"/>
      <c r="K92" s="102"/>
      <c r="L92" s="102"/>
      <c r="M92" s="102"/>
      <c r="N92" s="491"/>
      <c r="O92" s="492"/>
      <c r="P92" s="492"/>
      <c r="Q92" s="492"/>
      <c r="R92" s="495"/>
      <c r="S92" s="496"/>
    </row>
    <row r="93" spans="1:19" x14ac:dyDescent="0.2">
      <c r="A93" s="102"/>
      <c r="B93" s="212" t="s">
        <v>279</v>
      </c>
      <c r="C93" s="102"/>
      <c r="D93" s="175"/>
      <c r="E93" s="102"/>
      <c r="F93" s="102"/>
      <c r="G93" s="102"/>
      <c r="H93" s="102"/>
      <c r="I93" s="102"/>
      <c r="J93" s="102"/>
      <c r="K93" s="102"/>
      <c r="L93" s="102"/>
      <c r="M93" s="102"/>
      <c r="N93" s="102"/>
      <c r="O93" s="102"/>
      <c r="P93" s="102"/>
      <c r="Q93" s="102"/>
      <c r="R93" s="102"/>
      <c r="S93" s="102"/>
    </row>
    <row r="97" spans="5:5" x14ac:dyDescent="0.2">
      <c r="E97" s="176"/>
    </row>
  </sheetData>
  <sheetProtection algorithmName="SHA-512" hashValue="sWz3/ctMFBA3rpw+cHZRyob8Eh+qxiU56mhg4GxGFIMyd4jIiA7jOmheDuAVWrAulE6WgubHKzTe/xt7kV7vhA==" saltValue="1WpnHCm/V/qZRzMaAr6WlA==" spinCount="100000" sheet="1" objects="1" scenarios="1"/>
  <mergeCells count="197">
    <mergeCell ref="A1:S1"/>
    <mergeCell ref="A2:S2"/>
    <mergeCell ref="A3:N3"/>
    <mergeCell ref="O3:P3"/>
    <mergeCell ref="Q3:R3"/>
    <mergeCell ref="A5:C5"/>
    <mergeCell ref="D5:G5"/>
    <mergeCell ref="J5:M5"/>
    <mergeCell ref="N5:R5"/>
    <mergeCell ref="A11:C11"/>
    <mergeCell ref="D11:G11"/>
    <mergeCell ref="J11:M11"/>
    <mergeCell ref="N11:R11"/>
    <mergeCell ref="A13:S13"/>
    <mergeCell ref="A16:E16"/>
    <mergeCell ref="G16:K16"/>
    <mergeCell ref="A7:C7"/>
    <mergeCell ref="D7:G7"/>
    <mergeCell ref="J7:M7"/>
    <mergeCell ref="N7:R7"/>
    <mergeCell ref="A9:C9"/>
    <mergeCell ref="D9:G9"/>
    <mergeCell ref="J9:M9"/>
    <mergeCell ref="N9:R9"/>
    <mergeCell ref="J18:J19"/>
    <mergeCell ref="K18:M18"/>
    <mergeCell ref="N18:S18"/>
    <mergeCell ref="A28:J28"/>
    <mergeCell ref="A29:J29"/>
    <mergeCell ref="A30:J30"/>
    <mergeCell ref="A18:A19"/>
    <mergeCell ref="B18:B19"/>
    <mergeCell ref="C18:C19"/>
    <mergeCell ref="D18:G18"/>
    <mergeCell ref="H18:H19"/>
    <mergeCell ref="I18:I19"/>
    <mergeCell ref="B39:D39"/>
    <mergeCell ref="E39:F39"/>
    <mergeCell ref="J39:N39"/>
    <mergeCell ref="O39:R39"/>
    <mergeCell ref="B40:D40"/>
    <mergeCell ref="E40:F40"/>
    <mergeCell ref="J40:N40"/>
    <mergeCell ref="O40:R40"/>
    <mergeCell ref="G33:N33"/>
    <mergeCell ref="G34:L34"/>
    <mergeCell ref="M34:N34"/>
    <mergeCell ref="G35:L35"/>
    <mergeCell ref="M35:N35"/>
    <mergeCell ref="A38:G38"/>
    <mergeCell ref="I38:S38"/>
    <mergeCell ref="B43:D43"/>
    <mergeCell ref="E43:F43"/>
    <mergeCell ref="J43:N43"/>
    <mergeCell ref="O43:R43"/>
    <mergeCell ref="B44:D44"/>
    <mergeCell ref="E44:F44"/>
    <mergeCell ref="J44:N44"/>
    <mergeCell ref="O44:R44"/>
    <mergeCell ref="B41:D41"/>
    <mergeCell ref="E41:F41"/>
    <mergeCell ref="J41:N41"/>
    <mergeCell ref="O41:R41"/>
    <mergeCell ref="B42:D42"/>
    <mergeCell ref="E42:F42"/>
    <mergeCell ref="J42:N42"/>
    <mergeCell ref="O42:R42"/>
    <mergeCell ref="B49:D49"/>
    <mergeCell ref="E49:F49"/>
    <mergeCell ref="J49:N49"/>
    <mergeCell ref="O49:R49"/>
    <mergeCell ref="B50:D50"/>
    <mergeCell ref="E50:F50"/>
    <mergeCell ref="J50:N50"/>
    <mergeCell ref="O50:R50"/>
    <mergeCell ref="A45:F45"/>
    <mergeCell ref="I45:R45"/>
    <mergeCell ref="A47:G47"/>
    <mergeCell ref="I47:S47"/>
    <mergeCell ref="B48:D48"/>
    <mergeCell ref="E48:F48"/>
    <mergeCell ref="J48:N48"/>
    <mergeCell ref="O48:R48"/>
    <mergeCell ref="B53:D53"/>
    <mergeCell ref="E53:F53"/>
    <mergeCell ref="J53:N53"/>
    <mergeCell ref="O53:R53"/>
    <mergeCell ref="A54:F54"/>
    <mergeCell ref="I54:R54"/>
    <mergeCell ref="B51:D51"/>
    <mergeCell ref="E51:F51"/>
    <mergeCell ref="J51:N51"/>
    <mergeCell ref="O51:R51"/>
    <mergeCell ref="B52:D52"/>
    <mergeCell ref="E52:F52"/>
    <mergeCell ref="J52:N52"/>
    <mergeCell ref="O52:R52"/>
    <mergeCell ref="B58:D58"/>
    <mergeCell ref="E58:F58"/>
    <mergeCell ref="J58:N58"/>
    <mergeCell ref="O58:R58"/>
    <mergeCell ref="B59:D59"/>
    <mergeCell ref="E59:F59"/>
    <mergeCell ref="J59:N59"/>
    <mergeCell ref="O59:R59"/>
    <mergeCell ref="A56:G56"/>
    <mergeCell ref="I56:S56"/>
    <mergeCell ref="B57:D57"/>
    <mergeCell ref="E57:F57"/>
    <mergeCell ref="J57:N57"/>
    <mergeCell ref="O57:R57"/>
    <mergeCell ref="B64:D64"/>
    <mergeCell ref="E64:F64"/>
    <mergeCell ref="J64:N64"/>
    <mergeCell ref="O64:R64"/>
    <mergeCell ref="B65:D65"/>
    <mergeCell ref="E65:F65"/>
    <mergeCell ref="J65:N65"/>
    <mergeCell ref="O65:R65"/>
    <mergeCell ref="A60:F60"/>
    <mergeCell ref="I60:R60"/>
    <mergeCell ref="A62:G62"/>
    <mergeCell ref="I62:S62"/>
    <mergeCell ref="B63:D63"/>
    <mergeCell ref="E63:F63"/>
    <mergeCell ref="J63:N63"/>
    <mergeCell ref="O63:R63"/>
    <mergeCell ref="B68:D68"/>
    <mergeCell ref="E68:F68"/>
    <mergeCell ref="J68:N68"/>
    <mergeCell ref="O68:R68"/>
    <mergeCell ref="A69:F69"/>
    <mergeCell ref="I69:R69"/>
    <mergeCell ref="B66:D66"/>
    <mergeCell ref="E66:F66"/>
    <mergeCell ref="J66:N66"/>
    <mergeCell ref="O66:R66"/>
    <mergeCell ref="B67:D67"/>
    <mergeCell ref="E67:F67"/>
    <mergeCell ref="J67:N67"/>
    <mergeCell ref="O67:R67"/>
    <mergeCell ref="B73:D73"/>
    <mergeCell ref="E73:F73"/>
    <mergeCell ref="J73:N73"/>
    <mergeCell ref="O73:R73"/>
    <mergeCell ref="B74:D74"/>
    <mergeCell ref="E74:F74"/>
    <mergeCell ref="J74:N74"/>
    <mergeCell ref="O74:R74"/>
    <mergeCell ref="A71:G71"/>
    <mergeCell ref="I71:S71"/>
    <mergeCell ref="B72:D72"/>
    <mergeCell ref="E72:F72"/>
    <mergeCell ref="J72:N72"/>
    <mergeCell ref="O72:R72"/>
    <mergeCell ref="B77:D77"/>
    <mergeCell ref="E77:F77"/>
    <mergeCell ref="J77:N77"/>
    <mergeCell ref="O77:R77"/>
    <mergeCell ref="A78:F78"/>
    <mergeCell ref="I78:R78"/>
    <mergeCell ref="B75:D75"/>
    <mergeCell ref="E75:F75"/>
    <mergeCell ref="J75:N75"/>
    <mergeCell ref="O75:R75"/>
    <mergeCell ref="B76:D76"/>
    <mergeCell ref="E76:F76"/>
    <mergeCell ref="J76:N76"/>
    <mergeCell ref="O76:R76"/>
    <mergeCell ref="B83:F83"/>
    <mergeCell ref="J83:N83"/>
    <mergeCell ref="O83:R83"/>
    <mergeCell ref="A84:F84"/>
    <mergeCell ref="J84:N84"/>
    <mergeCell ref="O84:R84"/>
    <mergeCell ref="A80:G80"/>
    <mergeCell ref="I80:S80"/>
    <mergeCell ref="B81:F81"/>
    <mergeCell ref="J81:N81"/>
    <mergeCell ref="O81:R81"/>
    <mergeCell ref="B82:F82"/>
    <mergeCell ref="J82:N82"/>
    <mergeCell ref="O82:R82"/>
    <mergeCell ref="B91:D91"/>
    <mergeCell ref="E91:G91"/>
    <mergeCell ref="N91:Q92"/>
    <mergeCell ref="R91:S92"/>
    <mergeCell ref="A85:G90"/>
    <mergeCell ref="J85:N85"/>
    <mergeCell ref="O85:R85"/>
    <mergeCell ref="J86:N86"/>
    <mergeCell ref="O86:R86"/>
    <mergeCell ref="J87:N87"/>
    <mergeCell ref="O87:R87"/>
    <mergeCell ref="J88:N88"/>
    <mergeCell ref="O88:R88"/>
    <mergeCell ref="I89:R89"/>
  </mergeCells>
  <dataValidations count="6">
    <dataValidation allowBlank="1" showInputMessage="1" showErrorMessage="1" errorTitle="Error" error="Seleccione el nivel educativo._x000a_Límite:_x000a_Pregrado[20 Horas]_x000a_Posgrado[30 Horas]" sqref="G64"/>
    <dataValidation allowBlank="1" showInputMessage="1" showErrorMessage="1" errorTitle="Error" error="Seleccione una opción del listado" sqref="J82:N82"/>
    <dataValidation allowBlank="1" showInputMessage="1" showErrorMessage="1" errorTitle="Error" error="Seleccione un Item de la lista" sqref="B82"/>
    <dataValidation type="decimal" allowBlank="1" showInputMessage="1" showErrorMessage="1" errorTitle="Error" error="Solo se permiten datos numericos." sqref="M20">
      <formula1>0</formula1>
      <formula2>100</formula2>
    </dataValidation>
    <dataValidation type="decimal" allowBlank="1" showInputMessage="1" showErrorMessage="1" errorTitle="Error" error="Solo se permiten datos numericos" sqref="K20:L20">
      <formula1>0</formula1>
      <formula2>100</formula2>
    </dataValidation>
    <dataValidation type="decimal" allowBlank="1" showInputMessage="1" showErrorMessage="1" errorTitle="Error" error="Solo se permiten datos númericos" sqref="J20:J27">
      <formula1>0</formula1>
      <formula2>100</formula2>
    </dataValidation>
  </dataValidations>
  <pageMargins left="0.3" right="0.25" top="0.75" bottom="0.25" header="0.3" footer="0.3"/>
  <pageSetup paperSize="14" scale="66" orientation="landscape" r:id="rId1"/>
  <rowBreaks count="1" manualBreakCount="1">
    <brk id="55" max="16383" man="1"/>
  </rowBreaks>
  <drawing r:id="rId2"/>
  <extLst>
    <ext xmlns:x14="http://schemas.microsoft.com/office/spreadsheetml/2009/9/main" uri="{CCE6A557-97BC-4b89-ADB6-D9C93CAAB3DF}">
      <x14:dataValidations xmlns:xm="http://schemas.microsoft.com/office/excel/2006/main" count="18">
        <x14:dataValidation type="list" allowBlank="1" showInputMessage="1" showErrorMessage="1" errorTitle="Error" error="Seleccione una opción de la lista">
          <x14:formula1>
            <xm:f>INFORMACION!$AF$2:$AF$3</xm:f>
          </x14:formula1>
          <xm:sqref>J40:N44</xm:sqref>
        </x14:dataValidation>
        <x14:dataValidation type="list" allowBlank="1" showInputMessage="1" showErrorMessage="1" errorTitle="Error" error="Seleccione una opción de la lista">
          <x14:formula1>
            <xm:f>INFORMACION!$AE$2:$AE$5</xm:f>
          </x14:formula1>
          <xm:sqref>B40:D44</xm:sqref>
        </x14:dataValidation>
        <x14:dataValidation type="list" allowBlank="1" showInputMessage="1" showErrorMessage="1" errorTitle="Error" error="Seleccione una opción del listado">
          <x14:formula1>
            <xm:f>INFORMACION!$AD$2:$AD$5</xm:f>
          </x14:formula1>
          <xm:sqref>J73:N77</xm:sqref>
        </x14:dataValidation>
        <x14:dataValidation type="list" allowBlank="1" showInputMessage="1" showErrorMessage="1" errorTitle="Error" error="Seleccione un Item de la lista">
          <x14:formula1>
            <xm:f>INFORMACION!$AC$2:$AC$8</xm:f>
          </x14:formula1>
          <xm:sqref>B73:D77</xm:sqref>
        </x14:dataValidation>
        <x14:dataValidation type="list" allowBlank="1" showInputMessage="1" showErrorMessage="1" errorTitle="Error" error="Seleccione una opción del listado">
          <x14:formula1>
            <xm:f>INFORMACION!$AB$2:$AB$12</xm:f>
          </x14:formula1>
          <xm:sqref>J58:N59</xm:sqref>
        </x14:dataValidation>
        <x14:dataValidation type="list" allowBlank="1" showInputMessage="1" showErrorMessage="1" errorTitle="Error" error="Seleccione un Item de la lista">
          <x14:formula1>
            <xm:f>INFORMACION!$Z$2:$Z$9</xm:f>
          </x14:formula1>
          <xm:sqref>B58:D59</xm:sqref>
        </x14:dataValidation>
        <x14:dataValidation type="list" allowBlank="1" showInputMessage="1" showErrorMessage="1" errorTitle="Error" error="Seleccione una opción del listado">
          <x14:formula1>
            <xm:f>INFORMACION!$Y$2:$Y$4</xm:f>
          </x14:formula1>
          <xm:sqref>J64:N68</xm:sqref>
        </x14:dataValidation>
        <x14:dataValidation type="list" allowBlank="1" showInputMessage="1" showErrorMessage="1" errorTitle="Error" error="Seleccione un Item de la lista">
          <x14:formula1>
            <xm:f>INFORMACION!$A$2:$A$3</xm:f>
          </x14:formula1>
          <xm:sqref>B64:D68</xm:sqref>
        </x14:dataValidation>
        <x14:dataValidation type="list" allowBlank="1" showInputMessage="1" showErrorMessage="1" errorTitle="Error" error="Seleccione una opción del listado">
          <x14:formula1>
            <xm:f>INFORMACION!$X$2:$X$5</xm:f>
          </x14:formula1>
          <xm:sqref>J49:N53</xm:sqref>
        </x14:dataValidation>
        <x14:dataValidation type="list" allowBlank="1" showInputMessage="1" showErrorMessage="1" errorTitle="Error" error="Seleccione un Item de la lista">
          <x14:formula1>
            <xm:f>INFORMACION!$W$2:$W$14</xm:f>
          </x14:formula1>
          <xm:sqref>B49:D53</xm:sqref>
        </x14:dataValidation>
        <x14:dataValidation type="list" allowBlank="1" showInputMessage="1" showErrorMessage="1" errorTitle="Error" error="Seleccione una opción del listado">
          <x14:formula1>
            <xm:f>INFORMACION!$T$2:$T$4</xm:f>
          </x14:formula1>
          <xm:sqref>E17 G16</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el tipo de vinculación del listado">
          <x14:formula1>
            <xm:f>INFORMACION!$F$3:$F$4</xm:f>
          </x14:formula1>
          <xm:sqref>D9:G9</xm:sqref>
        </x14:dataValidation>
        <x14:dataValidation type="list" showInputMessage="1" showErrorMessage="1" errorTitle="Error" error="Seleccione una opción de la lista desplegable">
          <x14:formula1>
            <xm:f>INFORMACION!$D$2:$D$7</xm:f>
          </x14:formula1>
          <xm:sqref>G20:G26</xm:sqref>
        </x14:dataValidation>
        <x14:dataValidation type="list" showInputMessage="1" showErrorMessage="1">
          <x14:formula1>
            <xm:f>INFORMACION!$C$2:$C$23</xm:f>
          </x14:formula1>
          <xm:sqref>I20:I27</xm:sqref>
        </x14:dataValidation>
        <x14:dataValidation type="list" showInputMessage="1" showErrorMessage="1">
          <x14:formula1>
            <xm:f>INFORMACION!$B$2:$B$3</xm:f>
          </x14:formula1>
          <xm:sqref>C20:C26</xm:sqref>
        </x14:dataValidation>
        <x14:dataValidation type="list" showInputMessage="1" showErrorMessage="1" errorTitle="Error" error="Seleccione un valor de la lista desplegable">
          <x14:formula1>
            <xm:f>INFORMACION!$A$2:$A$3</xm:f>
          </x14:formula1>
          <xm:sqref>B20:B26</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97"/>
  <sheetViews>
    <sheetView zoomScale="90" zoomScaleNormal="90" workbookViewId="0">
      <selection activeCell="J82" sqref="J82:S88"/>
    </sheetView>
  </sheetViews>
  <sheetFormatPr baseColWidth="10" defaultColWidth="11.42578125" defaultRowHeight="12.75" x14ac:dyDescent="0.2"/>
  <cols>
    <col min="1" max="1" width="3.7109375" style="91" bestFit="1" customWidth="1"/>
    <col min="2" max="2" width="10" style="91" customWidth="1"/>
    <col min="3" max="3" width="9.5703125" style="91" customWidth="1"/>
    <col min="4" max="4" width="10.5703125" style="166" customWidth="1"/>
    <col min="5" max="5" width="54" style="91" customWidth="1"/>
    <col min="6" max="6" width="3.7109375" style="91" customWidth="1"/>
    <col min="7" max="7" width="26.28515625" style="91" customWidth="1"/>
    <col min="8" max="9" width="3.7109375" style="91" customWidth="1"/>
    <col min="10" max="10" width="5.5703125" style="91" bestFit="1" customWidth="1"/>
    <col min="11" max="11" width="6" style="91" bestFit="1" customWidth="1"/>
    <col min="12" max="13" width="6" style="91" customWidth="1"/>
    <col min="14" max="18" width="9.28515625" style="91" customWidth="1"/>
    <col min="19" max="19" width="10" style="91" customWidth="1"/>
    <col min="20" max="16384" width="11.42578125" style="91"/>
  </cols>
  <sheetData>
    <row r="1" spans="1:19" x14ac:dyDescent="0.2">
      <c r="A1" s="408" t="s">
        <v>24</v>
      </c>
      <c r="B1" s="409"/>
      <c r="C1" s="409"/>
      <c r="D1" s="409"/>
      <c r="E1" s="409"/>
      <c r="F1" s="409"/>
      <c r="G1" s="409"/>
      <c r="H1" s="409"/>
      <c r="I1" s="409"/>
      <c r="J1" s="409"/>
      <c r="K1" s="409"/>
      <c r="L1" s="409"/>
      <c r="M1" s="409"/>
      <c r="N1" s="409"/>
      <c r="O1" s="409"/>
      <c r="P1" s="409"/>
      <c r="Q1" s="409"/>
      <c r="R1" s="409"/>
      <c r="S1" s="410"/>
    </row>
    <row r="2" spans="1:19" ht="13.5" thickBot="1" x14ac:dyDescent="0.25">
      <c r="A2" s="377" t="s">
        <v>278</v>
      </c>
      <c r="B2" s="378"/>
      <c r="C2" s="378"/>
      <c r="D2" s="378"/>
      <c r="E2" s="378"/>
      <c r="F2" s="378"/>
      <c r="G2" s="378"/>
      <c r="H2" s="378"/>
      <c r="I2" s="378"/>
      <c r="J2" s="378"/>
      <c r="K2" s="378"/>
      <c r="L2" s="378"/>
      <c r="M2" s="378"/>
      <c r="N2" s="378"/>
      <c r="O2" s="378"/>
      <c r="P2" s="378"/>
      <c r="Q2" s="378"/>
      <c r="R2" s="378"/>
      <c r="S2" s="411"/>
    </row>
    <row r="3" spans="1:19" ht="13.5" thickBot="1" x14ac:dyDescent="0.25">
      <c r="A3" s="377" t="s">
        <v>153</v>
      </c>
      <c r="B3" s="378"/>
      <c r="C3" s="378"/>
      <c r="D3" s="378"/>
      <c r="E3" s="378"/>
      <c r="F3" s="378"/>
      <c r="G3" s="378"/>
      <c r="H3" s="378"/>
      <c r="I3" s="378"/>
      <c r="J3" s="378"/>
      <c r="K3" s="378"/>
      <c r="L3" s="378"/>
      <c r="M3" s="378"/>
      <c r="N3" s="378"/>
      <c r="O3" s="378" t="s">
        <v>0</v>
      </c>
      <c r="P3" s="411"/>
      <c r="Q3" s="434">
        <f>'RESUMEN-DPTO'!AK8</f>
        <v>0</v>
      </c>
      <c r="R3" s="435"/>
      <c r="S3" s="80"/>
    </row>
    <row r="4" spans="1:19" ht="13.5" thickBot="1" x14ac:dyDescent="0.25">
      <c r="A4" s="115"/>
      <c r="B4" s="103"/>
      <c r="C4" s="103"/>
      <c r="D4" s="116"/>
      <c r="E4" s="103"/>
      <c r="F4" s="103"/>
      <c r="G4" s="103"/>
      <c r="H4" s="103"/>
      <c r="I4" s="103"/>
      <c r="J4" s="103"/>
      <c r="K4" s="103"/>
      <c r="L4" s="103"/>
      <c r="M4" s="103"/>
      <c r="N4" s="103"/>
      <c r="O4" s="103"/>
      <c r="P4" s="103"/>
      <c r="Q4" s="103"/>
      <c r="R4" s="103"/>
      <c r="S4" s="80"/>
    </row>
    <row r="5" spans="1:19" ht="13.5" thickBot="1" x14ac:dyDescent="0.25">
      <c r="A5" s="377" t="s">
        <v>56</v>
      </c>
      <c r="B5" s="378"/>
      <c r="C5" s="378"/>
      <c r="D5" s="379">
        <f>'RESUMEN-DPTO'!D8:O8</f>
        <v>0</v>
      </c>
      <c r="E5" s="380"/>
      <c r="F5" s="380"/>
      <c r="G5" s="381"/>
      <c r="H5" s="103"/>
      <c r="I5" s="103"/>
      <c r="J5" s="386" t="s">
        <v>28</v>
      </c>
      <c r="K5" s="386"/>
      <c r="L5" s="386"/>
      <c r="M5" s="386"/>
      <c r="N5" s="379">
        <f>'RESUMEN-DPTO'!T8</f>
        <v>0</v>
      </c>
      <c r="O5" s="387"/>
      <c r="P5" s="387"/>
      <c r="Q5" s="387"/>
      <c r="R5" s="388"/>
      <c r="S5" s="80"/>
    </row>
    <row r="6" spans="1:19" ht="3" customHeight="1" thickBot="1" x14ac:dyDescent="0.25">
      <c r="A6" s="117"/>
      <c r="B6" s="118"/>
      <c r="C6" s="118"/>
      <c r="D6" s="116"/>
      <c r="E6" s="103"/>
      <c r="F6" s="103"/>
      <c r="G6" s="103"/>
      <c r="H6" s="103"/>
      <c r="I6" s="103"/>
      <c r="J6" s="203"/>
      <c r="K6" s="203"/>
      <c r="L6" s="203"/>
      <c r="M6" s="203"/>
      <c r="N6" s="103"/>
      <c r="O6" s="103"/>
      <c r="P6" s="103"/>
      <c r="Q6" s="103"/>
      <c r="R6" s="103"/>
      <c r="S6" s="80"/>
    </row>
    <row r="7" spans="1:19" ht="13.5" thickBot="1" x14ac:dyDescent="0.25">
      <c r="A7" s="377" t="s">
        <v>138</v>
      </c>
      <c r="B7" s="378"/>
      <c r="C7" s="378"/>
      <c r="D7" s="382"/>
      <c r="E7" s="383"/>
      <c r="F7" s="383"/>
      <c r="G7" s="384"/>
      <c r="H7" s="103"/>
      <c r="I7" s="103"/>
      <c r="J7" s="386" t="s">
        <v>55</v>
      </c>
      <c r="K7" s="386"/>
      <c r="L7" s="386"/>
      <c r="M7" s="386"/>
      <c r="N7" s="389"/>
      <c r="O7" s="390"/>
      <c r="P7" s="390"/>
      <c r="Q7" s="390"/>
      <c r="R7" s="391"/>
      <c r="S7" s="80"/>
    </row>
    <row r="8" spans="1:19" ht="2.25" customHeight="1" thickBot="1" x14ac:dyDescent="0.25">
      <c r="A8" s="117"/>
      <c r="B8" s="118"/>
      <c r="C8" s="118"/>
      <c r="D8" s="116"/>
      <c r="E8" s="103"/>
      <c r="F8" s="103"/>
      <c r="G8" s="103"/>
      <c r="H8" s="103"/>
      <c r="I8" s="103"/>
      <c r="J8" s="203"/>
      <c r="K8" s="203"/>
      <c r="L8" s="203"/>
      <c r="M8" s="203"/>
      <c r="N8" s="103"/>
      <c r="O8" s="103"/>
      <c r="P8" s="103"/>
      <c r="Q8" s="103"/>
      <c r="R8" s="103"/>
      <c r="S8" s="80"/>
    </row>
    <row r="9" spans="1:19" ht="13.5" thickBot="1" x14ac:dyDescent="0.25">
      <c r="A9" s="377" t="s">
        <v>42</v>
      </c>
      <c r="B9" s="378"/>
      <c r="C9" s="378"/>
      <c r="D9" s="385"/>
      <c r="E9" s="383"/>
      <c r="F9" s="383"/>
      <c r="G9" s="384"/>
      <c r="H9" s="103"/>
      <c r="I9" s="103"/>
      <c r="J9" s="386" t="s">
        <v>106</v>
      </c>
      <c r="K9" s="386"/>
      <c r="L9" s="386"/>
      <c r="M9" s="386"/>
      <c r="N9" s="392"/>
      <c r="O9" s="390"/>
      <c r="P9" s="390"/>
      <c r="Q9" s="390"/>
      <c r="R9" s="391"/>
      <c r="S9" s="80"/>
    </row>
    <row r="10" spans="1:19" ht="2.25" customHeight="1" thickBot="1" x14ac:dyDescent="0.25">
      <c r="A10" s="117"/>
      <c r="B10" s="118"/>
      <c r="C10" s="118"/>
      <c r="D10" s="116"/>
      <c r="E10" s="103"/>
      <c r="F10" s="103"/>
      <c r="G10" s="103"/>
      <c r="H10" s="103"/>
      <c r="I10" s="103"/>
      <c r="J10" s="118"/>
      <c r="K10" s="118"/>
      <c r="L10" s="118"/>
      <c r="M10" s="118"/>
      <c r="N10" s="103"/>
      <c r="O10" s="103"/>
      <c r="P10" s="103"/>
      <c r="Q10" s="103"/>
      <c r="R10" s="103"/>
      <c r="S10" s="80"/>
    </row>
    <row r="11" spans="1:19" ht="13.5" thickBot="1" x14ac:dyDescent="0.25">
      <c r="A11" s="377" t="s">
        <v>139</v>
      </c>
      <c r="B11" s="378"/>
      <c r="C11" s="378"/>
      <c r="D11" s="385"/>
      <c r="E11" s="383"/>
      <c r="F11" s="383"/>
      <c r="G11" s="384"/>
      <c r="H11" s="103"/>
      <c r="I11" s="103"/>
      <c r="J11" s="386" t="s">
        <v>109</v>
      </c>
      <c r="K11" s="386"/>
      <c r="L11" s="386"/>
      <c r="M11" s="386"/>
      <c r="N11" s="393"/>
      <c r="O11" s="394"/>
      <c r="P11" s="394"/>
      <c r="Q11" s="394"/>
      <c r="R11" s="395"/>
      <c r="S11" s="80"/>
    </row>
    <row r="12" spans="1:19" ht="6.75" customHeight="1" thickBot="1" x14ac:dyDescent="0.25">
      <c r="A12" s="120"/>
      <c r="B12" s="104"/>
      <c r="C12" s="104"/>
      <c r="D12" s="121"/>
      <c r="E12" s="104"/>
      <c r="F12" s="104"/>
      <c r="G12" s="104"/>
      <c r="H12" s="104"/>
      <c r="I12" s="104"/>
      <c r="J12" s="104"/>
      <c r="K12" s="104"/>
      <c r="L12" s="104"/>
      <c r="M12" s="104"/>
      <c r="N12" s="104"/>
      <c r="O12" s="104"/>
      <c r="P12" s="104"/>
      <c r="Q12" s="104"/>
      <c r="R12" s="104"/>
      <c r="S12" s="81"/>
    </row>
    <row r="13" spans="1:19" ht="13.5" thickBot="1" x14ac:dyDescent="0.25">
      <c r="A13" s="405" t="s">
        <v>26</v>
      </c>
      <c r="B13" s="406"/>
      <c r="C13" s="406"/>
      <c r="D13" s="406"/>
      <c r="E13" s="406"/>
      <c r="F13" s="406"/>
      <c r="G13" s="406"/>
      <c r="H13" s="406"/>
      <c r="I13" s="406"/>
      <c r="J13" s="406"/>
      <c r="K13" s="406"/>
      <c r="L13" s="406"/>
      <c r="M13" s="406"/>
      <c r="N13" s="406"/>
      <c r="O13" s="406"/>
      <c r="P13" s="406"/>
      <c r="Q13" s="406"/>
      <c r="R13" s="406"/>
      <c r="S13" s="407"/>
    </row>
    <row r="14" spans="1:19" ht="4.5" customHeight="1" thickBot="1" x14ac:dyDescent="0.25">
      <c r="A14" s="122"/>
      <c r="B14" s="105"/>
      <c r="C14" s="105"/>
      <c r="D14" s="105"/>
      <c r="E14" s="105"/>
      <c r="F14" s="105"/>
      <c r="G14" s="105"/>
      <c r="H14" s="105"/>
      <c r="I14" s="105"/>
      <c r="J14" s="105"/>
      <c r="K14" s="105"/>
      <c r="L14" s="105"/>
      <c r="M14" s="105"/>
      <c r="N14" s="105"/>
      <c r="O14" s="105"/>
      <c r="P14" s="105"/>
      <c r="Q14" s="105"/>
      <c r="R14" s="105"/>
      <c r="S14" s="82"/>
    </row>
    <row r="15" spans="1:19" s="124" customFormat="1" ht="3" customHeight="1" thickBot="1" x14ac:dyDescent="0.25">
      <c r="A15" s="208"/>
      <c r="B15" s="209"/>
      <c r="C15" s="209"/>
      <c r="D15" s="209"/>
      <c r="E15" s="209"/>
      <c r="F15" s="209"/>
      <c r="G15" s="209"/>
      <c r="H15" s="209"/>
      <c r="I15" s="209"/>
      <c r="J15" s="209"/>
      <c r="K15" s="209"/>
      <c r="L15" s="209"/>
      <c r="M15" s="209"/>
      <c r="N15" s="209"/>
      <c r="O15" s="209"/>
      <c r="P15" s="209"/>
      <c r="Q15" s="209"/>
      <c r="R15" s="209"/>
      <c r="S15" s="83"/>
    </row>
    <row r="16" spans="1:19" s="124" customFormat="1" ht="13.5" thickBot="1" x14ac:dyDescent="0.25">
      <c r="A16" s="429" t="s">
        <v>273</v>
      </c>
      <c r="B16" s="430"/>
      <c r="C16" s="430"/>
      <c r="D16" s="430"/>
      <c r="E16" s="430"/>
      <c r="F16" s="100"/>
      <c r="G16" s="431" t="s">
        <v>145</v>
      </c>
      <c r="H16" s="432"/>
      <c r="I16" s="432"/>
      <c r="J16" s="432"/>
      <c r="K16" s="433"/>
      <c r="L16" s="209"/>
      <c r="M16" s="209"/>
      <c r="N16" s="209"/>
      <c r="O16" s="209"/>
      <c r="P16" s="209"/>
      <c r="Q16" s="209"/>
      <c r="R16" s="209"/>
      <c r="S16" s="83"/>
    </row>
    <row r="17" spans="1:19" s="124" customFormat="1" ht="3" customHeight="1" thickBot="1" x14ac:dyDescent="0.25">
      <c r="A17" s="208"/>
      <c r="B17" s="209"/>
      <c r="C17" s="209"/>
      <c r="D17" s="209"/>
      <c r="E17" s="209"/>
      <c r="F17" s="209"/>
      <c r="G17" s="209"/>
      <c r="H17" s="209"/>
      <c r="I17" s="209"/>
      <c r="J17" s="209"/>
      <c r="K17" s="209"/>
      <c r="L17" s="209"/>
      <c r="M17" s="209"/>
      <c r="N17" s="209"/>
      <c r="O17" s="209"/>
      <c r="P17" s="209"/>
      <c r="Q17" s="209"/>
      <c r="R17" s="209"/>
      <c r="S17" s="83"/>
    </row>
    <row r="18" spans="1:19" x14ac:dyDescent="0.2">
      <c r="A18" s="376" t="s">
        <v>25</v>
      </c>
      <c r="B18" s="413" t="s">
        <v>264</v>
      </c>
      <c r="C18" s="415" t="s">
        <v>265</v>
      </c>
      <c r="D18" s="423" t="s">
        <v>143</v>
      </c>
      <c r="E18" s="424"/>
      <c r="F18" s="424"/>
      <c r="G18" s="425"/>
      <c r="H18" s="417" t="s">
        <v>260</v>
      </c>
      <c r="I18" s="419" t="s">
        <v>261</v>
      </c>
      <c r="J18" s="421" t="s">
        <v>262</v>
      </c>
      <c r="K18" s="376" t="s">
        <v>263</v>
      </c>
      <c r="L18" s="374"/>
      <c r="M18" s="375"/>
      <c r="N18" s="373" t="s">
        <v>123</v>
      </c>
      <c r="O18" s="374"/>
      <c r="P18" s="374"/>
      <c r="Q18" s="374"/>
      <c r="R18" s="374"/>
      <c r="S18" s="375"/>
    </row>
    <row r="19" spans="1:19" ht="63.75" customHeight="1" thickBot="1" x14ac:dyDescent="0.25">
      <c r="A19" s="412"/>
      <c r="B19" s="414"/>
      <c r="C19" s="416"/>
      <c r="D19" s="44" t="s">
        <v>266</v>
      </c>
      <c r="E19" s="42" t="s">
        <v>257</v>
      </c>
      <c r="F19" s="207" t="s">
        <v>258</v>
      </c>
      <c r="G19" s="78" t="s">
        <v>259</v>
      </c>
      <c r="H19" s="418"/>
      <c r="I19" s="420"/>
      <c r="J19" s="422"/>
      <c r="K19" s="206" t="s">
        <v>142</v>
      </c>
      <c r="L19" s="207" t="s">
        <v>140</v>
      </c>
      <c r="M19" s="84" t="s">
        <v>141</v>
      </c>
      <c r="N19" s="126" t="s">
        <v>134</v>
      </c>
      <c r="O19" s="205" t="s">
        <v>135</v>
      </c>
      <c r="P19" s="207" t="s">
        <v>125</v>
      </c>
      <c r="Q19" s="207" t="s">
        <v>136</v>
      </c>
      <c r="R19" s="207" t="s">
        <v>124</v>
      </c>
      <c r="S19" s="84" t="s">
        <v>137</v>
      </c>
    </row>
    <row r="20" spans="1:19" x14ac:dyDescent="0.2">
      <c r="A20" s="128">
        <v>1</v>
      </c>
      <c r="B20" s="129"/>
      <c r="C20" s="129"/>
      <c r="D20" s="130"/>
      <c r="E20" s="131"/>
      <c r="F20" s="131"/>
      <c r="G20" s="107"/>
      <c r="H20" s="132"/>
      <c r="I20" s="129"/>
      <c r="J20" s="133"/>
      <c r="K20" s="132"/>
      <c r="L20" s="129"/>
      <c r="M20" s="133"/>
      <c r="N20" s="134">
        <f>IFERROR((K20+L20+M20),0)</f>
        <v>0</v>
      </c>
      <c r="O20" s="135">
        <f>IFERROR((N20*I20)*(J20/100),0)</f>
        <v>0</v>
      </c>
      <c r="P20" s="135">
        <f>IFERROR(((IF(I20&gt;=16,15,((I20*15)/16))*J20)/100)/H20,0)</f>
        <v>0</v>
      </c>
      <c r="Q20" s="135">
        <f>IFERROR(((IF(I20&gt;=16,30,((I20*30)/16))*J20)/100)/H20,0)</f>
        <v>0</v>
      </c>
      <c r="R20" s="136">
        <f>IFERROR(IF(B20="Pregrado",((IF(I20&gt;=16,VLOOKUP('P33'!G20,INFORMACION!$D:$E,2,FALSE)*N20,((VLOOKUP('P33'!G20,INFORMACION!$D:$E,2,FALSE)*N20)*I20)/16)))*(J20/100),((IF(I20&gt;=16,(VLOOKUP('P33'!G20,INFORMACION!$D:$E,2,FALSE)+10)*N20,(((VLOOKUP('P33'!G20,INFORMACION!$D:$E,2,FALSE)+10)*N20)*I20)/16)))*(J20/100)),0)</f>
        <v>0</v>
      </c>
      <c r="S20" s="85">
        <f>IFERROR(O20+P20+Q20+R20,0)</f>
        <v>0</v>
      </c>
    </row>
    <row r="21" spans="1:19" x14ac:dyDescent="0.2">
      <c r="A21" s="137">
        <v>2</v>
      </c>
      <c r="B21" s="138"/>
      <c r="C21" s="138"/>
      <c r="D21" s="139"/>
      <c r="E21" s="140"/>
      <c r="F21" s="138"/>
      <c r="G21" s="108"/>
      <c r="H21" s="141"/>
      <c r="I21" s="138"/>
      <c r="J21" s="142"/>
      <c r="K21" s="141"/>
      <c r="L21" s="138"/>
      <c r="M21" s="142"/>
      <c r="N21" s="143">
        <f t="shared" ref="N21:N26" si="0">IFERROR((K21+L21+M21),0)</f>
        <v>0</v>
      </c>
      <c r="O21" s="144">
        <f t="shared" ref="O21:O26" si="1">IFERROR((N21*I21)*(J21/100),0)</f>
        <v>0</v>
      </c>
      <c r="P21" s="144">
        <f t="shared" ref="P21:P26" si="2">IFERROR(((IF(I21&gt;=16,15,((I21*15)/16))*J21)/100)/H21,0)</f>
        <v>0</v>
      </c>
      <c r="Q21" s="144">
        <f t="shared" ref="Q21:Q26" si="3">IFERROR(((IF(I21&gt;=16,30,((I21*30)/16))*J21)/100)/H21,0)</f>
        <v>0</v>
      </c>
      <c r="R21" s="145">
        <f>IFERROR(IF(B21="Pregrado",((IF(I21&gt;=16,VLOOKUP('P33'!G21,INFORMACION!$D:$E,2,FALSE)*N21,((VLOOKUP('P33'!G21,INFORMACION!$D:$E,2,FALSE)*N21)*I21)/16)))*(J21/100),((IF(I21&gt;=16,(VLOOKUP('P33'!G21,INFORMACION!$D:$E,2,FALSE)+10)*N21,(((VLOOKUP('P33'!G21,INFORMACION!$D:$E,2,FALSE)+10)*N21)*I21)/16)))*(J21/100)),0)</f>
        <v>0</v>
      </c>
      <c r="S21" s="86">
        <f t="shared" ref="S21:S26" si="4">IFERROR(O21+P21+Q21+R21,0)</f>
        <v>0</v>
      </c>
    </row>
    <row r="22" spans="1:19" x14ac:dyDescent="0.2">
      <c r="A22" s="137">
        <v>3</v>
      </c>
      <c r="B22" s="138"/>
      <c r="C22" s="138"/>
      <c r="D22" s="139"/>
      <c r="E22" s="140"/>
      <c r="F22" s="138"/>
      <c r="G22" s="108"/>
      <c r="H22" s="141"/>
      <c r="I22" s="138"/>
      <c r="J22" s="142"/>
      <c r="K22" s="141"/>
      <c r="L22" s="138"/>
      <c r="M22" s="142"/>
      <c r="N22" s="143">
        <f t="shared" si="0"/>
        <v>0</v>
      </c>
      <c r="O22" s="144">
        <f t="shared" si="1"/>
        <v>0</v>
      </c>
      <c r="P22" s="144">
        <f t="shared" si="2"/>
        <v>0</v>
      </c>
      <c r="Q22" s="144">
        <f t="shared" si="3"/>
        <v>0</v>
      </c>
      <c r="R22" s="145">
        <f>IFERROR(IF(B22="Pregrado",((IF(I22&gt;=16,VLOOKUP('P33'!G22,INFORMACION!$D:$E,2,FALSE)*N22,((VLOOKUP('P33'!G22,INFORMACION!$D:$E,2,FALSE)*N22)*I22)/16)))*(J22/100),((IF(I22&gt;=16,(VLOOKUP('P33'!G22,INFORMACION!$D:$E,2,FALSE)+10)*N22,(((VLOOKUP('P33'!G22,INFORMACION!$D:$E,2,FALSE)+10)*N22)*I22)/16)))*(J22/100)),0)</f>
        <v>0</v>
      </c>
      <c r="S22" s="86">
        <f t="shared" si="4"/>
        <v>0</v>
      </c>
    </row>
    <row r="23" spans="1:19" x14ac:dyDescent="0.2">
      <c r="A23" s="137">
        <v>4</v>
      </c>
      <c r="B23" s="138"/>
      <c r="C23" s="138"/>
      <c r="D23" s="139"/>
      <c r="E23" s="140"/>
      <c r="F23" s="138"/>
      <c r="G23" s="108"/>
      <c r="H23" s="141"/>
      <c r="I23" s="138"/>
      <c r="J23" s="142"/>
      <c r="K23" s="141"/>
      <c r="L23" s="138"/>
      <c r="M23" s="142"/>
      <c r="N23" s="143">
        <f t="shared" si="0"/>
        <v>0</v>
      </c>
      <c r="O23" s="144">
        <f t="shared" si="1"/>
        <v>0</v>
      </c>
      <c r="P23" s="144">
        <f t="shared" si="2"/>
        <v>0</v>
      </c>
      <c r="Q23" s="144">
        <f t="shared" si="3"/>
        <v>0</v>
      </c>
      <c r="R23" s="145">
        <f>IFERROR(IF(B23="Pregrado",((IF(I23&gt;=16,VLOOKUP('P33'!G23,INFORMACION!$D:$E,2,FALSE)*N23,((VLOOKUP('P33'!G23,INFORMACION!$D:$E,2,FALSE)*N23)*I23)/16)))*(J23/100),((IF(I23&gt;=16,(VLOOKUP('P33'!G23,INFORMACION!$D:$E,2,FALSE)+10)*N23,(((VLOOKUP('P33'!G23,INFORMACION!$D:$E,2,FALSE)+10)*N23)*I23)/16)))*(J23/100)),0)</f>
        <v>0</v>
      </c>
      <c r="S23" s="86">
        <f t="shared" si="4"/>
        <v>0</v>
      </c>
    </row>
    <row r="24" spans="1:19" x14ac:dyDescent="0.2">
      <c r="A24" s="137">
        <v>5</v>
      </c>
      <c r="B24" s="138"/>
      <c r="C24" s="138"/>
      <c r="D24" s="139"/>
      <c r="E24" s="140"/>
      <c r="F24" s="138"/>
      <c r="G24" s="108"/>
      <c r="H24" s="141"/>
      <c r="I24" s="138"/>
      <c r="J24" s="142"/>
      <c r="K24" s="141"/>
      <c r="L24" s="138"/>
      <c r="M24" s="142"/>
      <c r="N24" s="143">
        <f t="shared" si="0"/>
        <v>0</v>
      </c>
      <c r="O24" s="144">
        <f t="shared" si="1"/>
        <v>0</v>
      </c>
      <c r="P24" s="144">
        <f t="shared" si="2"/>
        <v>0</v>
      </c>
      <c r="Q24" s="144">
        <f t="shared" si="3"/>
        <v>0</v>
      </c>
      <c r="R24" s="145">
        <f>IFERROR(IF(B24="Pregrado",((IF(I24&gt;=16,VLOOKUP('P33'!G24,INFORMACION!$D:$E,2,FALSE)*N24,((VLOOKUP('P33'!G24,INFORMACION!$D:$E,2,FALSE)*N24)*I24)/16)))*(J24/100),((IF(I24&gt;=16,(VLOOKUP('P33'!G24,INFORMACION!$D:$E,2,FALSE)+10)*N24,(((VLOOKUP('P33'!G24,INFORMACION!$D:$E,2,FALSE)+10)*N24)*I24)/16)))*(J24/100)),0)</f>
        <v>0</v>
      </c>
      <c r="S24" s="86">
        <f t="shared" si="4"/>
        <v>0</v>
      </c>
    </row>
    <row r="25" spans="1:19" x14ac:dyDescent="0.2">
      <c r="A25" s="137">
        <v>6</v>
      </c>
      <c r="B25" s="138"/>
      <c r="C25" s="138"/>
      <c r="D25" s="139"/>
      <c r="E25" s="138"/>
      <c r="F25" s="138"/>
      <c r="G25" s="108"/>
      <c r="H25" s="141"/>
      <c r="I25" s="138"/>
      <c r="J25" s="142"/>
      <c r="K25" s="141"/>
      <c r="L25" s="138"/>
      <c r="M25" s="142"/>
      <c r="N25" s="143">
        <f t="shared" si="0"/>
        <v>0</v>
      </c>
      <c r="O25" s="144">
        <f t="shared" si="1"/>
        <v>0</v>
      </c>
      <c r="P25" s="144">
        <f t="shared" si="2"/>
        <v>0</v>
      </c>
      <c r="Q25" s="144">
        <f t="shared" si="3"/>
        <v>0</v>
      </c>
      <c r="R25" s="145">
        <f>IFERROR(IF(B25="Pregrado",((IF(I25&gt;=16,VLOOKUP('P33'!G25,INFORMACION!$D:$E,2,FALSE)*N25,((VLOOKUP('P33'!G25,INFORMACION!$D:$E,2,FALSE)*N25)*I25)/16)))*(J25/100),((IF(I25&gt;=16,(VLOOKUP('P33'!G25,INFORMACION!$D:$E,2,FALSE)+10)*N25,(((VLOOKUP('P33'!G25,INFORMACION!$D:$E,2,FALSE)+10)*N25)*I25)/16)))*(J25/100)),0)</f>
        <v>0</v>
      </c>
      <c r="S25" s="86">
        <f t="shared" si="4"/>
        <v>0</v>
      </c>
    </row>
    <row r="26" spans="1:19" ht="13.5" thickBot="1" x14ac:dyDescent="0.25">
      <c r="A26" s="146">
        <v>7</v>
      </c>
      <c r="B26" s="147"/>
      <c r="C26" s="147"/>
      <c r="D26" s="148"/>
      <c r="E26" s="147"/>
      <c r="F26" s="147"/>
      <c r="G26" s="109"/>
      <c r="H26" s="149"/>
      <c r="I26" s="147"/>
      <c r="J26" s="150"/>
      <c r="K26" s="149"/>
      <c r="L26" s="147"/>
      <c r="M26" s="150"/>
      <c r="N26" s="151">
        <f t="shared" si="0"/>
        <v>0</v>
      </c>
      <c r="O26" s="152">
        <f t="shared" si="1"/>
        <v>0</v>
      </c>
      <c r="P26" s="152">
        <f t="shared" si="2"/>
        <v>0</v>
      </c>
      <c r="Q26" s="152">
        <f t="shared" si="3"/>
        <v>0</v>
      </c>
      <c r="R26" s="153">
        <f>IFERROR(IF(B26="Pregrado",((IF(I26&gt;=16,VLOOKUP('P33'!G26,INFORMACION!$D:$E,2,FALSE)*N26,((VLOOKUP('P33'!G26,INFORMACION!$D:$E,2,FALSE)*N26)*I26)/16)))*(J26/100),((IF(I26&gt;=16,(VLOOKUP('P33'!G26,INFORMACION!$D:$E,2,FALSE)+10)*N26,(((VLOOKUP('P33'!G26,INFORMACION!$D:$E,2,FALSE)+10)*N26)*I26)/16)))*(J26/100)),0)</f>
        <v>0</v>
      </c>
      <c r="S26" s="87">
        <f t="shared" si="4"/>
        <v>0</v>
      </c>
    </row>
    <row r="27" spans="1:19" ht="1.5" customHeight="1" thickBot="1" x14ac:dyDescent="0.25">
      <c r="A27" s="154"/>
      <c r="B27" s="155"/>
      <c r="C27" s="110"/>
      <c r="D27" s="156" t="s">
        <v>270</v>
      </c>
      <c r="E27" s="155"/>
      <c r="F27" s="155"/>
      <c r="G27" s="110"/>
      <c r="H27" s="157">
        <v>1</v>
      </c>
      <c r="I27" s="158">
        <v>16</v>
      </c>
      <c r="J27" s="159">
        <v>100</v>
      </c>
      <c r="K27" s="154"/>
      <c r="L27" s="155"/>
      <c r="M27" s="88"/>
      <c r="N27" s="160"/>
      <c r="O27" s="155"/>
      <c r="P27" s="155"/>
      <c r="Q27" s="155"/>
      <c r="R27" s="155"/>
      <c r="S27" s="88"/>
    </row>
    <row r="28" spans="1:19" ht="15.75" thickBot="1" x14ac:dyDescent="0.25">
      <c r="A28" s="426" t="s">
        <v>144</v>
      </c>
      <c r="B28" s="427"/>
      <c r="C28" s="427"/>
      <c r="D28" s="427"/>
      <c r="E28" s="427"/>
      <c r="F28" s="427"/>
      <c r="G28" s="427"/>
      <c r="H28" s="427"/>
      <c r="I28" s="427"/>
      <c r="J28" s="428"/>
      <c r="K28" s="161">
        <f>SUM(K20:K26)</f>
        <v>0</v>
      </c>
      <c r="L28" s="162">
        <f t="shared" ref="L28:S28" si="5">SUM(L20:L26)</f>
        <v>0</v>
      </c>
      <c r="M28" s="89">
        <f t="shared" si="5"/>
        <v>0</v>
      </c>
      <c r="N28" s="163">
        <f t="shared" si="5"/>
        <v>0</v>
      </c>
      <c r="O28" s="162">
        <f t="shared" si="5"/>
        <v>0</v>
      </c>
      <c r="P28" s="162">
        <f t="shared" si="5"/>
        <v>0</v>
      </c>
      <c r="Q28" s="162">
        <f t="shared" si="5"/>
        <v>0</v>
      </c>
      <c r="R28" s="162">
        <f t="shared" si="5"/>
        <v>0</v>
      </c>
      <c r="S28" s="89">
        <f t="shared" si="5"/>
        <v>0</v>
      </c>
    </row>
    <row r="29" spans="1:19" ht="15.75" thickBot="1" x14ac:dyDescent="0.25">
      <c r="A29" s="426" t="s">
        <v>150</v>
      </c>
      <c r="B29" s="427"/>
      <c r="C29" s="427"/>
      <c r="D29" s="427"/>
      <c r="E29" s="427"/>
      <c r="F29" s="427"/>
      <c r="G29" s="427"/>
      <c r="H29" s="427"/>
      <c r="I29" s="427"/>
      <c r="J29" s="428"/>
      <c r="K29" s="161">
        <v>0</v>
      </c>
      <c r="L29" s="162">
        <v>0</v>
      </c>
      <c r="M29" s="89">
        <v>0</v>
      </c>
      <c r="N29" s="163">
        <v>0</v>
      </c>
      <c r="O29" s="162">
        <v>0</v>
      </c>
      <c r="P29" s="162">
        <f>VLOOKUP(G16,INFORMACION!T:V,2,FALSE)</f>
        <v>0</v>
      </c>
      <c r="Q29" s="162">
        <f>VLOOKUP(G16,INFORMACION!T:V,3,FALSE)</f>
        <v>0</v>
      </c>
      <c r="R29" s="162">
        <v>0</v>
      </c>
      <c r="S29" s="89">
        <f>SUM(P29:Q29)</f>
        <v>0</v>
      </c>
    </row>
    <row r="30" spans="1:19" ht="15.75" thickBot="1" x14ac:dyDescent="0.25">
      <c r="A30" s="426" t="s">
        <v>274</v>
      </c>
      <c r="B30" s="427"/>
      <c r="C30" s="427"/>
      <c r="D30" s="427"/>
      <c r="E30" s="427"/>
      <c r="F30" s="427"/>
      <c r="G30" s="427"/>
      <c r="H30" s="427"/>
      <c r="I30" s="427"/>
      <c r="J30" s="428"/>
      <c r="K30" s="161">
        <f>SUM(K28:K29)</f>
        <v>0</v>
      </c>
      <c r="L30" s="162">
        <f t="shared" ref="L30:S30" si="6">SUM(L28:L29)</f>
        <v>0</v>
      </c>
      <c r="M30" s="89">
        <f t="shared" si="6"/>
        <v>0</v>
      </c>
      <c r="N30" s="163">
        <f t="shared" si="6"/>
        <v>0</v>
      </c>
      <c r="O30" s="162">
        <f t="shared" si="6"/>
        <v>0</v>
      </c>
      <c r="P30" s="162">
        <f t="shared" si="6"/>
        <v>0</v>
      </c>
      <c r="Q30" s="162">
        <f t="shared" si="6"/>
        <v>0</v>
      </c>
      <c r="R30" s="162">
        <f t="shared" si="6"/>
        <v>0</v>
      </c>
      <c r="S30" s="89">
        <f t="shared" si="6"/>
        <v>0</v>
      </c>
    </row>
    <row r="31" spans="1:19" ht="10.5" customHeight="1" x14ac:dyDescent="0.2">
      <c r="A31" s="164"/>
      <c r="B31" s="111"/>
      <c r="C31" s="111"/>
      <c r="D31" s="165"/>
      <c r="E31" s="111"/>
      <c r="F31" s="111"/>
      <c r="G31" s="111"/>
      <c r="H31" s="111"/>
      <c r="I31" s="111"/>
      <c r="J31" s="111"/>
      <c r="K31" s="111"/>
      <c r="L31" s="111"/>
      <c r="M31" s="111"/>
      <c r="N31" s="111"/>
      <c r="O31" s="111"/>
      <c r="P31" s="111"/>
      <c r="Q31" s="111"/>
      <c r="R31" s="111"/>
      <c r="S31" s="90"/>
    </row>
    <row r="32" spans="1:19" ht="13.5" thickBot="1" x14ac:dyDescent="0.25"/>
    <row r="33" spans="1:19" ht="13.5" thickBot="1" x14ac:dyDescent="0.25">
      <c r="G33" s="402" t="s">
        <v>152</v>
      </c>
      <c r="H33" s="403"/>
      <c r="I33" s="403"/>
      <c r="J33" s="403"/>
      <c r="K33" s="403"/>
      <c r="L33" s="403"/>
      <c r="M33" s="403"/>
      <c r="N33" s="404"/>
      <c r="Q33" s="124"/>
    </row>
    <row r="34" spans="1:19" ht="13.5" thickBot="1" x14ac:dyDescent="0.25">
      <c r="G34" s="400" t="s">
        <v>151</v>
      </c>
      <c r="H34" s="396"/>
      <c r="I34" s="396"/>
      <c r="J34" s="396"/>
      <c r="K34" s="396"/>
      <c r="L34" s="401"/>
      <c r="M34" s="400" t="s">
        <v>126</v>
      </c>
      <c r="N34" s="444"/>
      <c r="Q34" s="100"/>
    </row>
    <row r="35" spans="1:19" ht="16.5" thickBot="1" x14ac:dyDescent="0.25">
      <c r="G35" s="397" t="s">
        <v>275</v>
      </c>
      <c r="H35" s="398"/>
      <c r="I35" s="398"/>
      <c r="J35" s="398"/>
      <c r="K35" s="398"/>
      <c r="L35" s="399"/>
      <c r="M35" s="445">
        <f>S30</f>
        <v>0</v>
      </c>
      <c r="N35" s="446"/>
      <c r="Q35" s="124"/>
    </row>
    <row r="36" spans="1:19" x14ac:dyDescent="0.2">
      <c r="G36" s="112"/>
      <c r="H36" s="112"/>
      <c r="I36" s="112"/>
      <c r="J36" s="112"/>
      <c r="K36" s="112"/>
      <c r="L36" s="112"/>
      <c r="M36" s="167"/>
      <c r="N36" s="167"/>
      <c r="Q36" s="124"/>
    </row>
    <row r="37" spans="1:19" ht="13.5" thickBot="1" x14ac:dyDescent="0.25">
      <c r="G37" s="112"/>
      <c r="H37" s="112"/>
      <c r="I37" s="112"/>
      <c r="J37" s="112"/>
      <c r="K37" s="112"/>
      <c r="L37" s="112"/>
      <c r="M37" s="167"/>
      <c r="N37" s="167"/>
      <c r="Q37" s="124"/>
    </row>
    <row r="38" spans="1:19" ht="13.5" thickBot="1" x14ac:dyDescent="0.25">
      <c r="A38" s="405" t="s">
        <v>38</v>
      </c>
      <c r="B38" s="406"/>
      <c r="C38" s="406"/>
      <c r="D38" s="406"/>
      <c r="E38" s="406"/>
      <c r="F38" s="406"/>
      <c r="G38" s="407"/>
      <c r="H38" s="97"/>
      <c r="I38" s="402" t="s">
        <v>157</v>
      </c>
      <c r="J38" s="403"/>
      <c r="K38" s="403"/>
      <c r="L38" s="403"/>
      <c r="M38" s="403"/>
      <c r="N38" s="403"/>
      <c r="O38" s="403"/>
      <c r="P38" s="403"/>
      <c r="Q38" s="403"/>
      <c r="R38" s="403"/>
      <c r="S38" s="404"/>
    </row>
    <row r="39" spans="1:19" ht="13.5" thickBot="1" x14ac:dyDescent="0.25">
      <c r="A39" s="204" t="s">
        <v>25</v>
      </c>
      <c r="B39" s="396" t="s">
        <v>121</v>
      </c>
      <c r="C39" s="396"/>
      <c r="D39" s="396"/>
      <c r="E39" s="396" t="s">
        <v>154</v>
      </c>
      <c r="F39" s="396"/>
      <c r="G39" s="210" t="s">
        <v>155</v>
      </c>
      <c r="I39" s="92" t="s">
        <v>25</v>
      </c>
      <c r="J39" s="400" t="s">
        <v>121</v>
      </c>
      <c r="K39" s="396"/>
      <c r="L39" s="396"/>
      <c r="M39" s="396"/>
      <c r="N39" s="444"/>
      <c r="O39" s="451" t="s">
        <v>154</v>
      </c>
      <c r="P39" s="452"/>
      <c r="Q39" s="452"/>
      <c r="R39" s="453"/>
      <c r="S39" s="92" t="s">
        <v>159</v>
      </c>
    </row>
    <row r="40" spans="1:19" ht="20.100000000000001" customHeight="1" x14ac:dyDescent="0.2">
      <c r="A40" s="169">
        <v>1</v>
      </c>
      <c r="B40" s="450"/>
      <c r="C40" s="450"/>
      <c r="D40" s="450"/>
      <c r="E40" s="454"/>
      <c r="F40" s="454"/>
      <c r="G40" s="93"/>
      <c r="I40" s="169">
        <v>1</v>
      </c>
      <c r="J40" s="450"/>
      <c r="K40" s="450"/>
      <c r="L40" s="450"/>
      <c r="M40" s="450"/>
      <c r="N40" s="450"/>
      <c r="O40" s="458"/>
      <c r="P40" s="459"/>
      <c r="Q40" s="459"/>
      <c r="R40" s="460"/>
      <c r="S40" s="93"/>
    </row>
    <row r="41" spans="1:19" ht="20.100000000000001" customHeight="1" x14ac:dyDescent="0.2">
      <c r="A41" s="137">
        <v>2</v>
      </c>
      <c r="B41" s="450"/>
      <c r="C41" s="450"/>
      <c r="D41" s="450"/>
      <c r="E41" s="436"/>
      <c r="F41" s="436"/>
      <c r="G41" s="99"/>
      <c r="I41" s="137">
        <v>2</v>
      </c>
      <c r="J41" s="450"/>
      <c r="K41" s="450"/>
      <c r="L41" s="450"/>
      <c r="M41" s="450"/>
      <c r="N41" s="450"/>
      <c r="O41" s="438"/>
      <c r="P41" s="439"/>
      <c r="Q41" s="439"/>
      <c r="R41" s="440"/>
      <c r="S41" s="94"/>
    </row>
    <row r="42" spans="1:19" ht="20.100000000000001" customHeight="1" x14ac:dyDescent="0.2">
      <c r="A42" s="137">
        <v>3</v>
      </c>
      <c r="B42" s="450"/>
      <c r="C42" s="450"/>
      <c r="D42" s="450"/>
      <c r="E42" s="436"/>
      <c r="F42" s="436"/>
      <c r="G42" s="94"/>
      <c r="I42" s="137">
        <v>3</v>
      </c>
      <c r="J42" s="450"/>
      <c r="K42" s="450"/>
      <c r="L42" s="450"/>
      <c r="M42" s="450"/>
      <c r="N42" s="450"/>
      <c r="O42" s="438"/>
      <c r="P42" s="439"/>
      <c r="Q42" s="439"/>
      <c r="R42" s="440"/>
      <c r="S42" s="94"/>
    </row>
    <row r="43" spans="1:19" ht="20.100000000000001" customHeight="1" x14ac:dyDescent="0.2">
      <c r="A43" s="137">
        <v>4</v>
      </c>
      <c r="B43" s="450"/>
      <c r="C43" s="450"/>
      <c r="D43" s="450"/>
      <c r="E43" s="436"/>
      <c r="F43" s="436"/>
      <c r="G43" s="94"/>
      <c r="I43" s="137">
        <v>4</v>
      </c>
      <c r="J43" s="450"/>
      <c r="K43" s="450"/>
      <c r="L43" s="450"/>
      <c r="M43" s="450"/>
      <c r="N43" s="450"/>
      <c r="O43" s="438"/>
      <c r="P43" s="439"/>
      <c r="Q43" s="439"/>
      <c r="R43" s="440"/>
      <c r="S43" s="94"/>
    </row>
    <row r="44" spans="1:19" ht="20.100000000000001" customHeight="1" thickBot="1" x14ac:dyDescent="0.25">
      <c r="A44" s="170">
        <v>5</v>
      </c>
      <c r="B44" s="450"/>
      <c r="C44" s="450"/>
      <c r="D44" s="450"/>
      <c r="E44" s="437"/>
      <c r="F44" s="437"/>
      <c r="G44" s="95"/>
      <c r="H44" s="97"/>
      <c r="I44" s="170">
        <v>5</v>
      </c>
      <c r="J44" s="450"/>
      <c r="K44" s="450"/>
      <c r="L44" s="450"/>
      <c r="M44" s="450"/>
      <c r="N44" s="450"/>
      <c r="O44" s="441"/>
      <c r="P44" s="442"/>
      <c r="Q44" s="442"/>
      <c r="R44" s="443"/>
      <c r="S44" s="95"/>
    </row>
    <row r="45" spans="1:19" ht="13.5" thickBot="1" x14ac:dyDescent="0.25">
      <c r="A45" s="455" t="s">
        <v>156</v>
      </c>
      <c r="B45" s="456"/>
      <c r="C45" s="456"/>
      <c r="D45" s="456"/>
      <c r="E45" s="456"/>
      <c r="F45" s="456"/>
      <c r="G45" s="211">
        <f>SUM(G40:G44)</f>
        <v>0</v>
      </c>
      <c r="H45" s="97"/>
      <c r="I45" s="455" t="s">
        <v>160</v>
      </c>
      <c r="J45" s="456"/>
      <c r="K45" s="456"/>
      <c r="L45" s="456"/>
      <c r="M45" s="456"/>
      <c r="N45" s="456"/>
      <c r="O45" s="456"/>
      <c r="P45" s="456"/>
      <c r="Q45" s="456"/>
      <c r="R45" s="457"/>
      <c r="S45" s="96">
        <f>SUM(S40:S44)</f>
        <v>0</v>
      </c>
    </row>
    <row r="46" spans="1:19" ht="13.5" thickBot="1" x14ac:dyDescent="0.25">
      <c r="A46" s="97"/>
      <c r="B46" s="97"/>
      <c r="C46" s="97"/>
      <c r="D46" s="171"/>
      <c r="E46" s="97"/>
      <c r="F46" s="97"/>
      <c r="G46" s="97"/>
      <c r="H46" s="97"/>
      <c r="I46" s="97"/>
      <c r="J46" s="97"/>
      <c r="K46" s="97"/>
      <c r="L46" s="97"/>
      <c r="M46" s="97"/>
      <c r="N46" s="97"/>
      <c r="O46" s="97"/>
      <c r="P46" s="97"/>
      <c r="Q46" s="97"/>
      <c r="R46" s="97"/>
      <c r="S46" s="97"/>
    </row>
    <row r="47" spans="1:19" ht="13.5" thickBot="1" x14ac:dyDescent="0.25">
      <c r="A47" s="447" t="s">
        <v>245</v>
      </c>
      <c r="B47" s="448"/>
      <c r="C47" s="448"/>
      <c r="D47" s="448"/>
      <c r="E47" s="448"/>
      <c r="F47" s="448"/>
      <c r="G47" s="449"/>
      <c r="H47" s="97"/>
      <c r="I47" s="402" t="s">
        <v>246</v>
      </c>
      <c r="J47" s="403"/>
      <c r="K47" s="403"/>
      <c r="L47" s="403"/>
      <c r="M47" s="403"/>
      <c r="N47" s="403"/>
      <c r="O47" s="403"/>
      <c r="P47" s="403"/>
      <c r="Q47" s="403"/>
      <c r="R47" s="403"/>
      <c r="S47" s="404"/>
    </row>
    <row r="48" spans="1:19" ht="13.5" thickBot="1" x14ac:dyDescent="0.25">
      <c r="A48" s="204" t="s">
        <v>25</v>
      </c>
      <c r="B48" s="396" t="s">
        <v>121</v>
      </c>
      <c r="C48" s="396"/>
      <c r="D48" s="396"/>
      <c r="E48" s="396" t="s">
        <v>174</v>
      </c>
      <c r="F48" s="396"/>
      <c r="G48" s="210" t="s">
        <v>155</v>
      </c>
      <c r="H48" s="97"/>
      <c r="I48" s="92" t="s">
        <v>25</v>
      </c>
      <c r="J48" s="400" t="s">
        <v>121</v>
      </c>
      <c r="K48" s="396"/>
      <c r="L48" s="396"/>
      <c r="M48" s="396"/>
      <c r="N48" s="444"/>
      <c r="O48" s="451" t="s">
        <v>154</v>
      </c>
      <c r="P48" s="452"/>
      <c r="Q48" s="452"/>
      <c r="R48" s="453"/>
      <c r="S48" s="92" t="s">
        <v>159</v>
      </c>
    </row>
    <row r="49" spans="1:19" x14ac:dyDescent="0.2">
      <c r="A49" s="172">
        <v>1</v>
      </c>
      <c r="B49" s="450"/>
      <c r="C49" s="450"/>
      <c r="D49" s="450"/>
      <c r="E49" s="464"/>
      <c r="F49" s="464"/>
      <c r="G49" s="98"/>
      <c r="H49" s="97"/>
      <c r="I49" s="172">
        <v>1</v>
      </c>
      <c r="J49" s="450"/>
      <c r="K49" s="450"/>
      <c r="L49" s="450"/>
      <c r="M49" s="450"/>
      <c r="N49" s="450"/>
      <c r="O49" s="461"/>
      <c r="P49" s="462"/>
      <c r="Q49" s="462"/>
      <c r="R49" s="463"/>
      <c r="S49" s="98"/>
    </row>
    <row r="50" spans="1:19" x14ac:dyDescent="0.2">
      <c r="A50" s="173">
        <v>2</v>
      </c>
      <c r="B50" s="450"/>
      <c r="C50" s="450"/>
      <c r="D50" s="450"/>
      <c r="E50" s="465"/>
      <c r="F50" s="465"/>
      <c r="G50" s="99"/>
      <c r="H50" s="97"/>
      <c r="I50" s="173">
        <v>2</v>
      </c>
      <c r="J50" s="450"/>
      <c r="K50" s="450"/>
      <c r="L50" s="450"/>
      <c r="M50" s="450"/>
      <c r="N50" s="450"/>
      <c r="O50" s="469"/>
      <c r="P50" s="470"/>
      <c r="Q50" s="470"/>
      <c r="R50" s="471"/>
      <c r="S50" s="99"/>
    </row>
    <row r="51" spans="1:19" x14ac:dyDescent="0.2">
      <c r="A51" s="173">
        <v>3</v>
      </c>
      <c r="B51" s="450"/>
      <c r="C51" s="450"/>
      <c r="D51" s="450"/>
      <c r="E51" s="465"/>
      <c r="F51" s="465"/>
      <c r="G51" s="99"/>
      <c r="H51" s="97"/>
      <c r="I51" s="173">
        <v>3</v>
      </c>
      <c r="J51" s="450"/>
      <c r="K51" s="450"/>
      <c r="L51" s="450"/>
      <c r="M51" s="450"/>
      <c r="N51" s="450"/>
      <c r="O51" s="469"/>
      <c r="P51" s="470"/>
      <c r="Q51" s="470"/>
      <c r="R51" s="471"/>
      <c r="S51" s="99"/>
    </row>
    <row r="52" spans="1:19" x14ac:dyDescent="0.2">
      <c r="A52" s="173">
        <v>4</v>
      </c>
      <c r="B52" s="450"/>
      <c r="C52" s="450"/>
      <c r="D52" s="450"/>
      <c r="E52" s="465"/>
      <c r="F52" s="465"/>
      <c r="G52" s="99"/>
      <c r="H52" s="97"/>
      <c r="I52" s="173">
        <v>4</v>
      </c>
      <c r="J52" s="450"/>
      <c r="K52" s="450"/>
      <c r="L52" s="450"/>
      <c r="M52" s="450"/>
      <c r="N52" s="450"/>
      <c r="O52" s="469"/>
      <c r="P52" s="470"/>
      <c r="Q52" s="470"/>
      <c r="R52" s="471"/>
      <c r="S52" s="99"/>
    </row>
    <row r="53" spans="1:19" ht="13.5" thickBot="1" x14ac:dyDescent="0.25">
      <c r="A53" s="170">
        <v>5</v>
      </c>
      <c r="B53" s="450"/>
      <c r="C53" s="450"/>
      <c r="D53" s="450"/>
      <c r="E53" s="472"/>
      <c r="F53" s="472"/>
      <c r="G53" s="95"/>
      <c r="H53" s="97"/>
      <c r="I53" s="170">
        <v>5</v>
      </c>
      <c r="J53" s="450"/>
      <c r="K53" s="450"/>
      <c r="L53" s="450"/>
      <c r="M53" s="450"/>
      <c r="N53" s="450"/>
      <c r="O53" s="466"/>
      <c r="P53" s="467"/>
      <c r="Q53" s="467"/>
      <c r="R53" s="468"/>
      <c r="S53" s="95"/>
    </row>
    <row r="54" spans="1:19" ht="13.5" thickBot="1" x14ac:dyDescent="0.25">
      <c r="A54" s="455" t="s">
        <v>182</v>
      </c>
      <c r="B54" s="456"/>
      <c r="C54" s="456"/>
      <c r="D54" s="456"/>
      <c r="E54" s="456"/>
      <c r="F54" s="456"/>
      <c r="G54" s="211">
        <f>IF(SUM(G49:G53)&gt;40,40,SUM(G49:G53))</f>
        <v>0</v>
      </c>
      <c r="H54" s="97"/>
      <c r="I54" s="455" t="s">
        <v>181</v>
      </c>
      <c r="J54" s="456"/>
      <c r="K54" s="456"/>
      <c r="L54" s="456"/>
      <c r="M54" s="456"/>
      <c r="N54" s="456"/>
      <c r="O54" s="456"/>
      <c r="P54" s="456"/>
      <c r="Q54" s="456"/>
      <c r="R54" s="457"/>
      <c r="S54" s="96">
        <f>IF(SUM(S49:S53)&gt;30,30,SUM(S49:S53))</f>
        <v>0</v>
      </c>
    </row>
    <row r="55" spans="1:19" ht="13.5" thickBot="1" x14ac:dyDescent="0.25">
      <c r="A55" s="209"/>
      <c r="B55" s="209"/>
      <c r="C55" s="209"/>
      <c r="D55" s="209"/>
      <c r="E55" s="209"/>
      <c r="F55" s="209"/>
      <c r="G55" s="100"/>
      <c r="H55" s="97"/>
      <c r="I55" s="209"/>
      <c r="J55" s="209"/>
      <c r="K55" s="209"/>
      <c r="L55" s="209"/>
      <c r="M55" s="209"/>
      <c r="N55" s="209"/>
      <c r="O55" s="209"/>
      <c r="P55" s="209"/>
      <c r="Q55" s="209"/>
      <c r="R55" s="209"/>
      <c r="S55" s="100"/>
    </row>
    <row r="56" spans="1:19" ht="13.5" thickBot="1" x14ac:dyDescent="0.25">
      <c r="A56" s="447" t="s">
        <v>190</v>
      </c>
      <c r="B56" s="448"/>
      <c r="C56" s="448"/>
      <c r="D56" s="448"/>
      <c r="E56" s="448"/>
      <c r="F56" s="448"/>
      <c r="G56" s="449"/>
      <c r="H56" s="97"/>
      <c r="I56" s="402" t="s">
        <v>254</v>
      </c>
      <c r="J56" s="403"/>
      <c r="K56" s="403"/>
      <c r="L56" s="403"/>
      <c r="M56" s="403"/>
      <c r="N56" s="403"/>
      <c r="O56" s="403"/>
      <c r="P56" s="403"/>
      <c r="Q56" s="403"/>
      <c r="R56" s="403"/>
      <c r="S56" s="404"/>
    </row>
    <row r="57" spans="1:19" ht="13.5" thickBot="1" x14ac:dyDescent="0.25">
      <c r="A57" s="204" t="s">
        <v>25</v>
      </c>
      <c r="B57" s="396" t="s">
        <v>121</v>
      </c>
      <c r="C57" s="396"/>
      <c r="D57" s="396"/>
      <c r="E57" s="396" t="s">
        <v>196</v>
      </c>
      <c r="F57" s="396"/>
      <c r="G57" s="210" t="s">
        <v>155</v>
      </c>
      <c r="H57" s="97"/>
      <c r="I57" s="92" t="s">
        <v>25</v>
      </c>
      <c r="J57" s="400" t="s">
        <v>210</v>
      </c>
      <c r="K57" s="396"/>
      <c r="L57" s="396"/>
      <c r="M57" s="396"/>
      <c r="N57" s="444"/>
      <c r="O57" s="451" t="s">
        <v>215</v>
      </c>
      <c r="P57" s="452"/>
      <c r="Q57" s="452"/>
      <c r="R57" s="453"/>
      <c r="S57" s="92" t="s">
        <v>159</v>
      </c>
    </row>
    <row r="58" spans="1:19" ht="21.95" customHeight="1" x14ac:dyDescent="0.2">
      <c r="A58" s="172">
        <v>1</v>
      </c>
      <c r="B58" s="450"/>
      <c r="C58" s="450"/>
      <c r="D58" s="450"/>
      <c r="E58" s="454"/>
      <c r="F58" s="454"/>
      <c r="G58" s="98"/>
      <c r="H58" s="97"/>
      <c r="I58" s="172">
        <v>1</v>
      </c>
      <c r="J58" s="450"/>
      <c r="K58" s="450"/>
      <c r="L58" s="450"/>
      <c r="M58" s="450"/>
      <c r="N58" s="450"/>
      <c r="O58" s="473"/>
      <c r="P58" s="474"/>
      <c r="Q58" s="474"/>
      <c r="R58" s="475"/>
      <c r="S58" s="98"/>
    </row>
    <row r="59" spans="1:19" ht="21.95" customHeight="1" thickBot="1" x14ac:dyDescent="0.25">
      <c r="A59" s="173">
        <v>2</v>
      </c>
      <c r="B59" s="450"/>
      <c r="C59" s="450"/>
      <c r="D59" s="450"/>
      <c r="E59" s="476"/>
      <c r="F59" s="477"/>
      <c r="G59" s="98"/>
      <c r="H59" s="97"/>
      <c r="I59" s="173">
        <v>2</v>
      </c>
      <c r="J59" s="450"/>
      <c r="K59" s="450"/>
      <c r="L59" s="450"/>
      <c r="M59" s="450"/>
      <c r="N59" s="450"/>
      <c r="O59" s="438"/>
      <c r="P59" s="439"/>
      <c r="Q59" s="439"/>
      <c r="R59" s="440"/>
      <c r="S59" s="99"/>
    </row>
    <row r="60" spans="1:19" ht="13.5" thickBot="1" x14ac:dyDescent="0.25">
      <c r="A60" s="455" t="s">
        <v>201</v>
      </c>
      <c r="B60" s="456"/>
      <c r="C60" s="456"/>
      <c r="D60" s="456"/>
      <c r="E60" s="456"/>
      <c r="F60" s="456"/>
      <c r="G60" s="211">
        <f>SUM(G58:G59)</f>
        <v>0</v>
      </c>
      <c r="H60" s="97"/>
      <c r="I60" s="455" t="s">
        <v>216</v>
      </c>
      <c r="J60" s="456"/>
      <c r="K60" s="456"/>
      <c r="L60" s="456"/>
      <c r="M60" s="456"/>
      <c r="N60" s="456"/>
      <c r="O60" s="456"/>
      <c r="P60" s="456"/>
      <c r="Q60" s="456"/>
      <c r="R60" s="457"/>
      <c r="S60" s="96">
        <f>SUM(S58:S59)</f>
        <v>0</v>
      </c>
    </row>
    <row r="61" spans="1:19" ht="13.5" thickBot="1" x14ac:dyDescent="0.25">
      <c r="A61" s="209"/>
      <c r="B61" s="209"/>
      <c r="C61" s="209"/>
      <c r="D61" s="209"/>
      <c r="E61" s="209"/>
      <c r="F61" s="209"/>
      <c r="G61" s="100"/>
      <c r="H61" s="97"/>
      <c r="I61" s="97"/>
      <c r="J61" s="97"/>
      <c r="K61" s="97"/>
      <c r="L61" s="97"/>
      <c r="M61" s="97"/>
      <c r="N61" s="97"/>
      <c r="O61" s="97"/>
      <c r="P61" s="97"/>
      <c r="Q61" s="97"/>
      <c r="R61" s="97"/>
      <c r="S61" s="97"/>
    </row>
    <row r="62" spans="1:19" ht="13.5" thickBot="1" x14ac:dyDescent="0.25">
      <c r="A62" s="447" t="s">
        <v>247</v>
      </c>
      <c r="B62" s="448"/>
      <c r="C62" s="448"/>
      <c r="D62" s="448"/>
      <c r="E62" s="448"/>
      <c r="F62" s="448"/>
      <c r="G62" s="449"/>
      <c r="H62" s="97"/>
      <c r="I62" s="402" t="s">
        <v>248</v>
      </c>
      <c r="J62" s="403"/>
      <c r="K62" s="403"/>
      <c r="L62" s="403"/>
      <c r="M62" s="403"/>
      <c r="N62" s="403"/>
      <c r="O62" s="403"/>
      <c r="P62" s="403"/>
      <c r="Q62" s="403"/>
      <c r="R62" s="403"/>
      <c r="S62" s="404"/>
    </row>
    <row r="63" spans="1:19" ht="13.5" thickBot="1" x14ac:dyDescent="0.25">
      <c r="A63" s="204" t="s">
        <v>25</v>
      </c>
      <c r="B63" s="396" t="s">
        <v>113</v>
      </c>
      <c r="C63" s="396"/>
      <c r="D63" s="396"/>
      <c r="E63" s="396" t="s">
        <v>183</v>
      </c>
      <c r="F63" s="396"/>
      <c r="G63" s="210" t="s">
        <v>155</v>
      </c>
      <c r="H63" s="97"/>
      <c r="I63" s="92" t="s">
        <v>25</v>
      </c>
      <c r="J63" s="400" t="s">
        <v>188</v>
      </c>
      <c r="K63" s="396"/>
      <c r="L63" s="396"/>
      <c r="M63" s="396"/>
      <c r="N63" s="444"/>
      <c r="O63" s="451" t="s">
        <v>154</v>
      </c>
      <c r="P63" s="452"/>
      <c r="Q63" s="452"/>
      <c r="R63" s="453"/>
      <c r="S63" s="92" t="s">
        <v>159</v>
      </c>
    </row>
    <row r="64" spans="1:19" ht="20.100000000000001" customHeight="1" x14ac:dyDescent="0.2">
      <c r="A64" s="172">
        <v>1</v>
      </c>
      <c r="B64" s="450"/>
      <c r="C64" s="450"/>
      <c r="D64" s="450"/>
      <c r="E64" s="454"/>
      <c r="F64" s="454"/>
      <c r="G64" s="98"/>
      <c r="H64" s="97"/>
      <c r="I64" s="172">
        <v>1</v>
      </c>
      <c r="J64" s="450"/>
      <c r="K64" s="450"/>
      <c r="L64" s="450"/>
      <c r="M64" s="450"/>
      <c r="N64" s="450"/>
      <c r="O64" s="473"/>
      <c r="P64" s="474"/>
      <c r="Q64" s="474"/>
      <c r="R64" s="475"/>
      <c r="S64" s="98"/>
    </row>
    <row r="65" spans="1:19" ht="20.100000000000001" customHeight="1" x14ac:dyDescent="0.2">
      <c r="A65" s="173">
        <v>2</v>
      </c>
      <c r="B65" s="450"/>
      <c r="C65" s="450"/>
      <c r="D65" s="450"/>
      <c r="E65" s="436"/>
      <c r="F65" s="436"/>
      <c r="G65" s="99"/>
      <c r="H65" s="97"/>
      <c r="I65" s="173">
        <v>2</v>
      </c>
      <c r="J65" s="450"/>
      <c r="K65" s="450"/>
      <c r="L65" s="450"/>
      <c r="M65" s="450"/>
      <c r="N65" s="450"/>
      <c r="O65" s="438"/>
      <c r="P65" s="439"/>
      <c r="Q65" s="439"/>
      <c r="R65" s="440"/>
      <c r="S65" s="99"/>
    </row>
    <row r="66" spans="1:19" ht="20.100000000000001" customHeight="1" x14ac:dyDescent="0.2">
      <c r="A66" s="173">
        <v>3</v>
      </c>
      <c r="B66" s="450"/>
      <c r="C66" s="450"/>
      <c r="D66" s="450"/>
      <c r="E66" s="436"/>
      <c r="F66" s="436"/>
      <c r="G66" s="99"/>
      <c r="H66" s="97"/>
      <c r="I66" s="173">
        <v>3</v>
      </c>
      <c r="J66" s="450"/>
      <c r="K66" s="450"/>
      <c r="L66" s="450"/>
      <c r="M66" s="450"/>
      <c r="N66" s="450"/>
      <c r="O66" s="438"/>
      <c r="P66" s="439"/>
      <c r="Q66" s="439"/>
      <c r="R66" s="440"/>
      <c r="S66" s="99"/>
    </row>
    <row r="67" spans="1:19" ht="20.100000000000001" customHeight="1" x14ac:dyDescent="0.2">
      <c r="A67" s="173">
        <v>4</v>
      </c>
      <c r="B67" s="450"/>
      <c r="C67" s="450"/>
      <c r="D67" s="450"/>
      <c r="E67" s="436"/>
      <c r="F67" s="436"/>
      <c r="G67" s="99"/>
      <c r="H67" s="97"/>
      <c r="I67" s="173">
        <v>4</v>
      </c>
      <c r="J67" s="450"/>
      <c r="K67" s="450"/>
      <c r="L67" s="450"/>
      <c r="M67" s="450"/>
      <c r="N67" s="450"/>
      <c r="O67" s="438"/>
      <c r="P67" s="439"/>
      <c r="Q67" s="439"/>
      <c r="R67" s="440"/>
      <c r="S67" s="99"/>
    </row>
    <row r="68" spans="1:19" ht="20.100000000000001" customHeight="1" thickBot="1" x14ac:dyDescent="0.25">
      <c r="A68" s="170">
        <v>5</v>
      </c>
      <c r="B68" s="450"/>
      <c r="C68" s="450"/>
      <c r="D68" s="450"/>
      <c r="E68" s="437"/>
      <c r="F68" s="437"/>
      <c r="G68" s="95"/>
      <c r="H68" s="97"/>
      <c r="I68" s="170">
        <v>5</v>
      </c>
      <c r="J68" s="450"/>
      <c r="K68" s="450"/>
      <c r="L68" s="450"/>
      <c r="M68" s="450"/>
      <c r="N68" s="450"/>
      <c r="O68" s="441"/>
      <c r="P68" s="442"/>
      <c r="Q68" s="442"/>
      <c r="R68" s="443"/>
      <c r="S68" s="95"/>
    </row>
    <row r="69" spans="1:19" ht="13.5" thickBot="1" x14ac:dyDescent="0.25">
      <c r="A69" s="455" t="s">
        <v>184</v>
      </c>
      <c r="B69" s="456"/>
      <c r="C69" s="456"/>
      <c r="D69" s="456"/>
      <c r="E69" s="456"/>
      <c r="F69" s="456"/>
      <c r="G69" s="211">
        <f>IF(SUM(G64:G68)&gt;90,90,SUM(G64:G68))</f>
        <v>0</v>
      </c>
      <c r="H69" s="97"/>
      <c r="I69" s="455" t="s">
        <v>189</v>
      </c>
      <c r="J69" s="456"/>
      <c r="K69" s="456"/>
      <c r="L69" s="456"/>
      <c r="M69" s="456"/>
      <c r="N69" s="456"/>
      <c r="O69" s="456"/>
      <c r="P69" s="456"/>
      <c r="Q69" s="456"/>
      <c r="R69" s="457"/>
      <c r="S69" s="96">
        <f>IF(SUM(S64:S68)&gt;15,15,SUM(S64:S68))</f>
        <v>0</v>
      </c>
    </row>
    <row r="70" spans="1:19" ht="13.5" thickBot="1" x14ac:dyDescent="0.25">
      <c r="A70" s="97"/>
      <c r="B70" s="97"/>
      <c r="C70" s="97"/>
      <c r="D70" s="171"/>
      <c r="E70" s="97"/>
      <c r="F70" s="97"/>
      <c r="G70" s="97"/>
      <c r="H70" s="97"/>
      <c r="I70" s="97"/>
      <c r="J70" s="97"/>
      <c r="K70" s="97"/>
      <c r="L70" s="97"/>
      <c r="M70" s="97"/>
      <c r="N70" s="97"/>
      <c r="O70" s="97"/>
      <c r="P70" s="97"/>
      <c r="Q70" s="97"/>
      <c r="R70" s="97"/>
      <c r="S70" s="97"/>
    </row>
    <row r="71" spans="1:19" ht="13.5" thickBot="1" x14ac:dyDescent="0.25">
      <c r="A71" s="447" t="s">
        <v>217</v>
      </c>
      <c r="B71" s="448"/>
      <c r="C71" s="448"/>
      <c r="D71" s="448"/>
      <c r="E71" s="448"/>
      <c r="F71" s="448"/>
      <c r="G71" s="449"/>
      <c r="H71" s="97"/>
      <c r="I71" s="402" t="s">
        <v>249</v>
      </c>
      <c r="J71" s="403"/>
      <c r="K71" s="403"/>
      <c r="L71" s="403"/>
      <c r="M71" s="403"/>
      <c r="N71" s="403"/>
      <c r="O71" s="403"/>
      <c r="P71" s="403"/>
      <c r="Q71" s="403"/>
      <c r="R71" s="403"/>
      <c r="S71" s="404"/>
    </row>
    <row r="72" spans="1:19" ht="13.5" thickBot="1" x14ac:dyDescent="0.25">
      <c r="A72" s="204" t="s">
        <v>25</v>
      </c>
      <c r="B72" s="396" t="s">
        <v>121</v>
      </c>
      <c r="C72" s="396"/>
      <c r="D72" s="396"/>
      <c r="E72" s="396" t="s">
        <v>225</v>
      </c>
      <c r="F72" s="396"/>
      <c r="G72" s="210" t="s">
        <v>155</v>
      </c>
      <c r="H72" s="97"/>
      <c r="I72" s="92" t="s">
        <v>25</v>
      </c>
      <c r="J72" s="400" t="s">
        <v>121</v>
      </c>
      <c r="K72" s="396"/>
      <c r="L72" s="396"/>
      <c r="M72" s="396"/>
      <c r="N72" s="444"/>
      <c r="O72" s="451" t="s">
        <v>151</v>
      </c>
      <c r="P72" s="452"/>
      <c r="Q72" s="452"/>
      <c r="R72" s="453"/>
      <c r="S72" s="92" t="s">
        <v>159</v>
      </c>
    </row>
    <row r="73" spans="1:19" ht="20.100000000000001" customHeight="1" x14ac:dyDescent="0.2">
      <c r="A73" s="172">
        <v>1</v>
      </c>
      <c r="B73" s="450"/>
      <c r="C73" s="450"/>
      <c r="D73" s="450"/>
      <c r="E73" s="454"/>
      <c r="F73" s="454"/>
      <c r="G73" s="98"/>
      <c r="H73" s="97"/>
      <c r="I73" s="172">
        <v>1</v>
      </c>
      <c r="J73" s="450"/>
      <c r="K73" s="450"/>
      <c r="L73" s="450"/>
      <c r="M73" s="450"/>
      <c r="N73" s="450"/>
      <c r="O73" s="473"/>
      <c r="P73" s="474"/>
      <c r="Q73" s="474"/>
      <c r="R73" s="475"/>
      <c r="S73" s="98"/>
    </row>
    <row r="74" spans="1:19" ht="20.100000000000001" customHeight="1" x14ac:dyDescent="0.2">
      <c r="A74" s="173">
        <v>2</v>
      </c>
      <c r="B74" s="450"/>
      <c r="C74" s="450"/>
      <c r="D74" s="450"/>
      <c r="E74" s="436"/>
      <c r="F74" s="436"/>
      <c r="G74" s="99"/>
      <c r="H74" s="97"/>
      <c r="I74" s="173">
        <v>2</v>
      </c>
      <c r="J74" s="450"/>
      <c r="K74" s="450"/>
      <c r="L74" s="450"/>
      <c r="M74" s="450"/>
      <c r="N74" s="450"/>
      <c r="O74" s="438"/>
      <c r="P74" s="439"/>
      <c r="Q74" s="439"/>
      <c r="R74" s="440"/>
      <c r="S74" s="99"/>
    </row>
    <row r="75" spans="1:19" ht="20.100000000000001" customHeight="1" x14ac:dyDescent="0.2">
      <c r="A75" s="173">
        <v>3</v>
      </c>
      <c r="B75" s="450"/>
      <c r="C75" s="450"/>
      <c r="D75" s="450"/>
      <c r="E75" s="436"/>
      <c r="F75" s="436"/>
      <c r="G75" s="99"/>
      <c r="H75" s="97"/>
      <c r="I75" s="173">
        <v>3</v>
      </c>
      <c r="J75" s="450"/>
      <c r="K75" s="450"/>
      <c r="L75" s="450"/>
      <c r="M75" s="450"/>
      <c r="N75" s="450"/>
      <c r="O75" s="438"/>
      <c r="P75" s="439"/>
      <c r="Q75" s="439"/>
      <c r="R75" s="440"/>
      <c r="S75" s="99"/>
    </row>
    <row r="76" spans="1:19" ht="20.100000000000001" customHeight="1" x14ac:dyDescent="0.2">
      <c r="A76" s="173">
        <v>4</v>
      </c>
      <c r="B76" s="450"/>
      <c r="C76" s="450"/>
      <c r="D76" s="450"/>
      <c r="E76" s="436"/>
      <c r="F76" s="436"/>
      <c r="G76" s="99"/>
      <c r="H76" s="97"/>
      <c r="I76" s="173">
        <v>4</v>
      </c>
      <c r="J76" s="450"/>
      <c r="K76" s="450"/>
      <c r="L76" s="450"/>
      <c r="M76" s="450"/>
      <c r="N76" s="450"/>
      <c r="O76" s="438"/>
      <c r="P76" s="439"/>
      <c r="Q76" s="439"/>
      <c r="R76" s="440"/>
      <c r="S76" s="99"/>
    </row>
    <row r="77" spans="1:19" ht="20.100000000000001" customHeight="1" thickBot="1" x14ac:dyDescent="0.25">
      <c r="A77" s="170">
        <v>5</v>
      </c>
      <c r="B77" s="450"/>
      <c r="C77" s="450"/>
      <c r="D77" s="450"/>
      <c r="E77" s="437"/>
      <c r="F77" s="437"/>
      <c r="G77" s="95"/>
      <c r="H77" s="97"/>
      <c r="I77" s="170">
        <v>5</v>
      </c>
      <c r="J77" s="450"/>
      <c r="K77" s="450"/>
      <c r="L77" s="450"/>
      <c r="M77" s="450"/>
      <c r="N77" s="450"/>
      <c r="O77" s="441"/>
      <c r="P77" s="442"/>
      <c r="Q77" s="442"/>
      <c r="R77" s="443"/>
      <c r="S77" s="95"/>
    </row>
    <row r="78" spans="1:19" ht="13.5" thickBot="1" x14ac:dyDescent="0.25">
      <c r="A78" s="455" t="s">
        <v>226</v>
      </c>
      <c r="B78" s="456"/>
      <c r="C78" s="456"/>
      <c r="D78" s="456"/>
      <c r="E78" s="456"/>
      <c r="F78" s="456"/>
      <c r="G78" s="211">
        <f>+SUM(G73:G77)</f>
        <v>0</v>
      </c>
      <c r="H78" s="97"/>
      <c r="I78" s="455" t="s">
        <v>189</v>
      </c>
      <c r="J78" s="456"/>
      <c r="K78" s="456"/>
      <c r="L78" s="456"/>
      <c r="M78" s="456"/>
      <c r="N78" s="456"/>
      <c r="O78" s="456"/>
      <c r="P78" s="456"/>
      <c r="Q78" s="456"/>
      <c r="R78" s="457"/>
      <c r="S78" s="96">
        <f>IF(SUM(S73:S77)&gt;45,45,SUM(S73:S77))</f>
        <v>0</v>
      </c>
    </row>
    <row r="79" spans="1:19" ht="13.5" thickBot="1" x14ac:dyDescent="0.25">
      <c r="A79" s="97"/>
      <c r="B79" s="97"/>
      <c r="C79" s="97"/>
      <c r="D79" s="171"/>
      <c r="E79" s="97"/>
      <c r="F79" s="97"/>
      <c r="G79" s="97"/>
      <c r="H79" s="97"/>
      <c r="I79" s="97"/>
      <c r="J79" s="97"/>
      <c r="K79" s="97"/>
      <c r="L79" s="97"/>
      <c r="M79" s="97"/>
      <c r="N79" s="97"/>
      <c r="O79" s="97"/>
      <c r="P79" s="97"/>
      <c r="Q79" s="97"/>
      <c r="R79" s="97"/>
      <c r="S79" s="97"/>
    </row>
    <row r="80" spans="1:19" ht="13.5" thickBot="1" x14ac:dyDescent="0.25">
      <c r="A80" s="447" t="s">
        <v>14</v>
      </c>
      <c r="B80" s="448"/>
      <c r="C80" s="448"/>
      <c r="D80" s="448"/>
      <c r="E80" s="448"/>
      <c r="F80" s="448"/>
      <c r="G80" s="449"/>
      <c r="H80" s="97"/>
      <c r="I80" s="402" t="s">
        <v>30</v>
      </c>
      <c r="J80" s="403"/>
      <c r="K80" s="403"/>
      <c r="L80" s="403"/>
      <c r="M80" s="403"/>
      <c r="N80" s="403"/>
      <c r="O80" s="403"/>
      <c r="P80" s="403"/>
      <c r="Q80" s="403"/>
      <c r="R80" s="403"/>
      <c r="S80" s="404"/>
    </row>
    <row r="81" spans="1:19" ht="13.5" thickBot="1" x14ac:dyDescent="0.25">
      <c r="A81" s="204" t="s">
        <v>25</v>
      </c>
      <c r="B81" s="401" t="s">
        <v>151</v>
      </c>
      <c r="C81" s="479"/>
      <c r="D81" s="479"/>
      <c r="E81" s="479"/>
      <c r="F81" s="480"/>
      <c r="G81" s="210" t="s">
        <v>155</v>
      </c>
      <c r="H81" s="97"/>
      <c r="I81" s="92" t="s">
        <v>25</v>
      </c>
      <c r="J81" s="400" t="s">
        <v>233</v>
      </c>
      <c r="K81" s="396"/>
      <c r="L81" s="396"/>
      <c r="M81" s="396"/>
      <c r="N81" s="444"/>
      <c r="O81" s="451" t="s">
        <v>234</v>
      </c>
      <c r="P81" s="452"/>
      <c r="Q81" s="452"/>
      <c r="R81" s="453"/>
      <c r="S81" s="92" t="s">
        <v>159</v>
      </c>
    </row>
    <row r="82" spans="1:19" ht="21.95" customHeight="1" x14ac:dyDescent="0.2">
      <c r="A82" s="172">
        <v>1</v>
      </c>
      <c r="B82" s="481"/>
      <c r="C82" s="482"/>
      <c r="D82" s="482"/>
      <c r="E82" s="482"/>
      <c r="F82" s="483"/>
      <c r="G82" s="98"/>
      <c r="H82" s="97"/>
      <c r="I82" s="172">
        <v>1</v>
      </c>
      <c r="J82" s="450"/>
      <c r="K82" s="450"/>
      <c r="L82" s="450"/>
      <c r="M82" s="450"/>
      <c r="N82" s="450"/>
      <c r="O82" s="473"/>
      <c r="P82" s="474"/>
      <c r="Q82" s="474"/>
      <c r="R82" s="475"/>
      <c r="S82" s="98"/>
    </row>
    <row r="83" spans="1:19" ht="21.95" customHeight="1" thickBot="1" x14ac:dyDescent="0.25">
      <c r="A83" s="173">
        <v>2</v>
      </c>
      <c r="B83" s="484"/>
      <c r="C83" s="485"/>
      <c r="D83" s="485"/>
      <c r="E83" s="485"/>
      <c r="F83" s="486"/>
      <c r="G83" s="99"/>
      <c r="H83" s="97"/>
      <c r="I83" s="173">
        <v>2</v>
      </c>
      <c r="J83" s="478"/>
      <c r="K83" s="478"/>
      <c r="L83" s="478"/>
      <c r="M83" s="478"/>
      <c r="N83" s="478"/>
      <c r="O83" s="438"/>
      <c r="P83" s="439"/>
      <c r="Q83" s="439"/>
      <c r="R83" s="440"/>
      <c r="S83" s="99"/>
    </row>
    <row r="84" spans="1:19" ht="21.95" customHeight="1" thickBot="1" x14ac:dyDescent="0.25">
      <c r="A84" s="455" t="s">
        <v>232</v>
      </c>
      <c r="B84" s="456"/>
      <c r="C84" s="456"/>
      <c r="D84" s="456"/>
      <c r="E84" s="456"/>
      <c r="F84" s="456"/>
      <c r="G84" s="211">
        <f>SUM(G82:G83)</f>
        <v>0</v>
      </c>
      <c r="I84" s="137">
        <v>3</v>
      </c>
      <c r="J84" s="478"/>
      <c r="K84" s="478"/>
      <c r="L84" s="478"/>
      <c r="M84" s="478"/>
      <c r="N84" s="478"/>
      <c r="O84" s="438"/>
      <c r="P84" s="439"/>
      <c r="Q84" s="439"/>
      <c r="R84" s="440"/>
      <c r="S84" s="94"/>
    </row>
    <row r="85" spans="1:19" ht="21.95" customHeight="1" x14ac:dyDescent="0.2">
      <c r="A85" s="487"/>
      <c r="B85" s="487"/>
      <c r="C85" s="487"/>
      <c r="D85" s="487"/>
      <c r="E85" s="487"/>
      <c r="F85" s="487"/>
      <c r="G85" s="487"/>
      <c r="I85" s="137">
        <v>4</v>
      </c>
      <c r="J85" s="478"/>
      <c r="K85" s="478"/>
      <c r="L85" s="478"/>
      <c r="M85" s="478"/>
      <c r="N85" s="478"/>
      <c r="O85" s="438"/>
      <c r="P85" s="439"/>
      <c r="Q85" s="439"/>
      <c r="R85" s="440"/>
      <c r="S85" s="94"/>
    </row>
    <row r="86" spans="1:19" ht="21.95" customHeight="1" x14ac:dyDescent="0.2">
      <c r="A86" s="488"/>
      <c r="B86" s="488"/>
      <c r="C86" s="488"/>
      <c r="D86" s="488"/>
      <c r="E86" s="488"/>
      <c r="F86" s="488"/>
      <c r="G86" s="488"/>
      <c r="I86" s="174">
        <v>5</v>
      </c>
      <c r="J86" s="498"/>
      <c r="K86" s="498"/>
      <c r="L86" s="498"/>
      <c r="M86" s="498"/>
      <c r="N86" s="498"/>
      <c r="O86" s="441"/>
      <c r="P86" s="442"/>
      <c r="Q86" s="442"/>
      <c r="R86" s="443"/>
      <c r="S86" s="101"/>
    </row>
    <row r="87" spans="1:19" ht="21.95" customHeight="1" x14ac:dyDescent="0.2">
      <c r="A87" s="488"/>
      <c r="B87" s="488"/>
      <c r="C87" s="488"/>
      <c r="D87" s="488"/>
      <c r="E87" s="488"/>
      <c r="F87" s="488"/>
      <c r="G87" s="488"/>
      <c r="I87" s="174">
        <v>6</v>
      </c>
      <c r="J87" s="498"/>
      <c r="K87" s="498"/>
      <c r="L87" s="498"/>
      <c r="M87" s="498"/>
      <c r="N87" s="498"/>
      <c r="O87" s="441"/>
      <c r="P87" s="442"/>
      <c r="Q87" s="442"/>
      <c r="R87" s="443"/>
      <c r="S87" s="101"/>
    </row>
    <row r="88" spans="1:19" ht="21.95" customHeight="1" thickBot="1" x14ac:dyDescent="0.25">
      <c r="A88" s="488"/>
      <c r="B88" s="488"/>
      <c r="C88" s="488"/>
      <c r="D88" s="488"/>
      <c r="E88" s="488"/>
      <c r="F88" s="488"/>
      <c r="G88" s="488"/>
      <c r="I88" s="174">
        <v>7</v>
      </c>
      <c r="J88" s="498"/>
      <c r="K88" s="498"/>
      <c r="L88" s="498"/>
      <c r="M88" s="498"/>
      <c r="N88" s="498"/>
      <c r="O88" s="441"/>
      <c r="P88" s="442"/>
      <c r="Q88" s="442"/>
      <c r="R88" s="443"/>
      <c r="S88" s="101"/>
    </row>
    <row r="89" spans="1:19" ht="13.5" thickBot="1" x14ac:dyDescent="0.25">
      <c r="A89" s="488"/>
      <c r="B89" s="488"/>
      <c r="C89" s="488"/>
      <c r="D89" s="488"/>
      <c r="E89" s="488"/>
      <c r="F89" s="488"/>
      <c r="G89" s="488"/>
      <c r="I89" s="499" t="s">
        <v>235</v>
      </c>
      <c r="J89" s="500"/>
      <c r="K89" s="500"/>
      <c r="L89" s="500"/>
      <c r="M89" s="500"/>
      <c r="N89" s="500"/>
      <c r="O89" s="500"/>
      <c r="P89" s="500"/>
      <c r="Q89" s="500"/>
      <c r="R89" s="501"/>
      <c r="S89" s="96">
        <f>SUM(S82:S88)</f>
        <v>0</v>
      </c>
    </row>
    <row r="90" spans="1:19" ht="13.5" thickBot="1" x14ac:dyDescent="0.25">
      <c r="A90" s="488"/>
      <c r="B90" s="488"/>
      <c r="C90" s="488"/>
      <c r="D90" s="488"/>
      <c r="E90" s="488"/>
      <c r="F90" s="488"/>
      <c r="G90" s="488"/>
      <c r="H90" s="102"/>
      <c r="I90" s="102"/>
      <c r="J90" s="102"/>
      <c r="K90" s="102"/>
      <c r="L90" s="102"/>
      <c r="M90" s="102"/>
    </row>
    <row r="91" spans="1:19" x14ac:dyDescent="0.2">
      <c r="A91" s="102"/>
      <c r="B91" s="497" t="s">
        <v>236</v>
      </c>
      <c r="C91" s="497"/>
      <c r="D91" s="497"/>
      <c r="E91" s="502" t="s">
        <v>237</v>
      </c>
      <c r="F91" s="502"/>
      <c r="G91" s="502"/>
      <c r="H91" s="102"/>
      <c r="I91" s="102"/>
      <c r="J91" s="102"/>
      <c r="K91" s="102"/>
      <c r="L91" s="102"/>
      <c r="M91" s="102"/>
      <c r="N91" s="489" t="s">
        <v>21</v>
      </c>
      <c r="O91" s="490"/>
      <c r="P91" s="490"/>
      <c r="Q91" s="490"/>
      <c r="R91" s="493">
        <f>+M35+G45+S45+G54+S54+G60+S60+G69+S69+G78+S78+G84+S89</f>
        <v>0</v>
      </c>
      <c r="S91" s="494"/>
    </row>
    <row r="92" spans="1:19" ht="13.5" thickBot="1" x14ac:dyDescent="0.25">
      <c r="A92" s="102"/>
      <c r="B92" s="102"/>
      <c r="C92" s="102"/>
      <c r="D92" s="175"/>
      <c r="E92" s="102"/>
      <c r="F92" s="102"/>
      <c r="G92" s="102"/>
      <c r="H92" s="102"/>
      <c r="I92" s="102"/>
      <c r="J92" s="102"/>
      <c r="K92" s="102"/>
      <c r="L92" s="102"/>
      <c r="M92" s="102"/>
      <c r="N92" s="491"/>
      <c r="O92" s="492"/>
      <c r="P92" s="492"/>
      <c r="Q92" s="492"/>
      <c r="R92" s="495"/>
      <c r="S92" s="496"/>
    </row>
    <row r="93" spans="1:19" x14ac:dyDescent="0.2">
      <c r="A93" s="102"/>
      <c r="B93" s="212" t="s">
        <v>279</v>
      </c>
      <c r="C93" s="102"/>
      <c r="D93" s="175"/>
      <c r="E93" s="102"/>
      <c r="F93" s="102"/>
      <c r="G93" s="102"/>
      <c r="H93" s="102"/>
      <c r="I93" s="102"/>
      <c r="J93" s="102"/>
      <c r="K93" s="102"/>
      <c r="L93" s="102"/>
      <c r="M93" s="102"/>
      <c r="N93" s="102"/>
      <c r="O93" s="102"/>
      <c r="P93" s="102"/>
      <c r="Q93" s="102"/>
      <c r="R93" s="102"/>
      <c r="S93" s="102"/>
    </row>
    <row r="97" spans="5:5" x14ac:dyDescent="0.2">
      <c r="E97" s="176"/>
    </row>
  </sheetData>
  <sheetProtection algorithmName="SHA-512" hashValue="sWz3/ctMFBA3rpw+cHZRyob8Eh+qxiU56mhg4GxGFIMyd4jIiA7jOmheDuAVWrAulE6WgubHKzTe/xt7kV7vhA==" saltValue="1WpnHCm/V/qZRzMaAr6WlA==" spinCount="100000" sheet="1" objects="1" scenarios="1"/>
  <mergeCells count="197">
    <mergeCell ref="A1:S1"/>
    <mergeCell ref="A2:S2"/>
    <mergeCell ref="A3:N3"/>
    <mergeCell ref="O3:P3"/>
    <mergeCell ref="Q3:R3"/>
    <mergeCell ref="A5:C5"/>
    <mergeCell ref="D5:G5"/>
    <mergeCell ref="J5:M5"/>
    <mergeCell ref="N5:R5"/>
    <mergeCell ref="A11:C11"/>
    <mergeCell ref="D11:G11"/>
    <mergeCell ref="J11:M11"/>
    <mergeCell ref="N11:R11"/>
    <mergeCell ref="A13:S13"/>
    <mergeCell ref="A16:E16"/>
    <mergeCell ref="G16:K16"/>
    <mergeCell ref="A7:C7"/>
    <mergeCell ref="D7:G7"/>
    <mergeCell ref="J7:M7"/>
    <mergeCell ref="N7:R7"/>
    <mergeCell ref="A9:C9"/>
    <mergeCell ref="D9:G9"/>
    <mergeCell ref="J9:M9"/>
    <mergeCell ref="N9:R9"/>
    <mergeCell ref="J18:J19"/>
    <mergeCell ref="K18:M18"/>
    <mergeCell ref="N18:S18"/>
    <mergeCell ref="A28:J28"/>
    <mergeCell ref="A29:J29"/>
    <mergeCell ref="A30:J30"/>
    <mergeCell ref="A18:A19"/>
    <mergeCell ref="B18:B19"/>
    <mergeCell ref="C18:C19"/>
    <mergeCell ref="D18:G18"/>
    <mergeCell ref="H18:H19"/>
    <mergeCell ref="I18:I19"/>
    <mergeCell ref="B39:D39"/>
    <mergeCell ref="E39:F39"/>
    <mergeCell ref="J39:N39"/>
    <mergeCell ref="O39:R39"/>
    <mergeCell ref="B40:D40"/>
    <mergeCell ref="E40:F40"/>
    <mergeCell ref="J40:N40"/>
    <mergeCell ref="O40:R40"/>
    <mergeCell ref="G33:N33"/>
    <mergeCell ref="G34:L34"/>
    <mergeCell ref="M34:N34"/>
    <mergeCell ref="G35:L35"/>
    <mergeCell ref="M35:N35"/>
    <mergeCell ref="A38:G38"/>
    <mergeCell ref="I38:S38"/>
    <mergeCell ref="B43:D43"/>
    <mergeCell ref="E43:F43"/>
    <mergeCell ref="J43:N43"/>
    <mergeCell ref="O43:R43"/>
    <mergeCell ref="B44:D44"/>
    <mergeCell ref="E44:F44"/>
    <mergeCell ref="J44:N44"/>
    <mergeCell ref="O44:R44"/>
    <mergeCell ref="B41:D41"/>
    <mergeCell ref="E41:F41"/>
    <mergeCell ref="J41:N41"/>
    <mergeCell ref="O41:R41"/>
    <mergeCell ref="B42:D42"/>
    <mergeCell ref="E42:F42"/>
    <mergeCell ref="J42:N42"/>
    <mergeCell ref="O42:R42"/>
    <mergeCell ref="B49:D49"/>
    <mergeCell ref="E49:F49"/>
    <mergeCell ref="J49:N49"/>
    <mergeCell ref="O49:R49"/>
    <mergeCell ref="B50:D50"/>
    <mergeCell ref="E50:F50"/>
    <mergeCell ref="J50:N50"/>
    <mergeCell ref="O50:R50"/>
    <mergeCell ref="A45:F45"/>
    <mergeCell ref="I45:R45"/>
    <mergeCell ref="A47:G47"/>
    <mergeCell ref="I47:S47"/>
    <mergeCell ref="B48:D48"/>
    <mergeCell ref="E48:F48"/>
    <mergeCell ref="J48:N48"/>
    <mergeCell ref="O48:R48"/>
    <mergeCell ref="B53:D53"/>
    <mergeCell ref="E53:F53"/>
    <mergeCell ref="J53:N53"/>
    <mergeCell ref="O53:R53"/>
    <mergeCell ref="A54:F54"/>
    <mergeCell ref="I54:R54"/>
    <mergeCell ref="B51:D51"/>
    <mergeCell ref="E51:F51"/>
    <mergeCell ref="J51:N51"/>
    <mergeCell ref="O51:R51"/>
    <mergeCell ref="B52:D52"/>
    <mergeCell ref="E52:F52"/>
    <mergeCell ref="J52:N52"/>
    <mergeCell ref="O52:R52"/>
    <mergeCell ref="B58:D58"/>
    <mergeCell ref="E58:F58"/>
    <mergeCell ref="J58:N58"/>
    <mergeCell ref="O58:R58"/>
    <mergeCell ref="B59:D59"/>
    <mergeCell ref="E59:F59"/>
    <mergeCell ref="J59:N59"/>
    <mergeCell ref="O59:R59"/>
    <mergeCell ref="A56:G56"/>
    <mergeCell ref="I56:S56"/>
    <mergeCell ref="B57:D57"/>
    <mergeCell ref="E57:F57"/>
    <mergeCell ref="J57:N57"/>
    <mergeCell ref="O57:R57"/>
    <mergeCell ref="B64:D64"/>
    <mergeCell ref="E64:F64"/>
    <mergeCell ref="J64:N64"/>
    <mergeCell ref="O64:R64"/>
    <mergeCell ref="B65:D65"/>
    <mergeCell ref="E65:F65"/>
    <mergeCell ref="J65:N65"/>
    <mergeCell ref="O65:R65"/>
    <mergeCell ref="A60:F60"/>
    <mergeCell ref="I60:R60"/>
    <mergeCell ref="A62:G62"/>
    <mergeCell ref="I62:S62"/>
    <mergeCell ref="B63:D63"/>
    <mergeCell ref="E63:F63"/>
    <mergeCell ref="J63:N63"/>
    <mergeCell ref="O63:R63"/>
    <mergeCell ref="B68:D68"/>
    <mergeCell ref="E68:F68"/>
    <mergeCell ref="J68:N68"/>
    <mergeCell ref="O68:R68"/>
    <mergeCell ref="A69:F69"/>
    <mergeCell ref="I69:R69"/>
    <mergeCell ref="B66:D66"/>
    <mergeCell ref="E66:F66"/>
    <mergeCell ref="J66:N66"/>
    <mergeCell ref="O66:R66"/>
    <mergeCell ref="B67:D67"/>
    <mergeCell ref="E67:F67"/>
    <mergeCell ref="J67:N67"/>
    <mergeCell ref="O67:R67"/>
    <mergeCell ref="B73:D73"/>
    <mergeCell ref="E73:F73"/>
    <mergeCell ref="J73:N73"/>
    <mergeCell ref="O73:R73"/>
    <mergeCell ref="B74:D74"/>
    <mergeCell ref="E74:F74"/>
    <mergeCell ref="J74:N74"/>
    <mergeCell ref="O74:R74"/>
    <mergeCell ref="A71:G71"/>
    <mergeCell ref="I71:S71"/>
    <mergeCell ref="B72:D72"/>
    <mergeCell ref="E72:F72"/>
    <mergeCell ref="J72:N72"/>
    <mergeCell ref="O72:R72"/>
    <mergeCell ref="B77:D77"/>
    <mergeCell ref="E77:F77"/>
    <mergeCell ref="J77:N77"/>
    <mergeCell ref="O77:R77"/>
    <mergeCell ref="A78:F78"/>
    <mergeCell ref="I78:R78"/>
    <mergeCell ref="B75:D75"/>
    <mergeCell ref="E75:F75"/>
    <mergeCell ref="J75:N75"/>
    <mergeCell ref="O75:R75"/>
    <mergeCell ref="B76:D76"/>
    <mergeCell ref="E76:F76"/>
    <mergeCell ref="J76:N76"/>
    <mergeCell ref="O76:R76"/>
    <mergeCell ref="B83:F83"/>
    <mergeCell ref="J83:N83"/>
    <mergeCell ref="O83:R83"/>
    <mergeCell ref="A84:F84"/>
    <mergeCell ref="J84:N84"/>
    <mergeCell ref="O84:R84"/>
    <mergeCell ref="A80:G80"/>
    <mergeCell ref="I80:S80"/>
    <mergeCell ref="B81:F81"/>
    <mergeCell ref="J81:N81"/>
    <mergeCell ref="O81:R81"/>
    <mergeCell ref="B82:F82"/>
    <mergeCell ref="J82:N82"/>
    <mergeCell ref="O82:R82"/>
    <mergeCell ref="B91:D91"/>
    <mergeCell ref="E91:G91"/>
    <mergeCell ref="N91:Q92"/>
    <mergeCell ref="R91:S92"/>
    <mergeCell ref="A85:G90"/>
    <mergeCell ref="J85:N85"/>
    <mergeCell ref="O85:R85"/>
    <mergeCell ref="J86:N86"/>
    <mergeCell ref="O86:R86"/>
    <mergeCell ref="J87:N87"/>
    <mergeCell ref="O87:R87"/>
    <mergeCell ref="J88:N88"/>
    <mergeCell ref="O88:R88"/>
    <mergeCell ref="I89:R89"/>
  </mergeCells>
  <dataValidations count="6">
    <dataValidation allowBlank="1" showInputMessage="1" showErrorMessage="1" errorTitle="Error" error="Seleccione el nivel educativo._x000a_Límite:_x000a_Pregrado[20 Horas]_x000a_Posgrado[30 Horas]" sqref="G64"/>
    <dataValidation allowBlank="1" showInputMessage="1" showErrorMessage="1" errorTitle="Error" error="Seleccione una opción del listado" sqref="J82:N82"/>
    <dataValidation allowBlank="1" showInputMessage="1" showErrorMessage="1" errorTitle="Error" error="Seleccione un Item de la lista" sqref="B82"/>
    <dataValidation type="decimal" allowBlank="1" showInputMessage="1" showErrorMessage="1" errorTitle="Error" error="Solo se permiten datos numericos." sqref="M20">
      <formula1>0</formula1>
      <formula2>100</formula2>
    </dataValidation>
    <dataValidation type="decimal" allowBlank="1" showInputMessage="1" showErrorMessage="1" errorTitle="Error" error="Solo se permiten datos numericos" sqref="K20:L20">
      <formula1>0</formula1>
      <formula2>100</formula2>
    </dataValidation>
    <dataValidation type="decimal" allowBlank="1" showInputMessage="1" showErrorMessage="1" errorTitle="Error" error="Solo se permiten datos númericos" sqref="J20:J27">
      <formula1>0</formula1>
      <formula2>100</formula2>
    </dataValidation>
  </dataValidations>
  <pageMargins left="0.3" right="0.25" top="0.75" bottom="0.25" header="0.3" footer="0.3"/>
  <pageSetup paperSize="14" scale="66" orientation="landscape" r:id="rId1"/>
  <rowBreaks count="1" manualBreakCount="1">
    <brk id="55" max="16383" man="1"/>
  </rowBreaks>
  <drawing r:id="rId2"/>
  <extLst>
    <ext xmlns:x14="http://schemas.microsoft.com/office/spreadsheetml/2009/9/main" uri="{CCE6A557-97BC-4b89-ADB6-D9C93CAAB3DF}">
      <x14:dataValidations xmlns:xm="http://schemas.microsoft.com/office/excel/2006/main" count="18">
        <x14:dataValidation type="list" allowBlank="1" showInputMessage="1" showErrorMessage="1" errorTitle="Error" error="Seleccione una opción de la lista">
          <x14:formula1>
            <xm:f>INFORMACION!$AF$2:$AF$3</xm:f>
          </x14:formula1>
          <xm:sqref>J40:N44</xm:sqref>
        </x14:dataValidation>
        <x14:dataValidation type="list" allowBlank="1" showInputMessage="1" showErrorMessage="1" errorTitle="Error" error="Seleccione una opción de la lista">
          <x14:formula1>
            <xm:f>INFORMACION!$AE$2:$AE$5</xm:f>
          </x14:formula1>
          <xm:sqref>B40:D44</xm:sqref>
        </x14:dataValidation>
        <x14:dataValidation type="list" allowBlank="1" showInputMessage="1" showErrorMessage="1" errorTitle="Error" error="Seleccione una opción del listado">
          <x14:formula1>
            <xm:f>INFORMACION!$AD$2:$AD$5</xm:f>
          </x14:formula1>
          <xm:sqref>J73:N77</xm:sqref>
        </x14:dataValidation>
        <x14:dataValidation type="list" allowBlank="1" showInputMessage="1" showErrorMessage="1" errorTitle="Error" error="Seleccione un Item de la lista">
          <x14:formula1>
            <xm:f>INFORMACION!$AC$2:$AC$8</xm:f>
          </x14:formula1>
          <xm:sqref>B73:D77</xm:sqref>
        </x14:dataValidation>
        <x14:dataValidation type="list" allowBlank="1" showInputMessage="1" showErrorMessage="1" errorTitle="Error" error="Seleccione una opción del listado">
          <x14:formula1>
            <xm:f>INFORMACION!$AB$2:$AB$12</xm:f>
          </x14:formula1>
          <xm:sqref>J58:N59</xm:sqref>
        </x14:dataValidation>
        <x14:dataValidation type="list" allowBlank="1" showInputMessage="1" showErrorMessage="1" errorTitle="Error" error="Seleccione un Item de la lista">
          <x14:formula1>
            <xm:f>INFORMACION!$Z$2:$Z$9</xm:f>
          </x14:formula1>
          <xm:sqref>B58:D59</xm:sqref>
        </x14:dataValidation>
        <x14:dataValidation type="list" allowBlank="1" showInputMessage="1" showErrorMessage="1" errorTitle="Error" error="Seleccione una opción del listado">
          <x14:formula1>
            <xm:f>INFORMACION!$Y$2:$Y$4</xm:f>
          </x14:formula1>
          <xm:sqref>J64:N68</xm:sqref>
        </x14:dataValidation>
        <x14:dataValidation type="list" allowBlank="1" showInputMessage="1" showErrorMessage="1" errorTitle="Error" error="Seleccione un Item de la lista">
          <x14:formula1>
            <xm:f>INFORMACION!$A$2:$A$3</xm:f>
          </x14:formula1>
          <xm:sqref>B64:D68</xm:sqref>
        </x14:dataValidation>
        <x14:dataValidation type="list" allowBlank="1" showInputMessage="1" showErrorMessage="1" errorTitle="Error" error="Seleccione una opción del listado">
          <x14:formula1>
            <xm:f>INFORMACION!$X$2:$X$5</xm:f>
          </x14:formula1>
          <xm:sqref>J49:N53</xm:sqref>
        </x14:dataValidation>
        <x14:dataValidation type="list" allowBlank="1" showInputMessage="1" showErrorMessage="1" errorTitle="Error" error="Seleccione un Item de la lista">
          <x14:formula1>
            <xm:f>INFORMACION!$W$2:$W$14</xm:f>
          </x14:formula1>
          <xm:sqref>B49:D53</xm:sqref>
        </x14:dataValidation>
        <x14:dataValidation type="list" allowBlank="1" showInputMessage="1" showErrorMessage="1" errorTitle="Error" error="Seleccione una opción del listado">
          <x14:formula1>
            <xm:f>INFORMACION!$T$2:$T$4</xm:f>
          </x14:formula1>
          <xm:sqref>E17 G16</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el tipo de vinculación del listado">
          <x14:formula1>
            <xm:f>INFORMACION!$F$3:$F$4</xm:f>
          </x14:formula1>
          <xm:sqref>D9:G9</xm:sqref>
        </x14:dataValidation>
        <x14:dataValidation type="list" showInputMessage="1" showErrorMessage="1" errorTitle="Error" error="Seleccione una opción de la lista desplegable">
          <x14:formula1>
            <xm:f>INFORMACION!$D$2:$D$7</xm:f>
          </x14:formula1>
          <xm:sqref>G20:G26</xm:sqref>
        </x14:dataValidation>
        <x14:dataValidation type="list" showInputMessage="1" showErrorMessage="1">
          <x14:formula1>
            <xm:f>INFORMACION!$C$2:$C$23</xm:f>
          </x14:formula1>
          <xm:sqref>I20:I27</xm:sqref>
        </x14:dataValidation>
        <x14:dataValidation type="list" showInputMessage="1" showErrorMessage="1">
          <x14:formula1>
            <xm:f>INFORMACION!$B$2:$B$3</xm:f>
          </x14:formula1>
          <xm:sqref>C20:C26</xm:sqref>
        </x14:dataValidation>
        <x14:dataValidation type="list" showInputMessage="1" showErrorMessage="1" errorTitle="Error" error="Seleccione un valor de la lista desplegable">
          <x14:formula1>
            <xm:f>INFORMACION!$A$2:$A$3</xm:f>
          </x14:formula1>
          <xm:sqref>B20:B26</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97"/>
  <sheetViews>
    <sheetView zoomScale="90" zoomScaleNormal="90" workbookViewId="0">
      <selection activeCell="J82" sqref="J82:S88"/>
    </sheetView>
  </sheetViews>
  <sheetFormatPr baseColWidth="10" defaultColWidth="11.42578125" defaultRowHeight="12.75" x14ac:dyDescent="0.2"/>
  <cols>
    <col min="1" max="1" width="3.7109375" style="91" bestFit="1" customWidth="1"/>
    <col min="2" max="2" width="10" style="91" customWidth="1"/>
    <col min="3" max="3" width="9.5703125" style="91" customWidth="1"/>
    <col min="4" max="4" width="10.5703125" style="166" customWidth="1"/>
    <col min="5" max="5" width="54" style="91" customWidth="1"/>
    <col min="6" max="6" width="3.7109375" style="91" customWidth="1"/>
    <col min="7" max="7" width="26.28515625" style="91" customWidth="1"/>
    <col min="8" max="9" width="3.7109375" style="91" customWidth="1"/>
    <col min="10" max="10" width="5.5703125" style="91" bestFit="1" customWidth="1"/>
    <col min="11" max="11" width="6" style="91" bestFit="1" customWidth="1"/>
    <col min="12" max="13" width="6" style="91" customWidth="1"/>
    <col min="14" max="18" width="9.28515625" style="91" customWidth="1"/>
    <col min="19" max="19" width="10" style="91" customWidth="1"/>
    <col min="20" max="16384" width="11.42578125" style="91"/>
  </cols>
  <sheetData>
    <row r="1" spans="1:19" x14ac:dyDescent="0.2">
      <c r="A1" s="408" t="s">
        <v>24</v>
      </c>
      <c r="B1" s="409"/>
      <c r="C1" s="409"/>
      <c r="D1" s="409"/>
      <c r="E1" s="409"/>
      <c r="F1" s="409"/>
      <c r="G1" s="409"/>
      <c r="H1" s="409"/>
      <c r="I1" s="409"/>
      <c r="J1" s="409"/>
      <c r="K1" s="409"/>
      <c r="L1" s="409"/>
      <c r="M1" s="409"/>
      <c r="N1" s="409"/>
      <c r="O1" s="409"/>
      <c r="P1" s="409"/>
      <c r="Q1" s="409"/>
      <c r="R1" s="409"/>
      <c r="S1" s="410"/>
    </row>
    <row r="2" spans="1:19" ht="13.5" thickBot="1" x14ac:dyDescent="0.25">
      <c r="A2" s="377" t="s">
        <v>278</v>
      </c>
      <c r="B2" s="378"/>
      <c r="C2" s="378"/>
      <c r="D2" s="378"/>
      <c r="E2" s="378"/>
      <c r="F2" s="378"/>
      <c r="G2" s="378"/>
      <c r="H2" s="378"/>
      <c r="I2" s="378"/>
      <c r="J2" s="378"/>
      <c r="K2" s="378"/>
      <c r="L2" s="378"/>
      <c r="M2" s="378"/>
      <c r="N2" s="378"/>
      <c r="O2" s="378"/>
      <c r="P2" s="378"/>
      <c r="Q2" s="378"/>
      <c r="R2" s="378"/>
      <c r="S2" s="411"/>
    </row>
    <row r="3" spans="1:19" ht="13.5" thickBot="1" x14ac:dyDescent="0.25">
      <c r="A3" s="377" t="s">
        <v>153</v>
      </c>
      <c r="B3" s="378"/>
      <c r="C3" s="378"/>
      <c r="D3" s="378"/>
      <c r="E3" s="378"/>
      <c r="F3" s="378"/>
      <c r="G3" s="378"/>
      <c r="H3" s="378"/>
      <c r="I3" s="378"/>
      <c r="J3" s="378"/>
      <c r="K3" s="378"/>
      <c r="L3" s="378"/>
      <c r="M3" s="378"/>
      <c r="N3" s="378"/>
      <c r="O3" s="378" t="s">
        <v>0</v>
      </c>
      <c r="P3" s="411"/>
      <c r="Q3" s="434">
        <f>'RESUMEN-DPTO'!AK8</f>
        <v>0</v>
      </c>
      <c r="R3" s="435"/>
      <c r="S3" s="80"/>
    </row>
    <row r="4" spans="1:19" ht="13.5" thickBot="1" x14ac:dyDescent="0.25">
      <c r="A4" s="115"/>
      <c r="B4" s="103"/>
      <c r="C4" s="103"/>
      <c r="D4" s="116"/>
      <c r="E4" s="103"/>
      <c r="F4" s="103"/>
      <c r="G4" s="103"/>
      <c r="H4" s="103"/>
      <c r="I4" s="103"/>
      <c r="J4" s="103"/>
      <c r="K4" s="103"/>
      <c r="L4" s="103"/>
      <c r="M4" s="103"/>
      <c r="N4" s="103"/>
      <c r="O4" s="103"/>
      <c r="P4" s="103"/>
      <c r="Q4" s="103"/>
      <c r="R4" s="103"/>
      <c r="S4" s="80"/>
    </row>
    <row r="5" spans="1:19" ht="13.5" thickBot="1" x14ac:dyDescent="0.25">
      <c r="A5" s="377" t="s">
        <v>56</v>
      </c>
      <c r="B5" s="378"/>
      <c r="C5" s="378"/>
      <c r="D5" s="379">
        <f>'RESUMEN-DPTO'!D8:O8</f>
        <v>0</v>
      </c>
      <c r="E5" s="380"/>
      <c r="F5" s="380"/>
      <c r="G5" s="381"/>
      <c r="H5" s="103"/>
      <c r="I5" s="103"/>
      <c r="J5" s="386" t="s">
        <v>28</v>
      </c>
      <c r="K5" s="386"/>
      <c r="L5" s="386"/>
      <c r="M5" s="386"/>
      <c r="N5" s="379">
        <f>'RESUMEN-DPTO'!T8</f>
        <v>0</v>
      </c>
      <c r="O5" s="387"/>
      <c r="P5" s="387"/>
      <c r="Q5" s="387"/>
      <c r="R5" s="388"/>
      <c r="S5" s="80"/>
    </row>
    <row r="6" spans="1:19" ht="3" customHeight="1" thickBot="1" x14ac:dyDescent="0.25">
      <c r="A6" s="117"/>
      <c r="B6" s="118"/>
      <c r="C6" s="118"/>
      <c r="D6" s="116"/>
      <c r="E6" s="103"/>
      <c r="F6" s="103"/>
      <c r="G6" s="103"/>
      <c r="H6" s="103"/>
      <c r="I6" s="103"/>
      <c r="J6" s="203"/>
      <c r="K6" s="203"/>
      <c r="L6" s="203"/>
      <c r="M6" s="203"/>
      <c r="N6" s="103"/>
      <c r="O6" s="103"/>
      <c r="P6" s="103"/>
      <c r="Q6" s="103"/>
      <c r="R6" s="103"/>
      <c r="S6" s="80"/>
    </row>
    <row r="7" spans="1:19" ht="13.5" thickBot="1" x14ac:dyDescent="0.25">
      <c r="A7" s="377" t="s">
        <v>138</v>
      </c>
      <c r="B7" s="378"/>
      <c r="C7" s="378"/>
      <c r="D7" s="382"/>
      <c r="E7" s="383"/>
      <c r="F7" s="383"/>
      <c r="G7" s="384"/>
      <c r="H7" s="103"/>
      <c r="I7" s="103"/>
      <c r="J7" s="386" t="s">
        <v>55</v>
      </c>
      <c r="K7" s="386"/>
      <c r="L7" s="386"/>
      <c r="M7" s="386"/>
      <c r="N7" s="389"/>
      <c r="O7" s="390"/>
      <c r="P7" s="390"/>
      <c r="Q7" s="390"/>
      <c r="R7" s="391"/>
      <c r="S7" s="80"/>
    </row>
    <row r="8" spans="1:19" ht="2.25" customHeight="1" thickBot="1" x14ac:dyDescent="0.25">
      <c r="A8" s="117"/>
      <c r="B8" s="118"/>
      <c r="C8" s="118"/>
      <c r="D8" s="116"/>
      <c r="E8" s="103"/>
      <c r="F8" s="103"/>
      <c r="G8" s="103"/>
      <c r="H8" s="103"/>
      <c r="I8" s="103"/>
      <c r="J8" s="203"/>
      <c r="K8" s="203"/>
      <c r="L8" s="203"/>
      <c r="M8" s="203"/>
      <c r="N8" s="103"/>
      <c r="O8" s="103"/>
      <c r="P8" s="103"/>
      <c r="Q8" s="103"/>
      <c r="R8" s="103"/>
      <c r="S8" s="80"/>
    </row>
    <row r="9" spans="1:19" ht="13.5" thickBot="1" x14ac:dyDescent="0.25">
      <c r="A9" s="377" t="s">
        <v>42</v>
      </c>
      <c r="B9" s="378"/>
      <c r="C9" s="378"/>
      <c r="D9" s="385"/>
      <c r="E9" s="383"/>
      <c r="F9" s="383"/>
      <c r="G9" s="384"/>
      <c r="H9" s="103"/>
      <c r="I9" s="103"/>
      <c r="J9" s="386" t="s">
        <v>106</v>
      </c>
      <c r="K9" s="386"/>
      <c r="L9" s="386"/>
      <c r="M9" s="386"/>
      <c r="N9" s="392"/>
      <c r="O9" s="390"/>
      <c r="P9" s="390"/>
      <c r="Q9" s="390"/>
      <c r="R9" s="391"/>
      <c r="S9" s="80"/>
    </row>
    <row r="10" spans="1:19" ht="2.25" customHeight="1" thickBot="1" x14ac:dyDescent="0.25">
      <c r="A10" s="117"/>
      <c r="B10" s="118"/>
      <c r="C10" s="118"/>
      <c r="D10" s="116"/>
      <c r="E10" s="103"/>
      <c r="F10" s="103"/>
      <c r="G10" s="103"/>
      <c r="H10" s="103"/>
      <c r="I10" s="103"/>
      <c r="J10" s="118"/>
      <c r="K10" s="118"/>
      <c r="L10" s="118"/>
      <c r="M10" s="118"/>
      <c r="N10" s="103"/>
      <c r="O10" s="103"/>
      <c r="P10" s="103"/>
      <c r="Q10" s="103"/>
      <c r="R10" s="103"/>
      <c r="S10" s="80"/>
    </row>
    <row r="11" spans="1:19" ht="13.5" thickBot="1" x14ac:dyDescent="0.25">
      <c r="A11" s="377" t="s">
        <v>139</v>
      </c>
      <c r="B11" s="378"/>
      <c r="C11" s="378"/>
      <c r="D11" s="385"/>
      <c r="E11" s="383"/>
      <c r="F11" s="383"/>
      <c r="G11" s="384"/>
      <c r="H11" s="103"/>
      <c r="I11" s="103"/>
      <c r="J11" s="386" t="s">
        <v>109</v>
      </c>
      <c r="K11" s="386"/>
      <c r="L11" s="386"/>
      <c r="M11" s="386"/>
      <c r="N11" s="393"/>
      <c r="O11" s="394"/>
      <c r="P11" s="394"/>
      <c r="Q11" s="394"/>
      <c r="R11" s="395"/>
      <c r="S11" s="80"/>
    </row>
    <row r="12" spans="1:19" ht="6.75" customHeight="1" thickBot="1" x14ac:dyDescent="0.25">
      <c r="A12" s="120"/>
      <c r="B12" s="104"/>
      <c r="C12" s="104"/>
      <c r="D12" s="121"/>
      <c r="E12" s="104"/>
      <c r="F12" s="104"/>
      <c r="G12" s="104"/>
      <c r="H12" s="104"/>
      <c r="I12" s="104"/>
      <c r="J12" s="104"/>
      <c r="K12" s="104"/>
      <c r="L12" s="104"/>
      <c r="M12" s="104"/>
      <c r="N12" s="104"/>
      <c r="O12" s="104"/>
      <c r="P12" s="104"/>
      <c r="Q12" s="104"/>
      <c r="R12" s="104"/>
      <c r="S12" s="81"/>
    </row>
    <row r="13" spans="1:19" ht="13.5" thickBot="1" x14ac:dyDescent="0.25">
      <c r="A13" s="405" t="s">
        <v>26</v>
      </c>
      <c r="B13" s="406"/>
      <c r="C13" s="406"/>
      <c r="D13" s="406"/>
      <c r="E13" s="406"/>
      <c r="F13" s="406"/>
      <c r="G13" s="406"/>
      <c r="H13" s="406"/>
      <c r="I13" s="406"/>
      <c r="J13" s="406"/>
      <c r="K13" s="406"/>
      <c r="L13" s="406"/>
      <c r="M13" s="406"/>
      <c r="N13" s="406"/>
      <c r="O13" s="406"/>
      <c r="P13" s="406"/>
      <c r="Q13" s="406"/>
      <c r="R13" s="406"/>
      <c r="S13" s="407"/>
    </row>
    <row r="14" spans="1:19" ht="4.5" customHeight="1" thickBot="1" x14ac:dyDescent="0.25">
      <c r="A14" s="122"/>
      <c r="B14" s="105"/>
      <c r="C14" s="105"/>
      <c r="D14" s="105"/>
      <c r="E14" s="105"/>
      <c r="F14" s="105"/>
      <c r="G14" s="105"/>
      <c r="H14" s="105"/>
      <c r="I14" s="105"/>
      <c r="J14" s="105"/>
      <c r="K14" s="105"/>
      <c r="L14" s="105"/>
      <c r="M14" s="105"/>
      <c r="N14" s="105"/>
      <c r="O14" s="105"/>
      <c r="P14" s="105"/>
      <c r="Q14" s="105"/>
      <c r="R14" s="105"/>
      <c r="S14" s="82"/>
    </row>
    <row r="15" spans="1:19" s="124" customFormat="1" ht="3" customHeight="1" thickBot="1" x14ac:dyDescent="0.25">
      <c r="A15" s="208"/>
      <c r="B15" s="209"/>
      <c r="C15" s="209"/>
      <c r="D15" s="209"/>
      <c r="E15" s="209"/>
      <c r="F15" s="209"/>
      <c r="G15" s="209"/>
      <c r="H15" s="209"/>
      <c r="I15" s="209"/>
      <c r="J15" s="209"/>
      <c r="K15" s="209"/>
      <c r="L15" s="209"/>
      <c r="M15" s="209"/>
      <c r="N15" s="209"/>
      <c r="O15" s="209"/>
      <c r="P15" s="209"/>
      <c r="Q15" s="209"/>
      <c r="R15" s="209"/>
      <c r="S15" s="83"/>
    </row>
    <row r="16" spans="1:19" s="124" customFormat="1" ht="13.5" thickBot="1" x14ac:dyDescent="0.25">
      <c r="A16" s="429" t="s">
        <v>273</v>
      </c>
      <c r="B16" s="430"/>
      <c r="C16" s="430"/>
      <c r="D16" s="430"/>
      <c r="E16" s="430"/>
      <c r="F16" s="100"/>
      <c r="G16" s="431" t="s">
        <v>145</v>
      </c>
      <c r="H16" s="432"/>
      <c r="I16" s="432"/>
      <c r="J16" s="432"/>
      <c r="K16" s="433"/>
      <c r="L16" s="209"/>
      <c r="M16" s="209"/>
      <c r="N16" s="209"/>
      <c r="O16" s="209"/>
      <c r="P16" s="209"/>
      <c r="Q16" s="209"/>
      <c r="R16" s="209"/>
      <c r="S16" s="83"/>
    </row>
    <row r="17" spans="1:19" s="124" customFormat="1" ht="3" customHeight="1" thickBot="1" x14ac:dyDescent="0.25">
      <c r="A17" s="208"/>
      <c r="B17" s="209"/>
      <c r="C17" s="209"/>
      <c r="D17" s="209"/>
      <c r="E17" s="209"/>
      <c r="F17" s="209"/>
      <c r="G17" s="209"/>
      <c r="H17" s="209"/>
      <c r="I17" s="209"/>
      <c r="J17" s="209"/>
      <c r="K17" s="209"/>
      <c r="L17" s="209"/>
      <c r="M17" s="209"/>
      <c r="N17" s="209"/>
      <c r="O17" s="209"/>
      <c r="P17" s="209"/>
      <c r="Q17" s="209"/>
      <c r="R17" s="209"/>
      <c r="S17" s="83"/>
    </row>
    <row r="18" spans="1:19" x14ac:dyDescent="0.2">
      <c r="A18" s="376" t="s">
        <v>25</v>
      </c>
      <c r="B18" s="413" t="s">
        <v>264</v>
      </c>
      <c r="C18" s="415" t="s">
        <v>265</v>
      </c>
      <c r="D18" s="423" t="s">
        <v>143</v>
      </c>
      <c r="E18" s="424"/>
      <c r="F18" s="424"/>
      <c r="G18" s="425"/>
      <c r="H18" s="417" t="s">
        <v>260</v>
      </c>
      <c r="I18" s="419" t="s">
        <v>261</v>
      </c>
      <c r="J18" s="421" t="s">
        <v>262</v>
      </c>
      <c r="K18" s="376" t="s">
        <v>263</v>
      </c>
      <c r="L18" s="374"/>
      <c r="M18" s="375"/>
      <c r="N18" s="373" t="s">
        <v>123</v>
      </c>
      <c r="O18" s="374"/>
      <c r="P18" s="374"/>
      <c r="Q18" s="374"/>
      <c r="R18" s="374"/>
      <c r="S18" s="375"/>
    </row>
    <row r="19" spans="1:19" ht="63.75" customHeight="1" thickBot="1" x14ac:dyDescent="0.25">
      <c r="A19" s="412"/>
      <c r="B19" s="414"/>
      <c r="C19" s="416"/>
      <c r="D19" s="44" t="s">
        <v>266</v>
      </c>
      <c r="E19" s="42" t="s">
        <v>257</v>
      </c>
      <c r="F19" s="207" t="s">
        <v>258</v>
      </c>
      <c r="G19" s="78" t="s">
        <v>259</v>
      </c>
      <c r="H19" s="418"/>
      <c r="I19" s="420"/>
      <c r="J19" s="422"/>
      <c r="K19" s="206" t="s">
        <v>142</v>
      </c>
      <c r="L19" s="207" t="s">
        <v>140</v>
      </c>
      <c r="M19" s="84" t="s">
        <v>141</v>
      </c>
      <c r="N19" s="126" t="s">
        <v>134</v>
      </c>
      <c r="O19" s="205" t="s">
        <v>135</v>
      </c>
      <c r="P19" s="207" t="s">
        <v>125</v>
      </c>
      <c r="Q19" s="207" t="s">
        <v>136</v>
      </c>
      <c r="R19" s="207" t="s">
        <v>124</v>
      </c>
      <c r="S19" s="84" t="s">
        <v>137</v>
      </c>
    </row>
    <row r="20" spans="1:19" x14ac:dyDescent="0.2">
      <c r="A20" s="128">
        <v>1</v>
      </c>
      <c r="B20" s="129"/>
      <c r="C20" s="129"/>
      <c r="D20" s="130"/>
      <c r="E20" s="131"/>
      <c r="F20" s="131"/>
      <c r="G20" s="107"/>
      <c r="H20" s="132"/>
      <c r="I20" s="129"/>
      <c r="J20" s="133"/>
      <c r="K20" s="132"/>
      <c r="L20" s="129"/>
      <c r="M20" s="133"/>
      <c r="N20" s="134">
        <f>IFERROR((K20+L20+M20),0)</f>
        <v>0</v>
      </c>
      <c r="O20" s="135">
        <f>IFERROR((N20*I20)*(J20/100),0)</f>
        <v>0</v>
      </c>
      <c r="P20" s="135">
        <f>IFERROR(((IF(I20&gt;=16,15,((I20*15)/16))*J20)/100)/H20,0)</f>
        <v>0</v>
      </c>
      <c r="Q20" s="135">
        <f>IFERROR(((IF(I20&gt;=16,30,((I20*30)/16))*J20)/100)/H20,0)</f>
        <v>0</v>
      </c>
      <c r="R20" s="136">
        <f>IFERROR(IF(B20="Pregrado",((IF(I20&gt;=16,VLOOKUP('P34'!G20,INFORMACION!$D:$E,2,FALSE)*N20,((VLOOKUP('P34'!G20,INFORMACION!$D:$E,2,FALSE)*N20)*I20)/16)))*(J20/100),((IF(I20&gt;=16,(VLOOKUP('P34'!G20,INFORMACION!$D:$E,2,FALSE)+10)*N20,(((VLOOKUP('P34'!G20,INFORMACION!$D:$E,2,FALSE)+10)*N20)*I20)/16)))*(J20/100)),0)</f>
        <v>0</v>
      </c>
      <c r="S20" s="85">
        <f>IFERROR(O20+P20+Q20+R20,0)</f>
        <v>0</v>
      </c>
    </row>
    <row r="21" spans="1:19" x14ac:dyDescent="0.2">
      <c r="A21" s="137">
        <v>2</v>
      </c>
      <c r="B21" s="138"/>
      <c r="C21" s="138"/>
      <c r="D21" s="139"/>
      <c r="E21" s="140"/>
      <c r="F21" s="138"/>
      <c r="G21" s="108"/>
      <c r="H21" s="141"/>
      <c r="I21" s="138"/>
      <c r="J21" s="142"/>
      <c r="K21" s="141"/>
      <c r="L21" s="138"/>
      <c r="M21" s="142"/>
      <c r="N21" s="143">
        <f t="shared" ref="N21:N26" si="0">IFERROR((K21+L21+M21),0)</f>
        <v>0</v>
      </c>
      <c r="O21" s="144">
        <f t="shared" ref="O21:O26" si="1">IFERROR((N21*I21)*(J21/100),0)</f>
        <v>0</v>
      </c>
      <c r="P21" s="144">
        <f t="shared" ref="P21:P26" si="2">IFERROR(((IF(I21&gt;=16,15,((I21*15)/16))*J21)/100)/H21,0)</f>
        <v>0</v>
      </c>
      <c r="Q21" s="144">
        <f t="shared" ref="Q21:Q26" si="3">IFERROR(((IF(I21&gt;=16,30,((I21*30)/16))*J21)/100)/H21,0)</f>
        <v>0</v>
      </c>
      <c r="R21" s="145">
        <f>IFERROR(IF(B21="Pregrado",((IF(I21&gt;=16,VLOOKUP('P34'!G21,INFORMACION!$D:$E,2,FALSE)*N21,((VLOOKUP('P34'!G21,INFORMACION!$D:$E,2,FALSE)*N21)*I21)/16)))*(J21/100),((IF(I21&gt;=16,(VLOOKUP('P34'!G21,INFORMACION!$D:$E,2,FALSE)+10)*N21,(((VLOOKUP('P34'!G21,INFORMACION!$D:$E,2,FALSE)+10)*N21)*I21)/16)))*(J21/100)),0)</f>
        <v>0</v>
      </c>
      <c r="S21" s="86">
        <f t="shared" ref="S21:S26" si="4">IFERROR(O21+P21+Q21+R21,0)</f>
        <v>0</v>
      </c>
    </row>
    <row r="22" spans="1:19" x14ac:dyDescent="0.2">
      <c r="A22" s="137">
        <v>3</v>
      </c>
      <c r="B22" s="138"/>
      <c r="C22" s="138"/>
      <c r="D22" s="139"/>
      <c r="E22" s="140"/>
      <c r="F22" s="138"/>
      <c r="G22" s="108"/>
      <c r="H22" s="141"/>
      <c r="I22" s="138"/>
      <c r="J22" s="142"/>
      <c r="K22" s="141"/>
      <c r="L22" s="138"/>
      <c r="M22" s="142"/>
      <c r="N22" s="143">
        <f t="shared" si="0"/>
        <v>0</v>
      </c>
      <c r="O22" s="144">
        <f t="shared" si="1"/>
        <v>0</v>
      </c>
      <c r="P22" s="144">
        <f t="shared" si="2"/>
        <v>0</v>
      </c>
      <c r="Q22" s="144">
        <f t="shared" si="3"/>
        <v>0</v>
      </c>
      <c r="R22" s="145">
        <f>IFERROR(IF(B22="Pregrado",((IF(I22&gt;=16,VLOOKUP('P34'!G22,INFORMACION!$D:$E,2,FALSE)*N22,((VLOOKUP('P34'!G22,INFORMACION!$D:$E,2,FALSE)*N22)*I22)/16)))*(J22/100),((IF(I22&gt;=16,(VLOOKUP('P34'!G22,INFORMACION!$D:$E,2,FALSE)+10)*N22,(((VLOOKUP('P34'!G22,INFORMACION!$D:$E,2,FALSE)+10)*N22)*I22)/16)))*(J22/100)),0)</f>
        <v>0</v>
      </c>
      <c r="S22" s="86">
        <f t="shared" si="4"/>
        <v>0</v>
      </c>
    </row>
    <row r="23" spans="1:19" x14ac:dyDescent="0.2">
      <c r="A23" s="137">
        <v>4</v>
      </c>
      <c r="B23" s="138"/>
      <c r="C23" s="138"/>
      <c r="D23" s="139"/>
      <c r="E23" s="140"/>
      <c r="F23" s="138"/>
      <c r="G23" s="108"/>
      <c r="H23" s="141"/>
      <c r="I23" s="138"/>
      <c r="J23" s="142"/>
      <c r="K23" s="141"/>
      <c r="L23" s="138"/>
      <c r="M23" s="142"/>
      <c r="N23" s="143">
        <f t="shared" si="0"/>
        <v>0</v>
      </c>
      <c r="O23" s="144">
        <f t="shared" si="1"/>
        <v>0</v>
      </c>
      <c r="P23" s="144">
        <f t="shared" si="2"/>
        <v>0</v>
      </c>
      <c r="Q23" s="144">
        <f t="shared" si="3"/>
        <v>0</v>
      </c>
      <c r="R23" s="145">
        <f>IFERROR(IF(B23="Pregrado",((IF(I23&gt;=16,VLOOKUP('P34'!G23,INFORMACION!$D:$E,2,FALSE)*N23,((VLOOKUP('P34'!G23,INFORMACION!$D:$E,2,FALSE)*N23)*I23)/16)))*(J23/100),((IF(I23&gt;=16,(VLOOKUP('P34'!G23,INFORMACION!$D:$E,2,FALSE)+10)*N23,(((VLOOKUP('P34'!G23,INFORMACION!$D:$E,2,FALSE)+10)*N23)*I23)/16)))*(J23/100)),0)</f>
        <v>0</v>
      </c>
      <c r="S23" s="86">
        <f t="shared" si="4"/>
        <v>0</v>
      </c>
    </row>
    <row r="24" spans="1:19" x14ac:dyDescent="0.2">
      <c r="A24" s="137">
        <v>5</v>
      </c>
      <c r="B24" s="138"/>
      <c r="C24" s="138"/>
      <c r="D24" s="139"/>
      <c r="E24" s="140"/>
      <c r="F24" s="138"/>
      <c r="G24" s="108"/>
      <c r="H24" s="141"/>
      <c r="I24" s="138"/>
      <c r="J24" s="142"/>
      <c r="K24" s="141"/>
      <c r="L24" s="138"/>
      <c r="M24" s="142"/>
      <c r="N24" s="143">
        <f t="shared" si="0"/>
        <v>0</v>
      </c>
      <c r="O24" s="144">
        <f t="shared" si="1"/>
        <v>0</v>
      </c>
      <c r="P24" s="144">
        <f t="shared" si="2"/>
        <v>0</v>
      </c>
      <c r="Q24" s="144">
        <f t="shared" si="3"/>
        <v>0</v>
      </c>
      <c r="R24" s="145">
        <f>IFERROR(IF(B24="Pregrado",((IF(I24&gt;=16,VLOOKUP('P34'!G24,INFORMACION!$D:$E,2,FALSE)*N24,((VLOOKUP('P34'!G24,INFORMACION!$D:$E,2,FALSE)*N24)*I24)/16)))*(J24/100),((IF(I24&gt;=16,(VLOOKUP('P34'!G24,INFORMACION!$D:$E,2,FALSE)+10)*N24,(((VLOOKUP('P34'!G24,INFORMACION!$D:$E,2,FALSE)+10)*N24)*I24)/16)))*(J24/100)),0)</f>
        <v>0</v>
      </c>
      <c r="S24" s="86">
        <f t="shared" si="4"/>
        <v>0</v>
      </c>
    </row>
    <row r="25" spans="1:19" x14ac:dyDescent="0.2">
      <c r="A25" s="137">
        <v>6</v>
      </c>
      <c r="B25" s="138"/>
      <c r="C25" s="138"/>
      <c r="D25" s="139"/>
      <c r="E25" s="138"/>
      <c r="F25" s="138"/>
      <c r="G25" s="108"/>
      <c r="H25" s="141"/>
      <c r="I25" s="138"/>
      <c r="J25" s="142"/>
      <c r="K25" s="141"/>
      <c r="L25" s="138"/>
      <c r="M25" s="142"/>
      <c r="N25" s="143">
        <f t="shared" si="0"/>
        <v>0</v>
      </c>
      <c r="O25" s="144">
        <f t="shared" si="1"/>
        <v>0</v>
      </c>
      <c r="P25" s="144">
        <f t="shared" si="2"/>
        <v>0</v>
      </c>
      <c r="Q25" s="144">
        <f t="shared" si="3"/>
        <v>0</v>
      </c>
      <c r="R25" s="145">
        <f>IFERROR(IF(B25="Pregrado",((IF(I25&gt;=16,VLOOKUP('P34'!G25,INFORMACION!$D:$E,2,FALSE)*N25,((VLOOKUP('P34'!G25,INFORMACION!$D:$E,2,FALSE)*N25)*I25)/16)))*(J25/100),((IF(I25&gt;=16,(VLOOKUP('P34'!G25,INFORMACION!$D:$E,2,FALSE)+10)*N25,(((VLOOKUP('P34'!G25,INFORMACION!$D:$E,2,FALSE)+10)*N25)*I25)/16)))*(J25/100)),0)</f>
        <v>0</v>
      </c>
      <c r="S25" s="86">
        <f t="shared" si="4"/>
        <v>0</v>
      </c>
    </row>
    <row r="26" spans="1:19" ht="13.5" thickBot="1" x14ac:dyDescent="0.25">
      <c r="A26" s="146">
        <v>7</v>
      </c>
      <c r="B26" s="147"/>
      <c r="C26" s="147"/>
      <c r="D26" s="148"/>
      <c r="E26" s="147"/>
      <c r="F26" s="147"/>
      <c r="G26" s="109"/>
      <c r="H26" s="149"/>
      <c r="I26" s="147"/>
      <c r="J26" s="150"/>
      <c r="K26" s="149"/>
      <c r="L26" s="147"/>
      <c r="M26" s="150"/>
      <c r="N26" s="151">
        <f t="shared" si="0"/>
        <v>0</v>
      </c>
      <c r="O26" s="152">
        <f t="shared" si="1"/>
        <v>0</v>
      </c>
      <c r="P26" s="152">
        <f t="shared" si="2"/>
        <v>0</v>
      </c>
      <c r="Q26" s="152">
        <f t="shared" si="3"/>
        <v>0</v>
      </c>
      <c r="R26" s="153">
        <f>IFERROR(IF(B26="Pregrado",((IF(I26&gt;=16,VLOOKUP('P34'!G26,INFORMACION!$D:$E,2,FALSE)*N26,((VLOOKUP('P34'!G26,INFORMACION!$D:$E,2,FALSE)*N26)*I26)/16)))*(J26/100),((IF(I26&gt;=16,(VLOOKUP('P34'!G26,INFORMACION!$D:$E,2,FALSE)+10)*N26,(((VLOOKUP('P34'!G26,INFORMACION!$D:$E,2,FALSE)+10)*N26)*I26)/16)))*(J26/100)),0)</f>
        <v>0</v>
      </c>
      <c r="S26" s="87">
        <f t="shared" si="4"/>
        <v>0</v>
      </c>
    </row>
    <row r="27" spans="1:19" ht="1.5" customHeight="1" thickBot="1" x14ac:dyDescent="0.25">
      <c r="A27" s="154"/>
      <c r="B27" s="155"/>
      <c r="C27" s="110"/>
      <c r="D27" s="156" t="s">
        <v>270</v>
      </c>
      <c r="E27" s="155"/>
      <c r="F27" s="155"/>
      <c r="G27" s="110"/>
      <c r="H27" s="157">
        <v>1</v>
      </c>
      <c r="I27" s="158">
        <v>16</v>
      </c>
      <c r="J27" s="159">
        <v>100</v>
      </c>
      <c r="K27" s="154"/>
      <c r="L27" s="155"/>
      <c r="M27" s="88"/>
      <c r="N27" s="160"/>
      <c r="O27" s="155"/>
      <c r="P27" s="155"/>
      <c r="Q27" s="155"/>
      <c r="R27" s="155"/>
      <c r="S27" s="88"/>
    </row>
    <row r="28" spans="1:19" ht="15.75" thickBot="1" x14ac:dyDescent="0.25">
      <c r="A28" s="426" t="s">
        <v>144</v>
      </c>
      <c r="B28" s="427"/>
      <c r="C28" s="427"/>
      <c r="D28" s="427"/>
      <c r="E28" s="427"/>
      <c r="F28" s="427"/>
      <c r="G28" s="427"/>
      <c r="H28" s="427"/>
      <c r="I28" s="427"/>
      <c r="J28" s="428"/>
      <c r="K28" s="161">
        <f>SUM(K20:K26)</f>
        <v>0</v>
      </c>
      <c r="L28" s="162">
        <f t="shared" ref="L28:S28" si="5">SUM(L20:L26)</f>
        <v>0</v>
      </c>
      <c r="M28" s="89">
        <f t="shared" si="5"/>
        <v>0</v>
      </c>
      <c r="N28" s="163">
        <f t="shared" si="5"/>
        <v>0</v>
      </c>
      <c r="O28" s="162">
        <f t="shared" si="5"/>
        <v>0</v>
      </c>
      <c r="P28" s="162">
        <f t="shared" si="5"/>
        <v>0</v>
      </c>
      <c r="Q28" s="162">
        <f t="shared" si="5"/>
        <v>0</v>
      </c>
      <c r="R28" s="162">
        <f t="shared" si="5"/>
        <v>0</v>
      </c>
      <c r="S28" s="89">
        <f t="shared" si="5"/>
        <v>0</v>
      </c>
    </row>
    <row r="29" spans="1:19" ht="15.75" thickBot="1" x14ac:dyDescent="0.25">
      <c r="A29" s="426" t="s">
        <v>150</v>
      </c>
      <c r="B29" s="427"/>
      <c r="C29" s="427"/>
      <c r="D29" s="427"/>
      <c r="E29" s="427"/>
      <c r="F29" s="427"/>
      <c r="G29" s="427"/>
      <c r="H29" s="427"/>
      <c r="I29" s="427"/>
      <c r="J29" s="428"/>
      <c r="K29" s="161">
        <v>0</v>
      </c>
      <c r="L29" s="162">
        <v>0</v>
      </c>
      <c r="M29" s="89">
        <v>0</v>
      </c>
      <c r="N29" s="163">
        <v>0</v>
      </c>
      <c r="O29" s="162">
        <v>0</v>
      </c>
      <c r="P29" s="162">
        <f>VLOOKUP(G16,INFORMACION!T:V,2,FALSE)</f>
        <v>0</v>
      </c>
      <c r="Q29" s="162">
        <f>VLOOKUP(G16,INFORMACION!T:V,3,FALSE)</f>
        <v>0</v>
      </c>
      <c r="R29" s="162">
        <v>0</v>
      </c>
      <c r="S29" s="89">
        <f>SUM(P29:Q29)</f>
        <v>0</v>
      </c>
    </row>
    <row r="30" spans="1:19" ht="15.75" thickBot="1" x14ac:dyDescent="0.25">
      <c r="A30" s="426" t="s">
        <v>274</v>
      </c>
      <c r="B30" s="427"/>
      <c r="C30" s="427"/>
      <c r="D30" s="427"/>
      <c r="E30" s="427"/>
      <c r="F30" s="427"/>
      <c r="G30" s="427"/>
      <c r="H30" s="427"/>
      <c r="I30" s="427"/>
      <c r="J30" s="428"/>
      <c r="K30" s="161">
        <f>SUM(K28:K29)</f>
        <v>0</v>
      </c>
      <c r="L30" s="162">
        <f t="shared" ref="L30:S30" si="6">SUM(L28:L29)</f>
        <v>0</v>
      </c>
      <c r="M30" s="89">
        <f t="shared" si="6"/>
        <v>0</v>
      </c>
      <c r="N30" s="163">
        <f t="shared" si="6"/>
        <v>0</v>
      </c>
      <c r="O30" s="162">
        <f t="shared" si="6"/>
        <v>0</v>
      </c>
      <c r="P30" s="162">
        <f t="shared" si="6"/>
        <v>0</v>
      </c>
      <c r="Q30" s="162">
        <f t="shared" si="6"/>
        <v>0</v>
      </c>
      <c r="R30" s="162">
        <f t="shared" si="6"/>
        <v>0</v>
      </c>
      <c r="S30" s="89">
        <f t="shared" si="6"/>
        <v>0</v>
      </c>
    </row>
    <row r="31" spans="1:19" ht="10.5" customHeight="1" x14ac:dyDescent="0.2">
      <c r="A31" s="164"/>
      <c r="B31" s="111"/>
      <c r="C31" s="111"/>
      <c r="D31" s="165"/>
      <c r="E31" s="111"/>
      <c r="F31" s="111"/>
      <c r="G31" s="111"/>
      <c r="H31" s="111"/>
      <c r="I31" s="111"/>
      <c r="J31" s="111"/>
      <c r="K31" s="111"/>
      <c r="L31" s="111"/>
      <c r="M31" s="111"/>
      <c r="N31" s="111"/>
      <c r="O31" s="111"/>
      <c r="P31" s="111"/>
      <c r="Q31" s="111"/>
      <c r="R31" s="111"/>
      <c r="S31" s="90"/>
    </row>
    <row r="32" spans="1:19" ht="13.5" thickBot="1" x14ac:dyDescent="0.25"/>
    <row r="33" spans="1:19" ht="13.5" thickBot="1" x14ac:dyDescent="0.25">
      <c r="G33" s="402" t="s">
        <v>152</v>
      </c>
      <c r="H33" s="403"/>
      <c r="I33" s="403"/>
      <c r="J33" s="403"/>
      <c r="K33" s="403"/>
      <c r="L33" s="403"/>
      <c r="M33" s="403"/>
      <c r="N33" s="404"/>
      <c r="Q33" s="124"/>
    </row>
    <row r="34" spans="1:19" ht="13.5" thickBot="1" x14ac:dyDescent="0.25">
      <c r="G34" s="400" t="s">
        <v>151</v>
      </c>
      <c r="H34" s="396"/>
      <c r="I34" s="396"/>
      <c r="J34" s="396"/>
      <c r="K34" s="396"/>
      <c r="L34" s="401"/>
      <c r="M34" s="400" t="s">
        <v>126</v>
      </c>
      <c r="N34" s="444"/>
      <c r="Q34" s="100"/>
    </row>
    <row r="35" spans="1:19" ht="16.5" thickBot="1" x14ac:dyDescent="0.25">
      <c r="G35" s="397" t="s">
        <v>275</v>
      </c>
      <c r="H35" s="398"/>
      <c r="I35" s="398"/>
      <c r="J35" s="398"/>
      <c r="K35" s="398"/>
      <c r="L35" s="399"/>
      <c r="M35" s="445">
        <f>S30</f>
        <v>0</v>
      </c>
      <c r="N35" s="446"/>
      <c r="Q35" s="124"/>
    </row>
    <row r="36" spans="1:19" x14ac:dyDescent="0.2">
      <c r="G36" s="112"/>
      <c r="H36" s="112"/>
      <c r="I36" s="112"/>
      <c r="J36" s="112"/>
      <c r="K36" s="112"/>
      <c r="L36" s="112"/>
      <c r="M36" s="167"/>
      <c r="N36" s="167"/>
      <c r="Q36" s="124"/>
    </row>
    <row r="37" spans="1:19" ht="13.5" thickBot="1" x14ac:dyDescent="0.25">
      <c r="G37" s="112"/>
      <c r="H37" s="112"/>
      <c r="I37" s="112"/>
      <c r="J37" s="112"/>
      <c r="K37" s="112"/>
      <c r="L37" s="112"/>
      <c r="M37" s="167"/>
      <c r="N37" s="167"/>
      <c r="Q37" s="124"/>
    </row>
    <row r="38" spans="1:19" ht="13.5" thickBot="1" x14ac:dyDescent="0.25">
      <c r="A38" s="405" t="s">
        <v>38</v>
      </c>
      <c r="B38" s="406"/>
      <c r="C38" s="406"/>
      <c r="D38" s="406"/>
      <c r="E38" s="406"/>
      <c r="F38" s="406"/>
      <c r="G38" s="407"/>
      <c r="H38" s="97"/>
      <c r="I38" s="402" t="s">
        <v>157</v>
      </c>
      <c r="J38" s="403"/>
      <c r="K38" s="403"/>
      <c r="L38" s="403"/>
      <c r="M38" s="403"/>
      <c r="N38" s="403"/>
      <c r="O38" s="403"/>
      <c r="P38" s="403"/>
      <c r="Q38" s="403"/>
      <c r="R38" s="403"/>
      <c r="S38" s="404"/>
    </row>
    <row r="39" spans="1:19" ht="13.5" thickBot="1" x14ac:dyDescent="0.25">
      <c r="A39" s="204" t="s">
        <v>25</v>
      </c>
      <c r="B39" s="396" t="s">
        <v>121</v>
      </c>
      <c r="C39" s="396"/>
      <c r="D39" s="396"/>
      <c r="E39" s="396" t="s">
        <v>154</v>
      </c>
      <c r="F39" s="396"/>
      <c r="G39" s="210" t="s">
        <v>155</v>
      </c>
      <c r="I39" s="92" t="s">
        <v>25</v>
      </c>
      <c r="J39" s="400" t="s">
        <v>121</v>
      </c>
      <c r="K39" s="396"/>
      <c r="L39" s="396"/>
      <c r="M39" s="396"/>
      <c r="N39" s="444"/>
      <c r="O39" s="451" t="s">
        <v>154</v>
      </c>
      <c r="P39" s="452"/>
      <c r="Q39" s="452"/>
      <c r="R39" s="453"/>
      <c r="S39" s="92" t="s">
        <v>159</v>
      </c>
    </row>
    <row r="40" spans="1:19" ht="20.100000000000001" customHeight="1" x14ac:dyDescent="0.2">
      <c r="A40" s="169">
        <v>1</v>
      </c>
      <c r="B40" s="450"/>
      <c r="C40" s="450"/>
      <c r="D40" s="450"/>
      <c r="E40" s="454"/>
      <c r="F40" s="454"/>
      <c r="G40" s="93"/>
      <c r="I40" s="169">
        <v>1</v>
      </c>
      <c r="J40" s="450"/>
      <c r="K40" s="450"/>
      <c r="L40" s="450"/>
      <c r="M40" s="450"/>
      <c r="N40" s="450"/>
      <c r="O40" s="458"/>
      <c r="P40" s="459"/>
      <c r="Q40" s="459"/>
      <c r="R40" s="460"/>
      <c r="S40" s="93"/>
    </row>
    <row r="41" spans="1:19" ht="20.100000000000001" customHeight="1" x14ac:dyDescent="0.2">
      <c r="A41" s="137">
        <v>2</v>
      </c>
      <c r="B41" s="450"/>
      <c r="C41" s="450"/>
      <c r="D41" s="450"/>
      <c r="E41" s="436"/>
      <c r="F41" s="436"/>
      <c r="G41" s="99"/>
      <c r="I41" s="137">
        <v>2</v>
      </c>
      <c r="J41" s="450"/>
      <c r="K41" s="450"/>
      <c r="L41" s="450"/>
      <c r="M41" s="450"/>
      <c r="N41" s="450"/>
      <c r="O41" s="438"/>
      <c r="P41" s="439"/>
      <c r="Q41" s="439"/>
      <c r="R41" s="440"/>
      <c r="S41" s="94"/>
    </row>
    <row r="42" spans="1:19" ht="20.100000000000001" customHeight="1" x14ac:dyDescent="0.2">
      <c r="A42" s="137">
        <v>3</v>
      </c>
      <c r="B42" s="450"/>
      <c r="C42" s="450"/>
      <c r="D42" s="450"/>
      <c r="E42" s="436"/>
      <c r="F42" s="436"/>
      <c r="G42" s="94"/>
      <c r="I42" s="137">
        <v>3</v>
      </c>
      <c r="J42" s="450"/>
      <c r="K42" s="450"/>
      <c r="L42" s="450"/>
      <c r="M42" s="450"/>
      <c r="N42" s="450"/>
      <c r="O42" s="438"/>
      <c r="P42" s="439"/>
      <c r="Q42" s="439"/>
      <c r="R42" s="440"/>
      <c r="S42" s="94"/>
    </row>
    <row r="43" spans="1:19" ht="20.100000000000001" customHeight="1" x14ac:dyDescent="0.2">
      <c r="A43" s="137">
        <v>4</v>
      </c>
      <c r="B43" s="450"/>
      <c r="C43" s="450"/>
      <c r="D43" s="450"/>
      <c r="E43" s="436"/>
      <c r="F43" s="436"/>
      <c r="G43" s="94"/>
      <c r="I43" s="137">
        <v>4</v>
      </c>
      <c r="J43" s="450"/>
      <c r="K43" s="450"/>
      <c r="L43" s="450"/>
      <c r="M43" s="450"/>
      <c r="N43" s="450"/>
      <c r="O43" s="438"/>
      <c r="P43" s="439"/>
      <c r="Q43" s="439"/>
      <c r="R43" s="440"/>
      <c r="S43" s="94"/>
    </row>
    <row r="44" spans="1:19" ht="20.100000000000001" customHeight="1" thickBot="1" x14ac:dyDescent="0.25">
      <c r="A44" s="170">
        <v>5</v>
      </c>
      <c r="B44" s="450"/>
      <c r="C44" s="450"/>
      <c r="D44" s="450"/>
      <c r="E44" s="437"/>
      <c r="F44" s="437"/>
      <c r="G44" s="95"/>
      <c r="H44" s="97"/>
      <c r="I44" s="170">
        <v>5</v>
      </c>
      <c r="J44" s="450"/>
      <c r="K44" s="450"/>
      <c r="L44" s="450"/>
      <c r="M44" s="450"/>
      <c r="N44" s="450"/>
      <c r="O44" s="441"/>
      <c r="P44" s="442"/>
      <c r="Q44" s="442"/>
      <c r="R44" s="443"/>
      <c r="S44" s="95"/>
    </row>
    <row r="45" spans="1:19" ht="13.5" thickBot="1" x14ac:dyDescent="0.25">
      <c r="A45" s="455" t="s">
        <v>156</v>
      </c>
      <c r="B45" s="456"/>
      <c r="C45" s="456"/>
      <c r="D45" s="456"/>
      <c r="E45" s="456"/>
      <c r="F45" s="456"/>
      <c r="G45" s="211">
        <f>SUM(G40:G44)</f>
        <v>0</v>
      </c>
      <c r="H45" s="97"/>
      <c r="I45" s="455" t="s">
        <v>160</v>
      </c>
      <c r="J45" s="456"/>
      <c r="K45" s="456"/>
      <c r="L45" s="456"/>
      <c r="M45" s="456"/>
      <c r="N45" s="456"/>
      <c r="O45" s="456"/>
      <c r="P45" s="456"/>
      <c r="Q45" s="456"/>
      <c r="R45" s="457"/>
      <c r="S45" s="96">
        <f>SUM(S40:S44)</f>
        <v>0</v>
      </c>
    </row>
    <row r="46" spans="1:19" ht="13.5" thickBot="1" x14ac:dyDescent="0.25">
      <c r="A46" s="97"/>
      <c r="B46" s="97"/>
      <c r="C46" s="97"/>
      <c r="D46" s="171"/>
      <c r="E46" s="97"/>
      <c r="F46" s="97"/>
      <c r="G46" s="97"/>
      <c r="H46" s="97"/>
      <c r="I46" s="97"/>
      <c r="J46" s="97"/>
      <c r="K46" s="97"/>
      <c r="L46" s="97"/>
      <c r="M46" s="97"/>
      <c r="N46" s="97"/>
      <c r="O46" s="97"/>
      <c r="P46" s="97"/>
      <c r="Q46" s="97"/>
      <c r="R46" s="97"/>
      <c r="S46" s="97"/>
    </row>
    <row r="47" spans="1:19" ht="13.5" thickBot="1" x14ac:dyDescent="0.25">
      <c r="A47" s="447" t="s">
        <v>245</v>
      </c>
      <c r="B47" s="448"/>
      <c r="C47" s="448"/>
      <c r="D47" s="448"/>
      <c r="E47" s="448"/>
      <c r="F47" s="448"/>
      <c r="G47" s="449"/>
      <c r="H47" s="97"/>
      <c r="I47" s="402" t="s">
        <v>246</v>
      </c>
      <c r="J47" s="403"/>
      <c r="K47" s="403"/>
      <c r="L47" s="403"/>
      <c r="M47" s="403"/>
      <c r="N47" s="403"/>
      <c r="O47" s="403"/>
      <c r="P47" s="403"/>
      <c r="Q47" s="403"/>
      <c r="R47" s="403"/>
      <c r="S47" s="404"/>
    </row>
    <row r="48" spans="1:19" ht="13.5" thickBot="1" x14ac:dyDescent="0.25">
      <c r="A48" s="204" t="s">
        <v>25</v>
      </c>
      <c r="B48" s="396" t="s">
        <v>121</v>
      </c>
      <c r="C48" s="396"/>
      <c r="D48" s="396"/>
      <c r="E48" s="396" t="s">
        <v>174</v>
      </c>
      <c r="F48" s="396"/>
      <c r="G48" s="210" t="s">
        <v>155</v>
      </c>
      <c r="H48" s="97"/>
      <c r="I48" s="92" t="s">
        <v>25</v>
      </c>
      <c r="J48" s="400" t="s">
        <v>121</v>
      </c>
      <c r="K48" s="396"/>
      <c r="L48" s="396"/>
      <c r="M48" s="396"/>
      <c r="N48" s="444"/>
      <c r="O48" s="451" t="s">
        <v>154</v>
      </c>
      <c r="P48" s="452"/>
      <c r="Q48" s="452"/>
      <c r="R48" s="453"/>
      <c r="S48" s="92" t="s">
        <v>159</v>
      </c>
    </row>
    <row r="49" spans="1:19" x14ac:dyDescent="0.2">
      <c r="A49" s="172">
        <v>1</v>
      </c>
      <c r="B49" s="450"/>
      <c r="C49" s="450"/>
      <c r="D49" s="450"/>
      <c r="E49" s="464"/>
      <c r="F49" s="464"/>
      <c r="G49" s="98"/>
      <c r="H49" s="97"/>
      <c r="I49" s="172">
        <v>1</v>
      </c>
      <c r="J49" s="450"/>
      <c r="K49" s="450"/>
      <c r="L49" s="450"/>
      <c r="M49" s="450"/>
      <c r="N49" s="450"/>
      <c r="O49" s="461"/>
      <c r="P49" s="462"/>
      <c r="Q49" s="462"/>
      <c r="R49" s="463"/>
      <c r="S49" s="98"/>
    </row>
    <row r="50" spans="1:19" x14ac:dyDescent="0.2">
      <c r="A50" s="173">
        <v>2</v>
      </c>
      <c r="B50" s="450"/>
      <c r="C50" s="450"/>
      <c r="D50" s="450"/>
      <c r="E50" s="465"/>
      <c r="F50" s="465"/>
      <c r="G50" s="99"/>
      <c r="H50" s="97"/>
      <c r="I50" s="173">
        <v>2</v>
      </c>
      <c r="J50" s="450"/>
      <c r="K50" s="450"/>
      <c r="L50" s="450"/>
      <c r="M50" s="450"/>
      <c r="N50" s="450"/>
      <c r="O50" s="469"/>
      <c r="P50" s="470"/>
      <c r="Q50" s="470"/>
      <c r="R50" s="471"/>
      <c r="S50" s="99"/>
    </row>
    <row r="51" spans="1:19" x14ac:dyDescent="0.2">
      <c r="A51" s="173">
        <v>3</v>
      </c>
      <c r="B51" s="450"/>
      <c r="C51" s="450"/>
      <c r="D51" s="450"/>
      <c r="E51" s="465"/>
      <c r="F51" s="465"/>
      <c r="G51" s="99"/>
      <c r="H51" s="97"/>
      <c r="I51" s="173">
        <v>3</v>
      </c>
      <c r="J51" s="450"/>
      <c r="K51" s="450"/>
      <c r="L51" s="450"/>
      <c r="M51" s="450"/>
      <c r="N51" s="450"/>
      <c r="O51" s="469"/>
      <c r="P51" s="470"/>
      <c r="Q51" s="470"/>
      <c r="R51" s="471"/>
      <c r="S51" s="99"/>
    </row>
    <row r="52" spans="1:19" x14ac:dyDescent="0.2">
      <c r="A52" s="173">
        <v>4</v>
      </c>
      <c r="B52" s="450"/>
      <c r="C52" s="450"/>
      <c r="D52" s="450"/>
      <c r="E52" s="465"/>
      <c r="F52" s="465"/>
      <c r="G52" s="99"/>
      <c r="H52" s="97"/>
      <c r="I52" s="173">
        <v>4</v>
      </c>
      <c r="J52" s="450"/>
      <c r="K52" s="450"/>
      <c r="L52" s="450"/>
      <c r="M52" s="450"/>
      <c r="N52" s="450"/>
      <c r="O52" s="469"/>
      <c r="P52" s="470"/>
      <c r="Q52" s="470"/>
      <c r="R52" s="471"/>
      <c r="S52" s="99"/>
    </row>
    <row r="53" spans="1:19" ht="13.5" thickBot="1" x14ac:dyDescent="0.25">
      <c r="A53" s="170">
        <v>5</v>
      </c>
      <c r="B53" s="450"/>
      <c r="C53" s="450"/>
      <c r="D53" s="450"/>
      <c r="E53" s="472"/>
      <c r="F53" s="472"/>
      <c r="G53" s="95"/>
      <c r="H53" s="97"/>
      <c r="I53" s="170">
        <v>5</v>
      </c>
      <c r="J53" s="450"/>
      <c r="K53" s="450"/>
      <c r="L53" s="450"/>
      <c r="M53" s="450"/>
      <c r="N53" s="450"/>
      <c r="O53" s="466"/>
      <c r="P53" s="467"/>
      <c r="Q53" s="467"/>
      <c r="R53" s="468"/>
      <c r="S53" s="95"/>
    </row>
    <row r="54" spans="1:19" ht="13.5" thickBot="1" x14ac:dyDescent="0.25">
      <c r="A54" s="455" t="s">
        <v>182</v>
      </c>
      <c r="B54" s="456"/>
      <c r="C54" s="456"/>
      <c r="D54" s="456"/>
      <c r="E54" s="456"/>
      <c r="F54" s="456"/>
      <c r="G54" s="211">
        <f>IF(SUM(G49:G53)&gt;40,40,SUM(G49:G53))</f>
        <v>0</v>
      </c>
      <c r="H54" s="97"/>
      <c r="I54" s="455" t="s">
        <v>181</v>
      </c>
      <c r="J54" s="456"/>
      <c r="K54" s="456"/>
      <c r="L54" s="456"/>
      <c r="M54" s="456"/>
      <c r="N54" s="456"/>
      <c r="O54" s="456"/>
      <c r="P54" s="456"/>
      <c r="Q54" s="456"/>
      <c r="R54" s="457"/>
      <c r="S54" s="96">
        <f>IF(SUM(S49:S53)&gt;30,30,SUM(S49:S53))</f>
        <v>0</v>
      </c>
    </row>
    <row r="55" spans="1:19" ht="13.5" thickBot="1" x14ac:dyDescent="0.25">
      <c r="A55" s="209"/>
      <c r="B55" s="209"/>
      <c r="C55" s="209"/>
      <c r="D55" s="209"/>
      <c r="E55" s="209"/>
      <c r="F55" s="209"/>
      <c r="G55" s="100"/>
      <c r="H55" s="97"/>
      <c r="I55" s="209"/>
      <c r="J55" s="209"/>
      <c r="K55" s="209"/>
      <c r="L55" s="209"/>
      <c r="M55" s="209"/>
      <c r="N55" s="209"/>
      <c r="O55" s="209"/>
      <c r="P55" s="209"/>
      <c r="Q55" s="209"/>
      <c r="R55" s="209"/>
      <c r="S55" s="100"/>
    </row>
    <row r="56" spans="1:19" ht="13.5" thickBot="1" x14ac:dyDescent="0.25">
      <c r="A56" s="447" t="s">
        <v>190</v>
      </c>
      <c r="B56" s="448"/>
      <c r="C56" s="448"/>
      <c r="D56" s="448"/>
      <c r="E56" s="448"/>
      <c r="F56" s="448"/>
      <c r="G56" s="449"/>
      <c r="H56" s="97"/>
      <c r="I56" s="402" t="s">
        <v>254</v>
      </c>
      <c r="J56" s="403"/>
      <c r="K56" s="403"/>
      <c r="L56" s="403"/>
      <c r="M56" s="403"/>
      <c r="N56" s="403"/>
      <c r="O56" s="403"/>
      <c r="P56" s="403"/>
      <c r="Q56" s="403"/>
      <c r="R56" s="403"/>
      <c r="S56" s="404"/>
    </row>
    <row r="57" spans="1:19" ht="13.5" thickBot="1" x14ac:dyDescent="0.25">
      <c r="A57" s="204" t="s">
        <v>25</v>
      </c>
      <c r="B57" s="396" t="s">
        <v>121</v>
      </c>
      <c r="C57" s="396"/>
      <c r="D57" s="396"/>
      <c r="E57" s="396" t="s">
        <v>196</v>
      </c>
      <c r="F57" s="396"/>
      <c r="G57" s="210" t="s">
        <v>155</v>
      </c>
      <c r="H57" s="97"/>
      <c r="I57" s="92" t="s">
        <v>25</v>
      </c>
      <c r="J57" s="400" t="s">
        <v>210</v>
      </c>
      <c r="K57" s="396"/>
      <c r="L57" s="396"/>
      <c r="M57" s="396"/>
      <c r="N57" s="444"/>
      <c r="O57" s="451" t="s">
        <v>215</v>
      </c>
      <c r="P57" s="452"/>
      <c r="Q57" s="452"/>
      <c r="R57" s="453"/>
      <c r="S57" s="92" t="s">
        <v>159</v>
      </c>
    </row>
    <row r="58" spans="1:19" ht="21.95" customHeight="1" x14ac:dyDescent="0.2">
      <c r="A58" s="172">
        <v>1</v>
      </c>
      <c r="B58" s="450"/>
      <c r="C58" s="450"/>
      <c r="D58" s="450"/>
      <c r="E58" s="454"/>
      <c r="F58" s="454"/>
      <c r="G58" s="98"/>
      <c r="H58" s="97"/>
      <c r="I58" s="172">
        <v>1</v>
      </c>
      <c r="J58" s="450"/>
      <c r="K58" s="450"/>
      <c r="L58" s="450"/>
      <c r="M58" s="450"/>
      <c r="N58" s="450"/>
      <c r="O58" s="473"/>
      <c r="P58" s="474"/>
      <c r="Q58" s="474"/>
      <c r="R58" s="475"/>
      <c r="S58" s="98"/>
    </row>
    <row r="59" spans="1:19" ht="21.95" customHeight="1" thickBot="1" x14ac:dyDescent="0.25">
      <c r="A59" s="173">
        <v>2</v>
      </c>
      <c r="B59" s="450"/>
      <c r="C59" s="450"/>
      <c r="D59" s="450"/>
      <c r="E59" s="476"/>
      <c r="F59" s="477"/>
      <c r="G59" s="98"/>
      <c r="H59" s="97"/>
      <c r="I59" s="173">
        <v>2</v>
      </c>
      <c r="J59" s="450"/>
      <c r="K59" s="450"/>
      <c r="L59" s="450"/>
      <c r="M59" s="450"/>
      <c r="N59" s="450"/>
      <c r="O59" s="438"/>
      <c r="P59" s="439"/>
      <c r="Q59" s="439"/>
      <c r="R59" s="440"/>
      <c r="S59" s="99"/>
    </row>
    <row r="60" spans="1:19" ht="13.5" thickBot="1" x14ac:dyDescent="0.25">
      <c r="A60" s="455" t="s">
        <v>201</v>
      </c>
      <c r="B60" s="456"/>
      <c r="C60" s="456"/>
      <c r="D60" s="456"/>
      <c r="E60" s="456"/>
      <c r="F60" s="456"/>
      <c r="G60" s="211">
        <f>SUM(G58:G59)</f>
        <v>0</v>
      </c>
      <c r="H60" s="97"/>
      <c r="I60" s="455" t="s">
        <v>216</v>
      </c>
      <c r="J60" s="456"/>
      <c r="K60" s="456"/>
      <c r="L60" s="456"/>
      <c r="M60" s="456"/>
      <c r="N60" s="456"/>
      <c r="O60" s="456"/>
      <c r="P60" s="456"/>
      <c r="Q60" s="456"/>
      <c r="R60" s="457"/>
      <c r="S60" s="96">
        <f>SUM(S58:S59)</f>
        <v>0</v>
      </c>
    </row>
    <row r="61" spans="1:19" ht="13.5" thickBot="1" x14ac:dyDescent="0.25">
      <c r="A61" s="209"/>
      <c r="B61" s="209"/>
      <c r="C61" s="209"/>
      <c r="D61" s="209"/>
      <c r="E61" s="209"/>
      <c r="F61" s="209"/>
      <c r="G61" s="100"/>
      <c r="H61" s="97"/>
      <c r="I61" s="97"/>
      <c r="J61" s="97"/>
      <c r="K61" s="97"/>
      <c r="L61" s="97"/>
      <c r="M61" s="97"/>
      <c r="N61" s="97"/>
      <c r="O61" s="97"/>
      <c r="P61" s="97"/>
      <c r="Q61" s="97"/>
      <c r="R61" s="97"/>
      <c r="S61" s="97"/>
    </row>
    <row r="62" spans="1:19" ht="13.5" thickBot="1" x14ac:dyDescent="0.25">
      <c r="A62" s="447" t="s">
        <v>247</v>
      </c>
      <c r="B62" s="448"/>
      <c r="C62" s="448"/>
      <c r="D62" s="448"/>
      <c r="E62" s="448"/>
      <c r="F62" s="448"/>
      <c r="G62" s="449"/>
      <c r="H62" s="97"/>
      <c r="I62" s="402" t="s">
        <v>248</v>
      </c>
      <c r="J62" s="403"/>
      <c r="K62" s="403"/>
      <c r="L62" s="403"/>
      <c r="M62" s="403"/>
      <c r="N62" s="403"/>
      <c r="O62" s="403"/>
      <c r="P62" s="403"/>
      <c r="Q62" s="403"/>
      <c r="R62" s="403"/>
      <c r="S62" s="404"/>
    </row>
    <row r="63" spans="1:19" ht="13.5" thickBot="1" x14ac:dyDescent="0.25">
      <c r="A63" s="204" t="s">
        <v>25</v>
      </c>
      <c r="B63" s="396" t="s">
        <v>113</v>
      </c>
      <c r="C63" s="396"/>
      <c r="D63" s="396"/>
      <c r="E63" s="396" t="s">
        <v>183</v>
      </c>
      <c r="F63" s="396"/>
      <c r="G63" s="210" t="s">
        <v>155</v>
      </c>
      <c r="H63" s="97"/>
      <c r="I63" s="92" t="s">
        <v>25</v>
      </c>
      <c r="J63" s="400" t="s">
        <v>188</v>
      </c>
      <c r="K63" s="396"/>
      <c r="L63" s="396"/>
      <c r="M63" s="396"/>
      <c r="N63" s="444"/>
      <c r="O63" s="451" t="s">
        <v>154</v>
      </c>
      <c r="P63" s="452"/>
      <c r="Q63" s="452"/>
      <c r="R63" s="453"/>
      <c r="S63" s="92" t="s">
        <v>159</v>
      </c>
    </row>
    <row r="64" spans="1:19" ht="20.100000000000001" customHeight="1" x14ac:dyDescent="0.2">
      <c r="A64" s="172">
        <v>1</v>
      </c>
      <c r="B64" s="450"/>
      <c r="C64" s="450"/>
      <c r="D64" s="450"/>
      <c r="E64" s="454"/>
      <c r="F64" s="454"/>
      <c r="G64" s="98"/>
      <c r="H64" s="97"/>
      <c r="I64" s="172">
        <v>1</v>
      </c>
      <c r="J64" s="450"/>
      <c r="K64" s="450"/>
      <c r="L64" s="450"/>
      <c r="M64" s="450"/>
      <c r="N64" s="450"/>
      <c r="O64" s="473"/>
      <c r="P64" s="474"/>
      <c r="Q64" s="474"/>
      <c r="R64" s="475"/>
      <c r="S64" s="98"/>
    </row>
    <row r="65" spans="1:19" ht="20.100000000000001" customHeight="1" x14ac:dyDescent="0.2">
      <c r="A65" s="173">
        <v>2</v>
      </c>
      <c r="B65" s="450"/>
      <c r="C65" s="450"/>
      <c r="D65" s="450"/>
      <c r="E65" s="436"/>
      <c r="F65" s="436"/>
      <c r="G65" s="99"/>
      <c r="H65" s="97"/>
      <c r="I65" s="173">
        <v>2</v>
      </c>
      <c r="J65" s="450"/>
      <c r="K65" s="450"/>
      <c r="L65" s="450"/>
      <c r="M65" s="450"/>
      <c r="N65" s="450"/>
      <c r="O65" s="438"/>
      <c r="P65" s="439"/>
      <c r="Q65" s="439"/>
      <c r="R65" s="440"/>
      <c r="S65" s="99"/>
    </row>
    <row r="66" spans="1:19" ht="20.100000000000001" customHeight="1" x14ac:dyDescent="0.2">
      <c r="A66" s="173">
        <v>3</v>
      </c>
      <c r="B66" s="450"/>
      <c r="C66" s="450"/>
      <c r="D66" s="450"/>
      <c r="E66" s="436"/>
      <c r="F66" s="436"/>
      <c r="G66" s="99"/>
      <c r="H66" s="97"/>
      <c r="I66" s="173">
        <v>3</v>
      </c>
      <c r="J66" s="450"/>
      <c r="K66" s="450"/>
      <c r="L66" s="450"/>
      <c r="M66" s="450"/>
      <c r="N66" s="450"/>
      <c r="O66" s="438"/>
      <c r="P66" s="439"/>
      <c r="Q66" s="439"/>
      <c r="R66" s="440"/>
      <c r="S66" s="99"/>
    </row>
    <row r="67" spans="1:19" ht="20.100000000000001" customHeight="1" x14ac:dyDescent="0.2">
      <c r="A67" s="173">
        <v>4</v>
      </c>
      <c r="B67" s="450"/>
      <c r="C67" s="450"/>
      <c r="D67" s="450"/>
      <c r="E67" s="436"/>
      <c r="F67" s="436"/>
      <c r="G67" s="99"/>
      <c r="H67" s="97"/>
      <c r="I67" s="173">
        <v>4</v>
      </c>
      <c r="J67" s="450"/>
      <c r="K67" s="450"/>
      <c r="L67" s="450"/>
      <c r="M67" s="450"/>
      <c r="N67" s="450"/>
      <c r="O67" s="438"/>
      <c r="P67" s="439"/>
      <c r="Q67" s="439"/>
      <c r="R67" s="440"/>
      <c r="S67" s="99"/>
    </row>
    <row r="68" spans="1:19" ht="20.100000000000001" customHeight="1" thickBot="1" x14ac:dyDescent="0.25">
      <c r="A68" s="170">
        <v>5</v>
      </c>
      <c r="B68" s="450"/>
      <c r="C68" s="450"/>
      <c r="D68" s="450"/>
      <c r="E68" s="437"/>
      <c r="F68" s="437"/>
      <c r="G68" s="95"/>
      <c r="H68" s="97"/>
      <c r="I68" s="170">
        <v>5</v>
      </c>
      <c r="J68" s="450"/>
      <c r="K68" s="450"/>
      <c r="L68" s="450"/>
      <c r="M68" s="450"/>
      <c r="N68" s="450"/>
      <c r="O68" s="441"/>
      <c r="P68" s="442"/>
      <c r="Q68" s="442"/>
      <c r="R68" s="443"/>
      <c r="S68" s="95"/>
    </row>
    <row r="69" spans="1:19" ht="13.5" thickBot="1" x14ac:dyDescent="0.25">
      <c r="A69" s="455" t="s">
        <v>184</v>
      </c>
      <c r="B69" s="456"/>
      <c r="C69" s="456"/>
      <c r="D69" s="456"/>
      <c r="E69" s="456"/>
      <c r="F69" s="456"/>
      <c r="G69" s="211">
        <f>IF(SUM(G64:G68)&gt;90,90,SUM(G64:G68))</f>
        <v>0</v>
      </c>
      <c r="H69" s="97"/>
      <c r="I69" s="455" t="s">
        <v>189</v>
      </c>
      <c r="J69" s="456"/>
      <c r="K69" s="456"/>
      <c r="L69" s="456"/>
      <c r="M69" s="456"/>
      <c r="N69" s="456"/>
      <c r="O69" s="456"/>
      <c r="P69" s="456"/>
      <c r="Q69" s="456"/>
      <c r="R69" s="457"/>
      <c r="S69" s="96">
        <f>IF(SUM(S64:S68)&gt;15,15,SUM(S64:S68))</f>
        <v>0</v>
      </c>
    </row>
    <row r="70" spans="1:19" ht="13.5" thickBot="1" x14ac:dyDescent="0.25">
      <c r="A70" s="97"/>
      <c r="B70" s="97"/>
      <c r="C70" s="97"/>
      <c r="D70" s="171"/>
      <c r="E70" s="97"/>
      <c r="F70" s="97"/>
      <c r="G70" s="97"/>
      <c r="H70" s="97"/>
      <c r="I70" s="97"/>
      <c r="J70" s="97"/>
      <c r="K70" s="97"/>
      <c r="L70" s="97"/>
      <c r="M70" s="97"/>
      <c r="N70" s="97"/>
      <c r="O70" s="97"/>
      <c r="P70" s="97"/>
      <c r="Q70" s="97"/>
      <c r="R70" s="97"/>
      <c r="S70" s="97"/>
    </row>
    <row r="71" spans="1:19" ht="13.5" thickBot="1" x14ac:dyDescent="0.25">
      <c r="A71" s="447" t="s">
        <v>217</v>
      </c>
      <c r="B71" s="448"/>
      <c r="C71" s="448"/>
      <c r="D71" s="448"/>
      <c r="E71" s="448"/>
      <c r="F71" s="448"/>
      <c r="G71" s="449"/>
      <c r="H71" s="97"/>
      <c r="I71" s="402" t="s">
        <v>249</v>
      </c>
      <c r="J71" s="403"/>
      <c r="K71" s="403"/>
      <c r="L71" s="403"/>
      <c r="M71" s="403"/>
      <c r="N71" s="403"/>
      <c r="O71" s="403"/>
      <c r="P71" s="403"/>
      <c r="Q71" s="403"/>
      <c r="R71" s="403"/>
      <c r="S71" s="404"/>
    </row>
    <row r="72" spans="1:19" ht="13.5" thickBot="1" x14ac:dyDescent="0.25">
      <c r="A72" s="204" t="s">
        <v>25</v>
      </c>
      <c r="B72" s="396" t="s">
        <v>121</v>
      </c>
      <c r="C72" s="396"/>
      <c r="D72" s="396"/>
      <c r="E72" s="396" t="s">
        <v>225</v>
      </c>
      <c r="F72" s="396"/>
      <c r="G72" s="210" t="s">
        <v>155</v>
      </c>
      <c r="H72" s="97"/>
      <c r="I72" s="92" t="s">
        <v>25</v>
      </c>
      <c r="J72" s="400" t="s">
        <v>121</v>
      </c>
      <c r="K72" s="396"/>
      <c r="L72" s="396"/>
      <c r="M72" s="396"/>
      <c r="N72" s="444"/>
      <c r="O72" s="451" t="s">
        <v>151</v>
      </c>
      <c r="P72" s="452"/>
      <c r="Q72" s="452"/>
      <c r="R72" s="453"/>
      <c r="S72" s="92" t="s">
        <v>159</v>
      </c>
    </row>
    <row r="73" spans="1:19" ht="20.100000000000001" customHeight="1" x14ac:dyDescent="0.2">
      <c r="A73" s="172">
        <v>1</v>
      </c>
      <c r="B73" s="450"/>
      <c r="C73" s="450"/>
      <c r="D73" s="450"/>
      <c r="E73" s="454"/>
      <c r="F73" s="454"/>
      <c r="G73" s="98"/>
      <c r="H73" s="97"/>
      <c r="I73" s="172">
        <v>1</v>
      </c>
      <c r="J73" s="450"/>
      <c r="K73" s="450"/>
      <c r="L73" s="450"/>
      <c r="M73" s="450"/>
      <c r="N73" s="450"/>
      <c r="O73" s="473"/>
      <c r="P73" s="474"/>
      <c r="Q73" s="474"/>
      <c r="R73" s="475"/>
      <c r="S73" s="98"/>
    </row>
    <row r="74" spans="1:19" ht="20.100000000000001" customHeight="1" x14ac:dyDescent="0.2">
      <c r="A74" s="173">
        <v>2</v>
      </c>
      <c r="B74" s="450"/>
      <c r="C74" s="450"/>
      <c r="D74" s="450"/>
      <c r="E74" s="436"/>
      <c r="F74" s="436"/>
      <c r="G74" s="99"/>
      <c r="H74" s="97"/>
      <c r="I74" s="173">
        <v>2</v>
      </c>
      <c r="J74" s="450"/>
      <c r="K74" s="450"/>
      <c r="L74" s="450"/>
      <c r="M74" s="450"/>
      <c r="N74" s="450"/>
      <c r="O74" s="438"/>
      <c r="P74" s="439"/>
      <c r="Q74" s="439"/>
      <c r="R74" s="440"/>
      <c r="S74" s="99"/>
    </row>
    <row r="75" spans="1:19" ht="20.100000000000001" customHeight="1" x14ac:dyDescent="0.2">
      <c r="A75" s="173">
        <v>3</v>
      </c>
      <c r="B75" s="450"/>
      <c r="C75" s="450"/>
      <c r="D75" s="450"/>
      <c r="E75" s="436"/>
      <c r="F75" s="436"/>
      <c r="G75" s="99"/>
      <c r="H75" s="97"/>
      <c r="I75" s="173">
        <v>3</v>
      </c>
      <c r="J75" s="450"/>
      <c r="K75" s="450"/>
      <c r="L75" s="450"/>
      <c r="M75" s="450"/>
      <c r="N75" s="450"/>
      <c r="O75" s="438"/>
      <c r="P75" s="439"/>
      <c r="Q75" s="439"/>
      <c r="R75" s="440"/>
      <c r="S75" s="99"/>
    </row>
    <row r="76" spans="1:19" ht="20.100000000000001" customHeight="1" x14ac:dyDescent="0.2">
      <c r="A76" s="173">
        <v>4</v>
      </c>
      <c r="B76" s="450"/>
      <c r="C76" s="450"/>
      <c r="D76" s="450"/>
      <c r="E76" s="436"/>
      <c r="F76" s="436"/>
      <c r="G76" s="99"/>
      <c r="H76" s="97"/>
      <c r="I76" s="173">
        <v>4</v>
      </c>
      <c r="J76" s="450"/>
      <c r="K76" s="450"/>
      <c r="L76" s="450"/>
      <c r="M76" s="450"/>
      <c r="N76" s="450"/>
      <c r="O76" s="438"/>
      <c r="P76" s="439"/>
      <c r="Q76" s="439"/>
      <c r="R76" s="440"/>
      <c r="S76" s="99"/>
    </row>
    <row r="77" spans="1:19" ht="20.100000000000001" customHeight="1" thickBot="1" x14ac:dyDescent="0.25">
      <c r="A77" s="170">
        <v>5</v>
      </c>
      <c r="B77" s="450"/>
      <c r="C77" s="450"/>
      <c r="D77" s="450"/>
      <c r="E77" s="437"/>
      <c r="F77" s="437"/>
      <c r="G77" s="95"/>
      <c r="H77" s="97"/>
      <c r="I77" s="170">
        <v>5</v>
      </c>
      <c r="J77" s="450"/>
      <c r="K77" s="450"/>
      <c r="L77" s="450"/>
      <c r="M77" s="450"/>
      <c r="N77" s="450"/>
      <c r="O77" s="441"/>
      <c r="P77" s="442"/>
      <c r="Q77" s="442"/>
      <c r="R77" s="443"/>
      <c r="S77" s="95"/>
    </row>
    <row r="78" spans="1:19" ht="13.5" thickBot="1" x14ac:dyDescent="0.25">
      <c r="A78" s="455" t="s">
        <v>226</v>
      </c>
      <c r="B78" s="456"/>
      <c r="C78" s="456"/>
      <c r="D78" s="456"/>
      <c r="E78" s="456"/>
      <c r="F78" s="456"/>
      <c r="G78" s="211">
        <f>+SUM(G73:G77)</f>
        <v>0</v>
      </c>
      <c r="H78" s="97"/>
      <c r="I78" s="455" t="s">
        <v>189</v>
      </c>
      <c r="J78" s="456"/>
      <c r="K78" s="456"/>
      <c r="L78" s="456"/>
      <c r="M78" s="456"/>
      <c r="N78" s="456"/>
      <c r="O78" s="456"/>
      <c r="P78" s="456"/>
      <c r="Q78" s="456"/>
      <c r="R78" s="457"/>
      <c r="S78" s="96">
        <f>IF(SUM(S73:S77)&gt;45,45,SUM(S73:S77))</f>
        <v>0</v>
      </c>
    </row>
    <row r="79" spans="1:19" ht="13.5" thickBot="1" x14ac:dyDescent="0.25">
      <c r="A79" s="97"/>
      <c r="B79" s="97"/>
      <c r="C79" s="97"/>
      <c r="D79" s="171"/>
      <c r="E79" s="97"/>
      <c r="F79" s="97"/>
      <c r="G79" s="97"/>
      <c r="H79" s="97"/>
      <c r="I79" s="97"/>
      <c r="J79" s="97"/>
      <c r="K79" s="97"/>
      <c r="L79" s="97"/>
      <c r="M79" s="97"/>
      <c r="N79" s="97"/>
      <c r="O79" s="97"/>
      <c r="P79" s="97"/>
      <c r="Q79" s="97"/>
      <c r="R79" s="97"/>
      <c r="S79" s="97"/>
    </row>
    <row r="80" spans="1:19" ht="13.5" thickBot="1" x14ac:dyDescent="0.25">
      <c r="A80" s="447" t="s">
        <v>14</v>
      </c>
      <c r="B80" s="448"/>
      <c r="C80" s="448"/>
      <c r="D80" s="448"/>
      <c r="E80" s="448"/>
      <c r="F80" s="448"/>
      <c r="G80" s="449"/>
      <c r="H80" s="97"/>
      <c r="I80" s="402" t="s">
        <v>30</v>
      </c>
      <c r="J80" s="403"/>
      <c r="K80" s="403"/>
      <c r="L80" s="403"/>
      <c r="M80" s="403"/>
      <c r="N80" s="403"/>
      <c r="O80" s="403"/>
      <c r="P80" s="403"/>
      <c r="Q80" s="403"/>
      <c r="R80" s="403"/>
      <c r="S80" s="404"/>
    </row>
    <row r="81" spans="1:19" ht="13.5" thickBot="1" x14ac:dyDescent="0.25">
      <c r="A81" s="204" t="s">
        <v>25</v>
      </c>
      <c r="B81" s="401" t="s">
        <v>151</v>
      </c>
      <c r="C81" s="479"/>
      <c r="D81" s="479"/>
      <c r="E81" s="479"/>
      <c r="F81" s="480"/>
      <c r="G81" s="210" t="s">
        <v>155</v>
      </c>
      <c r="H81" s="97"/>
      <c r="I81" s="92" t="s">
        <v>25</v>
      </c>
      <c r="J81" s="400" t="s">
        <v>233</v>
      </c>
      <c r="K81" s="396"/>
      <c r="L81" s="396"/>
      <c r="M81" s="396"/>
      <c r="N81" s="444"/>
      <c r="O81" s="451" t="s">
        <v>234</v>
      </c>
      <c r="P81" s="452"/>
      <c r="Q81" s="452"/>
      <c r="R81" s="453"/>
      <c r="S81" s="92" t="s">
        <v>159</v>
      </c>
    </row>
    <row r="82" spans="1:19" ht="21.95" customHeight="1" x14ac:dyDescent="0.2">
      <c r="A82" s="172">
        <v>1</v>
      </c>
      <c r="B82" s="481"/>
      <c r="C82" s="482"/>
      <c r="D82" s="482"/>
      <c r="E82" s="482"/>
      <c r="F82" s="483"/>
      <c r="G82" s="98"/>
      <c r="H82" s="97"/>
      <c r="I82" s="172">
        <v>1</v>
      </c>
      <c r="J82" s="450"/>
      <c r="K82" s="450"/>
      <c r="L82" s="450"/>
      <c r="M82" s="450"/>
      <c r="N82" s="450"/>
      <c r="O82" s="473"/>
      <c r="P82" s="474"/>
      <c r="Q82" s="474"/>
      <c r="R82" s="475"/>
      <c r="S82" s="98"/>
    </row>
    <row r="83" spans="1:19" ht="21.95" customHeight="1" thickBot="1" x14ac:dyDescent="0.25">
      <c r="A83" s="173">
        <v>2</v>
      </c>
      <c r="B83" s="484"/>
      <c r="C83" s="485"/>
      <c r="D83" s="485"/>
      <c r="E83" s="485"/>
      <c r="F83" s="486"/>
      <c r="G83" s="99"/>
      <c r="H83" s="97"/>
      <c r="I83" s="173">
        <v>2</v>
      </c>
      <c r="J83" s="478"/>
      <c r="K83" s="478"/>
      <c r="L83" s="478"/>
      <c r="M83" s="478"/>
      <c r="N83" s="478"/>
      <c r="O83" s="438"/>
      <c r="P83" s="439"/>
      <c r="Q83" s="439"/>
      <c r="R83" s="440"/>
      <c r="S83" s="99"/>
    </row>
    <row r="84" spans="1:19" ht="21.95" customHeight="1" thickBot="1" x14ac:dyDescent="0.25">
      <c r="A84" s="455" t="s">
        <v>232</v>
      </c>
      <c r="B84" s="456"/>
      <c r="C84" s="456"/>
      <c r="D84" s="456"/>
      <c r="E84" s="456"/>
      <c r="F84" s="456"/>
      <c r="G84" s="211">
        <f>SUM(G82:G83)</f>
        <v>0</v>
      </c>
      <c r="I84" s="137">
        <v>3</v>
      </c>
      <c r="J84" s="478"/>
      <c r="K84" s="478"/>
      <c r="L84" s="478"/>
      <c r="M84" s="478"/>
      <c r="N84" s="478"/>
      <c r="O84" s="438"/>
      <c r="P84" s="439"/>
      <c r="Q84" s="439"/>
      <c r="R84" s="440"/>
      <c r="S84" s="94"/>
    </row>
    <row r="85" spans="1:19" ht="21.95" customHeight="1" x14ac:dyDescent="0.2">
      <c r="A85" s="487"/>
      <c r="B85" s="487"/>
      <c r="C85" s="487"/>
      <c r="D85" s="487"/>
      <c r="E85" s="487"/>
      <c r="F85" s="487"/>
      <c r="G85" s="487"/>
      <c r="I85" s="137">
        <v>4</v>
      </c>
      <c r="J85" s="478"/>
      <c r="K85" s="478"/>
      <c r="L85" s="478"/>
      <c r="M85" s="478"/>
      <c r="N85" s="478"/>
      <c r="O85" s="438"/>
      <c r="P85" s="439"/>
      <c r="Q85" s="439"/>
      <c r="R85" s="440"/>
      <c r="S85" s="94"/>
    </row>
    <row r="86" spans="1:19" ht="21.95" customHeight="1" x14ac:dyDescent="0.2">
      <c r="A86" s="488"/>
      <c r="B86" s="488"/>
      <c r="C86" s="488"/>
      <c r="D86" s="488"/>
      <c r="E86" s="488"/>
      <c r="F86" s="488"/>
      <c r="G86" s="488"/>
      <c r="I86" s="174">
        <v>5</v>
      </c>
      <c r="J86" s="498"/>
      <c r="K86" s="498"/>
      <c r="L86" s="498"/>
      <c r="M86" s="498"/>
      <c r="N86" s="498"/>
      <c r="O86" s="441"/>
      <c r="P86" s="442"/>
      <c r="Q86" s="442"/>
      <c r="R86" s="443"/>
      <c r="S86" s="101"/>
    </row>
    <row r="87" spans="1:19" ht="21.95" customHeight="1" x14ac:dyDescent="0.2">
      <c r="A87" s="488"/>
      <c r="B87" s="488"/>
      <c r="C87" s="488"/>
      <c r="D87" s="488"/>
      <c r="E87" s="488"/>
      <c r="F87" s="488"/>
      <c r="G87" s="488"/>
      <c r="I87" s="174">
        <v>6</v>
      </c>
      <c r="J87" s="498"/>
      <c r="K87" s="498"/>
      <c r="L87" s="498"/>
      <c r="M87" s="498"/>
      <c r="N87" s="498"/>
      <c r="O87" s="441"/>
      <c r="P87" s="442"/>
      <c r="Q87" s="442"/>
      <c r="R87" s="443"/>
      <c r="S87" s="101"/>
    </row>
    <row r="88" spans="1:19" ht="21.95" customHeight="1" thickBot="1" x14ac:dyDescent="0.25">
      <c r="A88" s="488"/>
      <c r="B88" s="488"/>
      <c r="C88" s="488"/>
      <c r="D88" s="488"/>
      <c r="E88" s="488"/>
      <c r="F88" s="488"/>
      <c r="G88" s="488"/>
      <c r="I88" s="174">
        <v>7</v>
      </c>
      <c r="J88" s="498"/>
      <c r="K88" s="498"/>
      <c r="L88" s="498"/>
      <c r="M88" s="498"/>
      <c r="N88" s="498"/>
      <c r="O88" s="441"/>
      <c r="P88" s="442"/>
      <c r="Q88" s="442"/>
      <c r="R88" s="443"/>
      <c r="S88" s="101"/>
    </row>
    <row r="89" spans="1:19" ht="13.5" thickBot="1" x14ac:dyDescent="0.25">
      <c r="A89" s="488"/>
      <c r="B89" s="488"/>
      <c r="C89" s="488"/>
      <c r="D89" s="488"/>
      <c r="E89" s="488"/>
      <c r="F89" s="488"/>
      <c r="G89" s="488"/>
      <c r="I89" s="499" t="s">
        <v>235</v>
      </c>
      <c r="J89" s="500"/>
      <c r="K89" s="500"/>
      <c r="L89" s="500"/>
      <c r="M89" s="500"/>
      <c r="N89" s="500"/>
      <c r="O89" s="500"/>
      <c r="P89" s="500"/>
      <c r="Q89" s="500"/>
      <c r="R89" s="501"/>
      <c r="S89" s="96">
        <f>SUM(S82:S88)</f>
        <v>0</v>
      </c>
    </row>
    <row r="90" spans="1:19" ht="13.5" thickBot="1" x14ac:dyDescent="0.25">
      <c r="A90" s="488"/>
      <c r="B90" s="488"/>
      <c r="C90" s="488"/>
      <c r="D90" s="488"/>
      <c r="E90" s="488"/>
      <c r="F90" s="488"/>
      <c r="G90" s="488"/>
      <c r="H90" s="102"/>
      <c r="I90" s="102"/>
      <c r="J90" s="102"/>
      <c r="K90" s="102"/>
      <c r="L90" s="102"/>
      <c r="M90" s="102"/>
    </row>
    <row r="91" spans="1:19" x14ac:dyDescent="0.2">
      <c r="A91" s="102"/>
      <c r="B91" s="497" t="s">
        <v>236</v>
      </c>
      <c r="C91" s="497"/>
      <c r="D91" s="497"/>
      <c r="E91" s="502" t="s">
        <v>237</v>
      </c>
      <c r="F91" s="502"/>
      <c r="G91" s="502"/>
      <c r="H91" s="102"/>
      <c r="I91" s="102"/>
      <c r="J91" s="102"/>
      <c r="K91" s="102"/>
      <c r="L91" s="102"/>
      <c r="M91" s="102"/>
      <c r="N91" s="489" t="s">
        <v>21</v>
      </c>
      <c r="O91" s="490"/>
      <c r="P91" s="490"/>
      <c r="Q91" s="490"/>
      <c r="R91" s="493">
        <f>+M35+G45+S45+G54+S54+G60+S60+G69+S69+G78+S78+G84+S89</f>
        <v>0</v>
      </c>
      <c r="S91" s="494"/>
    </row>
    <row r="92" spans="1:19" ht="13.5" thickBot="1" x14ac:dyDescent="0.25">
      <c r="A92" s="102"/>
      <c r="B92" s="102"/>
      <c r="C92" s="102"/>
      <c r="D92" s="175"/>
      <c r="E92" s="102"/>
      <c r="F92" s="102"/>
      <c r="G92" s="102"/>
      <c r="H92" s="102"/>
      <c r="I92" s="102"/>
      <c r="J92" s="102"/>
      <c r="K92" s="102"/>
      <c r="L92" s="102"/>
      <c r="M92" s="102"/>
      <c r="N92" s="491"/>
      <c r="O92" s="492"/>
      <c r="P92" s="492"/>
      <c r="Q92" s="492"/>
      <c r="R92" s="495"/>
      <c r="S92" s="496"/>
    </row>
    <row r="93" spans="1:19" x14ac:dyDescent="0.2">
      <c r="A93" s="102"/>
      <c r="B93" s="212" t="s">
        <v>279</v>
      </c>
      <c r="C93" s="102"/>
      <c r="D93" s="175"/>
      <c r="E93" s="102"/>
      <c r="F93" s="102"/>
      <c r="G93" s="102"/>
      <c r="H93" s="102"/>
      <c r="I93" s="102"/>
      <c r="J93" s="102"/>
      <c r="K93" s="102"/>
      <c r="L93" s="102"/>
      <c r="M93" s="102"/>
      <c r="N93" s="102"/>
      <c r="O93" s="102"/>
      <c r="P93" s="102"/>
      <c r="Q93" s="102"/>
      <c r="R93" s="102"/>
      <c r="S93" s="102"/>
    </row>
    <row r="97" spans="5:5" x14ac:dyDescent="0.2">
      <c r="E97" s="176"/>
    </row>
  </sheetData>
  <sheetProtection algorithmName="SHA-512" hashValue="sWz3/ctMFBA3rpw+cHZRyob8Eh+qxiU56mhg4GxGFIMyd4jIiA7jOmheDuAVWrAulE6WgubHKzTe/xt7kV7vhA==" saltValue="1WpnHCm/V/qZRzMaAr6WlA==" spinCount="100000" sheet="1" objects="1" scenarios="1"/>
  <mergeCells count="197">
    <mergeCell ref="A1:S1"/>
    <mergeCell ref="A2:S2"/>
    <mergeCell ref="A3:N3"/>
    <mergeCell ref="O3:P3"/>
    <mergeCell ref="Q3:R3"/>
    <mergeCell ref="A5:C5"/>
    <mergeCell ref="D5:G5"/>
    <mergeCell ref="J5:M5"/>
    <mergeCell ref="N5:R5"/>
    <mergeCell ref="A11:C11"/>
    <mergeCell ref="D11:G11"/>
    <mergeCell ref="J11:M11"/>
    <mergeCell ref="N11:R11"/>
    <mergeCell ref="A13:S13"/>
    <mergeCell ref="A16:E16"/>
    <mergeCell ref="G16:K16"/>
    <mergeCell ref="A7:C7"/>
    <mergeCell ref="D7:G7"/>
    <mergeCell ref="J7:M7"/>
    <mergeCell ref="N7:R7"/>
    <mergeCell ref="A9:C9"/>
    <mergeCell ref="D9:G9"/>
    <mergeCell ref="J9:M9"/>
    <mergeCell ref="N9:R9"/>
    <mergeCell ref="J18:J19"/>
    <mergeCell ref="K18:M18"/>
    <mergeCell ref="N18:S18"/>
    <mergeCell ref="A28:J28"/>
    <mergeCell ref="A29:J29"/>
    <mergeCell ref="A30:J30"/>
    <mergeCell ref="A18:A19"/>
    <mergeCell ref="B18:B19"/>
    <mergeCell ref="C18:C19"/>
    <mergeCell ref="D18:G18"/>
    <mergeCell ref="H18:H19"/>
    <mergeCell ref="I18:I19"/>
    <mergeCell ref="B39:D39"/>
    <mergeCell ref="E39:F39"/>
    <mergeCell ref="J39:N39"/>
    <mergeCell ref="O39:R39"/>
    <mergeCell ref="B40:D40"/>
    <mergeCell ref="E40:F40"/>
    <mergeCell ref="J40:N40"/>
    <mergeCell ref="O40:R40"/>
    <mergeCell ref="G33:N33"/>
    <mergeCell ref="G34:L34"/>
    <mergeCell ref="M34:N34"/>
    <mergeCell ref="G35:L35"/>
    <mergeCell ref="M35:N35"/>
    <mergeCell ref="A38:G38"/>
    <mergeCell ref="I38:S38"/>
    <mergeCell ref="B43:D43"/>
    <mergeCell ref="E43:F43"/>
    <mergeCell ref="J43:N43"/>
    <mergeCell ref="O43:R43"/>
    <mergeCell ref="B44:D44"/>
    <mergeCell ref="E44:F44"/>
    <mergeCell ref="J44:N44"/>
    <mergeCell ref="O44:R44"/>
    <mergeCell ref="B41:D41"/>
    <mergeCell ref="E41:F41"/>
    <mergeCell ref="J41:N41"/>
    <mergeCell ref="O41:R41"/>
    <mergeCell ref="B42:D42"/>
    <mergeCell ref="E42:F42"/>
    <mergeCell ref="J42:N42"/>
    <mergeCell ref="O42:R42"/>
    <mergeCell ref="B49:D49"/>
    <mergeCell ref="E49:F49"/>
    <mergeCell ref="J49:N49"/>
    <mergeCell ref="O49:R49"/>
    <mergeCell ref="B50:D50"/>
    <mergeCell ref="E50:F50"/>
    <mergeCell ref="J50:N50"/>
    <mergeCell ref="O50:R50"/>
    <mergeCell ref="A45:F45"/>
    <mergeCell ref="I45:R45"/>
    <mergeCell ref="A47:G47"/>
    <mergeCell ref="I47:S47"/>
    <mergeCell ref="B48:D48"/>
    <mergeCell ref="E48:F48"/>
    <mergeCell ref="J48:N48"/>
    <mergeCell ref="O48:R48"/>
    <mergeCell ref="B53:D53"/>
    <mergeCell ref="E53:F53"/>
    <mergeCell ref="J53:N53"/>
    <mergeCell ref="O53:R53"/>
    <mergeCell ref="A54:F54"/>
    <mergeCell ref="I54:R54"/>
    <mergeCell ref="B51:D51"/>
    <mergeCell ref="E51:F51"/>
    <mergeCell ref="J51:N51"/>
    <mergeCell ref="O51:R51"/>
    <mergeCell ref="B52:D52"/>
    <mergeCell ref="E52:F52"/>
    <mergeCell ref="J52:N52"/>
    <mergeCell ref="O52:R52"/>
    <mergeCell ref="B58:D58"/>
    <mergeCell ref="E58:F58"/>
    <mergeCell ref="J58:N58"/>
    <mergeCell ref="O58:R58"/>
    <mergeCell ref="B59:D59"/>
    <mergeCell ref="E59:F59"/>
    <mergeCell ref="J59:N59"/>
    <mergeCell ref="O59:R59"/>
    <mergeCell ref="A56:G56"/>
    <mergeCell ref="I56:S56"/>
    <mergeCell ref="B57:D57"/>
    <mergeCell ref="E57:F57"/>
    <mergeCell ref="J57:N57"/>
    <mergeCell ref="O57:R57"/>
    <mergeCell ref="B64:D64"/>
    <mergeCell ref="E64:F64"/>
    <mergeCell ref="J64:N64"/>
    <mergeCell ref="O64:R64"/>
    <mergeCell ref="B65:D65"/>
    <mergeCell ref="E65:F65"/>
    <mergeCell ref="J65:N65"/>
    <mergeCell ref="O65:R65"/>
    <mergeCell ref="A60:F60"/>
    <mergeCell ref="I60:R60"/>
    <mergeCell ref="A62:G62"/>
    <mergeCell ref="I62:S62"/>
    <mergeCell ref="B63:D63"/>
    <mergeCell ref="E63:F63"/>
    <mergeCell ref="J63:N63"/>
    <mergeCell ref="O63:R63"/>
    <mergeCell ref="B68:D68"/>
    <mergeCell ref="E68:F68"/>
    <mergeCell ref="J68:N68"/>
    <mergeCell ref="O68:R68"/>
    <mergeCell ref="A69:F69"/>
    <mergeCell ref="I69:R69"/>
    <mergeCell ref="B66:D66"/>
    <mergeCell ref="E66:F66"/>
    <mergeCell ref="J66:N66"/>
    <mergeCell ref="O66:R66"/>
    <mergeCell ref="B67:D67"/>
    <mergeCell ref="E67:F67"/>
    <mergeCell ref="J67:N67"/>
    <mergeCell ref="O67:R67"/>
    <mergeCell ref="B73:D73"/>
    <mergeCell ref="E73:F73"/>
    <mergeCell ref="J73:N73"/>
    <mergeCell ref="O73:R73"/>
    <mergeCell ref="B74:D74"/>
    <mergeCell ref="E74:F74"/>
    <mergeCell ref="J74:N74"/>
    <mergeCell ref="O74:R74"/>
    <mergeCell ref="A71:G71"/>
    <mergeCell ref="I71:S71"/>
    <mergeCell ref="B72:D72"/>
    <mergeCell ref="E72:F72"/>
    <mergeCell ref="J72:N72"/>
    <mergeCell ref="O72:R72"/>
    <mergeCell ref="B77:D77"/>
    <mergeCell ref="E77:F77"/>
    <mergeCell ref="J77:N77"/>
    <mergeCell ref="O77:R77"/>
    <mergeCell ref="A78:F78"/>
    <mergeCell ref="I78:R78"/>
    <mergeCell ref="B75:D75"/>
    <mergeCell ref="E75:F75"/>
    <mergeCell ref="J75:N75"/>
    <mergeCell ref="O75:R75"/>
    <mergeCell ref="B76:D76"/>
    <mergeCell ref="E76:F76"/>
    <mergeCell ref="J76:N76"/>
    <mergeCell ref="O76:R76"/>
    <mergeCell ref="B83:F83"/>
    <mergeCell ref="J83:N83"/>
    <mergeCell ref="O83:R83"/>
    <mergeCell ref="A84:F84"/>
    <mergeCell ref="J84:N84"/>
    <mergeCell ref="O84:R84"/>
    <mergeCell ref="A80:G80"/>
    <mergeCell ref="I80:S80"/>
    <mergeCell ref="B81:F81"/>
    <mergeCell ref="J81:N81"/>
    <mergeCell ref="O81:R81"/>
    <mergeCell ref="B82:F82"/>
    <mergeCell ref="J82:N82"/>
    <mergeCell ref="O82:R82"/>
    <mergeCell ref="B91:D91"/>
    <mergeCell ref="E91:G91"/>
    <mergeCell ref="N91:Q92"/>
    <mergeCell ref="R91:S92"/>
    <mergeCell ref="A85:G90"/>
    <mergeCell ref="J85:N85"/>
    <mergeCell ref="O85:R85"/>
    <mergeCell ref="J86:N86"/>
    <mergeCell ref="O86:R86"/>
    <mergeCell ref="J87:N87"/>
    <mergeCell ref="O87:R87"/>
    <mergeCell ref="J88:N88"/>
    <mergeCell ref="O88:R88"/>
    <mergeCell ref="I89:R89"/>
  </mergeCells>
  <dataValidations count="6">
    <dataValidation type="decimal" allowBlank="1" showInputMessage="1" showErrorMessage="1" errorTitle="Error" error="Solo se permiten datos númericos" sqref="J20:J27">
      <formula1>0</formula1>
      <formula2>100</formula2>
    </dataValidation>
    <dataValidation type="decimal" allowBlank="1" showInputMessage="1" showErrorMessage="1" errorTitle="Error" error="Solo se permiten datos numericos" sqref="K20:L20">
      <formula1>0</formula1>
      <formula2>100</formula2>
    </dataValidation>
    <dataValidation type="decimal" allowBlank="1" showInputMessage="1" showErrorMessage="1" errorTitle="Error" error="Solo se permiten datos numericos." sqref="M20">
      <formula1>0</formula1>
      <formula2>100</formula2>
    </dataValidation>
    <dataValidation allowBlank="1" showInputMessage="1" showErrorMessage="1" errorTitle="Error" error="Seleccione un Item de la lista" sqref="B82"/>
    <dataValidation allowBlank="1" showInputMessage="1" showErrorMessage="1" errorTitle="Error" error="Seleccione una opción del listado" sqref="J82:N82"/>
    <dataValidation allowBlank="1" showInputMessage="1" showErrorMessage="1" errorTitle="Error" error="Seleccione el nivel educativo._x000a_Límite:_x000a_Pregrado[20 Horas]_x000a_Posgrado[30 Horas]" sqref="G64"/>
  </dataValidations>
  <pageMargins left="0.3" right="0.25" top="0.75" bottom="0.25" header="0.3" footer="0.3"/>
  <pageSetup paperSize="14" scale="66" orientation="landscape" r:id="rId1"/>
  <rowBreaks count="1" manualBreakCount="1">
    <brk id="55" max="16383" man="1"/>
  </rowBreaks>
  <drawing r:id="rId2"/>
  <extLst>
    <ext xmlns:x14="http://schemas.microsoft.com/office/spreadsheetml/2009/9/main" uri="{CCE6A557-97BC-4b89-ADB6-D9C93CAAB3DF}">
      <x14:dataValidations xmlns:xm="http://schemas.microsoft.com/office/excel/2006/main" count="18">
        <x14:dataValidation type="list" showInputMessage="1" showErrorMessage="1" errorTitle="Error" error="Seleccione un valor de la lista desplegable">
          <x14:formula1>
            <xm:f>INFORMACION!$A$2:$A$3</xm:f>
          </x14:formula1>
          <xm:sqref>B20:B26</xm:sqref>
        </x14:dataValidation>
        <x14:dataValidation type="list" showInputMessage="1" showErrorMessage="1">
          <x14:formula1>
            <xm:f>INFORMACION!$B$2:$B$3</xm:f>
          </x14:formula1>
          <xm:sqref>C20:C26</xm:sqref>
        </x14:dataValidation>
        <x14:dataValidation type="list" showInputMessage="1" showErrorMessage="1">
          <x14:formula1>
            <xm:f>INFORMACION!$C$2:$C$23</xm:f>
          </x14:formula1>
          <xm:sqref>I20:I27</xm:sqref>
        </x14:dataValidation>
        <x14:dataValidation type="list" showInputMessage="1" showErrorMessage="1" errorTitle="Error" error="Seleccione una opción de la lista desplegable">
          <x14:formula1>
            <xm:f>INFORMACION!$D$2:$D$7</xm:f>
          </x14:formula1>
          <xm:sqref>G20:G26</xm:sqref>
        </x14:dataValidation>
        <x14:dataValidation type="list" allowBlank="1" showInputMessage="1" showErrorMessage="1" errorTitle="Error" error="Seleccione el tipo de vinculación del listado">
          <x14:formula1>
            <xm:f>INFORMACION!$F$3:$F$4</xm:f>
          </x14:formula1>
          <xm:sqref>D9:G9</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una opción del listado">
          <x14:formula1>
            <xm:f>INFORMACION!$T$2:$T$4</xm:f>
          </x14:formula1>
          <xm:sqref>E17 G16</xm:sqref>
        </x14:dataValidation>
        <x14:dataValidation type="list" allowBlank="1" showInputMessage="1" showErrorMessage="1" errorTitle="Error" error="Seleccione un Item de la lista">
          <x14:formula1>
            <xm:f>INFORMACION!$W$2:$W$14</xm:f>
          </x14:formula1>
          <xm:sqref>B49:D53</xm:sqref>
        </x14:dataValidation>
        <x14:dataValidation type="list" allowBlank="1" showInputMessage="1" showErrorMessage="1" errorTitle="Error" error="Seleccione una opción del listado">
          <x14:formula1>
            <xm:f>INFORMACION!$X$2:$X$5</xm:f>
          </x14:formula1>
          <xm:sqref>J49:N53</xm:sqref>
        </x14:dataValidation>
        <x14:dataValidation type="list" allowBlank="1" showInputMessage="1" showErrorMessage="1" errorTitle="Error" error="Seleccione un Item de la lista">
          <x14:formula1>
            <xm:f>INFORMACION!$A$2:$A$3</xm:f>
          </x14:formula1>
          <xm:sqref>B64:D68</xm:sqref>
        </x14:dataValidation>
        <x14:dataValidation type="list" allowBlank="1" showInputMessage="1" showErrorMessage="1" errorTitle="Error" error="Seleccione una opción del listado">
          <x14:formula1>
            <xm:f>INFORMACION!$Y$2:$Y$4</xm:f>
          </x14:formula1>
          <xm:sqref>J64:N68</xm:sqref>
        </x14:dataValidation>
        <x14:dataValidation type="list" allowBlank="1" showInputMessage="1" showErrorMessage="1" errorTitle="Error" error="Seleccione un Item de la lista">
          <x14:formula1>
            <xm:f>INFORMACION!$Z$2:$Z$9</xm:f>
          </x14:formula1>
          <xm:sqref>B58:D59</xm:sqref>
        </x14:dataValidation>
        <x14:dataValidation type="list" allowBlank="1" showInputMessage="1" showErrorMessage="1" errorTitle="Error" error="Seleccione una opción del listado">
          <x14:formula1>
            <xm:f>INFORMACION!$AB$2:$AB$12</xm:f>
          </x14:formula1>
          <xm:sqref>J58:N59</xm:sqref>
        </x14:dataValidation>
        <x14:dataValidation type="list" allowBlank="1" showInputMessage="1" showErrorMessage="1" errorTitle="Error" error="Seleccione un Item de la lista">
          <x14:formula1>
            <xm:f>INFORMACION!$AC$2:$AC$8</xm:f>
          </x14:formula1>
          <xm:sqref>B73:D77</xm:sqref>
        </x14:dataValidation>
        <x14:dataValidation type="list" allowBlank="1" showInputMessage="1" showErrorMessage="1" errorTitle="Error" error="Seleccione una opción del listado">
          <x14:formula1>
            <xm:f>INFORMACION!$AD$2:$AD$5</xm:f>
          </x14:formula1>
          <xm:sqref>J73:N77</xm:sqref>
        </x14:dataValidation>
        <x14:dataValidation type="list" allowBlank="1" showInputMessage="1" showErrorMessage="1" errorTitle="Error" error="Seleccione una opción de la lista">
          <x14:formula1>
            <xm:f>INFORMACION!$AE$2:$AE$5</xm:f>
          </x14:formula1>
          <xm:sqref>B40:D44</xm:sqref>
        </x14:dataValidation>
        <x14:dataValidation type="list" allowBlank="1" showInputMessage="1" showErrorMessage="1" errorTitle="Error" error="Seleccione una opción de la lista">
          <x14:formula1>
            <xm:f>INFORMACION!$AF$2:$AF$3</xm:f>
          </x14:formula1>
          <xm:sqref>J40:N44</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97"/>
  <sheetViews>
    <sheetView zoomScale="90" zoomScaleNormal="90" workbookViewId="0">
      <selection activeCell="D7" sqref="D7:G7"/>
    </sheetView>
  </sheetViews>
  <sheetFormatPr baseColWidth="10" defaultColWidth="11.42578125" defaultRowHeight="12.75" x14ac:dyDescent="0.2"/>
  <cols>
    <col min="1" max="1" width="3.7109375" style="91" bestFit="1" customWidth="1"/>
    <col min="2" max="2" width="10" style="91" customWidth="1"/>
    <col min="3" max="3" width="9.5703125" style="91" customWidth="1"/>
    <col min="4" max="4" width="10.5703125" style="166" customWidth="1"/>
    <col min="5" max="5" width="54" style="91" customWidth="1"/>
    <col min="6" max="6" width="3.7109375" style="91" customWidth="1"/>
    <col min="7" max="7" width="26.28515625" style="91" customWidth="1"/>
    <col min="8" max="9" width="3.7109375" style="91" customWidth="1"/>
    <col min="10" max="10" width="5.5703125" style="91" bestFit="1" customWidth="1"/>
    <col min="11" max="11" width="6" style="91" bestFit="1" customWidth="1"/>
    <col min="12" max="13" width="6" style="91" customWidth="1"/>
    <col min="14" max="18" width="9.28515625" style="91" customWidth="1"/>
    <col min="19" max="19" width="10" style="91" customWidth="1"/>
    <col min="20" max="16384" width="11.42578125" style="91"/>
  </cols>
  <sheetData>
    <row r="1" spans="1:19" x14ac:dyDescent="0.2">
      <c r="A1" s="408" t="s">
        <v>24</v>
      </c>
      <c r="B1" s="409"/>
      <c r="C1" s="409"/>
      <c r="D1" s="409"/>
      <c r="E1" s="409"/>
      <c r="F1" s="409"/>
      <c r="G1" s="409"/>
      <c r="H1" s="409"/>
      <c r="I1" s="409"/>
      <c r="J1" s="409"/>
      <c r="K1" s="409"/>
      <c r="L1" s="409"/>
      <c r="M1" s="409"/>
      <c r="N1" s="409"/>
      <c r="O1" s="409"/>
      <c r="P1" s="409"/>
      <c r="Q1" s="409"/>
      <c r="R1" s="409"/>
      <c r="S1" s="410"/>
    </row>
    <row r="2" spans="1:19" ht="13.5" thickBot="1" x14ac:dyDescent="0.25">
      <c r="A2" s="377" t="s">
        <v>278</v>
      </c>
      <c r="B2" s="378"/>
      <c r="C2" s="378"/>
      <c r="D2" s="378"/>
      <c r="E2" s="378"/>
      <c r="F2" s="378"/>
      <c r="G2" s="378"/>
      <c r="H2" s="378"/>
      <c r="I2" s="378"/>
      <c r="J2" s="378"/>
      <c r="K2" s="378"/>
      <c r="L2" s="378"/>
      <c r="M2" s="378"/>
      <c r="N2" s="378"/>
      <c r="O2" s="378"/>
      <c r="P2" s="378"/>
      <c r="Q2" s="378"/>
      <c r="R2" s="378"/>
      <c r="S2" s="411"/>
    </row>
    <row r="3" spans="1:19" ht="13.5" thickBot="1" x14ac:dyDescent="0.25">
      <c r="A3" s="377" t="s">
        <v>153</v>
      </c>
      <c r="B3" s="378"/>
      <c r="C3" s="378"/>
      <c r="D3" s="378"/>
      <c r="E3" s="378"/>
      <c r="F3" s="378"/>
      <c r="G3" s="378"/>
      <c r="H3" s="378"/>
      <c r="I3" s="378"/>
      <c r="J3" s="378"/>
      <c r="K3" s="378"/>
      <c r="L3" s="378"/>
      <c r="M3" s="378"/>
      <c r="N3" s="378"/>
      <c r="O3" s="378" t="s">
        <v>0</v>
      </c>
      <c r="P3" s="411"/>
      <c r="Q3" s="434">
        <f>'RESUMEN-DPTO'!AK8</f>
        <v>0</v>
      </c>
      <c r="R3" s="435"/>
      <c r="S3" s="80"/>
    </row>
    <row r="4" spans="1:19" ht="13.5" thickBot="1" x14ac:dyDescent="0.25">
      <c r="A4" s="115"/>
      <c r="B4" s="103"/>
      <c r="C4" s="103"/>
      <c r="D4" s="116"/>
      <c r="E4" s="103"/>
      <c r="F4" s="103"/>
      <c r="G4" s="103"/>
      <c r="H4" s="103"/>
      <c r="I4" s="103"/>
      <c r="J4" s="103"/>
      <c r="K4" s="103"/>
      <c r="L4" s="103"/>
      <c r="M4" s="103"/>
      <c r="N4" s="103"/>
      <c r="O4" s="103"/>
      <c r="P4" s="103"/>
      <c r="Q4" s="103"/>
      <c r="R4" s="103"/>
      <c r="S4" s="80"/>
    </row>
    <row r="5" spans="1:19" ht="13.5" thickBot="1" x14ac:dyDescent="0.25">
      <c r="A5" s="377" t="s">
        <v>56</v>
      </c>
      <c r="B5" s="378"/>
      <c r="C5" s="378"/>
      <c r="D5" s="379">
        <f>'RESUMEN-DPTO'!D8:O8</f>
        <v>0</v>
      </c>
      <c r="E5" s="380"/>
      <c r="F5" s="380"/>
      <c r="G5" s="381"/>
      <c r="H5" s="103"/>
      <c r="I5" s="103"/>
      <c r="J5" s="386" t="s">
        <v>28</v>
      </c>
      <c r="K5" s="386"/>
      <c r="L5" s="386"/>
      <c r="M5" s="386"/>
      <c r="N5" s="379">
        <f>'RESUMEN-DPTO'!T8</f>
        <v>0</v>
      </c>
      <c r="O5" s="387"/>
      <c r="P5" s="387"/>
      <c r="Q5" s="387"/>
      <c r="R5" s="388"/>
      <c r="S5" s="80"/>
    </row>
    <row r="6" spans="1:19" ht="3" customHeight="1" thickBot="1" x14ac:dyDescent="0.25">
      <c r="A6" s="117"/>
      <c r="B6" s="118"/>
      <c r="C6" s="118"/>
      <c r="D6" s="116"/>
      <c r="E6" s="103"/>
      <c r="F6" s="103"/>
      <c r="G6" s="103"/>
      <c r="H6" s="103"/>
      <c r="I6" s="103"/>
      <c r="J6" s="203"/>
      <c r="K6" s="203"/>
      <c r="L6" s="203"/>
      <c r="M6" s="203"/>
      <c r="N6" s="103"/>
      <c r="O6" s="103"/>
      <c r="P6" s="103"/>
      <c r="Q6" s="103"/>
      <c r="R6" s="103"/>
      <c r="S6" s="80"/>
    </row>
    <row r="7" spans="1:19" ht="13.5" thickBot="1" x14ac:dyDescent="0.25">
      <c r="A7" s="377" t="s">
        <v>138</v>
      </c>
      <c r="B7" s="378"/>
      <c r="C7" s="378"/>
      <c r="D7" s="382"/>
      <c r="E7" s="383"/>
      <c r="F7" s="383"/>
      <c r="G7" s="384"/>
      <c r="H7" s="103"/>
      <c r="I7" s="103"/>
      <c r="J7" s="386" t="s">
        <v>55</v>
      </c>
      <c r="K7" s="386"/>
      <c r="L7" s="386"/>
      <c r="M7" s="386"/>
      <c r="N7" s="389"/>
      <c r="O7" s="390"/>
      <c r="P7" s="390"/>
      <c r="Q7" s="390"/>
      <c r="R7" s="391"/>
      <c r="S7" s="80"/>
    </row>
    <row r="8" spans="1:19" ht="2.25" customHeight="1" thickBot="1" x14ac:dyDescent="0.25">
      <c r="A8" s="117"/>
      <c r="B8" s="118"/>
      <c r="C8" s="118"/>
      <c r="D8" s="116"/>
      <c r="E8" s="103"/>
      <c r="F8" s="103"/>
      <c r="G8" s="103"/>
      <c r="H8" s="103"/>
      <c r="I8" s="103"/>
      <c r="J8" s="203"/>
      <c r="K8" s="203"/>
      <c r="L8" s="203"/>
      <c r="M8" s="203"/>
      <c r="N8" s="103"/>
      <c r="O8" s="103"/>
      <c r="P8" s="103"/>
      <c r="Q8" s="103"/>
      <c r="R8" s="103"/>
      <c r="S8" s="80"/>
    </row>
    <row r="9" spans="1:19" ht="13.5" thickBot="1" x14ac:dyDescent="0.25">
      <c r="A9" s="377" t="s">
        <v>42</v>
      </c>
      <c r="B9" s="378"/>
      <c r="C9" s="378"/>
      <c r="D9" s="385"/>
      <c r="E9" s="383"/>
      <c r="F9" s="383"/>
      <c r="G9" s="384"/>
      <c r="H9" s="103"/>
      <c r="I9" s="103"/>
      <c r="J9" s="386" t="s">
        <v>106</v>
      </c>
      <c r="K9" s="386"/>
      <c r="L9" s="386"/>
      <c r="M9" s="386"/>
      <c r="N9" s="392"/>
      <c r="O9" s="390"/>
      <c r="P9" s="390"/>
      <c r="Q9" s="390"/>
      <c r="R9" s="391"/>
      <c r="S9" s="80"/>
    </row>
    <row r="10" spans="1:19" ht="2.25" customHeight="1" thickBot="1" x14ac:dyDescent="0.25">
      <c r="A10" s="117"/>
      <c r="B10" s="118"/>
      <c r="C10" s="118"/>
      <c r="D10" s="116"/>
      <c r="E10" s="103"/>
      <c r="F10" s="103"/>
      <c r="G10" s="103"/>
      <c r="H10" s="103"/>
      <c r="I10" s="103"/>
      <c r="J10" s="118"/>
      <c r="K10" s="118"/>
      <c r="L10" s="118"/>
      <c r="M10" s="118"/>
      <c r="N10" s="103"/>
      <c r="O10" s="103"/>
      <c r="P10" s="103"/>
      <c r="Q10" s="103"/>
      <c r="R10" s="103"/>
      <c r="S10" s="80"/>
    </row>
    <row r="11" spans="1:19" ht="13.5" thickBot="1" x14ac:dyDescent="0.25">
      <c r="A11" s="377" t="s">
        <v>139</v>
      </c>
      <c r="B11" s="378"/>
      <c r="C11" s="378"/>
      <c r="D11" s="385"/>
      <c r="E11" s="383"/>
      <c r="F11" s="383"/>
      <c r="G11" s="384"/>
      <c r="H11" s="103"/>
      <c r="I11" s="103"/>
      <c r="J11" s="386" t="s">
        <v>109</v>
      </c>
      <c r="K11" s="386"/>
      <c r="L11" s="386"/>
      <c r="M11" s="386"/>
      <c r="N11" s="393"/>
      <c r="O11" s="394"/>
      <c r="P11" s="394"/>
      <c r="Q11" s="394"/>
      <c r="R11" s="395"/>
      <c r="S11" s="80"/>
    </row>
    <row r="12" spans="1:19" ht="6.75" customHeight="1" thickBot="1" x14ac:dyDescent="0.25">
      <c r="A12" s="120"/>
      <c r="B12" s="104"/>
      <c r="C12" s="104"/>
      <c r="D12" s="121"/>
      <c r="E12" s="104"/>
      <c r="F12" s="104"/>
      <c r="G12" s="104"/>
      <c r="H12" s="104"/>
      <c r="I12" s="104"/>
      <c r="J12" s="104"/>
      <c r="K12" s="104"/>
      <c r="L12" s="104"/>
      <c r="M12" s="104"/>
      <c r="N12" s="104"/>
      <c r="O12" s="104"/>
      <c r="P12" s="104"/>
      <c r="Q12" s="104"/>
      <c r="R12" s="104"/>
      <c r="S12" s="81"/>
    </row>
    <row r="13" spans="1:19" ht="13.5" thickBot="1" x14ac:dyDescent="0.25">
      <c r="A13" s="405" t="s">
        <v>26</v>
      </c>
      <c r="B13" s="406"/>
      <c r="C13" s="406"/>
      <c r="D13" s="406"/>
      <c r="E13" s="406"/>
      <c r="F13" s="406"/>
      <c r="G13" s="406"/>
      <c r="H13" s="406"/>
      <c r="I13" s="406"/>
      <c r="J13" s="406"/>
      <c r="K13" s="406"/>
      <c r="L13" s="406"/>
      <c r="M13" s="406"/>
      <c r="N13" s="406"/>
      <c r="O13" s="406"/>
      <c r="P13" s="406"/>
      <c r="Q13" s="406"/>
      <c r="R13" s="406"/>
      <c r="S13" s="407"/>
    </row>
    <row r="14" spans="1:19" ht="4.5" customHeight="1" thickBot="1" x14ac:dyDescent="0.25">
      <c r="A14" s="122"/>
      <c r="B14" s="105"/>
      <c r="C14" s="105"/>
      <c r="D14" s="105"/>
      <c r="E14" s="105"/>
      <c r="F14" s="105"/>
      <c r="G14" s="105"/>
      <c r="H14" s="105"/>
      <c r="I14" s="105"/>
      <c r="J14" s="105"/>
      <c r="K14" s="105"/>
      <c r="L14" s="105"/>
      <c r="M14" s="105"/>
      <c r="N14" s="105"/>
      <c r="O14" s="105"/>
      <c r="P14" s="105"/>
      <c r="Q14" s="105"/>
      <c r="R14" s="105"/>
      <c r="S14" s="82"/>
    </row>
    <row r="15" spans="1:19" s="124" customFormat="1" ht="3" customHeight="1" thickBot="1" x14ac:dyDescent="0.25">
      <c r="A15" s="208"/>
      <c r="B15" s="209"/>
      <c r="C15" s="209"/>
      <c r="D15" s="209"/>
      <c r="E15" s="209"/>
      <c r="F15" s="209"/>
      <c r="G15" s="209"/>
      <c r="H15" s="209"/>
      <c r="I15" s="209"/>
      <c r="J15" s="209"/>
      <c r="K15" s="209"/>
      <c r="L15" s="209"/>
      <c r="M15" s="209"/>
      <c r="N15" s="209"/>
      <c r="O15" s="209"/>
      <c r="P15" s="209"/>
      <c r="Q15" s="209"/>
      <c r="R15" s="209"/>
      <c r="S15" s="83"/>
    </row>
    <row r="16" spans="1:19" s="124" customFormat="1" ht="13.5" thickBot="1" x14ac:dyDescent="0.25">
      <c r="A16" s="429" t="s">
        <v>273</v>
      </c>
      <c r="B16" s="430"/>
      <c r="C16" s="430"/>
      <c r="D16" s="430"/>
      <c r="E16" s="430"/>
      <c r="F16" s="100"/>
      <c r="G16" s="431" t="s">
        <v>145</v>
      </c>
      <c r="H16" s="432"/>
      <c r="I16" s="432"/>
      <c r="J16" s="432"/>
      <c r="K16" s="433"/>
      <c r="L16" s="209"/>
      <c r="M16" s="209"/>
      <c r="N16" s="209"/>
      <c r="O16" s="209"/>
      <c r="P16" s="209"/>
      <c r="Q16" s="209"/>
      <c r="R16" s="209"/>
      <c r="S16" s="83"/>
    </row>
    <row r="17" spans="1:19" s="124" customFormat="1" ht="3" customHeight="1" thickBot="1" x14ac:dyDescent="0.25">
      <c r="A17" s="208"/>
      <c r="B17" s="209"/>
      <c r="C17" s="209"/>
      <c r="D17" s="209"/>
      <c r="E17" s="209"/>
      <c r="F17" s="209"/>
      <c r="G17" s="209"/>
      <c r="H17" s="209"/>
      <c r="I17" s="209"/>
      <c r="J17" s="209"/>
      <c r="K17" s="209"/>
      <c r="L17" s="209"/>
      <c r="M17" s="209"/>
      <c r="N17" s="209"/>
      <c r="O17" s="209"/>
      <c r="P17" s="209"/>
      <c r="Q17" s="209"/>
      <c r="R17" s="209"/>
      <c r="S17" s="83"/>
    </row>
    <row r="18" spans="1:19" x14ac:dyDescent="0.2">
      <c r="A18" s="376" t="s">
        <v>25</v>
      </c>
      <c r="B18" s="413" t="s">
        <v>264</v>
      </c>
      <c r="C18" s="415" t="s">
        <v>265</v>
      </c>
      <c r="D18" s="423" t="s">
        <v>143</v>
      </c>
      <c r="E18" s="424"/>
      <c r="F18" s="424"/>
      <c r="G18" s="425"/>
      <c r="H18" s="417" t="s">
        <v>260</v>
      </c>
      <c r="I18" s="419" t="s">
        <v>261</v>
      </c>
      <c r="J18" s="421" t="s">
        <v>262</v>
      </c>
      <c r="K18" s="376" t="s">
        <v>263</v>
      </c>
      <c r="L18" s="374"/>
      <c r="M18" s="375"/>
      <c r="N18" s="373" t="s">
        <v>123</v>
      </c>
      <c r="O18" s="374"/>
      <c r="P18" s="374"/>
      <c r="Q18" s="374"/>
      <c r="R18" s="374"/>
      <c r="S18" s="375"/>
    </row>
    <row r="19" spans="1:19" ht="63.75" customHeight="1" thickBot="1" x14ac:dyDescent="0.25">
      <c r="A19" s="412"/>
      <c r="B19" s="414"/>
      <c r="C19" s="416"/>
      <c r="D19" s="44" t="s">
        <v>266</v>
      </c>
      <c r="E19" s="42" t="s">
        <v>257</v>
      </c>
      <c r="F19" s="207" t="s">
        <v>258</v>
      </c>
      <c r="G19" s="78" t="s">
        <v>259</v>
      </c>
      <c r="H19" s="418"/>
      <c r="I19" s="420"/>
      <c r="J19" s="422"/>
      <c r="K19" s="206" t="s">
        <v>142</v>
      </c>
      <c r="L19" s="207" t="s">
        <v>140</v>
      </c>
      <c r="M19" s="84" t="s">
        <v>141</v>
      </c>
      <c r="N19" s="126" t="s">
        <v>134</v>
      </c>
      <c r="O19" s="205" t="s">
        <v>135</v>
      </c>
      <c r="P19" s="207" t="s">
        <v>125</v>
      </c>
      <c r="Q19" s="207" t="s">
        <v>136</v>
      </c>
      <c r="R19" s="207" t="s">
        <v>124</v>
      </c>
      <c r="S19" s="84" t="s">
        <v>137</v>
      </c>
    </row>
    <row r="20" spans="1:19" x14ac:dyDescent="0.2">
      <c r="A20" s="128">
        <v>1</v>
      </c>
      <c r="B20" s="129"/>
      <c r="C20" s="129"/>
      <c r="D20" s="130"/>
      <c r="E20" s="131"/>
      <c r="F20" s="131"/>
      <c r="G20" s="107"/>
      <c r="H20" s="132"/>
      <c r="I20" s="129"/>
      <c r="J20" s="133"/>
      <c r="K20" s="132"/>
      <c r="L20" s="129"/>
      <c r="M20" s="133"/>
      <c r="N20" s="134">
        <f>IFERROR((K20+L20+M20),0)</f>
        <v>0</v>
      </c>
      <c r="O20" s="135">
        <f>IFERROR((N20*I20)*(J20/100),0)</f>
        <v>0</v>
      </c>
      <c r="P20" s="135">
        <f>IFERROR(((IF(I20&gt;=16,15,((I20*15)/16))*J20)/100)/H20,0)</f>
        <v>0</v>
      </c>
      <c r="Q20" s="135">
        <f>IFERROR(((IF(I20&gt;=16,30,((I20*30)/16))*J20)/100)/H20,0)</f>
        <v>0</v>
      </c>
      <c r="R20" s="136">
        <f>IFERROR(IF(B20="Pregrado",((IF(I20&gt;=16,VLOOKUP('P35'!G20,INFORMACION!$D:$E,2,FALSE)*N20,((VLOOKUP('P35'!G20,INFORMACION!$D:$E,2,FALSE)*N20)*I20)/16)))*(J20/100),((IF(I20&gt;=16,(VLOOKUP('P35'!G20,INFORMACION!$D:$E,2,FALSE)+10)*N20,(((VLOOKUP('P35'!G20,INFORMACION!$D:$E,2,FALSE)+10)*N20)*I20)/16)))*(J20/100)),0)</f>
        <v>0</v>
      </c>
      <c r="S20" s="85">
        <f>IFERROR(O20+P20+Q20+R20,0)</f>
        <v>0</v>
      </c>
    </row>
    <row r="21" spans="1:19" x14ac:dyDescent="0.2">
      <c r="A21" s="137">
        <v>2</v>
      </c>
      <c r="B21" s="138"/>
      <c r="C21" s="138"/>
      <c r="D21" s="139"/>
      <c r="E21" s="140"/>
      <c r="F21" s="138"/>
      <c r="G21" s="108"/>
      <c r="H21" s="141"/>
      <c r="I21" s="138"/>
      <c r="J21" s="142"/>
      <c r="K21" s="141"/>
      <c r="L21" s="138"/>
      <c r="M21" s="142"/>
      <c r="N21" s="143">
        <f t="shared" ref="N21:N26" si="0">IFERROR((K21+L21+M21),0)</f>
        <v>0</v>
      </c>
      <c r="O21" s="144">
        <f t="shared" ref="O21:O26" si="1">IFERROR((N21*I21)*(J21/100),0)</f>
        <v>0</v>
      </c>
      <c r="P21" s="144">
        <f t="shared" ref="P21:P26" si="2">IFERROR(((IF(I21&gt;=16,15,((I21*15)/16))*J21)/100)/H21,0)</f>
        <v>0</v>
      </c>
      <c r="Q21" s="144">
        <f t="shared" ref="Q21:Q26" si="3">IFERROR(((IF(I21&gt;=16,30,((I21*30)/16))*J21)/100)/H21,0)</f>
        <v>0</v>
      </c>
      <c r="R21" s="145">
        <f>IFERROR(IF(B21="Pregrado",((IF(I21&gt;=16,VLOOKUP('P35'!G21,INFORMACION!$D:$E,2,FALSE)*N21,((VLOOKUP('P35'!G21,INFORMACION!$D:$E,2,FALSE)*N21)*I21)/16)))*(J21/100),((IF(I21&gt;=16,(VLOOKUP('P35'!G21,INFORMACION!$D:$E,2,FALSE)+10)*N21,(((VLOOKUP('P35'!G21,INFORMACION!$D:$E,2,FALSE)+10)*N21)*I21)/16)))*(J21/100)),0)</f>
        <v>0</v>
      </c>
      <c r="S21" s="86">
        <f t="shared" ref="S21:S26" si="4">IFERROR(O21+P21+Q21+R21,0)</f>
        <v>0</v>
      </c>
    </row>
    <row r="22" spans="1:19" x14ac:dyDescent="0.2">
      <c r="A22" s="137">
        <v>3</v>
      </c>
      <c r="B22" s="138"/>
      <c r="C22" s="138"/>
      <c r="D22" s="139"/>
      <c r="E22" s="140"/>
      <c r="F22" s="138"/>
      <c r="G22" s="108"/>
      <c r="H22" s="141"/>
      <c r="I22" s="138"/>
      <c r="J22" s="142"/>
      <c r="K22" s="141"/>
      <c r="L22" s="138"/>
      <c r="M22" s="142"/>
      <c r="N22" s="143">
        <f t="shared" si="0"/>
        <v>0</v>
      </c>
      <c r="O22" s="144">
        <f t="shared" si="1"/>
        <v>0</v>
      </c>
      <c r="P22" s="144">
        <f t="shared" si="2"/>
        <v>0</v>
      </c>
      <c r="Q22" s="144">
        <f t="shared" si="3"/>
        <v>0</v>
      </c>
      <c r="R22" s="145">
        <f>IFERROR(IF(B22="Pregrado",((IF(I22&gt;=16,VLOOKUP('P35'!G22,INFORMACION!$D:$E,2,FALSE)*N22,((VLOOKUP('P35'!G22,INFORMACION!$D:$E,2,FALSE)*N22)*I22)/16)))*(J22/100),((IF(I22&gt;=16,(VLOOKUP('P35'!G22,INFORMACION!$D:$E,2,FALSE)+10)*N22,(((VLOOKUP('P35'!G22,INFORMACION!$D:$E,2,FALSE)+10)*N22)*I22)/16)))*(J22/100)),0)</f>
        <v>0</v>
      </c>
      <c r="S22" s="86">
        <f t="shared" si="4"/>
        <v>0</v>
      </c>
    </row>
    <row r="23" spans="1:19" x14ac:dyDescent="0.2">
      <c r="A23" s="137">
        <v>4</v>
      </c>
      <c r="B23" s="138"/>
      <c r="C23" s="138"/>
      <c r="D23" s="139"/>
      <c r="E23" s="140"/>
      <c r="F23" s="138"/>
      <c r="G23" s="108"/>
      <c r="H23" s="141"/>
      <c r="I23" s="138"/>
      <c r="J23" s="142"/>
      <c r="K23" s="141"/>
      <c r="L23" s="138"/>
      <c r="M23" s="142"/>
      <c r="N23" s="143">
        <f t="shared" si="0"/>
        <v>0</v>
      </c>
      <c r="O23" s="144">
        <f t="shared" si="1"/>
        <v>0</v>
      </c>
      <c r="P23" s="144">
        <f t="shared" si="2"/>
        <v>0</v>
      </c>
      <c r="Q23" s="144">
        <f t="shared" si="3"/>
        <v>0</v>
      </c>
      <c r="R23" s="145">
        <f>IFERROR(IF(B23="Pregrado",((IF(I23&gt;=16,VLOOKUP('P35'!G23,INFORMACION!$D:$E,2,FALSE)*N23,((VLOOKUP('P35'!G23,INFORMACION!$D:$E,2,FALSE)*N23)*I23)/16)))*(J23/100),((IF(I23&gt;=16,(VLOOKUP('P35'!G23,INFORMACION!$D:$E,2,FALSE)+10)*N23,(((VLOOKUP('P35'!G23,INFORMACION!$D:$E,2,FALSE)+10)*N23)*I23)/16)))*(J23/100)),0)</f>
        <v>0</v>
      </c>
      <c r="S23" s="86">
        <f t="shared" si="4"/>
        <v>0</v>
      </c>
    </row>
    <row r="24" spans="1:19" x14ac:dyDescent="0.2">
      <c r="A24" s="137">
        <v>5</v>
      </c>
      <c r="B24" s="138"/>
      <c r="C24" s="138"/>
      <c r="D24" s="139"/>
      <c r="E24" s="140"/>
      <c r="F24" s="138"/>
      <c r="G24" s="108"/>
      <c r="H24" s="141"/>
      <c r="I24" s="138"/>
      <c r="J24" s="142"/>
      <c r="K24" s="141"/>
      <c r="L24" s="138"/>
      <c r="M24" s="142"/>
      <c r="N24" s="143">
        <f t="shared" si="0"/>
        <v>0</v>
      </c>
      <c r="O24" s="144">
        <f t="shared" si="1"/>
        <v>0</v>
      </c>
      <c r="P24" s="144">
        <f t="shared" si="2"/>
        <v>0</v>
      </c>
      <c r="Q24" s="144">
        <f t="shared" si="3"/>
        <v>0</v>
      </c>
      <c r="R24" s="145">
        <f>IFERROR(IF(B24="Pregrado",((IF(I24&gt;=16,VLOOKUP('P35'!G24,INFORMACION!$D:$E,2,FALSE)*N24,((VLOOKUP('P35'!G24,INFORMACION!$D:$E,2,FALSE)*N24)*I24)/16)))*(J24/100),((IF(I24&gt;=16,(VLOOKUP('P35'!G24,INFORMACION!$D:$E,2,FALSE)+10)*N24,(((VLOOKUP('P35'!G24,INFORMACION!$D:$E,2,FALSE)+10)*N24)*I24)/16)))*(J24/100)),0)</f>
        <v>0</v>
      </c>
      <c r="S24" s="86">
        <f t="shared" si="4"/>
        <v>0</v>
      </c>
    </row>
    <row r="25" spans="1:19" x14ac:dyDescent="0.2">
      <c r="A25" s="137">
        <v>6</v>
      </c>
      <c r="B25" s="138"/>
      <c r="C25" s="138"/>
      <c r="D25" s="139"/>
      <c r="E25" s="138"/>
      <c r="F25" s="138"/>
      <c r="G25" s="108"/>
      <c r="H25" s="141"/>
      <c r="I25" s="138"/>
      <c r="J25" s="142"/>
      <c r="K25" s="141"/>
      <c r="L25" s="138"/>
      <c r="M25" s="142"/>
      <c r="N25" s="143">
        <f t="shared" si="0"/>
        <v>0</v>
      </c>
      <c r="O25" s="144">
        <f t="shared" si="1"/>
        <v>0</v>
      </c>
      <c r="P25" s="144">
        <f t="shared" si="2"/>
        <v>0</v>
      </c>
      <c r="Q25" s="144">
        <f t="shared" si="3"/>
        <v>0</v>
      </c>
      <c r="R25" s="145">
        <f>IFERROR(IF(B25="Pregrado",((IF(I25&gt;=16,VLOOKUP('P35'!G25,INFORMACION!$D:$E,2,FALSE)*N25,((VLOOKUP('P35'!G25,INFORMACION!$D:$E,2,FALSE)*N25)*I25)/16)))*(J25/100),((IF(I25&gt;=16,(VLOOKUP('P35'!G25,INFORMACION!$D:$E,2,FALSE)+10)*N25,(((VLOOKUP('P35'!G25,INFORMACION!$D:$E,2,FALSE)+10)*N25)*I25)/16)))*(J25/100)),0)</f>
        <v>0</v>
      </c>
      <c r="S25" s="86">
        <f t="shared" si="4"/>
        <v>0</v>
      </c>
    </row>
    <row r="26" spans="1:19" ht="13.5" thickBot="1" x14ac:dyDescent="0.25">
      <c r="A26" s="146">
        <v>7</v>
      </c>
      <c r="B26" s="147"/>
      <c r="C26" s="147"/>
      <c r="D26" s="148"/>
      <c r="E26" s="147"/>
      <c r="F26" s="147"/>
      <c r="G26" s="109"/>
      <c r="H26" s="149"/>
      <c r="I26" s="147"/>
      <c r="J26" s="150"/>
      <c r="K26" s="149"/>
      <c r="L26" s="147"/>
      <c r="M26" s="150"/>
      <c r="N26" s="151">
        <f t="shared" si="0"/>
        <v>0</v>
      </c>
      <c r="O26" s="152">
        <f t="shared" si="1"/>
        <v>0</v>
      </c>
      <c r="P26" s="152">
        <f t="shared" si="2"/>
        <v>0</v>
      </c>
      <c r="Q26" s="152">
        <f t="shared" si="3"/>
        <v>0</v>
      </c>
      <c r="R26" s="153">
        <f>IFERROR(IF(B26="Pregrado",((IF(I26&gt;=16,VLOOKUP('P35'!G26,INFORMACION!$D:$E,2,FALSE)*N26,((VLOOKUP('P35'!G26,INFORMACION!$D:$E,2,FALSE)*N26)*I26)/16)))*(J26/100),((IF(I26&gt;=16,(VLOOKUP('P35'!G26,INFORMACION!$D:$E,2,FALSE)+10)*N26,(((VLOOKUP('P35'!G26,INFORMACION!$D:$E,2,FALSE)+10)*N26)*I26)/16)))*(J26/100)),0)</f>
        <v>0</v>
      </c>
      <c r="S26" s="87">
        <f t="shared" si="4"/>
        <v>0</v>
      </c>
    </row>
    <row r="27" spans="1:19" ht="1.5" customHeight="1" thickBot="1" x14ac:dyDescent="0.25">
      <c r="A27" s="154"/>
      <c r="B27" s="155"/>
      <c r="C27" s="110"/>
      <c r="D27" s="156" t="s">
        <v>270</v>
      </c>
      <c r="E27" s="155"/>
      <c r="F27" s="155"/>
      <c r="G27" s="110"/>
      <c r="H27" s="157">
        <v>1</v>
      </c>
      <c r="I27" s="158">
        <v>16</v>
      </c>
      <c r="J27" s="159">
        <v>100</v>
      </c>
      <c r="K27" s="154"/>
      <c r="L27" s="155"/>
      <c r="M27" s="88"/>
      <c r="N27" s="160"/>
      <c r="O27" s="155"/>
      <c r="P27" s="155"/>
      <c r="Q27" s="155"/>
      <c r="R27" s="155"/>
      <c r="S27" s="88"/>
    </row>
    <row r="28" spans="1:19" ht="15.75" thickBot="1" x14ac:dyDescent="0.25">
      <c r="A28" s="426" t="s">
        <v>144</v>
      </c>
      <c r="B28" s="427"/>
      <c r="C28" s="427"/>
      <c r="D28" s="427"/>
      <c r="E28" s="427"/>
      <c r="F28" s="427"/>
      <c r="G28" s="427"/>
      <c r="H28" s="427"/>
      <c r="I28" s="427"/>
      <c r="J28" s="428"/>
      <c r="K28" s="161">
        <f>SUM(K20:K26)</f>
        <v>0</v>
      </c>
      <c r="L28" s="162">
        <f t="shared" ref="L28:S28" si="5">SUM(L20:L26)</f>
        <v>0</v>
      </c>
      <c r="M28" s="89">
        <f t="shared" si="5"/>
        <v>0</v>
      </c>
      <c r="N28" s="163">
        <f t="shared" si="5"/>
        <v>0</v>
      </c>
      <c r="O28" s="162">
        <f t="shared" si="5"/>
        <v>0</v>
      </c>
      <c r="P28" s="162">
        <f t="shared" si="5"/>
        <v>0</v>
      </c>
      <c r="Q28" s="162">
        <f t="shared" si="5"/>
        <v>0</v>
      </c>
      <c r="R28" s="162">
        <f t="shared" si="5"/>
        <v>0</v>
      </c>
      <c r="S28" s="89">
        <f t="shared" si="5"/>
        <v>0</v>
      </c>
    </row>
    <row r="29" spans="1:19" ht="15.75" thickBot="1" x14ac:dyDescent="0.25">
      <c r="A29" s="426" t="s">
        <v>150</v>
      </c>
      <c r="B29" s="427"/>
      <c r="C29" s="427"/>
      <c r="D29" s="427"/>
      <c r="E29" s="427"/>
      <c r="F29" s="427"/>
      <c r="G29" s="427"/>
      <c r="H29" s="427"/>
      <c r="I29" s="427"/>
      <c r="J29" s="428"/>
      <c r="K29" s="161">
        <v>0</v>
      </c>
      <c r="L29" s="162">
        <v>0</v>
      </c>
      <c r="M29" s="89">
        <v>0</v>
      </c>
      <c r="N29" s="163">
        <v>0</v>
      </c>
      <c r="O29" s="162">
        <v>0</v>
      </c>
      <c r="P29" s="162">
        <f>VLOOKUP(G16,INFORMACION!T:V,2,FALSE)</f>
        <v>0</v>
      </c>
      <c r="Q29" s="162">
        <f>VLOOKUP(G16,INFORMACION!T:V,3,FALSE)</f>
        <v>0</v>
      </c>
      <c r="R29" s="162">
        <v>0</v>
      </c>
      <c r="S29" s="89">
        <f>SUM(P29:Q29)</f>
        <v>0</v>
      </c>
    </row>
    <row r="30" spans="1:19" ht="15.75" thickBot="1" x14ac:dyDescent="0.25">
      <c r="A30" s="426" t="s">
        <v>274</v>
      </c>
      <c r="B30" s="427"/>
      <c r="C30" s="427"/>
      <c r="D30" s="427"/>
      <c r="E30" s="427"/>
      <c r="F30" s="427"/>
      <c r="G30" s="427"/>
      <c r="H30" s="427"/>
      <c r="I30" s="427"/>
      <c r="J30" s="428"/>
      <c r="K30" s="161">
        <f>SUM(K28:K29)</f>
        <v>0</v>
      </c>
      <c r="L30" s="162">
        <f t="shared" ref="L30:S30" si="6">SUM(L28:L29)</f>
        <v>0</v>
      </c>
      <c r="M30" s="89">
        <f t="shared" si="6"/>
        <v>0</v>
      </c>
      <c r="N30" s="163">
        <f t="shared" si="6"/>
        <v>0</v>
      </c>
      <c r="O30" s="162">
        <f t="shared" si="6"/>
        <v>0</v>
      </c>
      <c r="P30" s="162">
        <f t="shared" si="6"/>
        <v>0</v>
      </c>
      <c r="Q30" s="162">
        <f t="shared" si="6"/>
        <v>0</v>
      </c>
      <c r="R30" s="162">
        <f t="shared" si="6"/>
        <v>0</v>
      </c>
      <c r="S30" s="89">
        <f t="shared" si="6"/>
        <v>0</v>
      </c>
    </row>
    <row r="31" spans="1:19" ht="10.5" customHeight="1" x14ac:dyDescent="0.2">
      <c r="A31" s="164"/>
      <c r="B31" s="111"/>
      <c r="C31" s="111"/>
      <c r="D31" s="165"/>
      <c r="E31" s="111"/>
      <c r="F31" s="111"/>
      <c r="G31" s="111"/>
      <c r="H31" s="111"/>
      <c r="I31" s="111"/>
      <c r="J31" s="111"/>
      <c r="K31" s="111"/>
      <c r="L31" s="111"/>
      <c r="M31" s="111"/>
      <c r="N31" s="111"/>
      <c r="O31" s="111"/>
      <c r="P31" s="111"/>
      <c r="Q31" s="111"/>
      <c r="R31" s="111"/>
      <c r="S31" s="90"/>
    </row>
    <row r="32" spans="1:19" ht="13.5" thickBot="1" x14ac:dyDescent="0.25"/>
    <row r="33" spans="1:19" ht="13.5" thickBot="1" x14ac:dyDescent="0.25">
      <c r="G33" s="402" t="s">
        <v>152</v>
      </c>
      <c r="H33" s="403"/>
      <c r="I33" s="403"/>
      <c r="J33" s="403"/>
      <c r="K33" s="403"/>
      <c r="L33" s="403"/>
      <c r="M33" s="403"/>
      <c r="N33" s="404"/>
      <c r="Q33" s="124"/>
    </row>
    <row r="34" spans="1:19" ht="13.5" thickBot="1" x14ac:dyDescent="0.25">
      <c r="G34" s="400" t="s">
        <v>151</v>
      </c>
      <c r="H34" s="396"/>
      <c r="I34" s="396"/>
      <c r="J34" s="396"/>
      <c r="K34" s="396"/>
      <c r="L34" s="401"/>
      <c r="M34" s="400" t="s">
        <v>126</v>
      </c>
      <c r="N34" s="444"/>
      <c r="Q34" s="100"/>
    </row>
    <row r="35" spans="1:19" ht="16.5" thickBot="1" x14ac:dyDescent="0.25">
      <c r="G35" s="397" t="s">
        <v>275</v>
      </c>
      <c r="H35" s="398"/>
      <c r="I35" s="398"/>
      <c r="J35" s="398"/>
      <c r="K35" s="398"/>
      <c r="L35" s="399"/>
      <c r="M35" s="445">
        <f>S30</f>
        <v>0</v>
      </c>
      <c r="N35" s="446"/>
      <c r="Q35" s="124"/>
    </row>
    <row r="36" spans="1:19" x14ac:dyDescent="0.2">
      <c r="G36" s="112"/>
      <c r="H36" s="112"/>
      <c r="I36" s="112"/>
      <c r="J36" s="112"/>
      <c r="K36" s="112"/>
      <c r="L36" s="112"/>
      <c r="M36" s="167"/>
      <c r="N36" s="167"/>
      <c r="Q36" s="124"/>
    </row>
    <row r="37" spans="1:19" ht="13.5" thickBot="1" x14ac:dyDescent="0.25">
      <c r="G37" s="112"/>
      <c r="H37" s="112"/>
      <c r="I37" s="112"/>
      <c r="J37" s="112"/>
      <c r="K37" s="112"/>
      <c r="L37" s="112"/>
      <c r="M37" s="167"/>
      <c r="N37" s="167"/>
      <c r="Q37" s="124"/>
    </row>
    <row r="38" spans="1:19" ht="13.5" thickBot="1" x14ac:dyDescent="0.25">
      <c r="A38" s="405" t="s">
        <v>38</v>
      </c>
      <c r="B38" s="406"/>
      <c r="C38" s="406"/>
      <c r="D38" s="406"/>
      <c r="E38" s="406"/>
      <c r="F38" s="406"/>
      <c r="G38" s="407"/>
      <c r="H38" s="97"/>
      <c r="I38" s="402" t="s">
        <v>157</v>
      </c>
      <c r="J38" s="403"/>
      <c r="K38" s="403"/>
      <c r="L38" s="403"/>
      <c r="M38" s="403"/>
      <c r="N38" s="403"/>
      <c r="O38" s="403"/>
      <c r="P38" s="403"/>
      <c r="Q38" s="403"/>
      <c r="R38" s="403"/>
      <c r="S38" s="404"/>
    </row>
    <row r="39" spans="1:19" ht="13.5" thickBot="1" x14ac:dyDescent="0.25">
      <c r="A39" s="204" t="s">
        <v>25</v>
      </c>
      <c r="B39" s="396" t="s">
        <v>121</v>
      </c>
      <c r="C39" s="396"/>
      <c r="D39" s="396"/>
      <c r="E39" s="396" t="s">
        <v>154</v>
      </c>
      <c r="F39" s="396"/>
      <c r="G39" s="210" t="s">
        <v>155</v>
      </c>
      <c r="I39" s="92" t="s">
        <v>25</v>
      </c>
      <c r="J39" s="400" t="s">
        <v>121</v>
      </c>
      <c r="K39" s="396"/>
      <c r="L39" s="396"/>
      <c r="M39" s="396"/>
      <c r="N39" s="444"/>
      <c r="O39" s="451" t="s">
        <v>154</v>
      </c>
      <c r="P39" s="452"/>
      <c r="Q39" s="452"/>
      <c r="R39" s="453"/>
      <c r="S39" s="92" t="s">
        <v>159</v>
      </c>
    </row>
    <row r="40" spans="1:19" ht="20.100000000000001" customHeight="1" x14ac:dyDescent="0.2">
      <c r="A40" s="169">
        <v>1</v>
      </c>
      <c r="B40" s="450"/>
      <c r="C40" s="450"/>
      <c r="D40" s="450"/>
      <c r="E40" s="454"/>
      <c r="F40" s="454"/>
      <c r="G40" s="93"/>
      <c r="I40" s="169">
        <v>1</v>
      </c>
      <c r="J40" s="450"/>
      <c r="K40" s="450"/>
      <c r="L40" s="450"/>
      <c r="M40" s="450"/>
      <c r="N40" s="450"/>
      <c r="O40" s="458"/>
      <c r="P40" s="459"/>
      <c r="Q40" s="459"/>
      <c r="R40" s="460"/>
      <c r="S40" s="93"/>
    </row>
    <row r="41" spans="1:19" ht="20.100000000000001" customHeight="1" x14ac:dyDescent="0.2">
      <c r="A41" s="137">
        <v>2</v>
      </c>
      <c r="B41" s="450"/>
      <c r="C41" s="450"/>
      <c r="D41" s="450"/>
      <c r="E41" s="436"/>
      <c r="F41" s="436"/>
      <c r="G41" s="99"/>
      <c r="I41" s="137">
        <v>2</v>
      </c>
      <c r="J41" s="450"/>
      <c r="K41" s="450"/>
      <c r="L41" s="450"/>
      <c r="M41" s="450"/>
      <c r="N41" s="450"/>
      <c r="O41" s="438"/>
      <c r="P41" s="439"/>
      <c r="Q41" s="439"/>
      <c r="R41" s="440"/>
      <c r="S41" s="94"/>
    </row>
    <row r="42" spans="1:19" ht="20.100000000000001" customHeight="1" x14ac:dyDescent="0.2">
      <c r="A42" s="137">
        <v>3</v>
      </c>
      <c r="B42" s="450"/>
      <c r="C42" s="450"/>
      <c r="D42" s="450"/>
      <c r="E42" s="436"/>
      <c r="F42" s="436"/>
      <c r="G42" s="94"/>
      <c r="I42" s="137">
        <v>3</v>
      </c>
      <c r="J42" s="450"/>
      <c r="K42" s="450"/>
      <c r="L42" s="450"/>
      <c r="M42" s="450"/>
      <c r="N42" s="450"/>
      <c r="O42" s="438"/>
      <c r="P42" s="439"/>
      <c r="Q42" s="439"/>
      <c r="R42" s="440"/>
      <c r="S42" s="94"/>
    </row>
    <row r="43" spans="1:19" ht="20.100000000000001" customHeight="1" x14ac:dyDescent="0.2">
      <c r="A43" s="137">
        <v>4</v>
      </c>
      <c r="B43" s="450"/>
      <c r="C43" s="450"/>
      <c r="D43" s="450"/>
      <c r="E43" s="436"/>
      <c r="F43" s="436"/>
      <c r="G43" s="94"/>
      <c r="I43" s="137">
        <v>4</v>
      </c>
      <c r="J43" s="450"/>
      <c r="K43" s="450"/>
      <c r="L43" s="450"/>
      <c r="M43" s="450"/>
      <c r="N43" s="450"/>
      <c r="O43" s="438"/>
      <c r="P43" s="439"/>
      <c r="Q43" s="439"/>
      <c r="R43" s="440"/>
      <c r="S43" s="94"/>
    </row>
    <row r="44" spans="1:19" ht="20.100000000000001" customHeight="1" thickBot="1" x14ac:dyDescent="0.25">
      <c r="A44" s="170">
        <v>5</v>
      </c>
      <c r="B44" s="450"/>
      <c r="C44" s="450"/>
      <c r="D44" s="450"/>
      <c r="E44" s="437"/>
      <c r="F44" s="437"/>
      <c r="G44" s="95"/>
      <c r="H44" s="97"/>
      <c r="I44" s="170">
        <v>5</v>
      </c>
      <c r="J44" s="450"/>
      <c r="K44" s="450"/>
      <c r="L44" s="450"/>
      <c r="M44" s="450"/>
      <c r="N44" s="450"/>
      <c r="O44" s="441"/>
      <c r="P44" s="442"/>
      <c r="Q44" s="442"/>
      <c r="R44" s="443"/>
      <c r="S44" s="95"/>
    </row>
    <row r="45" spans="1:19" ht="13.5" thickBot="1" x14ac:dyDescent="0.25">
      <c r="A45" s="455" t="s">
        <v>156</v>
      </c>
      <c r="B45" s="456"/>
      <c r="C45" s="456"/>
      <c r="D45" s="456"/>
      <c r="E45" s="456"/>
      <c r="F45" s="456"/>
      <c r="G45" s="211">
        <f>SUM(G40:G44)</f>
        <v>0</v>
      </c>
      <c r="H45" s="97"/>
      <c r="I45" s="455" t="s">
        <v>160</v>
      </c>
      <c r="J45" s="456"/>
      <c r="K45" s="456"/>
      <c r="L45" s="456"/>
      <c r="M45" s="456"/>
      <c r="N45" s="456"/>
      <c r="O45" s="456"/>
      <c r="P45" s="456"/>
      <c r="Q45" s="456"/>
      <c r="R45" s="457"/>
      <c r="S45" s="96">
        <f>SUM(S40:S44)</f>
        <v>0</v>
      </c>
    </row>
    <row r="46" spans="1:19" ht="13.5" thickBot="1" x14ac:dyDescent="0.25">
      <c r="A46" s="97"/>
      <c r="B46" s="97"/>
      <c r="C46" s="97"/>
      <c r="D46" s="171"/>
      <c r="E46" s="97"/>
      <c r="F46" s="97"/>
      <c r="G46" s="97"/>
      <c r="H46" s="97"/>
      <c r="I46" s="97"/>
      <c r="J46" s="97"/>
      <c r="K46" s="97"/>
      <c r="L46" s="97"/>
      <c r="M46" s="97"/>
      <c r="N46" s="97"/>
      <c r="O46" s="97"/>
      <c r="P46" s="97"/>
      <c r="Q46" s="97"/>
      <c r="R46" s="97"/>
      <c r="S46" s="97"/>
    </row>
    <row r="47" spans="1:19" ht="13.5" thickBot="1" x14ac:dyDescent="0.25">
      <c r="A47" s="447" t="s">
        <v>245</v>
      </c>
      <c r="B47" s="448"/>
      <c r="C47" s="448"/>
      <c r="D47" s="448"/>
      <c r="E47" s="448"/>
      <c r="F47" s="448"/>
      <c r="G47" s="449"/>
      <c r="H47" s="97"/>
      <c r="I47" s="402" t="s">
        <v>246</v>
      </c>
      <c r="J47" s="403"/>
      <c r="K47" s="403"/>
      <c r="L47" s="403"/>
      <c r="M47" s="403"/>
      <c r="N47" s="403"/>
      <c r="O47" s="403"/>
      <c r="P47" s="403"/>
      <c r="Q47" s="403"/>
      <c r="R47" s="403"/>
      <c r="S47" s="404"/>
    </row>
    <row r="48" spans="1:19" ht="13.5" thickBot="1" x14ac:dyDescent="0.25">
      <c r="A48" s="204" t="s">
        <v>25</v>
      </c>
      <c r="B48" s="396" t="s">
        <v>121</v>
      </c>
      <c r="C48" s="396"/>
      <c r="D48" s="396"/>
      <c r="E48" s="396" t="s">
        <v>174</v>
      </c>
      <c r="F48" s="396"/>
      <c r="G48" s="210" t="s">
        <v>155</v>
      </c>
      <c r="H48" s="97"/>
      <c r="I48" s="92" t="s">
        <v>25</v>
      </c>
      <c r="J48" s="400" t="s">
        <v>121</v>
      </c>
      <c r="K48" s="396"/>
      <c r="L48" s="396"/>
      <c r="M48" s="396"/>
      <c r="N48" s="444"/>
      <c r="O48" s="451" t="s">
        <v>154</v>
      </c>
      <c r="P48" s="452"/>
      <c r="Q48" s="452"/>
      <c r="R48" s="453"/>
      <c r="S48" s="92" t="s">
        <v>159</v>
      </c>
    </row>
    <row r="49" spans="1:19" x14ac:dyDescent="0.2">
      <c r="A49" s="172">
        <v>1</v>
      </c>
      <c r="B49" s="450"/>
      <c r="C49" s="450"/>
      <c r="D49" s="450"/>
      <c r="E49" s="464"/>
      <c r="F49" s="464"/>
      <c r="G49" s="98"/>
      <c r="H49" s="97"/>
      <c r="I49" s="172">
        <v>1</v>
      </c>
      <c r="J49" s="450"/>
      <c r="K49" s="450"/>
      <c r="L49" s="450"/>
      <c r="M49" s="450"/>
      <c r="N49" s="450"/>
      <c r="O49" s="461"/>
      <c r="P49" s="462"/>
      <c r="Q49" s="462"/>
      <c r="R49" s="463"/>
      <c r="S49" s="98"/>
    </row>
    <row r="50" spans="1:19" x14ac:dyDescent="0.2">
      <c r="A50" s="173">
        <v>2</v>
      </c>
      <c r="B50" s="450"/>
      <c r="C50" s="450"/>
      <c r="D50" s="450"/>
      <c r="E50" s="465"/>
      <c r="F50" s="465"/>
      <c r="G50" s="99"/>
      <c r="H50" s="97"/>
      <c r="I50" s="173">
        <v>2</v>
      </c>
      <c r="J50" s="450"/>
      <c r="K50" s="450"/>
      <c r="L50" s="450"/>
      <c r="M50" s="450"/>
      <c r="N50" s="450"/>
      <c r="O50" s="469"/>
      <c r="P50" s="470"/>
      <c r="Q50" s="470"/>
      <c r="R50" s="471"/>
      <c r="S50" s="99"/>
    </row>
    <row r="51" spans="1:19" x14ac:dyDescent="0.2">
      <c r="A51" s="173">
        <v>3</v>
      </c>
      <c r="B51" s="450"/>
      <c r="C51" s="450"/>
      <c r="D51" s="450"/>
      <c r="E51" s="465"/>
      <c r="F51" s="465"/>
      <c r="G51" s="99"/>
      <c r="H51" s="97"/>
      <c r="I51" s="173">
        <v>3</v>
      </c>
      <c r="J51" s="450"/>
      <c r="K51" s="450"/>
      <c r="L51" s="450"/>
      <c r="M51" s="450"/>
      <c r="N51" s="450"/>
      <c r="O51" s="469"/>
      <c r="P51" s="470"/>
      <c r="Q51" s="470"/>
      <c r="R51" s="471"/>
      <c r="S51" s="99"/>
    </row>
    <row r="52" spans="1:19" x14ac:dyDescent="0.2">
      <c r="A52" s="173">
        <v>4</v>
      </c>
      <c r="B52" s="450"/>
      <c r="C52" s="450"/>
      <c r="D52" s="450"/>
      <c r="E52" s="465"/>
      <c r="F52" s="465"/>
      <c r="G52" s="99"/>
      <c r="H52" s="97"/>
      <c r="I52" s="173">
        <v>4</v>
      </c>
      <c r="J52" s="450"/>
      <c r="K52" s="450"/>
      <c r="L52" s="450"/>
      <c r="M52" s="450"/>
      <c r="N52" s="450"/>
      <c r="O52" s="469"/>
      <c r="P52" s="470"/>
      <c r="Q52" s="470"/>
      <c r="R52" s="471"/>
      <c r="S52" s="99"/>
    </row>
    <row r="53" spans="1:19" ht="13.5" thickBot="1" x14ac:dyDescent="0.25">
      <c r="A53" s="170">
        <v>5</v>
      </c>
      <c r="B53" s="450"/>
      <c r="C53" s="450"/>
      <c r="D53" s="450"/>
      <c r="E53" s="472"/>
      <c r="F53" s="472"/>
      <c r="G53" s="95"/>
      <c r="H53" s="97"/>
      <c r="I53" s="170">
        <v>5</v>
      </c>
      <c r="J53" s="450"/>
      <c r="K53" s="450"/>
      <c r="L53" s="450"/>
      <c r="M53" s="450"/>
      <c r="N53" s="450"/>
      <c r="O53" s="466"/>
      <c r="P53" s="467"/>
      <c r="Q53" s="467"/>
      <c r="R53" s="468"/>
      <c r="S53" s="95"/>
    </row>
    <row r="54" spans="1:19" ht="13.5" thickBot="1" x14ac:dyDescent="0.25">
      <c r="A54" s="455" t="s">
        <v>182</v>
      </c>
      <c r="B54" s="456"/>
      <c r="C54" s="456"/>
      <c r="D54" s="456"/>
      <c r="E54" s="456"/>
      <c r="F54" s="456"/>
      <c r="G54" s="211">
        <f>IF(SUM(G49:G53)&gt;40,40,SUM(G49:G53))</f>
        <v>0</v>
      </c>
      <c r="H54" s="97"/>
      <c r="I54" s="455" t="s">
        <v>181</v>
      </c>
      <c r="J54" s="456"/>
      <c r="K54" s="456"/>
      <c r="L54" s="456"/>
      <c r="M54" s="456"/>
      <c r="N54" s="456"/>
      <c r="O54" s="456"/>
      <c r="P54" s="456"/>
      <c r="Q54" s="456"/>
      <c r="R54" s="457"/>
      <c r="S54" s="96">
        <f>IF(SUM(S49:S53)&gt;30,30,SUM(S49:S53))</f>
        <v>0</v>
      </c>
    </row>
    <row r="55" spans="1:19" ht="13.5" thickBot="1" x14ac:dyDescent="0.25">
      <c r="A55" s="209"/>
      <c r="B55" s="209"/>
      <c r="C55" s="209"/>
      <c r="D55" s="209"/>
      <c r="E55" s="209"/>
      <c r="F55" s="209"/>
      <c r="G55" s="100"/>
      <c r="H55" s="97"/>
      <c r="I55" s="209"/>
      <c r="J55" s="209"/>
      <c r="K55" s="209"/>
      <c r="L55" s="209"/>
      <c r="M55" s="209"/>
      <c r="N55" s="209"/>
      <c r="O55" s="209"/>
      <c r="P55" s="209"/>
      <c r="Q55" s="209"/>
      <c r="R55" s="209"/>
      <c r="S55" s="100"/>
    </row>
    <row r="56" spans="1:19" ht="13.5" thickBot="1" x14ac:dyDescent="0.25">
      <c r="A56" s="447" t="s">
        <v>190</v>
      </c>
      <c r="B56" s="448"/>
      <c r="C56" s="448"/>
      <c r="D56" s="448"/>
      <c r="E56" s="448"/>
      <c r="F56" s="448"/>
      <c r="G56" s="449"/>
      <c r="H56" s="97"/>
      <c r="I56" s="402" t="s">
        <v>254</v>
      </c>
      <c r="J56" s="403"/>
      <c r="K56" s="403"/>
      <c r="L56" s="403"/>
      <c r="M56" s="403"/>
      <c r="N56" s="403"/>
      <c r="O56" s="403"/>
      <c r="P56" s="403"/>
      <c r="Q56" s="403"/>
      <c r="R56" s="403"/>
      <c r="S56" s="404"/>
    </row>
    <row r="57" spans="1:19" ht="13.5" thickBot="1" x14ac:dyDescent="0.25">
      <c r="A57" s="204" t="s">
        <v>25</v>
      </c>
      <c r="B57" s="396" t="s">
        <v>121</v>
      </c>
      <c r="C57" s="396"/>
      <c r="D57" s="396"/>
      <c r="E57" s="396" t="s">
        <v>196</v>
      </c>
      <c r="F57" s="396"/>
      <c r="G57" s="210" t="s">
        <v>155</v>
      </c>
      <c r="H57" s="97"/>
      <c r="I57" s="92" t="s">
        <v>25</v>
      </c>
      <c r="J57" s="400" t="s">
        <v>210</v>
      </c>
      <c r="K57" s="396"/>
      <c r="L57" s="396"/>
      <c r="M57" s="396"/>
      <c r="N57" s="444"/>
      <c r="O57" s="451" t="s">
        <v>215</v>
      </c>
      <c r="P57" s="452"/>
      <c r="Q57" s="452"/>
      <c r="R57" s="453"/>
      <c r="S57" s="92" t="s">
        <v>159</v>
      </c>
    </row>
    <row r="58" spans="1:19" ht="21.95" customHeight="1" x14ac:dyDescent="0.2">
      <c r="A58" s="172">
        <v>1</v>
      </c>
      <c r="B58" s="450"/>
      <c r="C58" s="450"/>
      <c r="D58" s="450"/>
      <c r="E58" s="454"/>
      <c r="F58" s="454"/>
      <c r="G58" s="98"/>
      <c r="H58" s="97"/>
      <c r="I58" s="172">
        <v>1</v>
      </c>
      <c r="J58" s="450"/>
      <c r="K58" s="450"/>
      <c r="L58" s="450"/>
      <c r="M58" s="450"/>
      <c r="N58" s="450"/>
      <c r="O58" s="473"/>
      <c r="P58" s="474"/>
      <c r="Q58" s="474"/>
      <c r="R58" s="475"/>
      <c r="S58" s="98"/>
    </row>
    <row r="59" spans="1:19" ht="21.95" customHeight="1" thickBot="1" x14ac:dyDescent="0.25">
      <c r="A59" s="173">
        <v>2</v>
      </c>
      <c r="B59" s="450"/>
      <c r="C59" s="450"/>
      <c r="D59" s="450"/>
      <c r="E59" s="476"/>
      <c r="F59" s="477"/>
      <c r="G59" s="98"/>
      <c r="H59" s="97"/>
      <c r="I59" s="173">
        <v>2</v>
      </c>
      <c r="J59" s="450"/>
      <c r="K59" s="450"/>
      <c r="L59" s="450"/>
      <c r="M59" s="450"/>
      <c r="N59" s="450"/>
      <c r="O59" s="438"/>
      <c r="P59" s="439"/>
      <c r="Q59" s="439"/>
      <c r="R59" s="440"/>
      <c r="S59" s="99"/>
    </row>
    <row r="60" spans="1:19" ht="13.5" thickBot="1" x14ac:dyDescent="0.25">
      <c r="A60" s="455" t="s">
        <v>201</v>
      </c>
      <c r="B60" s="456"/>
      <c r="C60" s="456"/>
      <c r="D60" s="456"/>
      <c r="E60" s="456"/>
      <c r="F60" s="456"/>
      <c r="G60" s="211">
        <f>SUM(G58:G59)</f>
        <v>0</v>
      </c>
      <c r="H60" s="97"/>
      <c r="I60" s="455" t="s">
        <v>216</v>
      </c>
      <c r="J60" s="456"/>
      <c r="K60" s="456"/>
      <c r="L60" s="456"/>
      <c r="M60" s="456"/>
      <c r="N60" s="456"/>
      <c r="O60" s="456"/>
      <c r="P60" s="456"/>
      <c r="Q60" s="456"/>
      <c r="R60" s="457"/>
      <c r="S60" s="96">
        <f>SUM(S58:S59)</f>
        <v>0</v>
      </c>
    </row>
    <row r="61" spans="1:19" ht="13.5" thickBot="1" x14ac:dyDescent="0.25">
      <c r="A61" s="209"/>
      <c r="B61" s="209"/>
      <c r="C61" s="209"/>
      <c r="D61" s="209"/>
      <c r="E61" s="209"/>
      <c r="F61" s="209"/>
      <c r="G61" s="100"/>
      <c r="H61" s="97"/>
      <c r="I61" s="97"/>
      <c r="J61" s="97"/>
      <c r="K61" s="97"/>
      <c r="L61" s="97"/>
      <c r="M61" s="97"/>
      <c r="N61" s="97"/>
      <c r="O61" s="97"/>
      <c r="P61" s="97"/>
      <c r="Q61" s="97"/>
      <c r="R61" s="97"/>
      <c r="S61" s="97"/>
    </row>
    <row r="62" spans="1:19" ht="13.5" thickBot="1" x14ac:dyDescent="0.25">
      <c r="A62" s="447" t="s">
        <v>247</v>
      </c>
      <c r="B62" s="448"/>
      <c r="C62" s="448"/>
      <c r="D62" s="448"/>
      <c r="E62" s="448"/>
      <c r="F62" s="448"/>
      <c r="G62" s="449"/>
      <c r="H62" s="97"/>
      <c r="I62" s="402" t="s">
        <v>248</v>
      </c>
      <c r="J62" s="403"/>
      <c r="K62" s="403"/>
      <c r="L62" s="403"/>
      <c r="M62" s="403"/>
      <c r="N62" s="403"/>
      <c r="O62" s="403"/>
      <c r="P62" s="403"/>
      <c r="Q62" s="403"/>
      <c r="R62" s="403"/>
      <c r="S62" s="404"/>
    </row>
    <row r="63" spans="1:19" ht="13.5" thickBot="1" x14ac:dyDescent="0.25">
      <c r="A63" s="204" t="s">
        <v>25</v>
      </c>
      <c r="B63" s="396" t="s">
        <v>113</v>
      </c>
      <c r="C63" s="396"/>
      <c r="D63" s="396"/>
      <c r="E63" s="396" t="s">
        <v>183</v>
      </c>
      <c r="F63" s="396"/>
      <c r="G63" s="210" t="s">
        <v>155</v>
      </c>
      <c r="H63" s="97"/>
      <c r="I63" s="92" t="s">
        <v>25</v>
      </c>
      <c r="J63" s="400" t="s">
        <v>188</v>
      </c>
      <c r="K63" s="396"/>
      <c r="L63" s="396"/>
      <c r="M63" s="396"/>
      <c r="N63" s="444"/>
      <c r="O63" s="451" t="s">
        <v>154</v>
      </c>
      <c r="P63" s="452"/>
      <c r="Q63" s="452"/>
      <c r="R63" s="453"/>
      <c r="S63" s="92" t="s">
        <v>159</v>
      </c>
    </row>
    <row r="64" spans="1:19" ht="20.100000000000001" customHeight="1" x14ac:dyDescent="0.2">
      <c r="A64" s="172">
        <v>1</v>
      </c>
      <c r="B64" s="450"/>
      <c r="C64" s="450"/>
      <c r="D64" s="450"/>
      <c r="E64" s="454"/>
      <c r="F64" s="454"/>
      <c r="G64" s="98"/>
      <c r="H64" s="97"/>
      <c r="I64" s="172">
        <v>1</v>
      </c>
      <c r="J64" s="450"/>
      <c r="K64" s="450"/>
      <c r="L64" s="450"/>
      <c r="M64" s="450"/>
      <c r="N64" s="450"/>
      <c r="O64" s="473"/>
      <c r="P64" s="474"/>
      <c r="Q64" s="474"/>
      <c r="R64" s="475"/>
      <c r="S64" s="98"/>
    </row>
    <row r="65" spans="1:19" ht="20.100000000000001" customHeight="1" x14ac:dyDescent="0.2">
      <c r="A65" s="173">
        <v>2</v>
      </c>
      <c r="B65" s="450"/>
      <c r="C65" s="450"/>
      <c r="D65" s="450"/>
      <c r="E65" s="436"/>
      <c r="F65" s="436"/>
      <c r="G65" s="99"/>
      <c r="H65" s="97"/>
      <c r="I65" s="173">
        <v>2</v>
      </c>
      <c r="J65" s="450"/>
      <c r="K65" s="450"/>
      <c r="L65" s="450"/>
      <c r="M65" s="450"/>
      <c r="N65" s="450"/>
      <c r="O65" s="438"/>
      <c r="P65" s="439"/>
      <c r="Q65" s="439"/>
      <c r="R65" s="440"/>
      <c r="S65" s="99"/>
    </row>
    <row r="66" spans="1:19" ht="20.100000000000001" customHeight="1" x14ac:dyDescent="0.2">
      <c r="A66" s="173">
        <v>3</v>
      </c>
      <c r="B66" s="450"/>
      <c r="C66" s="450"/>
      <c r="D66" s="450"/>
      <c r="E66" s="436"/>
      <c r="F66" s="436"/>
      <c r="G66" s="99"/>
      <c r="H66" s="97"/>
      <c r="I66" s="173">
        <v>3</v>
      </c>
      <c r="J66" s="450"/>
      <c r="K66" s="450"/>
      <c r="L66" s="450"/>
      <c r="M66" s="450"/>
      <c r="N66" s="450"/>
      <c r="O66" s="438"/>
      <c r="P66" s="439"/>
      <c r="Q66" s="439"/>
      <c r="R66" s="440"/>
      <c r="S66" s="99"/>
    </row>
    <row r="67" spans="1:19" ht="20.100000000000001" customHeight="1" x14ac:dyDescent="0.2">
      <c r="A67" s="173">
        <v>4</v>
      </c>
      <c r="B67" s="450"/>
      <c r="C67" s="450"/>
      <c r="D67" s="450"/>
      <c r="E67" s="436"/>
      <c r="F67" s="436"/>
      <c r="G67" s="99"/>
      <c r="H67" s="97"/>
      <c r="I67" s="173">
        <v>4</v>
      </c>
      <c r="J67" s="450"/>
      <c r="K67" s="450"/>
      <c r="L67" s="450"/>
      <c r="M67" s="450"/>
      <c r="N67" s="450"/>
      <c r="O67" s="438"/>
      <c r="P67" s="439"/>
      <c r="Q67" s="439"/>
      <c r="R67" s="440"/>
      <c r="S67" s="99"/>
    </row>
    <row r="68" spans="1:19" ht="20.100000000000001" customHeight="1" thickBot="1" x14ac:dyDescent="0.25">
      <c r="A68" s="170">
        <v>5</v>
      </c>
      <c r="B68" s="450"/>
      <c r="C68" s="450"/>
      <c r="D68" s="450"/>
      <c r="E68" s="437"/>
      <c r="F68" s="437"/>
      <c r="G68" s="95"/>
      <c r="H68" s="97"/>
      <c r="I68" s="170">
        <v>5</v>
      </c>
      <c r="J68" s="450"/>
      <c r="K68" s="450"/>
      <c r="L68" s="450"/>
      <c r="M68" s="450"/>
      <c r="N68" s="450"/>
      <c r="O68" s="441"/>
      <c r="P68" s="442"/>
      <c r="Q68" s="442"/>
      <c r="R68" s="443"/>
      <c r="S68" s="95"/>
    </row>
    <row r="69" spans="1:19" ht="13.5" thickBot="1" x14ac:dyDescent="0.25">
      <c r="A69" s="455" t="s">
        <v>184</v>
      </c>
      <c r="B69" s="456"/>
      <c r="C69" s="456"/>
      <c r="D69" s="456"/>
      <c r="E69" s="456"/>
      <c r="F69" s="456"/>
      <c r="G69" s="211">
        <f>IF(SUM(G64:G68)&gt;90,90,SUM(G64:G68))</f>
        <v>0</v>
      </c>
      <c r="H69" s="97"/>
      <c r="I69" s="455" t="s">
        <v>189</v>
      </c>
      <c r="J69" s="456"/>
      <c r="K69" s="456"/>
      <c r="L69" s="456"/>
      <c r="M69" s="456"/>
      <c r="N69" s="456"/>
      <c r="O69" s="456"/>
      <c r="P69" s="456"/>
      <c r="Q69" s="456"/>
      <c r="R69" s="457"/>
      <c r="S69" s="96">
        <f>IF(SUM(S64:S68)&gt;15,15,SUM(S64:S68))</f>
        <v>0</v>
      </c>
    </row>
    <row r="70" spans="1:19" ht="13.5" thickBot="1" x14ac:dyDescent="0.25">
      <c r="A70" s="97"/>
      <c r="B70" s="97"/>
      <c r="C70" s="97"/>
      <c r="D70" s="171"/>
      <c r="E70" s="97"/>
      <c r="F70" s="97"/>
      <c r="G70" s="97"/>
      <c r="H70" s="97"/>
      <c r="I70" s="97"/>
      <c r="J70" s="97"/>
      <c r="K70" s="97"/>
      <c r="L70" s="97"/>
      <c r="M70" s="97"/>
      <c r="N70" s="97"/>
      <c r="O70" s="97"/>
      <c r="P70" s="97"/>
      <c r="Q70" s="97"/>
      <c r="R70" s="97"/>
      <c r="S70" s="97"/>
    </row>
    <row r="71" spans="1:19" ht="13.5" thickBot="1" x14ac:dyDescent="0.25">
      <c r="A71" s="447" t="s">
        <v>217</v>
      </c>
      <c r="B71" s="448"/>
      <c r="C71" s="448"/>
      <c r="D71" s="448"/>
      <c r="E71" s="448"/>
      <c r="F71" s="448"/>
      <c r="G71" s="449"/>
      <c r="H71" s="97"/>
      <c r="I71" s="402" t="s">
        <v>249</v>
      </c>
      <c r="J71" s="403"/>
      <c r="K71" s="403"/>
      <c r="L71" s="403"/>
      <c r="M71" s="403"/>
      <c r="N71" s="403"/>
      <c r="O71" s="403"/>
      <c r="P71" s="403"/>
      <c r="Q71" s="403"/>
      <c r="R71" s="403"/>
      <c r="S71" s="404"/>
    </row>
    <row r="72" spans="1:19" ht="13.5" thickBot="1" x14ac:dyDescent="0.25">
      <c r="A72" s="204" t="s">
        <v>25</v>
      </c>
      <c r="B72" s="396" t="s">
        <v>121</v>
      </c>
      <c r="C72" s="396"/>
      <c r="D72" s="396"/>
      <c r="E72" s="396" t="s">
        <v>225</v>
      </c>
      <c r="F72" s="396"/>
      <c r="G72" s="210" t="s">
        <v>155</v>
      </c>
      <c r="H72" s="97"/>
      <c r="I72" s="92" t="s">
        <v>25</v>
      </c>
      <c r="J72" s="400" t="s">
        <v>121</v>
      </c>
      <c r="K72" s="396"/>
      <c r="L72" s="396"/>
      <c r="M72" s="396"/>
      <c r="N72" s="444"/>
      <c r="O72" s="451" t="s">
        <v>151</v>
      </c>
      <c r="P72" s="452"/>
      <c r="Q72" s="452"/>
      <c r="R72" s="453"/>
      <c r="S72" s="92" t="s">
        <v>159</v>
      </c>
    </row>
    <row r="73" spans="1:19" ht="20.100000000000001" customHeight="1" x14ac:dyDescent="0.2">
      <c r="A73" s="172">
        <v>1</v>
      </c>
      <c r="B73" s="450"/>
      <c r="C73" s="450"/>
      <c r="D73" s="450"/>
      <c r="E73" s="454"/>
      <c r="F73" s="454"/>
      <c r="G73" s="98"/>
      <c r="H73" s="97"/>
      <c r="I73" s="172">
        <v>1</v>
      </c>
      <c r="J73" s="450"/>
      <c r="K73" s="450"/>
      <c r="L73" s="450"/>
      <c r="M73" s="450"/>
      <c r="N73" s="450"/>
      <c r="O73" s="473"/>
      <c r="P73" s="474"/>
      <c r="Q73" s="474"/>
      <c r="R73" s="475"/>
      <c r="S73" s="98"/>
    </row>
    <row r="74" spans="1:19" ht="20.100000000000001" customHeight="1" x14ac:dyDescent="0.2">
      <c r="A74" s="173">
        <v>2</v>
      </c>
      <c r="B74" s="450"/>
      <c r="C74" s="450"/>
      <c r="D74" s="450"/>
      <c r="E74" s="436"/>
      <c r="F74" s="436"/>
      <c r="G74" s="99"/>
      <c r="H74" s="97"/>
      <c r="I74" s="173">
        <v>2</v>
      </c>
      <c r="J74" s="450"/>
      <c r="K74" s="450"/>
      <c r="L74" s="450"/>
      <c r="M74" s="450"/>
      <c r="N74" s="450"/>
      <c r="O74" s="438"/>
      <c r="P74" s="439"/>
      <c r="Q74" s="439"/>
      <c r="R74" s="440"/>
      <c r="S74" s="99"/>
    </row>
    <row r="75" spans="1:19" ht="20.100000000000001" customHeight="1" x14ac:dyDescent="0.2">
      <c r="A75" s="173">
        <v>3</v>
      </c>
      <c r="B75" s="450"/>
      <c r="C75" s="450"/>
      <c r="D75" s="450"/>
      <c r="E75" s="436"/>
      <c r="F75" s="436"/>
      <c r="G75" s="99"/>
      <c r="H75" s="97"/>
      <c r="I75" s="173">
        <v>3</v>
      </c>
      <c r="J75" s="450"/>
      <c r="K75" s="450"/>
      <c r="L75" s="450"/>
      <c r="M75" s="450"/>
      <c r="N75" s="450"/>
      <c r="O75" s="438"/>
      <c r="P75" s="439"/>
      <c r="Q75" s="439"/>
      <c r="R75" s="440"/>
      <c r="S75" s="99"/>
    </row>
    <row r="76" spans="1:19" ht="20.100000000000001" customHeight="1" x14ac:dyDescent="0.2">
      <c r="A76" s="173">
        <v>4</v>
      </c>
      <c r="B76" s="450"/>
      <c r="C76" s="450"/>
      <c r="D76" s="450"/>
      <c r="E76" s="436"/>
      <c r="F76" s="436"/>
      <c r="G76" s="99"/>
      <c r="H76" s="97"/>
      <c r="I76" s="173">
        <v>4</v>
      </c>
      <c r="J76" s="450"/>
      <c r="K76" s="450"/>
      <c r="L76" s="450"/>
      <c r="M76" s="450"/>
      <c r="N76" s="450"/>
      <c r="O76" s="438"/>
      <c r="P76" s="439"/>
      <c r="Q76" s="439"/>
      <c r="R76" s="440"/>
      <c r="S76" s="99"/>
    </row>
    <row r="77" spans="1:19" ht="20.100000000000001" customHeight="1" thickBot="1" x14ac:dyDescent="0.25">
      <c r="A77" s="170">
        <v>5</v>
      </c>
      <c r="B77" s="450"/>
      <c r="C77" s="450"/>
      <c r="D77" s="450"/>
      <c r="E77" s="437"/>
      <c r="F77" s="437"/>
      <c r="G77" s="95"/>
      <c r="H77" s="97"/>
      <c r="I77" s="170">
        <v>5</v>
      </c>
      <c r="J77" s="450"/>
      <c r="K77" s="450"/>
      <c r="L77" s="450"/>
      <c r="M77" s="450"/>
      <c r="N77" s="450"/>
      <c r="O77" s="441"/>
      <c r="P77" s="442"/>
      <c r="Q77" s="442"/>
      <c r="R77" s="443"/>
      <c r="S77" s="95"/>
    </row>
    <row r="78" spans="1:19" ht="13.5" thickBot="1" x14ac:dyDescent="0.25">
      <c r="A78" s="455" t="s">
        <v>226</v>
      </c>
      <c r="B78" s="456"/>
      <c r="C78" s="456"/>
      <c r="D78" s="456"/>
      <c r="E78" s="456"/>
      <c r="F78" s="456"/>
      <c r="G78" s="211">
        <f>+SUM(G73:G77)</f>
        <v>0</v>
      </c>
      <c r="H78" s="97"/>
      <c r="I78" s="455" t="s">
        <v>189</v>
      </c>
      <c r="J78" s="456"/>
      <c r="K78" s="456"/>
      <c r="L78" s="456"/>
      <c r="M78" s="456"/>
      <c r="N78" s="456"/>
      <c r="O78" s="456"/>
      <c r="P78" s="456"/>
      <c r="Q78" s="456"/>
      <c r="R78" s="457"/>
      <c r="S78" s="96">
        <f>IF(SUM(S73:S77)&gt;45,45,SUM(S73:S77))</f>
        <v>0</v>
      </c>
    </row>
    <row r="79" spans="1:19" ht="13.5" thickBot="1" x14ac:dyDescent="0.25">
      <c r="A79" s="97"/>
      <c r="B79" s="97"/>
      <c r="C79" s="97"/>
      <c r="D79" s="171"/>
      <c r="E79" s="97"/>
      <c r="F79" s="97"/>
      <c r="G79" s="97"/>
      <c r="H79" s="97"/>
      <c r="I79" s="97"/>
      <c r="J79" s="97"/>
      <c r="K79" s="97"/>
      <c r="L79" s="97"/>
      <c r="M79" s="97"/>
      <c r="N79" s="97"/>
      <c r="O79" s="97"/>
      <c r="P79" s="97"/>
      <c r="Q79" s="97"/>
      <c r="R79" s="97"/>
      <c r="S79" s="97"/>
    </row>
    <row r="80" spans="1:19" ht="13.5" thickBot="1" x14ac:dyDescent="0.25">
      <c r="A80" s="447" t="s">
        <v>14</v>
      </c>
      <c r="B80" s="448"/>
      <c r="C80" s="448"/>
      <c r="D80" s="448"/>
      <c r="E80" s="448"/>
      <c r="F80" s="448"/>
      <c r="G80" s="449"/>
      <c r="H80" s="97"/>
      <c r="I80" s="402" t="s">
        <v>30</v>
      </c>
      <c r="J80" s="403"/>
      <c r="K80" s="403"/>
      <c r="L80" s="403"/>
      <c r="M80" s="403"/>
      <c r="N80" s="403"/>
      <c r="O80" s="403"/>
      <c r="P80" s="403"/>
      <c r="Q80" s="403"/>
      <c r="R80" s="403"/>
      <c r="S80" s="404"/>
    </row>
    <row r="81" spans="1:19" ht="13.5" thickBot="1" x14ac:dyDescent="0.25">
      <c r="A81" s="204" t="s">
        <v>25</v>
      </c>
      <c r="B81" s="401" t="s">
        <v>151</v>
      </c>
      <c r="C81" s="479"/>
      <c r="D81" s="479"/>
      <c r="E81" s="479"/>
      <c r="F81" s="480"/>
      <c r="G81" s="210" t="s">
        <v>155</v>
      </c>
      <c r="H81" s="97"/>
      <c r="I81" s="92" t="s">
        <v>25</v>
      </c>
      <c r="J81" s="400" t="s">
        <v>233</v>
      </c>
      <c r="K81" s="396"/>
      <c r="L81" s="396"/>
      <c r="M81" s="396"/>
      <c r="N81" s="444"/>
      <c r="O81" s="451" t="s">
        <v>234</v>
      </c>
      <c r="P81" s="452"/>
      <c r="Q81" s="452"/>
      <c r="R81" s="453"/>
      <c r="S81" s="92" t="s">
        <v>159</v>
      </c>
    </row>
    <row r="82" spans="1:19" ht="21.95" customHeight="1" x14ac:dyDescent="0.2">
      <c r="A82" s="172">
        <v>1</v>
      </c>
      <c r="B82" s="481"/>
      <c r="C82" s="482"/>
      <c r="D82" s="482"/>
      <c r="E82" s="482"/>
      <c r="F82" s="483"/>
      <c r="G82" s="98"/>
      <c r="H82" s="97"/>
      <c r="I82" s="172">
        <v>1</v>
      </c>
      <c r="J82" s="450"/>
      <c r="K82" s="450"/>
      <c r="L82" s="450"/>
      <c r="M82" s="450"/>
      <c r="N82" s="450"/>
      <c r="O82" s="473"/>
      <c r="P82" s="474"/>
      <c r="Q82" s="474"/>
      <c r="R82" s="475"/>
      <c r="S82" s="98"/>
    </row>
    <row r="83" spans="1:19" ht="21.95" customHeight="1" thickBot="1" x14ac:dyDescent="0.25">
      <c r="A83" s="173">
        <v>2</v>
      </c>
      <c r="B83" s="484"/>
      <c r="C83" s="485"/>
      <c r="D83" s="485"/>
      <c r="E83" s="485"/>
      <c r="F83" s="486"/>
      <c r="G83" s="99"/>
      <c r="H83" s="97"/>
      <c r="I83" s="173">
        <v>2</v>
      </c>
      <c r="J83" s="478"/>
      <c r="K83" s="478"/>
      <c r="L83" s="478"/>
      <c r="M83" s="478"/>
      <c r="N83" s="478"/>
      <c r="O83" s="438"/>
      <c r="P83" s="439"/>
      <c r="Q83" s="439"/>
      <c r="R83" s="440"/>
      <c r="S83" s="99"/>
    </row>
    <row r="84" spans="1:19" ht="21.95" customHeight="1" thickBot="1" x14ac:dyDescent="0.25">
      <c r="A84" s="455" t="s">
        <v>232</v>
      </c>
      <c r="B84" s="456"/>
      <c r="C84" s="456"/>
      <c r="D84" s="456"/>
      <c r="E84" s="456"/>
      <c r="F84" s="456"/>
      <c r="G84" s="211">
        <f>SUM(G82:G83)</f>
        <v>0</v>
      </c>
      <c r="I84" s="137">
        <v>3</v>
      </c>
      <c r="J84" s="478"/>
      <c r="K84" s="478"/>
      <c r="L84" s="478"/>
      <c r="M84" s="478"/>
      <c r="N84" s="478"/>
      <c r="O84" s="438"/>
      <c r="P84" s="439"/>
      <c r="Q84" s="439"/>
      <c r="R84" s="440"/>
      <c r="S84" s="94"/>
    </row>
    <row r="85" spans="1:19" ht="21.95" customHeight="1" x14ac:dyDescent="0.2">
      <c r="A85" s="487"/>
      <c r="B85" s="487"/>
      <c r="C85" s="487"/>
      <c r="D85" s="487"/>
      <c r="E85" s="487"/>
      <c r="F85" s="487"/>
      <c r="G85" s="487"/>
      <c r="I85" s="137">
        <v>4</v>
      </c>
      <c r="J85" s="478"/>
      <c r="K85" s="478"/>
      <c r="L85" s="478"/>
      <c r="M85" s="478"/>
      <c r="N85" s="478"/>
      <c r="O85" s="438"/>
      <c r="P85" s="439"/>
      <c r="Q85" s="439"/>
      <c r="R85" s="440"/>
      <c r="S85" s="94"/>
    </row>
    <row r="86" spans="1:19" ht="21.95" customHeight="1" x14ac:dyDescent="0.2">
      <c r="A86" s="488"/>
      <c r="B86" s="488"/>
      <c r="C86" s="488"/>
      <c r="D86" s="488"/>
      <c r="E86" s="488"/>
      <c r="F86" s="488"/>
      <c r="G86" s="488"/>
      <c r="I86" s="174">
        <v>5</v>
      </c>
      <c r="J86" s="498"/>
      <c r="K86" s="498"/>
      <c r="L86" s="498"/>
      <c r="M86" s="498"/>
      <c r="N86" s="498"/>
      <c r="O86" s="441"/>
      <c r="P86" s="442"/>
      <c r="Q86" s="442"/>
      <c r="R86" s="443"/>
      <c r="S86" s="101"/>
    </row>
    <row r="87" spans="1:19" ht="21.95" customHeight="1" x14ac:dyDescent="0.2">
      <c r="A87" s="488"/>
      <c r="B87" s="488"/>
      <c r="C87" s="488"/>
      <c r="D87" s="488"/>
      <c r="E87" s="488"/>
      <c r="F87" s="488"/>
      <c r="G87" s="488"/>
      <c r="I87" s="174">
        <v>6</v>
      </c>
      <c r="J87" s="498"/>
      <c r="K87" s="498"/>
      <c r="L87" s="498"/>
      <c r="M87" s="498"/>
      <c r="N87" s="498"/>
      <c r="O87" s="441"/>
      <c r="P87" s="442"/>
      <c r="Q87" s="442"/>
      <c r="R87" s="443"/>
      <c r="S87" s="101"/>
    </row>
    <row r="88" spans="1:19" ht="21.95" customHeight="1" thickBot="1" x14ac:dyDescent="0.25">
      <c r="A88" s="488"/>
      <c r="B88" s="488"/>
      <c r="C88" s="488"/>
      <c r="D88" s="488"/>
      <c r="E88" s="488"/>
      <c r="F88" s="488"/>
      <c r="G88" s="488"/>
      <c r="I88" s="174">
        <v>7</v>
      </c>
      <c r="J88" s="498"/>
      <c r="K88" s="498"/>
      <c r="L88" s="498"/>
      <c r="M88" s="498"/>
      <c r="N88" s="498"/>
      <c r="O88" s="441"/>
      <c r="P88" s="442"/>
      <c r="Q88" s="442"/>
      <c r="R88" s="443"/>
      <c r="S88" s="101"/>
    </row>
    <row r="89" spans="1:19" ht="13.5" thickBot="1" x14ac:dyDescent="0.25">
      <c r="A89" s="488"/>
      <c r="B89" s="488"/>
      <c r="C89" s="488"/>
      <c r="D89" s="488"/>
      <c r="E89" s="488"/>
      <c r="F89" s="488"/>
      <c r="G89" s="488"/>
      <c r="I89" s="499" t="s">
        <v>235</v>
      </c>
      <c r="J89" s="500"/>
      <c r="K89" s="500"/>
      <c r="L89" s="500"/>
      <c r="M89" s="500"/>
      <c r="N89" s="500"/>
      <c r="O89" s="500"/>
      <c r="P89" s="500"/>
      <c r="Q89" s="500"/>
      <c r="R89" s="501"/>
      <c r="S89" s="96">
        <f>SUM(S82:S88)</f>
        <v>0</v>
      </c>
    </row>
    <row r="90" spans="1:19" ht="13.5" thickBot="1" x14ac:dyDescent="0.25">
      <c r="A90" s="488"/>
      <c r="B90" s="488"/>
      <c r="C90" s="488"/>
      <c r="D90" s="488"/>
      <c r="E90" s="488"/>
      <c r="F90" s="488"/>
      <c r="G90" s="488"/>
      <c r="H90" s="102"/>
      <c r="I90" s="102"/>
      <c r="J90" s="102"/>
      <c r="K90" s="102"/>
      <c r="L90" s="102"/>
      <c r="M90" s="102"/>
    </row>
    <row r="91" spans="1:19" x14ac:dyDescent="0.2">
      <c r="A91" s="102"/>
      <c r="B91" s="497" t="s">
        <v>236</v>
      </c>
      <c r="C91" s="497"/>
      <c r="D91" s="497"/>
      <c r="E91" s="502" t="s">
        <v>237</v>
      </c>
      <c r="F91" s="502"/>
      <c r="G91" s="502"/>
      <c r="H91" s="102"/>
      <c r="I91" s="102"/>
      <c r="J91" s="102"/>
      <c r="K91" s="102"/>
      <c r="L91" s="102"/>
      <c r="M91" s="102"/>
      <c r="N91" s="489" t="s">
        <v>21</v>
      </c>
      <c r="O91" s="490"/>
      <c r="P91" s="490"/>
      <c r="Q91" s="490"/>
      <c r="R91" s="493">
        <f>+M35+G45+S45+G54+S54+G60+S60+G69+S69+G78+S78+G84+S89</f>
        <v>0</v>
      </c>
      <c r="S91" s="494"/>
    </row>
    <row r="92" spans="1:19" ht="13.5" thickBot="1" x14ac:dyDescent="0.25">
      <c r="A92" s="102"/>
      <c r="B92" s="102"/>
      <c r="C92" s="102"/>
      <c r="D92" s="175"/>
      <c r="E92" s="102"/>
      <c r="F92" s="102"/>
      <c r="G92" s="102"/>
      <c r="H92" s="102"/>
      <c r="I92" s="102"/>
      <c r="J92" s="102"/>
      <c r="K92" s="102"/>
      <c r="L92" s="102"/>
      <c r="M92" s="102"/>
      <c r="N92" s="491"/>
      <c r="O92" s="492"/>
      <c r="P92" s="492"/>
      <c r="Q92" s="492"/>
      <c r="R92" s="495"/>
      <c r="S92" s="496"/>
    </row>
    <row r="93" spans="1:19" x14ac:dyDescent="0.2">
      <c r="A93" s="102"/>
      <c r="B93" s="212" t="s">
        <v>279</v>
      </c>
      <c r="C93" s="102"/>
      <c r="D93" s="175"/>
      <c r="E93" s="102"/>
      <c r="F93" s="102"/>
      <c r="G93" s="102"/>
      <c r="H93" s="102"/>
      <c r="I93" s="102"/>
      <c r="J93" s="102"/>
      <c r="K93" s="102"/>
      <c r="L93" s="102"/>
      <c r="M93" s="102"/>
      <c r="N93" s="102"/>
      <c r="O93" s="102"/>
      <c r="P93" s="102"/>
      <c r="Q93" s="102"/>
      <c r="R93" s="102"/>
      <c r="S93" s="102"/>
    </row>
    <row r="97" spans="5:5" x14ac:dyDescent="0.2">
      <c r="E97" s="176"/>
    </row>
  </sheetData>
  <sheetProtection algorithmName="SHA-512" hashValue="sWz3/ctMFBA3rpw+cHZRyob8Eh+qxiU56mhg4GxGFIMyd4jIiA7jOmheDuAVWrAulE6WgubHKzTe/xt7kV7vhA==" saltValue="1WpnHCm/V/qZRzMaAr6WlA==" spinCount="100000" sheet="1" objects="1" scenarios="1"/>
  <mergeCells count="197">
    <mergeCell ref="A1:S1"/>
    <mergeCell ref="A2:S2"/>
    <mergeCell ref="A3:N3"/>
    <mergeCell ref="O3:P3"/>
    <mergeCell ref="Q3:R3"/>
    <mergeCell ref="A5:C5"/>
    <mergeCell ref="D5:G5"/>
    <mergeCell ref="J5:M5"/>
    <mergeCell ref="N5:R5"/>
    <mergeCell ref="A11:C11"/>
    <mergeCell ref="D11:G11"/>
    <mergeCell ref="J11:M11"/>
    <mergeCell ref="N11:R11"/>
    <mergeCell ref="A13:S13"/>
    <mergeCell ref="A16:E16"/>
    <mergeCell ref="G16:K16"/>
    <mergeCell ref="A7:C7"/>
    <mergeCell ref="D7:G7"/>
    <mergeCell ref="J7:M7"/>
    <mergeCell ref="N7:R7"/>
    <mergeCell ref="A9:C9"/>
    <mergeCell ref="D9:G9"/>
    <mergeCell ref="J9:M9"/>
    <mergeCell ref="N9:R9"/>
    <mergeCell ref="J18:J19"/>
    <mergeCell ref="K18:M18"/>
    <mergeCell ref="N18:S18"/>
    <mergeCell ref="A28:J28"/>
    <mergeCell ref="A29:J29"/>
    <mergeCell ref="A30:J30"/>
    <mergeCell ref="A18:A19"/>
    <mergeCell ref="B18:B19"/>
    <mergeCell ref="C18:C19"/>
    <mergeCell ref="D18:G18"/>
    <mergeCell ref="H18:H19"/>
    <mergeCell ref="I18:I19"/>
    <mergeCell ref="B39:D39"/>
    <mergeCell ref="E39:F39"/>
    <mergeCell ref="J39:N39"/>
    <mergeCell ref="O39:R39"/>
    <mergeCell ref="B40:D40"/>
    <mergeCell ref="E40:F40"/>
    <mergeCell ref="J40:N40"/>
    <mergeCell ref="O40:R40"/>
    <mergeCell ref="G33:N33"/>
    <mergeCell ref="G34:L34"/>
    <mergeCell ref="M34:N34"/>
    <mergeCell ref="G35:L35"/>
    <mergeCell ref="M35:N35"/>
    <mergeCell ref="A38:G38"/>
    <mergeCell ref="I38:S38"/>
    <mergeCell ref="B43:D43"/>
    <mergeCell ref="E43:F43"/>
    <mergeCell ref="J43:N43"/>
    <mergeCell ref="O43:R43"/>
    <mergeCell ref="B44:D44"/>
    <mergeCell ref="E44:F44"/>
    <mergeCell ref="J44:N44"/>
    <mergeCell ref="O44:R44"/>
    <mergeCell ref="B41:D41"/>
    <mergeCell ref="E41:F41"/>
    <mergeCell ref="J41:N41"/>
    <mergeCell ref="O41:R41"/>
    <mergeCell ref="B42:D42"/>
    <mergeCell ref="E42:F42"/>
    <mergeCell ref="J42:N42"/>
    <mergeCell ref="O42:R42"/>
    <mergeCell ref="B49:D49"/>
    <mergeCell ref="E49:F49"/>
    <mergeCell ref="J49:N49"/>
    <mergeCell ref="O49:R49"/>
    <mergeCell ref="B50:D50"/>
    <mergeCell ref="E50:F50"/>
    <mergeCell ref="J50:N50"/>
    <mergeCell ref="O50:R50"/>
    <mergeCell ref="A45:F45"/>
    <mergeCell ref="I45:R45"/>
    <mergeCell ref="A47:G47"/>
    <mergeCell ref="I47:S47"/>
    <mergeCell ref="B48:D48"/>
    <mergeCell ref="E48:F48"/>
    <mergeCell ref="J48:N48"/>
    <mergeCell ref="O48:R48"/>
    <mergeCell ref="B53:D53"/>
    <mergeCell ref="E53:F53"/>
    <mergeCell ref="J53:N53"/>
    <mergeCell ref="O53:R53"/>
    <mergeCell ref="A54:F54"/>
    <mergeCell ref="I54:R54"/>
    <mergeCell ref="B51:D51"/>
    <mergeCell ref="E51:F51"/>
    <mergeCell ref="J51:N51"/>
    <mergeCell ref="O51:R51"/>
    <mergeCell ref="B52:D52"/>
    <mergeCell ref="E52:F52"/>
    <mergeCell ref="J52:N52"/>
    <mergeCell ref="O52:R52"/>
    <mergeCell ref="B58:D58"/>
    <mergeCell ref="E58:F58"/>
    <mergeCell ref="J58:N58"/>
    <mergeCell ref="O58:R58"/>
    <mergeCell ref="B59:D59"/>
    <mergeCell ref="E59:F59"/>
    <mergeCell ref="J59:N59"/>
    <mergeCell ref="O59:R59"/>
    <mergeCell ref="A56:G56"/>
    <mergeCell ref="I56:S56"/>
    <mergeCell ref="B57:D57"/>
    <mergeCell ref="E57:F57"/>
    <mergeCell ref="J57:N57"/>
    <mergeCell ref="O57:R57"/>
    <mergeCell ref="B64:D64"/>
    <mergeCell ref="E64:F64"/>
    <mergeCell ref="J64:N64"/>
    <mergeCell ref="O64:R64"/>
    <mergeCell ref="B65:D65"/>
    <mergeCell ref="E65:F65"/>
    <mergeCell ref="J65:N65"/>
    <mergeCell ref="O65:R65"/>
    <mergeCell ref="A60:F60"/>
    <mergeCell ref="I60:R60"/>
    <mergeCell ref="A62:G62"/>
    <mergeCell ref="I62:S62"/>
    <mergeCell ref="B63:D63"/>
    <mergeCell ref="E63:F63"/>
    <mergeCell ref="J63:N63"/>
    <mergeCell ref="O63:R63"/>
    <mergeCell ref="B68:D68"/>
    <mergeCell ref="E68:F68"/>
    <mergeCell ref="J68:N68"/>
    <mergeCell ref="O68:R68"/>
    <mergeCell ref="A69:F69"/>
    <mergeCell ref="I69:R69"/>
    <mergeCell ref="B66:D66"/>
    <mergeCell ref="E66:F66"/>
    <mergeCell ref="J66:N66"/>
    <mergeCell ref="O66:R66"/>
    <mergeCell ref="B67:D67"/>
    <mergeCell ref="E67:F67"/>
    <mergeCell ref="J67:N67"/>
    <mergeCell ref="O67:R67"/>
    <mergeCell ref="B73:D73"/>
    <mergeCell ref="E73:F73"/>
    <mergeCell ref="J73:N73"/>
    <mergeCell ref="O73:R73"/>
    <mergeCell ref="B74:D74"/>
    <mergeCell ref="E74:F74"/>
    <mergeCell ref="J74:N74"/>
    <mergeCell ref="O74:R74"/>
    <mergeCell ref="A71:G71"/>
    <mergeCell ref="I71:S71"/>
    <mergeCell ref="B72:D72"/>
    <mergeCell ref="E72:F72"/>
    <mergeCell ref="J72:N72"/>
    <mergeCell ref="O72:R72"/>
    <mergeCell ref="B77:D77"/>
    <mergeCell ref="E77:F77"/>
    <mergeCell ref="J77:N77"/>
    <mergeCell ref="O77:R77"/>
    <mergeCell ref="A78:F78"/>
    <mergeCell ref="I78:R78"/>
    <mergeCell ref="B75:D75"/>
    <mergeCell ref="E75:F75"/>
    <mergeCell ref="J75:N75"/>
    <mergeCell ref="O75:R75"/>
    <mergeCell ref="B76:D76"/>
    <mergeCell ref="E76:F76"/>
    <mergeCell ref="J76:N76"/>
    <mergeCell ref="O76:R76"/>
    <mergeCell ref="B83:F83"/>
    <mergeCell ref="J83:N83"/>
    <mergeCell ref="O83:R83"/>
    <mergeCell ref="A84:F84"/>
    <mergeCell ref="J84:N84"/>
    <mergeCell ref="O84:R84"/>
    <mergeCell ref="A80:G80"/>
    <mergeCell ref="I80:S80"/>
    <mergeCell ref="B81:F81"/>
    <mergeCell ref="J81:N81"/>
    <mergeCell ref="O81:R81"/>
    <mergeCell ref="B82:F82"/>
    <mergeCell ref="J82:N82"/>
    <mergeCell ref="O82:R82"/>
    <mergeCell ref="B91:D91"/>
    <mergeCell ref="E91:G91"/>
    <mergeCell ref="N91:Q92"/>
    <mergeCell ref="R91:S92"/>
    <mergeCell ref="A85:G90"/>
    <mergeCell ref="J85:N85"/>
    <mergeCell ref="O85:R85"/>
    <mergeCell ref="J86:N86"/>
    <mergeCell ref="O86:R86"/>
    <mergeCell ref="J87:N87"/>
    <mergeCell ref="O87:R87"/>
    <mergeCell ref="J88:N88"/>
    <mergeCell ref="O88:R88"/>
    <mergeCell ref="I89:R89"/>
  </mergeCells>
  <dataValidations count="6">
    <dataValidation allowBlank="1" showInputMessage="1" showErrorMessage="1" errorTitle="Error" error="Seleccione el nivel educativo._x000a_Límite:_x000a_Pregrado[20 Horas]_x000a_Posgrado[30 Horas]" sqref="G64"/>
    <dataValidation allowBlank="1" showInputMessage="1" showErrorMessage="1" errorTitle="Error" error="Seleccione una opción del listado" sqref="J82:N82"/>
    <dataValidation allowBlank="1" showInputMessage="1" showErrorMessage="1" errorTitle="Error" error="Seleccione un Item de la lista" sqref="B82"/>
    <dataValidation type="decimal" allowBlank="1" showInputMessage="1" showErrorMessage="1" errorTitle="Error" error="Solo se permiten datos numericos." sqref="M20">
      <formula1>0</formula1>
      <formula2>100</formula2>
    </dataValidation>
    <dataValidation type="decimal" allowBlank="1" showInputMessage="1" showErrorMessage="1" errorTitle="Error" error="Solo se permiten datos numericos" sqref="K20:L20">
      <formula1>0</formula1>
      <formula2>100</formula2>
    </dataValidation>
    <dataValidation type="decimal" allowBlank="1" showInputMessage="1" showErrorMessage="1" errorTitle="Error" error="Solo se permiten datos númericos" sqref="J20:J27">
      <formula1>0</formula1>
      <formula2>100</formula2>
    </dataValidation>
  </dataValidations>
  <pageMargins left="0.3" right="0.25" top="0.75" bottom="0.25" header="0.3" footer="0.3"/>
  <pageSetup paperSize="14" scale="66" orientation="landscape" r:id="rId1"/>
  <rowBreaks count="1" manualBreakCount="1">
    <brk id="55" max="16383" man="1"/>
  </rowBreaks>
  <drawing r:id="rId2"/>
  <extLst>
    <ext xmlns:x14="http://schemas.microsoft.com/office/spreadsheetml/2009/9/main" uri="{CCE6A557-97BC-4b89-ADB6-D9C93CAAB3DF}">
      <x14:dataValidations xmlns:xm="http://schemas.microsoft.com/office/excel/2006/main" count="18">
        <x14:dataValidation type="list" allowBlank="1" showInputMessage="1" showErrorMessage="1" errorTitle="Error" error="Seleccione una opción de la lista">
          <x14:formula1>
            <xm:f>INFORMACION!$AF$2:$AF$3</xm:f>
          </x14:formula1>
          <xm:sqref>J40:N44</xm:sqref>
        </x14:dataValidation>
        <x14:dataValidation type="list" allowBlank="1" showInputMessage="1" showErrorMessage="1" errorTitle="Error" error="Seleccione una opción de la lista">
          <x14:formula1>
            <xm:f>INFORMACION!$AE$2:$AE$5</xm:f>
          </x14:formula1>
          <xm:sqref>B40:D44</xm:sqref>
        </x14:dataValidation>
        <x14:dataValidation type="list" allowBlank="1" showInputMessage="1" showErrorMessage="1" errorTitle="Error" error="Seleccione una opción del listado">
          <x14:formula1>
            <xm:f>INFORMACION!$AD$2:$AD$5</xm:f>
          </x14:formula1>
          <xm:sqref>J73:N77</xm:sqref>
        </x14:dataValidation>
        <x14:dataValidation type="list" allowBlank="1" showInputMessage="1" showErrorMessage="1" errorTitle="Error" error="Seleccione un Item de la lista">
          <x14:formula1>
            <xm:f>INFORMACION!$AC$2:$AC$8</xm:f>
          </x14:formula1>
          <xm:sqref>B73:D77</xm:sqref>
        </x14:dataValidation>
        <x14:dataValidation type="list" allowBlank="1" showInputMessage="1" showErrorMessage="1" errorTitle="Error" error="Seleccione una opción del listado">
          <x14:formula1>
            <xm:f>INFORMACION!$AB$2:$AB$12</xm:f>
          </x14:formula1>
          <xm:sqref>J58:N59</xm:sqref>
        </x14:dataValidation>
        <x14:dataValidation type="list" allowBlank="1" showInputMessage="1" showErrorMessage="1" errorTitle="Error" error="Seleccione un Item de la lista">
          <x14:formula1>
            <xm:f>INFORMACION!$Z$2:$Z$9</xm:f>
          </x14:formula1>
          <xm:sqref>B58:D59</xm:sqref>
        </x14:dataValidation>
        <x14:dataValidation type="list" allowBlank="1" showInputMessage="1" showErrorMessage="1" errorTitle="Error" error="Seleccione una opción del listado">
          <x14:formula1>
            <xm:f>INFORMACION!$Y$2:$Y$4</xm:f>
          </x14:formula1>
          <xm:sqref>J64:N68</xm:sqref>
        </x14:dataValidation>
        <x14:dataValidation type="list" allowBlank="1" showInputMessage="1" showErrorMessage="1" errorTitle="Error" error="Seleccione un Item de la lista">
          <x14:formula1>
            <xm:f>INFORMACION!$A$2:$A$3</xm:f>
          </x14:formula1>
          <xm:sqref>B64:D68</xm:sqref>
        </x14:dataValidation>
        <x14:dataValidation type="list" allowBlank="1" showInputMessage="1" showErrorMessage="1" errorTitle="Error" error="Seleccione una opción del listado">
          <x14:formula1>
            <xm:f>INFORMACION!$X$2:$X$5</xm:f>
          </x14:formula1>
          <xm:sqref>J49:N53</xm:sqref>
        </x14:dataValidation>
        <x14:dataValidation type="list" allowBlank="1" showInputMessage="1" showErrorMessage="1" errorTitle="Error" error="Seleccione un Item de la lista">
          <x14:formula1>
            <xm:f>INFORMACION!$W$2:$W$14</xm:f>
          </x14:formula1>
          <xm:sqref>B49:D53</xm:sqref>
        </x14:dataValidation>
        <x14:dataValidation type="list" allowBlank="1" showInputMessage="1" showErrorMessage="1" errorTitle="Error" error="Seleccione una opción del listado">
          <x14:formula1>
            <xm:f>INFORMACION!$T$2:$T$4</xm:f>
          </x14:formula1>
          <xm:sqref>E17 G16</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el tipo de vinculación del listado">
          <x14:formula1>
            <xm:f>INFORMACION!$F$3:$F$4</xm:f>
          </x14:formula1>
          <xm:sqref>D9:G9</xm:sqref>
        </x14:dataValidation>
        <x14:dataValidation type="list" showInputMessage="1" showErrorMessage="1" errorTitle="Error" error="Seleccione una opción de la lista desplegable">
          <x14:formula1>
            <xm:f>INFORMACION!$D$2:$D$7</xm:f>
          </x14:formula1>
          <xm:sqref>G20:G26</xm:sqref>
        </x14:dataValidation>
        <x14:dataValidation type="list" showInputMessage="1" showErrorMessage="1">
          <x14:formula1>
            <xm:f>INFORMACION!$C$2:$C$23</xm:f>
          </x14:formula1>
          <xm:sqref>I20:I27</xm:sqref>
        </x14:dataValidation>
        <x14:dataValidation type="list" showInputMessage="1" showErrorMessage="1">
          <x14:formula1>
            <xm:f>INFORMACION!$B$2:$B$3</xm:f>
          </x14:formula1>
          <xm:sqref>C20:C26</xm:sqref>
        </x14:dataValidation>
        <x14:dataValidation type="list" showInputMessage="1" showErrorMessage="1" errorTitle="Error" error="Seleccione un valor de la lista desplegable">
          <x14:formula1>
            <xm:f>INFORMACION!$A$2:$A$3</xm:f>
          </x14:formula1>
          <xm:sqref>B20:B26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A1:BC73"/>
  <sheetViews>
    <sheetView tabSelected="1" zoomScale="80" zoomScaleNormal="80" workbookViewId="0">
      <selection sqref="A1:AK4"/>
    </sheetView>
  </sheetViews>
  <sheetFormatPr baseColWidth="10" defaultColWidth="11.42578125" defaultRowHeight="14.25" x14ac:dyDescent="0.2"/>
  <cols>
    <col min="1" max="1" width="4" style="16" customWidth="1"/>
    <col min="2" max="2" width="13.85546875" style="16" customWidth="1"/>
    <col min="3" max="3" width="25.85546875" style="32" customWidth="1"/>
    <col min="4" max="4" width="4.42578125" style="16" customWidth="1"/>
    <col min="5" max="5" width="3.140625" style="16" customWidth="1"/>
    <col min="6" max="6" width="4.140625" style="16" customWidth="1"/>
    <col min="7" max="7" width="5.140625" style="16" customWidth="1"/>
    <col min="8" max="8" width="5" style="16" customWidth="1"/>
    <col min="9" max="9" width="4.42578125" style="16" customWidth="1"/>
    <col min="10" max="10" width="4.5703125" style="16" customWidth="1"/>
    <col min="11" max="11" width="5.85546875" style="16" customWidth="1"/>
    <col min="12" max="12" width="6.5703125" style="16" customWidth="1"/>
    <col min="13" max="13" width="5.42578125" style="16" customWidth="1"/>
    <col min="14" max="14" width="6.42578125" style="16" customWidth="1"/>
    <col min="15" max="15" width="8.7109375" style="16" customWidth="1"/>
    <col min="16" max="16" width="8.140625" style="16" customWidth="1"/>
    <col min="17" max="17" width="5.85546875" style="16" customWidth="1"/>
    <col min="18" max="18" width="4.85546875" style="16" customWidth="1"/>
    <col min="19" max="19" width="5" style="16" customWidth="1"/>
    <col min="20" max="20" width="7.5703125" style="16" customWidth="1"/>
    <col min="21" max="21" width="4" style="16" customWidth="1"/>
    <col min="22" max="22" width="7.7109375" style="16" bestFit="1" customWidth="1"/>
    <col min="23" max="23" width="5.85546875" style="16" customWidth="1"/>
    <col min="24" max="24" width="5.42578125" style="16" customWidth="1"/>
    <col min="25" max="25" width="4.85546875" style="16" customWidth="1"/>
    <col min="26" max="26" width="8.7109375" style="16" customWidth="1"/>
    <col min="27" max="27" width="5.85546875" style="16" customWidth="1"/>
    <col min="28" max="32" width="4.7109375" style="16" customWidth="1"/>
    <col min="33" max="33" width="5.85546875" style="16" customWidth="1"/>
    <col min="34" max="34" width="4.7109375" style="16" customWidth="1"/>
    <col min="35" max="35" width="7.140625" style="16" customWidth="1"/>
    <col min="36" max="36" width="10.5703125" style="33" customWidth="1"/>
    <col min="37" max="37" width="17.42578125" style="16" customWidth="1"/>
    <col min="38" max="38" width="14.5703125" style="32" bestFit="1" customWidth="1"/>
    <col min="39" max="39" width="25.7109375" style="16" customWidth="1"/>
    <col min="40" max="40" width="18" style="16" customWidth="1"/>
    <col min="41" max="41" width="19" style="16" customWidth="1"/>
    <col min="42" max="16384" width="11.42578125" style="16"/>
  </cols>
  <sheetData>
    <row r="1" spans="1:42" ht="15" customHeight="1" thickTop="1" thickBot="1" x14ac:dyDescent="0.25">
      <c r="A1" s="342" t="s">
        <v>284</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4"/>
      <c r="AL1" s="321" t="s">
        <v>107</v>
      </c>
      <c r="AM1" s="322"/>
      <c r="AN1" s="37"/>
      <c r="AO1" s="38"/>
      <c r="AP1" s="39"/>
    </row>
    <row r="2" spans="1:42" ht="12" customHeight="1" thickBot="1" x14ac:dyDescent="0.25">
      <c r="A2" s="345"/>
      <c r="B2" s="346"/>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c r="AK2" s="347"/>
      <c r="AL2" s="323" t="s">
        <v>108</v>
      </c>
      <c r="AM2" s="324"/>
      <c r="AN2" s="37"/>
      <c r="AO2" s="38"/>
      <c r="AP2" s="39"/>
    </row>
    <row r="3" spans="1:42" ht="15.75" customHeight="1" thickBot="1" x14ac:dyDescent="0.25">
      <c r="A3" s="345"/>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7"/>
      <c r="AL3" s="325" t="s">
        <v>283</v>
      </c>
      <c r="AM3" s="326"/>
      <c r="AN3" s="40"/>
      <c r="AO3" s="41"/>
      <c r="AP3" s="39"/>
    </row>
    <row r="4" spans="1:42" ht="18.75" customHeight="1" thickBot="1" x14ac:dyDescent="0.25">
      <c r="A4" s="348"/>
      <c r="B4" s="349"/>
      <c r="C4" s="349"/>
      <c r="D4" s="349"/>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50"/>
      <c r="AL4" s="327" t="s">
        <v>282</v>
      </c>
      <c r="AM4" s="328"/>
      <c r="AN4" s="37"/>
      <c r="AO4" s="38"/>
      <c r="AP4" s="39"/>
    </row>
    <row r="5" spans="1:42" ht="15" x14ac:dyDescent="0.25">
      <c r="A5" s="335" t="s">
        <v>24</v>
      </c>
      <c r="B5" s="336"/>
      <c r="C5" s="336"/>
      <c r="D5" s="336"/>
      <c r="E5" s="336"/>
      <c r="F5" s="336"/>
      <c r="G5" s="336"/>
      <c r="H5" s="336"/>
      <c r="I5" s="336"/>
      <c r="J5" s="336"/>
      <c r="K5" s="336"/>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c r="AM5" s="336"/>
      <c r="AN5" s="39"/>
      <c r="AO5" s="39"/>
      <c r="AP5" s="39"/>
    </row>
    <row r="6" spans="1:42" ht="15" x14ac:dyDescent="0.25">
      <c r="A6" s="335" t="s">
        <v>278</v>
      </c>
      <c r="B6" s="336"/>
      <c r="C6" s="336"/>
      <c r="D6" s="336"/>
      <c r="E6" s="336"/>
      <c r="F6" s="336"/>
      <c r="G6" s="336"/>
      <c r="H6" s="336"/>
      <c r="I6" s="336"/>
      <c r="J6" s="336"/>
      <c r="K6" s="336"/>
      <c r="L6" s="336"/>
      <c r="M6" s="336"/>
      <c r="N6" s="336"/>
      <c r="O6" s="336"/>
      <c r="P6" s="336"/>
      <c r="Q6" s="336"/>
      <c r="R6" s="336"/>
      <c r="S6" s="336"/>
      <c r="T6" s="336"/>
      <c r="U6" s="336"/>
      <c r="V6" s="336"/>
      <c r="W6" s="336"/>
      <c r="X6" s="336"/>
      <c r="Y6" s="336"/>
      <c r="Z6" s="336"/>
      <c r="AA6" s="336"/>
      <c r="AB6" s="336"/>
      <c r="AC6" s="336"/>
      <c r="AD6" s="336"/>
      <c r="AE6" s="336"/>
      <c r="AF6" s="336"/>
      <c r="AG6" s="336"/>
      <c r="AH6" s="336"/>
      <c r="AI6" s="336"/>
      <c r="AJ6" s="336"/>
      <c r="AK6" s="336"/>
      <c r="AL6" s="336"/>
      <c r="AM6" s="336"/>
      <c r="AN6" s="38" t="s">
        <v>112</v>
      </c>
      <c r="AO6" s="38"/>
      <c r="AP6" s="39"/>
    </row>
    <row r="7" spans="1:42" ht="15" customHeight="1" thickBot="1" x14ac:dyDescent="0.25">
      <c r="A7" s="47"/>
      <c r="B7" s="48"/>
      <c r="C7" s="49"/>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50"/>
      <c r="AK7" s="48"/>
      <c r="AL7" s="49"/>
      <c r="AM7" s="48"/>
      <c r="AN7" s="38"/>
      <c r="AO7" s="38"/>
      <c r="AP7" s="39"/>
    </row>
    <row r="8" spans="1:42" ht="16.5" thickBot="1" x14ac:dyDescent="0.35">
      <c r="A8" s="47"/>
      <c r="B8" s="48"/>
      <c r="C8" s="79" t="s">
        <v>277</v>
      </c>
      <c r="D8" s="283"/>
      <c r="E8" s="284"/>
      <c r="F8" s="284"/>
      <c r="G8" s="284"/>
      <c r="H8" s="284"/>
      <c r="I8" s="284"/>
      <c r="J8" s="284"/>
      <c r="K8" s="284"/>
      <c r="L8" s="284"/>
      <c r="M8" s="284"/>
      <c r="N8" s="284"/>
      <c r="O8" s="285"/>
      <c r="P8" s="286" t="s">
        <v>28</v>
      </c>
      <c r="Q8" s="287"/>
      <c r="R8" s="287"/>
      <c r="S8" s="288"/>
      <c r="T8" s="283"/>
      <c r="U8" s="284"/>
      <c r="V8" s="284"/>
      <c r="W8" s="284"/>
      <c r="X8" s="284"/>
      <c r="Y8" s="284"/>
      <c r="Z8" s="284"/>
      <c r="AA8" s="284"/>
      <c r="AB8" s="284"/>
      <c r="AC8" s="285"/>
      <c r="AD8" s="51"/>
      <c r="AE8" s="51"/>
      <c r="AF8" s="51"/>
      <c r="AG8" s="51"/>
      <c r="AH8" s="51"/>
      <c r="AI8" s="52" t="s">
        <v>0</v>
      </c>
      <c r="AJ8" s="53"/>
      <c r="AK8" s="61"/>
      <c r="AL8" s="177"/>
      <c r="AM8" s="48"/>
      <c r="AN8" s="41"/>
      <c r="AO8" s="41"/>
      <c r="AP8" s="39"/>
    </row>
    <row r="9" spans="1:42" ht="9" customHeight="1" thickBot="1" x14ac:dyDescent="0.25">
      <c r="A9" s="47"/>
      <c r="B9" s="48"/>
      <c r="C9" s="49"/>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50"/>
      <c r="AK9" s="48"/>
      <c r="AL9" s="49"/>
      <c r="AM9" s="48"/>
      <c r="AN9" s="38"/>
      <c r="AO9" s="38"/>
      <c r="AP9" s="39"/>
    </row>
    <row r="10" spans="1:42" s="185" customFormat="1" ht="38.25" customHeight="1" thickBot="1" x14ac:dyDescent="0.25">
      <c r="A10" s="332" t="s">
        <v>25</v>
      </c>
      <c r="B10" s="365" t="s">
        <v>111</v>
      </c>
      <c r="C10" s="301" t="s">
        <v>1</v>
      </c>
      <c r="D10" s="304" t="s">
        <v>36</v>
      </c>
      <c r="E10" s="305"/>
      <c r="F10" s="305"/>
      <c r="G10" s="305"/>
      <c r="H10" s="305"/>
      <c r="I10" s="305"/>
      <c r="J10" s="305"/>
      <c r="K10" s="306"/>
      <c r="L10" s="307"/>
      <c r="M10" s="351" t="s">
        <v>37</v>
      </c>
      <c r="N10" s="352"/>
      <c r="O10" s="352"/>
      <c r="P10" s="352"/>
      <c r="Q10" s="353"/>
      <c r="R10" s="372" t="s">
        <v>38</v>
      </c>
      <c r="S10" s="305"/>
      <c r="T10" s="307"/>
      <c r="U10" s="372" t="s">
        <v>39</v>
      </c>
      <c r="V10" s="305"/>
      <c r="W10" s="307"/>
      <c r="X10" s="372" t="s">
        <v>40</v>
      </c>
      <c r="Y10" s="305"/>
      <c r="Z10" s="305"/>
      <c r="AA10" s="307"/>
      <c r="AB10" s="351" t="s">
        <v>30</v>
      </c>
      <c r="AC10" s="352"/>
      <c r="AD10" s="352"/>
      <c r="AE10" s="352"/>
      <c r="AF10" s="352"/>
      <c r="AG10" s="352"/>
      <c r="AH10" s="352"/>
      <c r="AI10" s="353"/>
      <c r="AJ10" s="358" t="s">
        <v>21</v>
      </c>
      <c r="AK10" s="332" t="s">
        <v>42</v>
      </c>
      <c r="AL10" s="329" t="s">
        <v>55</v>
      </c>
      <c r="AM10" s="332" t="s">
        <v>31</v>
      </c>
      <c r="AN10" s="187"/>
      <c r="AO10" s="317"/>
      <c r="AP10" s="317"/>
    </row>
    <row r="11" spans="1:42" s="185" customFormat="1" ht="49.5" customHeight="1" x14ac:dyDescent="0.2">
      <c r="A11" s="333"/>
      <c r="B11" s="366"/>
      <c r="C11" s="302"/>
      <c r="D11" s="369" t="s">
        <v>244</v>
      </c>
      <c r="E11" s="370"/>
      <c r="F11" s="371"/>
      <c r="G11" s="337" t="s">
        <v>250</v>
      </c>
      <c r="H11" s="289" t="s">
        <v>251</v>
      </c>
      <c r="I11" s="289" t="s">
        <v>6</v>
      </c>
      <c r="J11" s="289" t="s">
        <v>5</v>
      </c>
      <c r="K11" s="296" t="s">
        <v>4</v>
      </c>
      <c r="L11" s="291" t="s">
        <v>7</v>
      </c>
      <c r="M11" s="312" t="s">
        <v>8</v>
      </c>
      <c r="N11" s="339" t="s">
        <v>252</v>
      </c>
      <c r="O11" s="315" t="s">
        <v>9</v>
      </c>
      <c r="P11" s="308" t="s">
        <v>253</v>
      </c>
      <c r="Q11" s="291" t="s">
        <v>16</v>
      </c>
      <c r="R11" s="312" t="s">
        <v>10</v>
      </c>
      <c r="S11" s="314" t="s">
        <v>11</v>
      </c>
      <c r="T11" s="291" t="s">
        <v>17</v>
      </c>
      <c r="U11" s="368" t="s">
        <v>12</v>
      </c>
      <c r="V11" s="308" t="s">
        <v>157</v>
      </c>
      <c r="W11" s="291" t="s">
        <v>18</v>
      </c>
      <c r="X11" s="312" t="s">
        <v>13</v>
      </c>
      <c r="Y11" s="315" t="s">
        <v>14</v>
      </c>
      <c r="Z11" s="308" t="s">
        <v>15</v>
      </c>
      <c r="AA11" s="310" t="s">
        <v>19</v>
      </c>
      <c r="AB11" s="354">
        <v>1</v>
      </c>
      <c r="AC11" s="354">
        <v>2</v>
      </c>
      <c r="AD11" s="354">
        <v>3</v>
      </c>
      <c r="AE11" s="354">
        <v>4</v>
      </c>
      <c r="AF11" s="354">
        <v>5</v>
      </c>
      <c r="AG11" s="354">
        <v>6</v>
      </c>
      <c r="AH11" s="354">
        <v>7</v>
      </c>
      <c r="AI11" s="356" t="s">
        <v>53</v>
      </c>
      <c r="AJ11" s="359"/>
      <c r="AK11" s="333"/>
      <c r="AL11" s="330"/>
      <c r="AM11" s="333"/>
      <c r="AN11" s="187"/>
      <c r="AO11" s="317"/>
      <c r="AP11" s="317"/>
    </row>
    <row r="12" spans="1:42" s="185" customFormat="1" ht="50.25" customHeight="1" thickBot="1" x14ac:dyDescent="0.25">
      <c r="A12" s="334"/>
      <c r="B12" s="367"/>
      <c r="C12" s="303"/>
      <c r="D12" s="45" t="s">
        <v>2</v>
      </c>
      <c r="E12" s="46" t="s">
        <v>3</v>
      </c>
      <c r="F12" s="46" t="s">
        <v>243</v>
      </c>
      <c r="G12" s="338"/>
      <c r="H12" s="290"/>
      <c r="I12" s="290"/>
      <c r="J12" s="290"/>
      <c r="K12" s="297"/>
      <c r="L12" s="292"/>
      <c r="M12" s="313"/>
      <c r="N12" s="340"/>
      <c r="O12" s="316"/>
      <c r="P12" s="309"/>
      <c r="Q12" s="341"/>
      <c r="R12" s="313"/>
      <c r="S12" s="309"/>
      <c r="T12" s="341"/>
      <c r="U12" s="313"/>
      <c r="V12" s="309"/>
      <c r="W12" s="341"/>
      <c r="X12" s="313"/>
      <c r="Y12" s="340"/>
      <c r="Z12" s="309"/>
      <c r="AA12" s="311"/>
      <c r="AB12" s="355"/>
      <c r="AC12" s="355"/>
      <c r="AD12" s="355"/>
      <c r="AE12" s="355"/>
      <c r="AF12" s="355"/>
      <c r="AG12" s="355"/>
      <c r="AH12" s="355"/>
      <c r="AI12" s="357"/>
      <c r="AJ12" s="360"/>
      <c r="AK12" s="334"/>
      <c r="AL12" s="331"/>
      <c r="AM12" s="334"/>
      <c r="AN12" s="187"/>
      <c r="AO12" s="318"/>
      <c r="AP12" s="318"/>
    </row>
    <row r="13" spans="1:42" s="185" customFormat="1" ht="20.100000000000001" customHeight="1" x14ac:dyDescent="0.2">
      <c r="A13" s="182">
        <v>1</v>
      </c>
      <c r="B13" s="180">
        <f ca="1">INDIRECT("'P"&amp;A13&amp;"'!$N$11")</f>
        <v>0</v>
      </c>
      <c r="C13" s="181">
        <f ca="1">INDIRECT("'P"&amp;A13&amp;"'!$D$7")</f>
        <v>0</v>
      </c>
      <c r="D13" s="190">
        <f ca="1">INDIRECT("'P"&amp;A13&amp;"'!$K$30")</f>
        <v>0</v>
      </c>
      <c r="E13" s="191">
        <f ca="1">INDIRECT("'P"&amp;A13&amp;"'!$L$30")</f>
        <v>0</v>
      </c>
      <c r="F13" s="191">
        <f ca="1">INDIRECT("'P"&amp;A13&amp;"'!$M$30")</f>
        <v>0</v>
      </c>
      <c r="G13" s="191">
        <f ca="1">INDIRECT("'P"&amp;A13&amp;"'!$N$30")</f>
        <v>0</v>
      </c>
      <c r="H13" s="191">
        <f ca="1">INDIRECT("'P"&amp;A13&amp;"'!$O$30")</f>
        <v>0</v>
      </c>
      <c r="I13" s="191">
        <f ca="1">INDIRECT("'P"&amp;A13&amp;"'!$P$30")</f>
        <v>0</v>
      </c>
      <c r="J13" s="191">
        <f ca="1">INDIRECT("'P"&amp;A13&amp;"'!$Q$30")</f>
        <v>0</v>
      </c>
      <c r="K13" s="192">
        <f ca="1">INDIRECT("'P"&amp;A13&amp;"'!$R$30")</f>
        <v>0</v>
      </c>
      <c r="L13" s="67">
        <f ca="1">SUM(H13:K13)</f>
        <v>0</v>
      </c>
      <c r="M13" s="190">
        <f ca="1">INDIRECT("'P"&amp;A13&amp;"'!$G$54")</f>
        <v>0</v>
      </c>
      <c r="N13" s="190">
        <f ca="1">INDIRECT("'P"&amp;A13&amp;"'!$S$54")</f>
        <v>0</v>
      </c>
      <c r="O13" s="191">
        <f ca="1">INDIRECT("'P"&amp;A13&amp;"'!$G$78")</f>
        <v>0</v>
      </c>
      <c r="P13" s="191">
        <f ca="1">INDIRECT("'P"&amp;A13&amp;"'!$S$69")</f>
        <v>0</v>
      </c>
      <c r="Q13" s="67">
        <f ca="1">SUM(M13:P13)</f>
        <v>0</v>
      </c>
      <c r="R13" s="190">
        <f ca="1">INDIRECT("'P"&amp;A13&amp;"'!$G$69")</f>
        <v>0</v>
      </c>
      <c r="S13" s="192">
        <f ca="1">INDIRECT("'P"&amp;A13&amp;"'!$G$45")</f>
        <v>0</v>
      </c>
      <c r="T13" s="67">
        <f ca="1">SUM(R13:S13)</f>
        <v>0</v>
      </c>
      <c r="U13" s="190">
        <f ca="1">INDIRECT("'P"&amp;A13&amp;"'!$S$78")</f>
        <v>0</v>
      </c>
      <c r="V13" s="192">
        <f ca="1">INDIRECT("'P"&amp;A13&amp;"'!$S$45")</f>
        <v>0</v>
      </c>
      <c r="W13" s="67">
        <f ca="1">SUM(U13:V13)</f>
        <v>0</v>
      </c>
      <c r="X13" s="190">
        <f ca="1">INDIRECT("'P"&amp;A13&amp;"'!$S$60")</f>
        <v>0</v>
      </c>
      <c r="Y13" s="191">
        <f ca="1">INDIRECT("'P"&amp;A13&amp;"'!$G$84")</f>
        <v>0</v>
      </c>
      <c r="Z13" s="192">
        <f ca="1">INDIRECT("'P"&amp;A13&amp;"'!$G$60")</f>
        <v>0</v>
      </c>
      <c r="AA13" s="68">
        <f ca="1">SUM(X13:Z13)</f>
        <v>0</v>
      </c>
      <c r="AB13" s="193">
        <f ca="1">INDIRECT("'P"&amp;A13&amp;"'!$S$82")</f>
        <v>0</v>
      </c>
      <c r="AC13" s="194">
        <f ca="1">INDIRECT("'P"&amp;A13&amp;"'!$S$83")</f>
        <v>0</v>
      </c>
      <c r="AD13" s="194">
        <f ca="1">INDIRECT("'P"&amp;A13&amp;"'!$S$84")</f>
        <v>0</v>
      </c>
      <c r="AE13" s="194">
        <f ca="1">INDIRECT("'P"&amp;A13&amp;"'!$S$85")</f>
        <v>0</v>
      </c>
      <c r="AF13" s="194">
        <f ca="1">INDIRECT("'P"&amp;A13&amp;"'!$S$86")</f>
        <v>0</v>
      </c>
      <c r="AG13" s="194">
        <f ca="1">INDIRECT("'P"&amp;A13&amp;"'!$S$87")</f>
        <v>0</v>
      </c>
      <c r="AH13" s="195">
        <f ca="1">INDIRECT("'P"&amp;A13&amp;"'!$S$88")</f>
        <v>0</v>
      </c>
      <c r="AI13" s="69">
        <f ca="1">SUM(AB13:AH13)</f>
        <v>0</v>
      </c>
      <c r="AJ13" s="70">
        <f ca="1">(L13+Q13+T13+W13+AA13+AI13)</f>
        <v>0</v>
      </c>
      <c r="AK13" s="183">
        <f ca="1">INDIRECT("'P"&amp;A13&amp;"'!$D$9")</f>
        <v>0</v>
      </c>
      <c r="AL13" s="178">
        <f ca="1">INDIRECT("'P"&amp;A13&amp;"'!$N$7")</f>
        <v>0</v>
      </c>
      <c r="AM13" s="66">
        <f ca="1">INDIRECT("'P"&amp;A13&amp;"'!$D$11")</f>
        <v>0</v>
      </c>
      <c r="AN13" s="184"/>
      <c r="AO13" s="317"/>
      <c r="AP13" s="317"/>
    </row>
    <row r="14" spans="1:42" s="185" customFormat="1" ht="20.100000000000001" customHeight="1" x14ac:dyDescent="0.2">
      <c r="A14" s="186">
        <v>2</v>
      </c>
      <c r="B14" s="180">
        <f t="shared" ref="B14:B52" ca="1" si="0">INDIRECT("'P"&amp;A14&amp;"'!$N$11")</f>
        <v>0</v>
      </c>
      <c r="C14" s="181">
        <f t="shared" ref="C14:C52" ca="1" si="1">INDIRECT("'P"&amp;A14&amp;"'!$D$7")</f>
        <v>0</v>
      </c>
      <c r="D14" s="190">
        <f t="shared" ref="D14:D52" ca="1" si="2">INDIRECT("'P"&amp;A14&amp;"'!$K$30")</f>
        <v>0</v>
      </c>
      <c r="E14" s="191">
        <f t="shared" ref="E14:E52" ca="1" si="3">INDIRECT("'P"&amp;A14&amp;"'!$L$30")</f>
        <v>0</v>
      </c>
      <c r="F14" s="191">
        <f t="shared" ref="F14:F52" ca="1" si="4">INDIRECT("'P"&amp;A14&amp;"'!$M$30")</f>
        <v>0</v>
      </c>
      <c r="G14" s="191">
        <f t="shared" ref="G14:G52" ca="1" si="5">INDIRECT("'P"&amp;A14&amp;"'!$N$30")</f>
        <v>0</v>
      </c>
      <c r="H14" s="191">
        <f t="shared" ref="H14:H52" ca="1" si="6">INDIRECT("'P"&amp;A14&amp;"'!$O$30")</f>
        <v>0</v>
      </c>
      <c r="I14" s="191">
        <f t="shared" ref="I14:I52" ca="1" si="7">INDIRECT("'P"&amp;A14&amp;"'!$P$30")</f>
        <v>0</v>
      </c>
      <c r="J14" s="191">
        <f t="shared" ref="J14:J52" ca="1" si="8">INDIRECT("'P"&amp;A14&amp;"'!$Q$30")</f>
        <v>0</v>
      </c>
      <c r="K14" s="192">
        <f t="shared" ref="K14:K52" ca="1" si="9">INDIRECT("'P"&amp;A14&amp;"'!$R$30")</f>
        <v>0</v>
      </c>
      <c r="L14" s="67">
        <f t="shared" ref="L14:L52" ca="1" si="10">SUM(H14:K14)</f>
        <v>0</v>
      </c>
      <c r="M14" s="190">
        <f t="shared" ref="M14:M52" ca="1" si="11">INDIRECT("'P"&amp;A14&amp;"'!$G$54")</f>
        <v>0</v>
      </c>
      <c r="N14" s="190">
        <f t="shared" ref="N14:N52" ca="1" si="12">INDIRECT("'P"&amp;A14&amp;"'!$S$54")</f>
        <v>0</v>
      </c>
      <c r="O14" s="191">
        <f t="shared" ref="O14:O52" ca="1" si="13">INDIRECT("'P"&amp;A14&amp;"'!$G$78")</f>
        <v>0</v>
      </c>
      <c r="P14" s="191">
        <f t="shared" ref="P14:P52" ca="1" si="14">INDIRECT("'P"&amp;A14&amp;"'!$S$69")</f>
        <v>0</v>
      </c>
      <c r="Q14" s="67">
        <f t="shared" ref="Q14:Q52" ca="1" si="15">SUM(M14:P14)</f>
        <v>0</v>
      </c>
      <c r="R14" s="190">
        <f t="shared" ref="R14:R52" ca="1" si="16">INDIRECT("'P"&amp;A14&amp;"'!$G$69")</f>
        <v>0</v>
      </c>
      <c r="S14" s="192">
        <f t="shared" ref="S14:S52" ca="1" si="17">INDIRECT("'P"&amp;A14&amp;"'!$G$45")</f>
        <v>0</v>
      </c>
      <c r="T14" s="67">
        <f t="shared" ref="T14:T52" ca="1" si="18">SUM(R14:S14)</f>
        <v>0</v>
      </c>
      <c r="U14" s="190">
        <f t="shared" ref="U14:U52" ca="1" si="19">INDIRECT("'P"&amp;A14&amp;"'!$S$78")</f>
        <v>0</v>
      </c>
      <c r="V14" s="192">
        <f t="shared" ref="V14:V52" ca="1" si="20">INDIRECT("'P"&amp;A14&amp;"'!$S$45")</f>
        <v>0</v>
      </c>
      <c r="W14" s="67">
        <f t="shared" ref="W14:W52" ca="1" si="21">SUM(U14:V14)</f>
        <v>0</v>
      </c>
      <c r="X14" s="190">
        <f t="shared" ref="X14:X52" ca="1" si="22">INDIRECT("'P"&amp;A14&amp;"'!$S$60")</f>
        <v>0</v>
      </c>
      <c r="Y14" s="191">
        <f t="shared" ref="Y14:Y52" ca="1" si="23">INDIRECT("'P"&amp;A14&amp;"'!$G$84")</f>
        <v>0</v>
      </c>
      <c r="Z14" s="192">
        <f t="shared" ref="Z14:Z52" ca="1" si="24">INDIRECT("'P"&amp;A14&amp;"'!$G$60")</f>
        <v>0</v>
      </c>
      <c r="AA14" s="68">
        <f t="shared" ref="AA14:AA52" ca="1" si="25">SUM(X14:Z14)</f>
        <v>0</v>
      </c>
      <c r="AB14" s="193">
        <f t="shared" ref="AB14:AB52" ca="1" si="26">INDIRECT("'P"&amp;A14&amp;"'!$S$82")</f>
        <v>0</v>
      </c>
      <c r="AC14" s="194">
        <f t="shared" ref="AC14:AC52" ca="1" si="27">INDIRECT("'P"&amp;A14&amp;"'!$S$83")</f>
        <v>0</v>
      </c>
      <c r="AD14" s="194">
        <f t="shared" ref="AD14:AD52" ca="1" si="28">INDIRECT("'P"&amp;A14&amp;"'!$S$84")</f>
        <v>0</v>
      </c>
      <c r="AE14" s="194">
        <f t="shared" ref="AE14:AE52" ca="1" si="29">INDIRECT("'P"&amp;A14&amp;"'!$S$85")</f>
        <v>0</v>
      </c>
      <c r="AF14" s="194">
        <f t="shared" ref="AF14:AF52" ca="1" si="30">INDIRECT("'P"&amp;A14&amp;"'!$S$86")</f>
        <v>0</v>
      </c>
      <c r="AG14" s="194">
        <f t="shared" ref="AG14:AG52" ca="1" si="31">INDIRECT("'P"&amp;A14&amp;"'!$S$87")</f>
        <v>0</v>
      </c>
      <c r="AH14" s="195">
        <f t="shared" ref="AH14:AH52" ca="1" si="32">INDIRECT("'P"&amp;A14&amp;"'!$S$88")</f>
        <v>0</v>
      </c>
      <c r="AI14" s="69">
        <f t="shared" ref="AI14:AI52" ca="1" si="33">SUM(AB14:AH14)</f>
        <v>0</v>
      </c>
      <c r="AJ14" s="70">
        <f t="shared" ref="AJ14:AJ52" ca="1" si="34">(L14+Q14+T14+W14+AA14+AI14)</f>
        <v>0</v>
      </c>
      <c r="AK14" s="183">
        <f t="shared" ref="AK14:AK52" ca="1" si="35">INDIRECT("'P"&amp;A14&amp;"'!$D$9")</f>
        <v>0</v>
      </c>
      <c r="AL14" s="178">
        <f t="shared" ref="AL14:AL52" ca="1" si="36">INDIRECT("'P"&amp;A14&amp;"'!$N$7")</f>
        <v>0</v>
      </c>
      <c r="AM14" s="66">
        <f t="shared" ref="AM14:AM52" ca="1" si="37">INDIRECT("'P"&amp;A14&amp;"'!$D$11")</f>
        <v>0</v>
      </c>
      <c r="AN14" s="184"/>
      <c r="AO14" s="187"/>
      <c r="AP14" s="187"/>
    </row>
    <row r="15" spans="1:42" s="185" customFormat="1" ht="20.100000000000001" customHeight="1" x14ac:dyDescent="0.2">
      <c r="A15" s="186">
        <v>3</v>
      </c>
      <c r="B15" s="180">
        <f t="shared" ca="1" si="0"/>
        <v>0</v>
      </c>
      <c r="C15" s="181">
        <f t="shared" ca="1" si="1"/>
        <v>0</v>
      </c>
      <c r="D15" s="190">
        <f t="shared" ca="1" si="2"/>
        <v>0</v>
      </c>
      <c r="E15" s="191">
        <f t="shared" ca="1" si="3"/>
        <v>0</v>
      </c>
      <c r="F15" s="191">
        <f t="shared" ca="1" si="4"/>
        <v>0</v>
      </c>
      <c r="G15" s="191">
        <f t="shared" ca="1" si="5"/>
        <v>0</v>
      </c>
      <c r="H15" s="191">
        <f t="shared" ca="1" si="6"/>
        <v>0</v>
      </c>
      <c r="I15" s="191">
        <f t="shared" ca="1" si="7"/>
        <v>0</v>
      </c>
      <c r="J15" s="191">
        <f t="shared" ca="1" si="8"/>
        <v>0</v>
      </c>
      <c r="K15" s="192">
        <f t="shared" ca="1" si="9"/>
        <v>0</v>
      </c>
      <c r="L15" s="67">
        <f t="shared" ca="1" si="10"/>
        <v>0</v>
      </c>
      <c r="M15" s="190">
        <f t="shared" ca="1" si="11"/>
        <v>0</v>
      </c>
      <c r="N15" s="190">
        <f t="shared" ca="1" si="12"/>
        <v>0</v>
      </c>
      <c r="O15" s="191">
        <f t="shared" ca="1" si="13"/>
        <v>0</v>
      </c>
      <c r="P15" s="191">
        <f t="shared" ca="1" si="14"/>
        <v>0</v>
      </c>
      <c r="Q15" s="67">
        <f t="shared" ca="1" si="15"/>
        <v>0</v>
      </c>
      <c r="R15" s="190">
        <f t="shared" ca="1" si="16"/>
        <v>0</v>
      </c>
      <c r="S15" s="192">
        <f t="shared" ca="1" si="17"/>
        <v>0</v>
      </c>
      <c r="T15" s="67">
        <f t="shared" ca="1" si="18"/>
        <v>0</v>
      </c>
      <c r="U15" s="190">
        <f t="shared" ca="1" si="19"/>
        <v>0</v>
      </c>
      <c r="V15" s="192">
        <f t="shared" ca="1" si="20"/>
        <v>0</v>
      </c>
      <c r="W15" s="67">
        <f t="shared" ca="1" si="21"/>
        <v>0</v>
      </c>
      <c r="X15" s="190">
        <f t="shared" ca="1" si="22"/>
        <v>0</v>
      </c>
      <c r="Y15" s="191">
        <f t="shared" ca="1" si="23"/>
        <v>0</v>
      </c>
      <c r="Z15" s="192">
        <f t="shared" ca="1" si="24"/>
        <v>0</v>
      </c>
      <c r="AA15" s="68">
        <f t="shared" ca="1" si="25"/>
        <v>0</v>
      </c>
      <c r="AB15" s="193">
        <f t="shared" ca="1" si="26"/>
        <v>0</v>
      </c>
      <c r="AC15" s="194">
        <f t="shared" ca="1" si="27"/>
        <v>0</v>
      </c>
      <c r="AD15" s="194">
        <f t="shared" ca="1" si="28"/>
        <v>0</v>
      </c>
      <c r="AE15" s="194">
        <f t="shared" ca="1" si="29"/>
        <v>0</v>
      </c>
      <c r="AF15" s="194">
        <f t="shared" ca="1" si="30"/>
        <v>0</v>
      </c>
      <c r="AG15" s="194">
        <f t="shared" ca="1" si="31"/>
        <v>0</v>
      </c>
      <c r="AH15" s="195">
        <f t="shared" ca="1" si="32"/>
        <v>0</v>
      </c>
      <c r="AI15" s="69">
        <f t="shared" ca="1" si="33"/>
        <v>0</v>
      </c>
      <c r="AJ15" s="70">
        <f t="shared" ca="1" si="34"/>
        <v>0</v>
      </c>
      <c r="AK15" s="183">
        <f t="shared" ca="1" si="35"/>
        <v>0</v>
      </c>
      <c r="AL15" s="178">
        <f t="shared" ca="1" si="36"/>
        <v>0</v>
      </c>
      <c r="AM15" s="66">
        <f t="shared" ca="1" si="37"/>
        <v>0</v>
      </c>
      <c r="AN15" s="184"/>
      <c r="AO15" s="187"/>
      <c r="AP15" s="187"/>
    </row>
    <row r="16" spans="1:42" s="185" customFormat="1" ht="20.100000000000001" customHeight="1" x14ac:dyDescent="0.2">
      <c r="A16" s="186">
        <v>4</v>
      </c>
      <c r="B16" s="180">
        <f t="shared" ca="1" si="0"/>
        <v>0</v>
      </c>
      <c r="C16" s="181">
        <f t="shared" ca="1" si="1"/>
        <v>0</v>
      </c>
      <c r="D16" s="190">
        <f t="shared" ca="1" si="2"/>
        <v>0</v>
      </c>
      <c r="E16" s="191">
        <f t="shared" ca="1" si="3"/>
        <v>0</v>
      </c>
      <c r="F16" s="191">
        <f t="shared" ca="1" si="4"/>
        <v>0</v>
      </c>
      <c r="G16" s="191">
        <f t="shared" ca="1" si="5"/>
        <v>0</v>
      </c>
      <c r="H16" s="191">
        <f t="shared" ca="1" si="6"/>
        <v>0</v>
      </c>
      <c r="I16" s="191">
        <f t="shared" ca="1" si="7"/>
        <v>0</v>
      </c>
      <c r="J16" s="191">
        <f t="shared" ca="1" si="8"/>
        <v>0</v>
      </c>
      <c r="K16" s="192">
        <f t="shared" ca="1" si="9"/>
        <v>0</v>
      </c>
      <c r="L16" s="67">
        <f t="shared" ca="1" si="10"/>
        <v>0</v>
      </c>
      <c r="M16" s="190">
        <f t="shared" ca="1" si="11"/>
        <v>0</v>
      </c>
      <c r="N16" s="190">
        <f t="shared" ca="1" si="12"/>
        <v>0</v>
      </c>
      <c r="O16" s="191">
        <f t="shared" ca="1" si="13"/>
        <v>0</v>
      </c>
      <c r="P16" s="191">
        <f t="shared" ca="1" si="14"/>
        <v>0</v>
      </c>
      <c r="Q16" s="67">
        <f t="shared" ca="1" si="15"/>
        <v>0</v>
      </c>
      <c r="R16" s="190">
        <f t="shared" ca="1" si="16"/>
        <v>0</v>
      </c>
      <c r="S16" s="192">
        <f t="shared" ca="1" si="17"/>
        <v>0</v>
      </c>
      <c r="T16" s="67">
        <f t="shared" ca="1" si="18"/>
        <v>0</v>
      </c>
      <c r="U16" s="190">
        <f t="shared" ca="1" si="19"/>
        <v>0</v>
      </c>
      <c r="V16" s="192">
        <f t="shared" ca="1" si="20"/>
        <v>0</v>
      </c>
      <c r="W16" s="67">
        <f t="shared" ca="1" si="21"/>
        <v>0</v>
      </c>
      <c r="X16" s="190">
        <f t="shared" ca="1" si="22"/>
        <v>0</v>
      </c>
      <c r="Y16" s="191">
        <f t="shared" ca="1" si="23"/>
        <v>0</v>
      </c>
      <c r="Z16" s="192">
        <f t="shared" ca="1" si="24"/>
        <v>0</v>
      </c>
      <c r="AA16" s="68">
        <f t="shared" ca="1" si="25"/>
        <v>0</v>
      </c>
      <c r="AB16" s="193">
        <f t="shared" ca="1" si="26"/>
        <v>0</v>
      </c>
      <c r="AC16" s="194">
        <f t="shared" ca="1" si="27"/>
        <v>0</v>
      </c>
      <c r="AD16" s="194">
        <f t="shared" ca="1" si="28"/>
        <v>0</v>
      </c>
      <c r="AE16" s="194">
        <f t="shared" ca="1" si="29"/>
        <v>0</v>
      </c>
      <c r="AF16" s="194">
        <f t="shared" ca="1" si="30"/>
        <v>0</v>
      </c>
      <c r="AG16" s="194">
        <f t="shared" ca="1" si="31"/>
        <v>0</v>
      </c>
      <c r="AH16" s="195">
        <f t="shared" ca="1" si="32"/>
        <v>0</v>
      </c>
      <c r="AI16" s="69">
        <f t="shared" ca="1" si="33"/>
        <v>0</v>
      </c>
      <c r="AJ16" s="70">
        <f t="shared" ca="1" si="34"/>
        <v>0</v>
      </c>
      <c r="AK16" s="183">
        <f t="shared" ca="1" si="35"/>
        <v>0</v>
      </c>
      <c r="AL16" s="178">
        <f t="shared" ca="1" si="36"/>
        <v>0</v>
      </c>
      <c r="AM16" s="66">
        <f t="shared" ca="1" si="37"/>
        <v>0</v>
      </c>
      <c r="AN16" s="184"/>
      <c r="AO16" s="187"/>
      <c r="AP16" s="187"/>
    </row>
    <row r="17" spans="1:42" s="185" customFormat="1" ht="20.100000000000001" customHeight="1" x14ac:dyDescent="0.2">
      <c r="A17" s="186">
        <v>5</v>
      </c>
      <c r="B17" s="180">
        <f t="shared" ca="1" si="0"/>
        <v>0</v>
      </c>
      <c r="C17" s="181">
        <f t="shared" ca="1" si="1"/>
        <v>0</v>
      </c>
      <c r="D17" s="190">
        <f t="shared" ca="1" si="2"/>
        <v>0</v>
      </c>
      <c r="E17" s="191">
        <f t="shared" ca="1" si="3"/>
        <v>0</v>
      </c>
      <c r="F17" s="191">
        <f t="shared" ca="1" si="4"/>
        <v>0</v>
      </c>
      <c r="G17" s="191">
        <f t="shared" ca="1" si="5"/>
        <v>0</v>
      </c>
      <c r="H17" s="191">
        <f t="shared" ca="1" si="6"/>
        <v>0</v>
      </c>
      <c r="I17" s="191">
        <f t="shared" ca="1" si="7"/>
        <v>0</v>
      </c>
      <c r="J17" s="191">
        <f t="shared" ca="1" si="8"/>
        <v>0</v>
      </c>
      <c r="K17" s="192">
        <f t="shared" ca="1" si="9"/>
        <v>0</v>
      </c>
      <c r="L17" s="67">
        <f t="shared" ca="1" si="10"/>
        <v>0</v>
      </c>
      <c r="M17" s="190">
        <f t="shared" ca="1" si="11"/>
        <v>0</v>
      </c>
      <c r="N17" s="190">
        <f t="shared" ca="1" si="12"/>
        <v>0</v>
      </c>
      <c r="O17" s="191">
        <f t="shared" ca="1" si="13"/>
        <v>0</v>
      </c>
      <c r="P17" s="191">
        <f t="shared" ca="1" si="14"/>
        <v>0</v>
      </c>
      <c r="Q17" s="67">
        <f t="shared" ca="1" si="15"/>
        <v>0</v>
      </c>
      <c r="R17" s="190">
        <f t="shared" ca="1" si="16"/>
        <v>0</v>
      </c>
      <c r="S17" s="192">
        <f t="shared" ca="1" si="17"/>
        <v>0</v>
      </c>
      <c r="T17" s="67">
        <f t="shared" ca="1" si="18"/>
        <v>0</v>
      </c>
      <c r="U17" s="190">
        <f t="shared" ca="1" si="19"/>
        <v>0</v>
      </c>
      <c r="V17" s="192">
        <f t="shared" ca="1" si="20"/>
        <v>0</v>
      </c>
      <c r="W17" s="67">
        <f t="shared" ca="1" si="21"/>
        <v>0</v>
      </c>
      <c r="X17" s="190">
        <f t="shared" ca="1" si="22"/>
        <v>0</v>
      </c>
      <c r="Y17" s="191">
        <f t="shared" ca="1" si="23"/>
        <v>0</v>
      </c>
      <c r="Z17" s="192">
        <f t="shared" ca="1" si="24"/>
        <v>0</v>
      </c>
      <c r="AA17" s="68">
        <f t="shared" ca="1" si="25"/>
        <v>0</v>
      </c>
      <c r="AB17" s="193">
        <f t="shared" ca="1" si="26"/>
        <v>0</v>
      </c>
      <c r="AC17" s="194">
        <f t="shared" ca="1" si="27"/>
        <v>0</v>
      </c>
      <c r="AD17" s="194">
        <f t="shared" ca="1" si="28"/>
        <v>0</v>
      </c>
      <c r="AE17" s="194">
        <f t="shared" ca="1" si="29"/>
        <v>0</v>
      </c>
      <c r="AF17" s="194">
        <f t="shared" ca="1" si="30"/>
        <v>0</v>
      </c>
      <c r="AG17" s="194">
        <f t="shared" ca="1" si="31"/>
        <v>0</v>
      </c>
      <c r="AH17" s="195">
        <f t="shared" ca="1" si="32"/>
        <v>0</v>
      </c>
      <c r="AI17" s="69">
        <f t="shared" ca="1" si="33"/>
        <v>0</v>
      </c>
      <c r="AJ17" s="70">
        <f t="shared" ca="1" si="34"/>
        <v>0</v>
      </c>
      <c r="AK17" s="183">
        <f t="shared" ca="1" si="35"/>
        <v>0</v>
      </c>
      <c r="AL17" s="178">
        <f t="shared" ca="1" si="36"/>
        <v>0</v>
      </c>
      <c r="AM17" s="66">
        <f t="shared" ca="1" si="37"/>
        <v>0</v>
      </c>
      <c r="AN17" s="184"/>
      <c r="AO17" s="187"/>
      <c r="AP17" s="187"/>
    </row>
    <row r="18" spans="1:42" s="185" customFormat="1" ht="20.100000000000001" customHeight="1" x14ac:dyDescent="0.2">
      <c r="A18" s="186">
        <v>6</v>
      </c>
      <c r="B18" s="180">
        <f t="shared" ca="1" si="0"/>
        <v>0</v>
      </c>
      <c r="C18" s="181">
        <f t="shared" ca="1" si="1"/>
        <v>0</v>
      </c>
      <c r="D18" s="190">
        <f t="shared" ca="1" si="2"/>
        <v>0</v>
      </c>
      <c r="E18" s="191">
        <f t="shared" ca="1" si="3"/>
        <v>0</v>
      </c>
      <c r="F18" s="191">
        <f t="shared" ca="1" si="4"/>
        <v>0</v>
      </c>
      <c r="G18" s="191">
        <f t="shared" ca="1" si="5"/>
        <v>0</v>
      </c>
      <c r="H18" s="191">
        <f t="shared" ca="1" si="6"/>
        <v>0</v>
      </c>
      <c r="I18" s="191">
        <f t="shared" ca="1" si="7"/>
        <v>0</v>
      </c>
      <c r="J18" s="191">
        <f t="shared" ca="1" si="8"/>
        <v>0</v>
      </c>
      <c r="K18" s="192">
        <f t="shared" ca="1" si="9"/>
        <v>0</v>
      </c>
      <c r="L18" s="67">
        <f t="shared" ca="1" si="10"/>
        <v>0</v>
      </c>
      <c r="M18" s="190">
        <f t="shared" ca="1" si="11"/>
        <v>0</v>
      </c>
      <c r="N18" s="190">
        <f t="shared" ca="1" si="12"/>
        <v>0</v>
      </c>
      <c r="O18" s="191">
        <f t="shared" ca="1" si="13"/>
        <v>0</v>
      </c>
      <c r="P18" s="191">
        <f t="shared" ca="1" si="14"/>
        <v>0</v>
      </c>
      <c r="Q18" s="67">
        <f t="shared" ca="1" si="15"/>
        <v>0</v>
      </c>
      <c r="R18" s="190">
        <f t="shared" ca="1" si="16"/>
        <v>0</v>
      </c>
      <c r="S18" s="192">
        <f t="shared" ca="1" si="17"/>
        <v>0</v>
      </c>
      <c r="T18" s="67">
        <f t="shared" ca="1" si="18"/>
        <v>0</v>
      </c>
      <c r="U18" s="190">
        <f t="shared" ca="1" si="19"/>
        <v>0</v>
      </c>
      <c r="V18" s="192">
        <f t="shared" ca="1" si="20"/>
        <v>0</v>
      </c>
      <c r="W18" s="67">
        <f t="shared" ca="1" si="21"/>
        <v>0</v>
      </c>
      <c r="X18" s="190">
        <f t="shared" ca="1" si="22"/>
        <v>0</v>
      </c>
      <c r="Y18" s="191">
        <f t="shared" ca="1" si="23"/>
        <v>0</v>
      </c>
      <c r="Z18" s="192">
        <f t="shared" ca="1" si="24"/>
        <v>0</v>
      </c>
      <c r="AA18" s="68">
        <f t="shared" ca="1" si="25"/>
        <v>0</v>
      </c>
      <c r="AB18" s="193">
        <f t="shared" ca="1" si="26"/>
        <v>0</v>
      </c>
      <c r="AC18" s="194">
        <f t="shared" ca="1" si="27"/>
        <v>0</v>
      </c>
      <c r="AD18" s="194">
        <f t="shared" ca="1" si="28"/>
        <v>0</v>
      </c>
      <c r="AE18" s="194">
        <f t="shared" ca="1" si="29"/>
        <v>0</v>
      </c>
      <c r="AF18" s="194">
        <f t="shared" ca="1" si="30"/>
        <v>0</v>
      </c>
      <c r="AG18" s="194">
        <f t="shared" ca="1" si="31"/>
        <v>0</v>
      </c>
      <c r="AH18" s="195">
        <f t="shared" ca="1" si="32"/>
        <v>0</v>
      </c>
      <c r="AI18" s="69">
        <f t="shared" ca="1" si="33"/>
        <v>0</v>
      </c>
      <c r="AJ18" s="70">
        <f t="shared" ca="1" si="34"/>
        <v>0</v>
      </c>
      <c r="AK18" s="183">
        <f t="shared" ca="1" si="35"/>
        <v>0</v>
      </c>
      <c r="AL18" s="178">
        <f t="shared" ca="1" si="36"/>
        <v>0</v>
      </c>
      <c r="AM18" s="66">
        <f t="shared" ca="1" si="37"/>
        <v>0</v>
      </c>
      <c r="AN18" s="184"/>
      <c r="AO18" s="187"/>
      <c r="AP18" s="187"/>
    </row>
    <row r="19" spans="1:42" s="185" customFormat="1" ht="20.100000000000001" customHeight="1" x14ac:dyDescent="0.2">
      <c r="A19" s="186">
        <v>7</v>
      </c>
      <c r="B19" s="180">
        <f t="shared" ca="1" si="0"/>
        <v>0</v>
      </c>
      <c r="C19" s="181">
        <f t="shared" ca="1" si="1"/>
        <v>0</v>
      </c>
      <c r="D19" s="190">
        <f t="shared" ca="1" si="2"/>
        <v>0</v>
      </c>
      <c r="E19" s="191">
        <f t="shared" ca="1" si="3"/>
        <v>0</v>
      </c>
      <c r="F19" s="191">
        <f t="shared" ca="1" si="4"/>
        <v>0</v>
      </c>
      <c r="G19" s="191">
        <f t="shared" ca="1" si="5"/>
        <v>0</v>
      </c>
      <c r="H19" s="191">
        <f t="shared" ca="1" si="6"/>
        <v>0</v>
      </c>
      <c r="I19" s="191">
        <f t="shared" ca="1" si="7"/>
        <v>0</v>
      </c>
      <c r="J19" s="191">
        <f t="shared" ca="1" si="8"/>
        <v>0</v>
      </c>
      <c r="K19" s="192">
        <f t="shared" ca="1" si="9"/>
        <v>0</v>
      </c>
      <c r="L19" s="67">
        <f t="shared" ca="1" si="10"/>
        <v>0</v>
      </c>
      <c r="M19" s="190">
        <f t="shared" ca="1" si="11"/>
        <v>0</v>
      </c>
      <c r="N19" s="190">
        <f t="shared" ca="1" si="12"/>
        <v>0</v>
      </c>
      <c r="O19" s="191">
        <f t="shared" ca="1" si="13"/>
        <v>0</v>
      </c>
      <c r="P19" s="191">
        <f t="shared" ca="1" si="14"/>
        <v>0</v>
      </c>
      <c r="Q19" s="67">
        <f t="shared" ca="1" si="15"/>
        <v>0</v>
      </c>
      <c r="R19" s="190">
        <f t="shared" ca="1" si="16"/>
        <v>0</v>
      </c>
      <c r="S19" s="192">
        <f t="shared" ca="1" si="17"/>
        <v>0</v>
      </c>
      <c r="T19" s="67">
        <f t="shared" ca="1" si="18"/>
        <v>0</v>
      </c>
      <c r="U19" s="190">
        <f t="shared" ca="1" si="19"/>
        <v>0</v>
      </c>
      <c r="V19" s="192">
        <f t="shared" ca="1" si="20"/>
        <v>0</v>
      </c>
      <c r="W19" s="67">
        <f t="shared" ca="1" si="21"/>
        <v>0</v>
      </c>
      <c r="X19" s="190">
        <f t="shared" ca="1" si="22"/>
        <v>0</v>
      </c>
      <c r="Y19" s="191">
        <f t="shared" ca="1" si="23"/>
        <v>0</v>
      </c>
      <c r="Z19" s="192">
        <f t="shared" ca="1" si="24"/>
        <v>0</v>
      </c>
      <c r="AA19" s="68">
        <f t="shared" ca="1" si="25"/>
        <v>0</v>
      </c>
      <c r="AB19" s="193">
        <f t="shared" ca="1" si="26"/>
        <v>0</v>
      </c>
      <c r="AC19" s="194">
        <f t="shared" ca="1" si="27"/>
        <v>0</v>
      </c>
      <c r="AD19" s="194">
        <f t="shared" ca="1" si="28"/>
        <v>0</v>
      </c>
      <c r="AE19" s="194">
        <f t="shared" ca="1" si="29"/>
        <v>0</v>
      </c>
      <c r="AF19" s="194">
        <f t="shared" ca="1" si="30"/>
        <v>0</v>
      </c>
      <c r="AG19" s="194">
        <f t="shared" ca="1" si="31"/>
        <v>0</v>
      </c>
      <c r="AH19" s="195">
        <f t="shared" ca="1" si="32"/>
        <v>0</v>
      </c>
      <c r="AI19" s="69">
        <f t="shared" ca="1" si="33"/>
        <v>0</v>
      </c>
      <c r="AJ19" s="70">
        <f t="shared" ca="1" si="34"/>
        <v>0</v>
      </c>
      <c r="AK19" s="183">
        <f t="shared" ca="1" si="35"/>
        <v>0</v>
      </c>
      <c r="AL19" s="178">
        <f t="shared" ca="1" si="36"/>
        <v>0</v>
      </c>
      <c r="AM19" s="66">
        <f t="shared" ca="1" si="37"/>
        <v>0</v>
      </c>
      <c r="AN19" s="184"/>
      <c r="AO19" s="187"/>
      <c r="AP19" s="187"/>
    </row>
    <row r="20" spans="1:42" s="185" customFormat="1" ht="20.100000000000001" customHeight="1" x14ac:dyDescent="0.2">
      <c r="A20" s="186">
        <v>8</v>
      </c>
      <c r="B20" s="180">
        <f t="shared" ca="1" si="0"/>
        <v>0</v>
      </c>
      <c r="C20" s="181">
        <f t="shared" ca="1" si="1"/>
        <v>0</v>
      </c>
      <c r="D20" s="190">
        <f t="shared" ca="1" si="2"/>
        <v>0</v>
      </c>
      <c r="E20" s="191">
        <f t="shared" ca="1" si="3"/>
        <v>0</v>
      </c>
      <c r="F20" s="191">
        <f t="shared" ca="1" si="4"/>
        <v>0</v>
      </c>
      <c r="G20" s="191">
        <f t="shared" ca="1" si="5"/>
        <v>0</v>
      </c>
      <c r="H20" s="191">
        <f t="shared" ca="1" si="6"/>
        <v>0</v>
      </c>
      <c r="I20" s="191">
        <f t="shared" ca="1" si="7"/>
        <v>0</v>
      </c>
      <c r="J20" s="191">
        <f t="shared" ca="1" si="8"/>
        <v>0</v>
      </c>
      <c r="K20" s="192">
        <f t="shared" ca="1" si="9"/>
        <v>0</v>
      </c>
      <c r="L20" s="67">
        <f t="shared" ca="1" si="10"/>
        <v>0</v>
      </c>
      <c r="M20" s="190">
        <f t="shared" ca="1" si="11"/>
        <v>0</v>
      </c>
      <c r="N20" s="190">
        <f t="shared" ca="1" si="12"/>
        <v>0</v>
      </c>
      <c r="O20" s="191">
        <f t="shared" ca="1" si="13"/>
        <v>0</v>
      </c>
      <c r="P20" s="191">
        <f t="shared" ca="1" si="14"/>
        <v>0</v>
      </c>
      <c r="Q20" s="67">
        <f t="shared" ca="1" si="15"/>
        <v>0</v>
      </c>
      <c r="R20" s="190">
        <f t="shared" ca="1" si="16"/>
        <v>0</v>
      </c>
      <c r="S20" s="192">
        <f t="shared" ca="1" si="17"/>
        <v>0</v>
      </c>
      <c r="T20" s="67">
        <f t="shared" ca="1" si="18"/>
        <v>0</v>
      </c>
      <c r="U20" s="190">
        <f t="shared" ca="1" si="19"/>
        <v>0</v>
      </c>
      <c r="V20" s="192">
        <f t="shared" ca="1" si="20"/>
        <v>0</v>
      </c>
      <c r="W20" s="67">
        <f t="shared" ca="1" si="21"/>
        <v>0</v>
      </c>
      <c r="X20" s="190">
        <f t="shared" ca="1" si="22"/>
        <v>0</v>
      </c>
      <c r="Y20" s="191">
        <f t="shared" ca="1" si="23"/>
        <v>0</v>
      </c>
      <c r="Z20" s="192">
        <f t="shared" ca="1" si="24"/>
        <v>0</v>
      </c>
      <c r="AA20" s="68">
        <f t="shared" ca="1" si="25"/>
        <v>0</v>
      </c>
      <c r="AB20" s="193">
        <f t="shared" ca="1" si="26"/>
        <v>0</v>
      </c>
      <c r="AC20" s="194">
        <f t="shared" ca="1" si="27"/>
        <v>0</v>
      </c>
      <c r="AD20" s="194">
        <f t="shared" ca="1" si="28"/>
        <v>0</v>
      </c>
      <c r="AE20" s="194">
        <f t="shared" ca="1" si="29"/>
        <v>0</v>
      </c>
      <c r="AF20" s="194">
        <f t="shared" ca="1" si="30"/>
        <v>0</v>
      </c>
      <c r="AG20" s="194">
        <f t="shared" ca="1" si="31"/>
        <v>0</v>
      </c>
      <c r="AH20" s="195">
        <f t="shared" ca="1" si="32"/>
        <v>0</v>
      </c>
      <c r="AI20" s="69">
        <f t="shared" ca="1" si="33"/>
        <v>0</v>
      </c>
      <c r="AJ20" s="70">
        <f t="shared" ca="1" si="34"/>
        <v>0</v>
      </c>
      <c r="AK20" s="183">
        <f t="shared" ca="1" si="35"/>
        <v>0</v>
      </c>
      <c r="AL20" s="178">
        <f t="shared" ca="1" si="36"/>
        <v>0</v>
      </c>
      <c r="AM20" s="66">
        <f t="shared" ca="1" si="37"/>
        <v>0</v>
      </c>
      <c r="AN20" s="184"/>
      <c r="AO20" s="187"/>
      <c r="AP20" s="187"/>
    </row>
    <row r="21" spans="1:42" s="185" customFormat="1" ht="20.100000000000001" customHeight="1" x14ac:dyDescent="0.2">
      <c r="A21" s="186">
        <v>9</v>
      </c>
      <c r="B21" s="180">
        <f t="shared" ca="1" si="0"/>
        <v>0</v>
      </c>
      <c r="C21" s="181">
        <f t="shared" ca="1" si="1"/>
        <v>0</v>
      </c>
      <c r="D21" s="190">
        <f t="shared" ca="1" si="2"/>
        <v>0</v>
      </c>
      <c r="E21" s="191">
        <f t="shared" ca="1" si="3"/>
        <v>0</v>
      </c>
      <c r="F21" s="191">
        <f t="shared" ca="1" si="4"/>
        <v>0</v>
      </c>
      <c r="G21" s="191">
        <f t="shared" ca="1" si="5"/>
        <v>0</v>
      </c>
      <c r="H21" s="191">
        <f t="shared" ca="1" si="6"/>
        <v>0</v>
      </c>
      <c r="I21" s="191">
        <f t="shared" ca="1" si="7"/>
        <v>0</v>
      </c>
      <c r="J21" s="191">
        <f t="shared" ca="1" si="8"/>
        <v>0</v>
      </c>
      <c r="K21" s="192">
        <f t="shared" ca="1" si="9"/>
        <v>0</v>
      </c>
      <c r="L21" s="67">
        <f t="shared" ca="1" si="10"/>
        <v>0</v>
      </c>
      <c r="M21" s="190">
        <f t="shared" ca="1" si="11"/>
        <v>0</v>
      </c>
      <c r="N21" s="190">
        <f t="shared" ca="1" si="12"/>
        <v>0</v>
      </c>
      <c r="O21" s="191">
        <f t="shared" ca="1" si="13"/>
        <v>0</v>
      </c>
      <c r="P21" s="191">
        <f t="shared" ca="1" si="14"/>
        <v>0</v>
      </c>
      <c r="Q21" s="67">
        <f t="shared" ca="1" si="15"/>
        <v>0</v>
      </c>
      <c r="R21" s="190">
        <f t="shared" ca="1" si="16"/>
        <v>0</v>
      </c>
      <c r="S21" s="192">
        <f t="shared" ca="1" si="17"/>
        <v>0</v>
      </c>
      <c r="T21" s="67">
        <f t="shared" ca="1" si="18"/>
        <v>0</v>
      </c>
      <c r="U21" s="190">
        <f t="shared" ca="1" si="19"/>
        <v>0</v>
      </c>
      <c r="V21" s="192">
        <f t="shared" ca="1" si="20"/>
        <v>0</v>
      </c>
      <c r="W21" s="67">
        <f t="shared" ca="1" si="21"/>
        <v>0</v>
      </c>
      <c r="X21" s="190">
        <f t="shared" ca="1" si="22"/>
        <v>0</v>
      </c>
      <c r="Y21" s="191">
        <f t="shared" ca="1" si="23"/>
        <v>0</v>
      </c>
      <c r="Z21" s="192">
        <f t="shared" ca="1" si="24"/>
        <v>0</v>
      </c>
      <c r="AA21" s="68">
        <f t="shared" ca="1" si="25"/>
        <v>0</v>
      </c>
      <c r="AB21" s="193">
        <f t="shared" ca="1" si="26"/>
        <v>0</v>
      </c>
      <c r="AC21" s="194">
        <f t="shared" ca="1" si="27"/>
        <v>0</v>
      </c>
      <c r="AD21" s="194">
        <f t="shared" ca="1" si="28"/>
        <v>0</v>
      </c>
      <c r="AE21" s="194">
        <f t="shared" ca="1" si="29"/>
        <v>0</v>
      </c>
      <c r="AF21" s="194">
        <f t="shared" ca="1" si="30"/>
        <v>0</v>
      </c>
      <c r="AG21" s="194">
        <f t="shared" ca="1" si="31"/>
        <v>0</v>
      </c>
      <c r="AH21" s="195">
        <f t="shared" ca="1" si="32"/>
        <v>0</v>
      </c>
      <c r="AI21" s="69">
        <f t="shared" ca="1" si="33"/>
        <v>0</v>
      </c>
      <c r="AJ21" s="70">
        <f t="shared" ca="1" si="34"/>
        <v>0</v>
      </c>
      <c r="AK21" s="183">
        <f t="shared" ca="1" si="35"/>
        <v>0</v>
      </c>
      <c r="AL21" s="178">
        <f t="shared" ca="1" si="36"/>
        <v>0</v>
      </c>
      <c r="AM21" s="66">
        <f t="shared" ca="1" si="37"/>
        <v>0</v>
      </c>
      <c r="AN21" s="184"/>
      <c r="AO21" s="187"/>
      <c r="AP21" s="187"/>
    </row>
    <row r="22" spans="1:42" s="185" customFormat="1" ht="20.100000000000001" customHeight="1" x14ac:dyDescent="0.2">
      <c r="A22" s="186">
        <v>10</v>
      </c>
      <c r="B22" s="180">
        <f t="shared" ca="1" si="0"/>
        <v>0</v>
      </c>
      <c r="C22" s="181">
        <f t="shared" ca="1" si="1"/>
        <v>0</v>
      </c>
      <c r="D22" s="190">
        <f t="shared" ca="1" si="2"/>
        <v>0</v>
      </c>
      <c r="E22" s="191">
        <f t="shared" ca="1" si="3"/>
        <v>0</v>
      </c>
      <c r="F22" s="191">
        <f t="shared" ca="1" si="4"/>
        <v>0</v>
      </c>
      <c r="G22" s="191">
        <f t="shared" ca="1" si="5"/>
        <v>0</v>
      </c>
      <c r="H22" s="191">
        <f t="shared" ca="1" si="6"/>
        <v>0</v>
      </c>
      <c r="I22" s="191">
        <f t="shared" ca="1" si="7"/>
        <v>0</v>
      </c>
      <c r="J22" s="191">
        <f t="shared" ca="1" si="8"/>
        <v>0</v>
      </c>
      <c r="K22" s="192">
        <f t="shared" ca="1" si="9"/>
        <v>0</v>
      </c>
      <c r="L22" s="67">
        <f t="shared" ca="1" si="10"/>
        <v>0</v>
      </c>
      <c r="M22" s="190">
        <f t="shared" ca="1" si="11"/>
        <v>0</v>
      </c>
      <c r="N22" s="190">
        <f t="shared" ca="1" si="12"/>
        <v>0</v>
      </c>
      <c r="O22" s="191">
        <f t="shared" ca="1" si="13"/>
        <v>0</v>
      </c>
      <c r="P22" s="191">
        <f t="shared" ca="1" si="14"/>
        <v>0</v>
      </c>
      <c r="Q22" s="67">
        <f t="shared" ca="1" si="15"/>
        <v>0</v>
      </c>
      <c r="R22" s="190">
        <f t="shared" ca="1" si="16"/>
        <v>0</v>
      </c>
      <c r="S22" s="192">
        <f t="shared" ca="1" si="17"/>
        <v>0</v>
      </c>
      <c r="T22" s="67">
        <f t="shared" ca="1" si="18"/>
        <v>0</v>
      </c>
      <c r="U22" s="190">
        <f t="shared" ca="1" si="19"/>
        <v>0</v>
      </c>
      <c r="V22" s="192">
        <f t="shared" ca="1" si="20"/>
        <v>0</v>
      </c>
      <c r="W22" s="67">
        <f t="shared" ca="1" si="21"/>
        <v>0</v>
      </c>
      <c r="X22" s="190">
        <f t="shared" ca="1" si="22"/>
        <v>0</v>
      </c>
      <c r="Y22" s="191">
        <f t="shared" ca="1" si="23"/>
        <v>0</v>
      </c>
      <c r="Z22" s="192">
        <f t="shared" ca="1" si="24"/>
        <v>0</v>
      </c>
      <c r="AA22" s="68">
        <f t="shared" ca="1" si="25"/>
        <v>0</v>
      </c>
      <c r="AB22" s="193">
        <f t="shared" ca="1" si="26"/>
        <v>0</v>
      </c>
      <c r="AC22" s="194">
        <f t="shared" ca="1" si="27"/>
        <v>0</v>
      </c>
      <c r="AD22" s="194">
        <f t="shared" ca="1" si="28"/>
        <v>0</v>
      </c>
      <c r="AE22" s="194">
        <f t="shared" ca="1" si="29"/>
        <v>0</v>
      </c>
      <c r="AF22" s="194">
        <f t="shared" ca="1" si="30"/>
        <v>0</v>
      </c>
      <c r="AG22" s="194">
        <f t="shared" ca="1" si="31"/>
        <v>0</v>
      </c>
      <c r="AH22" s="195">
        <f t="shared" ca="1" si="32"/>
        <v>0</v>
      </c>
      <c r="AI22" s="69">
        <f t="shared" ca="1" si="33"/>
        <v>0</v>
      </c>
      <c r="AJ22" s="70">
        <f t="shared" ca="1" si="34"/>
        <v>0</v>
      </c>
      <c r="AK22" s="183">
        <f t="shared" ca="1" si="35"/>
        <v>0</v>
      </c>
      <c r="AL22" s="178">
        <f t="shared" ca="1" si="36"/>
        <v>0</v>
      </c>
      <c r="AM22" s="66">
        <f t="shared" ca="1" si="37"/>
        <v>0</v>
      </c>
      <c r="AN22" s="184"/>
      <c r="AO22" s="187"/>
      <c r="AP22" s="187"/>
    </row>
    <row r="23" spans="1:42" s="185" customFormat="1" ht="20.100000000000001" customHeight="1" x14ac:dyDescent="0.2">
      <c r="A23" s="186">
        <v>11</v>
      </c>
      <c r="B23" s="180">
        <f t="shared" ca="1" si="0"/>
        <v>0</v>
      </c>
      <c r="C23" s="181">
        <f t="shared" ca="1" si="1"/>
        <v>0</v>
      </c>
      <c r="D23" s="190">
        <f t="shared" ca="1" si="2"/>
        <v>0</v>
      </c>
      <c r="E23" s="191">
        <f t="shared" ca="1" si="3"/>
        <v>0</v>
      </c>
      <c r="F23" s="191">
        <f t="shared" ca="1" si="4"/>
        <v>0</v>
      </c>
      <c r="G23" s="191">
        <f t="shared" ca="1" si="5"/>
        <v>0</v>
      </c>
      <c r="H23" s="191">
        <f t="shared" ca="1" si="6"/>
        <v>0</v>
      </c>
      <c r="I23" s="191">
        <f t="shared" ca="1" si="7"/>
        <v>0</v>
      </c>
      <c r="J23" s="191">
        <f t="shared" ca="1" si="8"/>
        <v>0</v>
      </c>
      <c r="K23" s="192">
        <f t="shared" ca="1" si="9"/>
        <v>0</v>
      </c>
      <c r="L23" s="67">
        <f t="shared" ca="1" si="10"/>
        <v>0</v>
      </c>
      <c r="M23" s="190">
        <f t="shared" ca="1" si="11"/>
        <v>0</v>
      </c>
      <c r="N23" s="190">
        <f t="shared" ca="1" si="12"/>
        <v>0</v>
      </c>
      <c r="O23" s="191">
        <f t="shared" ca="1" si="13"/>
        <v>0</v>
      </c>
      <c r="P23" s="191">
        <f t="shared" ca="1" si="14"/>
        <v>0</v>
      </c>
      <c r="Q23" s="67">
        <f t="shared" ca="1" si="15"/>
        <v>0</v>
      </c>
      <c r="R23" s="190">
        <f t="shared" ca="1" si="16"/>
        <v>0</v>
      </c>
      <c r="S23" s="192">
        <f t="shared" ca="1" si="17"/>
        <v>0</v>
      </c>
      <c r="T23" s="67">
        <f t="shared" ca="1" si="18"/>
        <v>0</v>
      </c>
      <c r="U23" s="190">
        <f t="shared" ca="1" si="19"/>
        <v>0</v>
      </c>
      <c r="V23" s="192">
        <f t="shared" ca="1" si="20"/>
        <v>0</v>
      </c>
      <c r="W23" s="67">
        <f t="shared" ca="1" si="21"/>
        <v>0</v>
      </c>
      <c r="X23" s="190">
        <f t="shared" ca="1" si="22"/>
        <v>0</v>
      </c>
      <c r="Y23" s="191">
        <f t="shared" ca="1" si="23"/>
        <v>0</v>
      </c>
      <c r="Z23" s="192">
        <f t="shared" ca="1" si="24"/>
        <v>0</v>
      </c>
      <c r="AA23" s="68">
        <f t="shared" ca="1" si="25"/>
        <v>0</v>
      </c>
      <c r="AB23" s="193">
        <f t="shared" ca="1" si="26"/>
        <v>0</v>
      </c>
      <c r="AC23" s="194">
        <f t="shared" ca="1" si="27"/>
        <v>0</v>
      </c>
      <c r="AD23" s="194">
        <f t="shared" ca="1" si="28"/>
        <v>0</v>
      </c>
      <c r="AE23" s="194">
        <f t="shared" ca="1" si="29"/>
        <v>0</v>
      </c>
      <c r="AF23" s="194">
        <f t="shared" ca="1" si="30"/>
        <v>0</v>
      </c>
      <c r="AG23" s="194">
        <f t="shared" ca="1" si="31"/>
        <v>0</v>
      </c>
      <c r="AH23" s="195">
        <f t="shared" ca="1" si="32"/>
        <v>0</v>
      </c>
      <c r="AI23" s="69">
        <f t="shared" ca="1" si="33"/>
        <v>0</v>
      </c>
      <c r="AJ23" s="70">
        <f t="shared" ca="1" si="34"/>
        <v>0</v>
      </c>
      <c r="AK23" s="183">
        <f t="shared" ca="1" si="35"/>
        <v>0</v>
      </c>
      <c r="AL23" s="178">
        <f t="shared" ca="1" si="36"/>
        <v>0</v>
      </c>
      <c r="AM23" s="66">
        <f t="shared" ca="1" si="37"/>
        <v>0</v>
      </c>
      <c r="AN23" s="184"/>
      <c r="AO23" s="187"/>
      <c r="AP23" s="187"/>
    </row>
    <row r="24" spans="1:42" s="185" customFormat="1" ht="20.100000000000001" customHeight="1" x14ac:dyDescent="0.2">
      <c r="A24" s="186">
        <v>12</v>
      </c>
      <c r="B24" s="180">
        <f t="shared" ca="1" si="0"/>
        <v>0</v>
      </c>
      <c r="C24" s="181">
        <f t="shared" ca="1" si="1"/>
        <v>0</v>
      </c>
      <c r="D24" s="190">
        <f t="shared" ca="1" si="2"/>
        <v>0</v>
      </c>
      <c r="E24" s="191">
        <f t="shared" ca="1" si="3"/>
        <v>0</v>
      </c>
      <c r="F24" s="191">
        <f t="shared" ca="1" si="4"/>
        <v>0</v>
      </c>
      <c r="G24" s="191">
        <f t="shared" ca="1" si="5"/>
        <v>0</v>
      </c>
      <c r="H24" s="191">
        <f t="shared" ca="1" si="6"/>
        <v>0</v>
      </c>
      <c r="I24" s="191">
        <f t="shared" ca="1" si="7"/>
        <v>0</v>
      </c>
      <c r="J24" s="191">
        <f t="shared" ca="1" si="8"/>
        <v>0</v>
      </c>
      <c r="K24" s="192">
        <f t="shared" ca="1" si="9"/>
        <v>0</v>
      </c>
      <c r="L24" s="67">
        <f t="shared" ca="1" si="10"/>
        <v>0</v>
      </c>
      <c r="M24" s="190">
        <f t="shared" ca="1" si="11"/>
        <v>0</v>
      </c>
      <c r="N24" s="190">
        <f t="shared" ca="1" si="12"/>
        <v>0</v>
      </c>
      <c r="O24" s="191">
        <f t="shared" ca="1" si="13"/>
        <v>0</v>
      </c>
      <c r="P24" s="191">
        <f t="shared" ca="1" si="14"/>
        <v>0</v>
      </c>
      <c r="Q24" s="67">
        <f t="shared" ca="1" si="15"/>
        <v>0</v>
      </c>
      <c r="R24" s="190">
        <f t="shared" ca="1" si="16"/>
        <v>0</v>
      </c>
      <c r="S24" s="192">
        <f t="shared" ca="1" si="17"/>
        <v>0</v>
      </c>
      <c r="T24" s="67">
        <f t="shared" ca="1" si="18"/>
        <v>0</v>
      </c>
      <c r="U24" s="190">
        <f t="shared" ca="1" si="19"/>
        <v>0</v>
      </c>
      <c r="V24" s="192">
        <f t="shared" ca="1" si="20"/>
        <v>0</v>
      </c>
      <c r="W24" s="67">
        <f t="shared" ca="1" si="21"/>
        <v>0</v>
      </c>
      <c r="X24" s="190">
        <f t="shared" ca="1" si="22"/>
        <v>0</v>
      </c>
      <c r="Y24" s="191">
        <f t="shared" ca="1" si="23"/>
        <v>0</v>
      </c>
      <c r="Z24" s="192">
        <f t="shared" ca="1" si="24"/>
        <v>0</v>
      </c>
      <c r="AA24" s="68">
        <f t="shared" ca="1" si="25"/>
        <v>0</v>
      </c>
      <c r="AB24" s="193">
        <f t="shared" ca="1" si="26"/>
        <v>0</v>
      </c>
      <c r="AC24" s="194">
        <f t="shared" ca="1" si="27"/>
        <v>0</v>
      </c>
      <c r="AD24" s="194">
        <f t="shared" ca="1" si="28"/>
        <v>0</v>
      </c>
      <c r="AE24" s="194">
        <f t="shared" ca="1" si="29"/>
        <v>0</v>
      </c>
      <c r="AF24" s="194">
        <f t="shared" ca="1" si="30"/>
        <v>0</v>
      </c>
      <c r="AG24" s="194">
        <f t="shared" ca="1" si="31"/>
        <v>0</v>
      </c>
      <c r="AH24" s="195">
        <f t="shared" ca="1" si="32"/>
        <v>0</v>
      </c>
      <c r="AI24" s="69">
        <f t="shared" ca="1" si="33"/>
        <v>0</v>
      </c>
      <c r="AJ24" s="70">
        <f t="shared" ca="1" si="34"/>
        <v>0</v>
      </c>
      <c r="AK24" s="183">
        <f t="shared" ca="1" si="35"/>
        <v>0</v>
      </c>
      <c r="AL24" s="178">
        <f t="shared" ca="1" si="36"/>
        <v>0</v>
      </c>
      <c r="AM24" s="66">
        <f t="shared" ca="1" si="37"/>
        <v>0</v>
      </c>
      <c r="AN24" s="184"/>
      <c r="AO24" s="187"/>
      <c r="AP24" s="187"/>
    </row>
    <row r="25" spans="1:42" s="185" customFormat="1" ht="20.100000000000001" customHeight="1" x14ac:dyDescent="0.2">
      <c r="A25" s="186">
        <v>13</v>
      </c>
      <c r="B25" s="180">
        <f t="shared" ca="1" si="0"/>
        <v>0</v>
      </c>
      <c r="C25" s="181">
        <f t="shared" ca="1" si="1"/>
        <v>0</v>
      </c>
      <c r="D25" s="190">
        <f t="shared" ca="1" si="2"/>
        <v>0</v>
      </c>
      <c r="E25" s="191">
        <f t="shared" ca="1" si="3"/>
        <v>0</v>
      </c>
      <c r="F25" s="191">
        <f t="shared" ca="1" si="4"/>
        <v>0</v>
      </c>
      <c r="G25" s="191">
        <f t="shared" ca="1" si="5"/>
        <v>0</v>
      </c>
      <c r="H25" s="191">
        <f t="shared" ca="1" si="6"/>
        <v>0</v>
      </c>
      <c r="I25" s="191">
        <f t="shared" ca="1" si="7"/>
        <v>0</v>
      </c>
      <c r="J25" s="191">
        <f t="shared" ca="1" si="8"/>
        <v>0</v>
      </c>
      <c r="K25" s="192">
        <f t="shared" ca="1" si="9"/>
        <v>0</v>
      </c>
      <c r="L25" s="67">
        <f t="shared" ca="1" si="10"/>
        <v>0</v>
      </c>
      <c r="M25" s="190">
        <f t="shared" ca="1" si="11"/>
        <v>0</v>
      </c>
      <c r="N25" s="190">
        <f t="shared" ca="1" si="12"/>
        <v>0</v>
      </c>
      <c r="O25" s="191">
        <f t="shared" ca="1" si="13"/>
        <v>0</v>
      </c>
      <c r="P25" s="191">
        <f t="shared" ca="1" si="14"/>
        <v>0</v>
      </c>
      <c r="Q25" s="67">
        <f t="shared" ca="1" si="15"/>
        <v>0</v>
      </c>
      <c r="R25" s="190">
        <f t="shared" ca="1" si="16"/>
        <v>0</v>
      </c>
      <c r="S25" s="192">
        <f t="shared" ca="1" si="17"/>
        <v>0</v>
      </c>
      <c r="T25" s="67">
        <f t="shared" ca="1" si="18"/>
        <v>0</v>
      </c>
      <c r="U25" s="190">
        <f t="shared" ca="1" si="19"/>
        <v>0</v>
      </c>
      <c r="V25" s="192">
        <f t="shared" ca="1" si="20"/>
        <v>0</v>
      </c>
      <c r="W25" s="67">
        <f t="shared" ca="1" si="21"/>
        <v>0</v>
      </c>
      <c r="X25" s="190">
        <f t="shared" ca="1" si="22"/>
        <v>0</v>
      </c>
      <c r="Y25" s="191">
        <f t="shared" ca="1" si="23"/>
        <v>0</v>
      </c>
      <c r="Z25" s="192">
        <f t="shared" ca="1" si="24"/>
        <v>0</v>
      </c>
      <c r="AA25" s="68">
        <f t="shared" ca="1" si="25"/>
        <v>0</v>
      </c>
      <c r="AB25" s="193">
        <f t="shared" ca="1" si="26"/>
        <v>0</v>
      </c>
      <c r="AC25" s="194">
        <f t="shared" ca="1" si="27"/>
        <v>0</v>
      </c>
      <c r="AD25" s="194">
        <f t="shared" ca="1" si="28"/>
        <v>0</v>
      </c>
      <c r="AE25" s="194">
        <f t="shared" ca="1" si="29"/>
        <v>0</v>
      </c>
      <c r="AF25" s="194">
        <f t="shared" ca="1" si="30"/>
        <v>0</v>
      </c>
      <c r="AG25" s="194">
        <f t="shared" ca="1" si="31"/>
        <v>0</v>
      </c>
      <c r="AH25" s="195">
        <f t="shared" ca="1" si="32"/>
        <v>0</v>
      </c>
      <c r="AI25" s="69">
        <f t="shared" ca="1" si="33"/>
        <v>0</v>
      </c>
      <c r="AJ25" s="70">
        <f t="shared" ca="1" si="34"/>
        <v>0</v>
      </c>
      <c r="AK25" s="183">
        <f t="shared" ca="1" si="35"/>
        <v>0</v>
      </c>
      <c r="AL25" s="178">
        <f t="shared" ca="1" si="36"/>
        <v>0</v>
      </c>
      <c r="AM25" s="66">
        <f t="shared" ca="1" si="37"/>
        <v>0</v>
      </c>
      <c r="AN25" s="184"/>
      <c r="AO25" s="187"/>
      <c r="AP25" s="187"/>
    </row>
    <row r="26" spans="1:42" s="185" customFormat="1" ht="20.100000000000001" customHeight="1" x14ac:dyDescent="0.2">
      <c r="A26" s="186">
        <v>14</v>
      </c>
      <c r="B26" s="180">
        <f t="shared" ca="1" si="0"/>
        <v>0</v>
      </c>
      <c r="C26" s="181">
        <f t="shared" ca="1" si="1"/>
        <v>0</v>
      </c>
      <c r="D26" s="190">
        <f t="shared" ca="1" si="2"/>
        <v>0</v>
      </c>
      <c r="E26" s="191">
        <f t="shared" ca="1" si="3"/>
        <v>0</v>
      </c>
      <c r="F26" s="191">
        <f t="shared" ca="1" si="4"/>
        <v>0</v>
      </c>
      <c r="G26" s="191">
        <f t="shared" ca="1" si="5"/>
        <v>0</v>
      </c>
      <c r="H26" s="191">
        <f t="shared" ca="1" si="6"/>
        <v>0</v>
      </c>
      <c r="I26" s="191">
        <f t="shared" ca="1" si="7"/>
        <v>0</v>
      </c>
      <c r="J26" s="191">
        <f t="shared" ca="1" si="8"/>
        <v>0</v>
      </c>
      <c r="K26" s="192">
        <f t="shared" ca="1" si="9"/>
        <v>0</v>
      </c>
      <c r="L26" s="67">
        <f t="shared" ca="1" si="10"/>
        <v>0</v>
      </c>
      <c r="M26" s="190">
        <f t="shared" ca="1" si="11"/>
        <v>0</v>
      </c>
      <c r="N26" s="190">
        <f t="shared" ca="1" si="12"/>
        <v>0</v>
      </c>
      <c r="O26" s="191">
        <f t="shared" ca="1" si="13"/>
        <v>0</v>
      </c>
      <c r="P26" s="191">
        <f t="shared" ca="1" si="14"/>
        <v>0</v>
      </c>
      <c r="Q26" s="67">
        <f t="shared" ca="1" si="15"/>
        <v>0</v>
      </c>
      <c r="R26" s="190">
        <f t="shared" ca="1" si="16"/>
        <v>0</v>
      </c>
      <c r="S26" s="192">
        <f t="shared" ca="1" si="17"/>
        <v>0</v>
      </c>
      <c r="T26" s="67">
        <f t="shared" ca="1" si="18"/>
        <v>0</v>
      </c>
      <c r="U26" s="190">
        <f t="shared" ca="1" si="19"/>
        <v>0</v>
      </c>
      <c r="V26" s="192">
        <f t="shared" ca="1" si="20"/>
        <v>0</v>
      </c>
      <c r="W26" s="67">
        <f t="shared" ca="1" si="21"/>
        <v>0</v>
      </c>
      <c r="X26" s="190">
        <f t="shared" ca="1" si="22"/>
        <v>0</v>
      </c>
      <c r="Y26" s="191">
        <f t="shared" ca="1" si="23"/>
        <v>0</v>
      </c>
      <c r="Z26" s="192">
        <f t="shared" ca="1" si="24"/>
        <v>0</v>
      </c>
      <c r="AA26" s="68">
        <f t="shared" ca="1" si="25"/>
        <v>0</v>
      </c>
      <c r="AB26" s="193">
        <f t="shared" ca="1" si="26"/>
        <v>0</v>
      </c>
      <c r="AC26" s="194">
        <f t="shared" ca="1" si="27"/>
        <v>0</v>
      </c>
      <c r="AD26" s="194">
        <f t="shared" ca="1" si="28"/>
        <v>0</v>
      </c>
      <c r="AE26" s="194">
        <f t="shared" ca="1" si="29"/>
        <v>0</v>
      </c>
      <c r="AF26" s="194">
        <f t="shared" ca="1" si="30"/>
        <v>0</v>
      </c>
      <c r="AG26" s="194">
        <f t="shared" ca="1" si="31"/>
        <v>0</v>
      </c>
      <c r="AH26" s="195">
        <f t="shared" ca="1" si="32"/>
        <v>0</v>
      </c>
      <c r="AI26" s="69">
        <f t="shared" ca="1" si="33"/>
        <v>0</v>
      </c>
      <c r="AJ26" s="70">
        <f t="shared" ca="1" si="34"/>
        <v>0</v>
      </c>
      <c r="AK26" s="183">
        <f t="shared" ca="1" si="35"/>
        <v>0</v>
      </c>
      <c r="AL26" s="178">
        <f t="shared" ca="1" si="36"/>
        <v>0</v>
      </c>
      <c r="AM26" s="66">
        <f t="shared" ca="1" si="37"/>
        <v>0</v>
      </c>
      <c r="AN26" s="184"/>
      <c r="AO26" s="187"/>
      <c r="AP26" s="187"/>
    </row>
    <row r="27" spans="1:42" s="185" customFormat="1" ht="20.100000000000001" customHeight="1" x14ac:dyDescent="0.2">
      <c r="A27" s="186">
        <v>15</v>
      </c>
      <c r="B27" s="180">
        <f t="shared" ca="1" si="0"/>
        <v>0</v>
      </c>
      <c r="C27" s="181">
        <f t="shared" ca="1" si="1"/>
        <v>0</v>
      </c>
      <c r="D27" s="190">
        <f t="shared" ca="1" si="2"/>
        <v>0</v>
      </c>
      <c r="E27" s="191">
        <f t="shared" ca="1" si="3"/>
        <v>0</v>
      </c>
      <c r="F27" s="191">
        <f t="shared" ca="1" si="4"/>
        <v>0</v>
      </c>
      <c r="G27" s="191">
        <f t="shared" ca="1" si="5"/>
        <v>0</v>
      </c>
      <c r="H27" s="191">
        <f t="shared" ca="1" si="6"/>
        <v>0</v>
      </c>
      <c r="I27" s="191">
        <f t="shared" ca="1" si="7"/>
        <v>0</v>
      </c>
      <c r="J27" s="191">
        <f t="shared" ca="1" si="8"/>
        <v>0</v>
      </c>
      <c r="K27" s="192">
        <f t="shared" ca="1" si="9"/>
        <v>0</v>
      </c>
      <c r="L27" s="67">
        <f t="shared" ca="1" si="10"/>
        <v>0</v>
      </c>
      <c r="M27" s="190">
        <f t="shared" ca="1" si="11"/>
        <v>0</v>
      </c>
      <c r="N27" s="190">
        <f t="shared" ca="1" si="12"/>
        <v>0</v>
      </c>
      <c r="O27" s="191">
        <f t="shared" ca="1" si="13"/>
        <v>0</v>
      </c>
      <c r="P27" s="191">
        <f t="shared" ca="1" si="14"/>
        <v>0</v>
      </c>
      <c r="Q27" s="67">
        <f t="shared" ca="1" si="15"/>
        <v>0</v>
      </c>
      <c r="R27" s="190">
        <f t="shared" ca="1" si="16"/>
        <v>0</v>
      </c>
      <c r="S27" s="192">
        <f t="shared" ca="1" si="17"/>
        <v>0</v>
      </c>
      <c r="T27" s="67">
        <f t="shared" ca="1" si="18"/>
        <v>0</v>
      </c>
      <c r="U27" s="190">
        <f t="shared" ca="1" si="19"/>
        <v>0</v>
      </c>
      <c r="V27" s="192">
        <f t="shared" ca="1" si="20"/>
        <v>0</v>
      </c>
      <c r="W27" s="67">
        <f t="shared" ca="1" si="21"/>
        <v>0</v>
      </c>
      <c r="X27" s="190">
        <f t="shared" ca="1" si="22"/>
        <v>0</v>
      </c>
      <c r="Y27" s="191">
        <f t="shared" ca="1" si="23"/>
        <v>0</v>
      </c>
      <c r="Z27" s="192">
        <f t="shared" ca="1" si="24"/>
        <v>0</v>
      </c>
      <c r="AA27" s="68">
        <f t="shared" ca="1" si="25"/>
        <v>0</v>
      </c>
      <c r="AB27" s="193">
        <f t="shared" ca="1" si="26"/>
        <v>0</v>
      </c>
      <c r="AC27" s="194">
        <f t="shared" ca="1" si="27"/>
        <v>0</v>
      </c>
      <c r="AD27" s="194">
        <f t="shared" ca="1" si="28"/>
        <v>0</v>
      </c>
      <c r="AE27" s="194">
        <f t="shared" ca="1" si="29"/>
        <v>0</v>
      </c>
      <c r="AF27" s="194">
        <f t="shared" ca="1" si="30"/>
        <v>0</v>
      </c>
      <c r="AG27" s="194">
        <f t="shared" ca="1" si="31"/>
        <v>0</v>
      </c>
      <c r="AH27" s="195">
        <f t="shared" ca="1" si="32"/>
        <v>0</v>
      </c>
      <c r="AI27" s="69">
        <f t="shared" ca="1" si="33"/>
        <v>0</v>
      </c>
      <c r="AJ27" s="70">
        <f t="shared" ca="1" si="34"/>
        <v>0</v>
      </c>
      <c r="AK27" s="183">
        <f t="shared" ca="1" si="35"/>
        <v>0</v>
      </c>
      <c r="AL27" s="178">
        <f t="shared" ca="1" si="36"/>
        <v>0</v>
      </c>
      <c r="AM27" s="66">
        <f t="shared" ca="1" si="37"/>
        <v>0</v>
      </c>
      <c r="AN27" s="184"/>
      <c r="AO27" s="187"/>
      <c r="AP27" s="187"/>
    </row>
    <row r="28" spans="1:42" s="185" customFormat="1" ht="20.100000000000001" customHeight="1" x14ac:dyDescent="0.2">
      <c r="A28" s="186">
        <v>16</v>
      </c>
      <c r="B28" s="180">
        <f t="shared" ca="1" si="0"/>
        <v>0</v>
      </c>
      <c r="C28" s="181">
        <f t="shared" ca="1" si="1"/>
        <v>0</v>
      </c>
      <c r="D28" s="190">
        <f t="shared" ca="1" si="2"/>
        <v>0</v>
      </c>
      <c r="E28" s="191">
        <f t="shared" ca="1" si="3"/>
        <v>0</v>
      </c>
      <c r="F28" s="191">
        <f t="shared" ca="1" si="4"/>
        <v>0</v>
      </c>
      <c r="G28" s="191">
        <f t="shared" ca="1" si="5"/>
        <v>0</v>
      </c>
      <c r="H28" s="191">
        <f t="shared" ca="1" si="6"/>
        <v>0</v>
      </c>
      <c r="I28" s="191">
        <f t="shared" ca="1" si="7"/>
        <v>0</v>
      </c>
      <c r="J28" s="191">
        <f t="shared" ca="1" si="8"/>
        <v>0</v>
      </c>
      <c r="K28" s="192">
        <f t="shared" ca="1" si="9"/>
        <v>0</v>
      </c>
      <c r="L28" s="67">
        <f t="shared" ca="1" si="10"/>
        <v>0</v>
      </c>
      <c r="M28" s="190">
        <f t="shared" ca="1" si="11"/>
        <v>0</v>
      </c>
      <c r="N28" s="190">
        <f t="shared" ca="1" si="12"/>
        <v>0</v>
      </c>
      <c r="O28" s="191">
        <f t="shared" ca="1" si="13"/>
        <v>0</v>
      </c>
      <c r="P28" s="191">
        <f t="shared" ca="1" si="14"/>
        <v>0</v>
      </c>
      <c r="Q28" s="67">
        <f t="shared" ca="1" si="15"/>
        <v>0</v>
      </c>
      <c r="R28" s="190">
        <f t="shared" ca="1" si="16"/>
        <v>0</v>
      </c>
      <c r="S28" s="192">
        <f t="shared" ca="1" si="17"/>
        <v>0</v>
      </c>
      <c r="T28" s="67">
        <f t="shared" ca="1" si="18"/>
        <v>0</v>
      </c>
      <c r="U28" s="190">
        <f t="shared" ca="1" si="19"/>
        <v>0</v>
      </c>
      <c r="V28" s="192">
        <f t="shared" ca="1" si="20"/>
        <v>0</v>
      </c>
      <c r="W28" s="67">
        <f t="shared" ca="1" si="21"/>
        <v>0</v>
      </c>
      <c r="X28" s="190">
        <f t="shared" ca="1" si="22"/>
        <v>0</v>
      </c>
      <c r="Y28" s="191">
        <f t="shared" ca="1" si="23"/>
        <v>0</v>
      </c>
      <c r="Z28" s="192">
        <f t="shared" ca="1" si="24"/>
        <v>0</v>
      </c>
      <c r="AA28" s="68">
        <f t="shared" ca="1" si="25"/>
        <v>0</v>
      </c>
      <c r="AB28" s="193">
        <f t="shared" ca="1" si="26"/>
        <v>0</v>
      </c>
      <c r="AC28" s="194">
        <f t="shared" ca="1" si="27"/>
        <v>0</v>
      </c>
      <c r="AD28" s="194">
        <f t="shared" ca="1" si="28"/>
        <v>0</v>
      </c>
      <c r="AE28" s="194">
        <f t="shared" ca="1" si="29"/>
        <v>0</v>
      </c>
      <c r="AF28" s="194">
        <f t="shared" ca="1" si="30"/>
        <v>0</v>
      </c>
      <c r="AG28" s="194">
        <f t="shared" ca="1" si="31"/>
        <v>0</v>
      </c>
      <c r="AH28" s="195">
        <f t="shared" ca="1" si="32"/>
        <v>0</v>
      </c>
      <c r="AI28" s="69">
        <f t="shared" ca="1" si="33"/>
        <v>0</v>
      </c>
      <c r="AJ28" s="70">
        <f t="shared" ca="1" si="34"/>
        <v>0</v>
      </c>
      <c r="AK28" s="183">
        <f t="shared" ca="1" si="35"/>
        <v>0</v>
      </c>
      <c r="AL28" s="178">
        <f t="shared" ca="1" si="36"/>
        <v>0</v>
      </c>
      <c r="AM28" s="66">
        <f t="shared" ca="1" si="37"/>
        <v>0</v>
      </c>
      <c r="AN28" s="184"/>
      <c r="AO28" s="187"/>
      <c r="AP28" s="187"/>
    </row>
    <row r="29" spans="1:42" s="185" customFormat="1" ht="20.100000000000001" customHeight="1" x14ac:dyDescent="0.2">
      <c r="A29" s="186">
        <v>17</v>
      </c>
      <c r="B29" s="180">
        <f t="shared" ca="1" si="0"/>
        <v>0</v>
      </c>
      <c r="C29" s="181">
        <f t="shared" ca="1" si="1"/>
        <v>0</v>
      </c>
      <c r="D29" s="190">
        <f t="shared" ca="1" si="2"/>
        <v>0</v>
      </c>
      <c r="E29" s="191">
        <f t="shared" ca="1" si="3"/>
        <v>0</v>
      </c>
      <c r="F29" s="191">
        <f t="shared" ca="1" si="4"/>
        <v>0</v>
      </c>
      <c r="G29" s="191">
        <f t="shared" ca="1" si="5"/>
        <v>0</v>
      </c>
      <c r="H29" s="191">
        <f t="shared" ca="1" si="6"/>
        <v>0</v>
      </c>
      <c r="I29" s="191">
        <f t="shared" ca="1" si="7"/>
        <v>0</v>
      </c>
      <c r="J29" s="191">
        <f t="shared" ca="1" si="8"/>
        <v>0</v>
      </c>
      <c r="K29" s="192">
        <f t="shared" ca="1" si="9"/>
        <v>0</v>
      </c>
      <c r="L29" s="67">
        <f t="shared" ca="1" si="10"/>
        <v>0</v>
      </c>
      <c r="M29" s="190">
        <f t="shared" ca="1" si="11"/>
        <v>0</v>
      </c>
      <c r="N29" s="190">
        <f t="shared" ca="1" si="12"/>
        <v>0</v>
      </c>
      <c r="O29" s="191">
        <f t="shared" ca="1" si="13"/>
        <v>0</v>
      </c>
      <c r="P29" s="191">
        <f t="shared" ca="1" si="14"/>
        <v>0</v>
      </c>
      <c r="Q29" s="67">
        <f t="shared" ca="1" si="15"/>
        <v>0</v>
      </c>
      <c r="R29" s="190">
        <f t="shared" ca="1" si="16"/>
        <v>0</v>
      </c>
      <c r="S29" s="192">
        <f t="shared" ca="1" si="17"/>
        <v>0</v>
      </c>
      <c r="T29" s="67">
        <f t="shared" ca="1" si="18"/>
        <v>0</v>
      </c>
      <c r="U29" s="190">
        <f t="shared" ca="1" si="19"/>
        <v>0</v>
      </c>
      <c r="V29" s="192">
        <f t="shared" ca="1" si="20"/>
        <v>0</v>
      </c>
      <c r="W29" s="67">
        <f t="shared" ca="1" si="21"/>
        <v>0</v>
      </c>
      <c r="X29" s="190">
        <f t="shared" ca="1" si="22"/>
        <v>0</v>
      </c>
      <c r="Y29" s="191">
        <f t="shared" ca="1" si="23"/>
        <v>0</v>
      </c>
      <c r="Z29" s="192">
        <f t="shared" ca="1" si="24"/>
        <v>0</v>
      </c>
      <c r="AA29" s="68">
        <f t="shared" ca="1" si="25"/>
        <v>0</v>
      </c>
      <c r="AB29" s="193">
        <f t="shared" ca="1" si="26"/>
        <v>0</v>
      </c>
      <c r="AC29" s="194">
        <f t="shared" ca="1" si="27"/>
        <v>0</v>
      </c>
      <c r="AD29" s="194">
        <f t="shared" ca="1" si="28"/>
        <v>0</v>
      </c>
      <c r="AE29" s="194">
        <f t="shared" ca="1" si="29"/>
        <v>0</v>
      </c>
      <c r="AF29" s="194">
        <f t="shared" ca="1" si="30"/>
        <v>0</v>
      </c>
      <c r="AG29" s="194">
        <f t="shared" ca="1" si="31"/>
        <v>0</v>
      </c>
      <c r="AH29" s="195">
        <f t="shared" ca="1" si="32"/>
        <v>0</v>
      </c>
      <c r="AI29" s="69">
        <f t="shared" ca="1" si="33"/>
        <v>0</v>
      </c>
      <c r="AJ29" s="70">
        <f t="shared" ca="1" si="34"/>
        <v>0</v>
      </c>
      <c r="AK29" s="183">
        <f t="shared" ca="1" si="35"/>
        <v>0</v>
      </c>
      <c r="AL29" s="178">
        <f t="shared" ca="1" si="36"/>
        <v>0</v>
      </c>
      <c r="AM29" s="66">
        <f t="shared" ca="1" si="37"/>
        <v>0</v>
      </c>
      <c r="AN29" s="184"/>
      <c r="AO29" s="187"/>
      <c r="AP29" s="187"/>
    </row>
    <row r="30" spans="1:42" s="185" customFormat="1" ht="20.100000000000001" customHeight="1" x14ac:dyDescent="0.2">
      <c r="A30" s="186">
        <v>18</v>
      </c>
      <c r="B30" s="180">
        <f t="shared" ca="1" si="0"/>
        <v>0</v>
      </c>
      <c r="C30" s="181">
        <f t="shared" ca="1" si="1"/>
        <v>0</v>
      </c>
      <c r="D30" s="190">
        <f t="shared" ca="1" si="2"/>
        <v>0</v>
      </c>
      <c r="E30" s="191">
        <f t="shared" ca="1" si="3"/>
        <v>0</v>
      </c>
      <c r="F30" s="191">
        <f t="shared" ca="1" si="4"/>
        <v>0</v>
      </c>
      <c r="G30" s="191">
        <f t="shared" ca="1" si="5"/>
        <v>0</v>
      </c>
      <c r="H30" s="191">
        <f t="shared" ca="1" si="6"/>
        <v>0</v>
      </c>
      <c r="I30" s="191">
        <f t="shared" ca="1" si="7"/>
        <v>0</v>
      </c>
      <c r="J30" s="191">
        <f t="shared" ca="1" si="8"/>
        <v>0</v>
      </c>
      <c r="K30" s="192">
        <f t="shared" ca="1" si="9"/>
        <v>0</v>
      </c>
      <c r="L30" s="67">
        <f t="shared" ca="1" si="10"/>
        <v>0</v>
      </c>
      <c r="M30" s="190">
        <f t="shared" ca="1" si="11"/>
        <v>0</v>
      </c>
      <c r="N30" s="190">
        <f t="shared" ca="1" si="12"/>
        <v>0</v>
      </c>
      <c r="O30" s="191">
        <f t="shared" ca="1" si="13"/>
        <v>0</v>
      </c>
      <c r="P30" s="191">
        <f t="shared" ca="1" si="14"/>
        <v>0</v>
      </c>
      <c r="Q30" s="67">
        <f t="shared" ca="1" si="15"/>
        <v>0</v>
      </c>
      <c r="R30" s="190">
        <f t="shared" ca="1" si="16"/>
        <v>0</v>
      </c>
      <c r="S30" s="192">
        <f t="shared" ca="1" si="17"/>
        <v>0</v>
      </c>
      <c r="T30" s="67">
        <f t="shared" ca="1" si="18"/>
        <v>0</v>
      </c>
      <c r="U30" s="190">
        <f t="shared" ca="1" si="19"/>
        <v>0</v>
      </c>
      <c r="V30" s="192">
        <f t="shared" ca="1" si="20"/>
        <v>0</v>
      </c>
      <c r="W30" s="67">
        <f t="shared" ca="1" si="21"/>
        <v>0</v>
      </c>
      <c r="X30" s="190">
        <f t="shared" ca="1" si="22"/>
        <v>0</v>
      </c>
      <c r="Y30" s="191">
        <f t="shared" ca="1" si="23"/>
        <v>0</v>
      </c>
      <c r="Z30" s="192">
        <f t="shared" ca="1" si="24"/>
        <v>0</v>
      </c>
      <c r="AA30" s="68">
        <f t="shared" ca="1" si="25"/>
        <v>0</v>
      </c>
      <c r="AB30" s="193">
        <f t="shared" ca="1" si="26"/>
        <v>0</v>
      </c>
      <c r="AC30" s="194">
        <f t="shared" ca="1" si="27"/>
        <v>0</v>
      </c>
      <c r="AD30" s="194">
        <f t="shared" ca="1" si="28"/>
        <v>0</v>
      </c>
      <c r="AE30" s="194">
        <f t="shared" ca="1" si="29"/>
        <v>0</v>
      </c>
      <c r="AF30" s="194">
        <f t="shared" ca="1" si="30"/>
        <v>0</v>
      </c>
      <c r="AG30" s="194">
        <f t="shared" ca="1" si="31"/>
        <v>0</v>
      </c>
      <c r="AH30" s="195">
        <f t="shared" ca="1" si="32"/>
        <v>0</v>
      </c>
      <c r="AI30" s="69">
        <f t="shared" ca="1" si="33"/>
        <v>0</v>
      </c>
      <c r="AJ30" s="70">
        <f t="shared" ca="1" si="34"/>
        <v>0</v>
      </c>
      <c r="AK30" s="183">
        <f t="shared" ca="1" si="35"/>
        <v>0</v>
      </c>
      <c r="AL30" s="178">
        <f t="shared" ca="1" si="36"/>
        <v>0</v>
      </c>
      <c r="AM30" s="66">
        <f t="shared" ca="1" si="37"/>
        <v>0</v>
      </c>
      <c r="AN30" s="184"/>
      <c r="AO30" s="187"/>
      <c r="AP30" s="187"/>
    </row>
    <row r="31" spans="1:42" s="185" customFormat="1" ht="20.100000000000001" customHeight="1" x14ac:dyDescent="0.2">
      <c r="A31" s="186">
        <v>19</v>
      </c>
      <c r="B31" s="180">
        <f t="shared" ca="1" si="0"/>
        <v>0</v>
      </c>
      <c r="C31" s="181">
        <f t="shared" ca="1" si="1"/>
        <v>0</v>
      </c>
      <c r="D31" s="190">
        <f t="shared" ca="1" si="2"/>
        <v>0</v>
      </c>
      <c r="E31" s="191">
        <f t="shared" ca="1" si="3"/>
        <v>0</v>
      </c>
      <c r="F31" s="191">
        <f t="shared" ca="1" si="4"/>
        <v>0</v>
      </c>
      <c r="G31" s="191">
        <f t="shared" ca="1" si="5"/>
        <v>0</v>
      </c>
      <c r="H31" s="191">
        <f t="shared" ca="1" si="6"/>
        <v>0</v>
      </c>
      <c r="I31" s="191">
        <f t="shared" ca="1" si="7"/>
        <v>0</v>
      </c>
      <c r="J31" s="191">
        <f t="shared" ca="1" si="8"/>
        <v>0</v>
      </c>
      <c r="K31" s="192">
        <f t="shared" ca="1" si="9"/>
        <v>0</v>
      </c>
      <c r="L31" s="67">
        <f t="shared" ca="1" si="10"/>
        <v>0</v>
      </c>
      <c r="M31" s="190">
        <f t="shared" ca="1" si="11"/>
        <v>0</v>
      </c>
      <c r="N31" s="190">
        <f t="shared" ca="1" si="12"/>
        <v>0</v>
      </c>
      <c r="O31" s="191">
        <f t="shared" ca="1" si="13"/>
        <v>0</v>
      </c>
      <c r="P31" s="191">
        <f t="shared" ca="1" si="14"/>
        <v>0</v>
      </c>
      <c r="Q31" s="67">
        <f t="shared" ca="1" si="15"/>
        <v>0</v>
      </c>
      <c r="R31" s="190">
        <f t="shared" ca="1" si="16"/>
        <v>0</v>
      </c>
      <c r="S31" s="192">
        <f t="shared" ca="1" si="17"/>
        <v>0</v>
      </c>
      <c r="T31" s="67">
        <f t="shared" ca="1" si="18"/>
        <v>0</v>
      </c>
      <c r="U31" s="190">
        <f t="shared" ca="1" si="19"/>
        <v>0</v>
      </c>
      <c r="V31" s="192">
        <f t="shared" ca="1" si="20"/>
        <v>0</v>
      </c>
      <c r="W31" s="67">
        <f t="shared" ca="1" si="21"/>
        <v>0</v>
      </c>
      <c r="X31" s="190">
        <f t="shared" ca="1" si="22"/>
        <v>0</v>
      </c>
      <c r="Y31" s="191">
        <f t="shared" ca="1" si="23"/>
        <v>0</v>
      </c>
      <c r="Z31" s="192">
        <f t="shared" ca="1" si="24"/>
        <v>0</v>
      </c>
      <c r="AA31" s="68">
        <f t="shared" ca="1" si="25"/>
        <v>0</v>
      </c>
      <c r="AB31" s="193">
        <f t="shared" ca="1" si="26"/>
        <v>0</v>
      </c>
      <c r="AC31" s="194">
        <f t="shared" ca="1" si="27"/>
        <v>0</v>
      </c>
      <c r="AD31" s="194">
        <f t="shared" ca="1" si="28"/>
        <v>0</v>
      </c>
      <c r="AE31" s="194">
        <f t="shared" ca="1" si="29"/>
        <v>0</v>
      </c>
      <c r="AF31" s="194">
        <f t="shared" ca="1" si="30"/>
        <v>0</v>
      </c>
      <c r="AG31" s="194">
        <f t="shared" ca="1" si="31"/>
        <v>0</v>
      </c>
      <c r="AH31" s="195">
        <f t="shared" ca="1" si="32"/>
        <v>0</v>
      </c>
      <c r="AI31" s="69">
        <f t="shared" ca="1" si="33"/>
        <v>0</v>
      </c>
      <c r="AJ31" s="70">
        <f t="shared" ca="1" si="34"/>
        <v>0</v>
      </c>
      <c r="AK31" s="183">
        <f t="shared" ca="1" si="35"/>
        <v>0</v>
      </c>
      <c r="AL31" s="178">
        <f t="shared" ca="1" si="36"/>
        <v>0</v>
      </c>
      <c r="AM31" s="66">
        <f t="shared" ca="1" si="37"/>
        <v>0</v>
      </c>
      <c r="AN31" s="184"/>
      <c r="AO31" s="187"/>
      <c r="AP31" s="187"/>
    </row>
    <row r="32" spans="1:42" s="185" customFormat="1" ht="20.100000000000001" customHeight="1" x14ac:dyDescent="0.2">
      <c r="A32" s="186">
        <v>20</v>
      </c>
      <c r="B32" s="180">
        <f t="shared" ca="1" si="0"/>
        <v>0</v>
      </c>
      <c r="C32" s="181">
        <f t="shared" ca="1" si="1"/>
        <v>0</v>
      </c>
      <c r="D32" s="190">
        <f t="shared" ca="1" si="2"/>
        <v>0</v>
      </c>
      <c r="E32" s="191">
        <f t="shared" ca="1" si="3"/>
        <v>0</v>
      </c>
      <c r="F32" s="191">
        <f t="shared" ca="1" si="4"/>
        <v>0</v>
      </c>
      <c r="G32" s="191">
        <f t="shared" ca="1" si="5"/>
        <v>0</v>
      </c>
      <c r="H32" s="191">
        <f t="shared" ca="1" si="6"/>
        <v>0</v>
      </c>
      <c r="I32" s="191">
        <f t="shared" ca="1" si="7"/>
        <v>0</v>
      </c>
      <c r="J32" s="191">
        <f t="shared" ca="1" si="8"/>
        <v>0</v>
      </c>
      <c r="K32" s="192">
        <f t="shared" ca="1" si="9"/>
        <v>0</v>
      </c>
      <c r="L32" s="67">
        <f t="shared" ca="1" si="10"/>
        <v>0</v>
      </c>
      <c r="M32" s="190">
        <f t="shared" ca="1" si="11"/>
        <v>0</v>
      </c>
      <c r="N32" s="190">
        <f t="shared" ca="1" si="12"/>
        <v>0</v>
      </c>
      <c r="O32" s="191">
        <f t="shared" ca="1" si="13"/>
        <v>0</v>
      </c>
      <c r="P32" s="191">
        <f t="shared" ca="1" si="14"/>
        <v>0</v>
      </c>
      <c r="Q32" s="67">
        <f t="shared" ca="1" si="15"/>
        <v>0</v>
      </c>
      <c r="R32" s="190">
        <f t="shared" ca="1" si="16"/>
        <v>0</v>
      </c>
      <c r="S32" s="192">
        <f t="shared" ca="1" si="17"/>
        <v>0</v>
      </c>
      <c r="T32" s="67">
        <f t="shared" ca="1" si="18"/>
        <v>0</v>
      </c>
      <c r="U32" s="190">
        <f t="shared" ca="1" si="19"/>
        <v>0</v>
      </c>
      <c r="V32" s="192">
        <f t="shared" ca="1" si="20"/>
        <v>0</v>
      </c>
      <c r="W32" s="67">
        <f t="shared" ca="1" si="21"/>
        <v>0</v>
      </c>
      <c r="X32" s="190">
        <f t="shared" ca="1" si="22"/>
        <v>0</v>
      </c>
      <c r="Y32" s="191">
        <f t="shared" ca="1" si="23"/>
        <v>0</v>
      </c>
      <c r="Z32" s="192">
        <f t="shared" ca="1" si="24"/>
        <v>0</v>
      </c>
      <c r="AA32" s="68">
        <f t="shared" ca="1" si="25"/>
        <v>0</v>
      </c>
      <c r="AB32" s="193">
        <f t="shared" ca="1" si="26"/>
        <v>0</v>
      </c>
      <c r="AC32" s="194">
        <f t="shared" ca="1" si="27"/>
        <v>0</v>
      </c>
      <c r="AD32" s="194">
        <f t="shared" ca="1" si="28"/>
        <v>0</v>
      </c>
      <c r="AE32" s="194">
        <f t="shared" ca="1" si="29"/>
        <v>0</v>
      </c>
      <c r="AF32" s="194">
        <f t="shared" ca="1" si="30"/>
        <v>0</v>
      </c>
      <c r="AG32" s="194">
        <f t="shared" ca="1" si="31"/>
        <v>0</v>
      </c>
      <c r="AH32" s="195">
        <f t="shared" ca="1" si="32"/>
        <v>0</v>
      </c>
      <c r="AI32" s="69">
        <f t="shared" ca="1" si="33"/>
        <v>0</v>
      </c>
      <c r="AJ32" s="70">
        <f t="shared" ca="1" si="34"/>
        <v>0</v>
      </c>
      <c r="AK32" s="183">
        <f t="shared" ca="1" si="35"/>
        <v>0</v>
      </c>
      <c r="AL32" s="178">
        <f t="shared" ca="1" si="36"/>
        <v>0</v>
      </c>
      <c r="AM32" s="66">
        <f t="shared" ca="1" si="37"/>
        <v>0</v>
      </c>
      <c r="AN32" s="184"/>
      <c r="AO32" s="187"/>
      <c r="AP32" s="187"/>
    </row>
    <row r="33" spans="1:42" s="185" customFormat="1" ht="20.100000000000001" customHeight="1" x14ac:dyDescent="0.2">
      <c r="A33" s="186">
        <v>21</v>
      </c>
      <c r="B33" s="180">
        <f t="shared" ca="1" si="0"/>
        <v>0</v>
      </c>
      <c r="C33" s="181">
        <f t="shared" ca="1" si="1"/>
        <v>0</v>
      </c>
      <c r="D33" s="190">
        <f t="shared" ca="1" si="2"/>
        <v>0</v>
      </c>
      <c r="E33" s="191">
        <f t="shared" ca="1" si="3"/>
        <v>0</v>
      </c>
      <c r="F33" s="191">
        <f t="shared" ca="1" si="4"/>
        <v>0</v>
      </c>
      <c r="G33" s="191">
        <f t="shared" ca="1" si="5"/>
        <v>0</v>
      </c>
      <c r="H33" s="191">
        <f t="shared" ca="1" si="6"/>
        <v>0</v>
      </c>
      <c r="I33" s="191">
        <f t="shared" ca="1" si="7"/>
        <v>0</v>
      </c>
      <c r="J33" s="191">
        <f t="shared" ca="1" si="8"/>
        <v>0</v>
      </c>
      <c r="K33" s="192">
        <f t="shared" ca="1" si="9"/>
        <v>0</v>
      </c>
      <c r="L33" s="67">
        <f t="shared" ca="1" si="10"/>
        <v>0</v>
      </c>
      <c r="M33" s="190">
        <f t="shared" ca="1" si="11"/>
        <v>0</v>
      </c>
      <c r="N33" s="190">
        <f t="shared" ca="1" si="12"/>
        <v>0</v>
      </c>
      <c r="O33" s="191">
        <f t="shared" ca="1" si="13"/>
        <v>0</v>
      </c>
      <c r="P33" s="191">
        <f t="shared" ca="1" si="14"/>
        <v>0</v>
      </c>
      <c r="Q33" s="67">
        <f t="shared" ca="1" si="15"/>
        <v>0</v>
      </c>
      <c r="R33" s="190">
        <f t="shared" ca="1" si="16"/>
        <v>0</v>
      </c>
      <c r="S33" s="192">
        <f t="shared" ca="1" si="17"/>
        <v>0</v>
      </c>
      <c r="T33" s="67">
        <f t="shared" ca="1" si="18"/>
        <v>0</v>
      </c>
      <c r="U33" s="190">
        <f t="shared" ca="1" si="19"/>
        <v>0</v>
      </c>
      <c r="V33" s="192">
        <f t="shared" ca="1" si="20"/>
        <v>0</v>
      </c>
      <c r="W33" s="67">
        <f t="shared" ca="1" si="21"/>
        <v>0</v>
      </c>
      <c r="X33" s="190">
        <f t="shared" ca="1" si="22"/>
        <v>0</v>
      </c>
      <c r="Y33" s="191">
        <f t="shared" ca="1" si="23"/>
        <v>0</v>
      </c>
      <c r="Z33" s="192">
        <f t="shared" ca="1" si="24"/>
        <v>0</v>
      </c>
      <c r="AA33" s="68">
        <f t="shared" ca="1" si="25"/>
        <v>0</v>
      </c>
      <c r="AB33" s="193">
        <f t="shared" ca="1" si="26"/>
        <v>0</v>
      </c>
      <c r="AC33" s="194">
        <f t="shared" ca="1" si="27"/>
        <v>0</v>
      </c>
      <c r="AD33" s="194">
        <f t="shared" ca="1" si="28"/>
        <v>0</v>
      </c>
      <c r="AE33" s="194">
        <f t="shared" ca="1" si="29"/>
        <v>0</v>
      </c>
      <c r="AF33" s="194">
        <f t="shared" ca="1" si="30"/>
        <v>0</v>
      </c>
      <c r="AG33" s="194">
        <f t="shared" ca="1" si="31"/>
        <v>0</v>
      </c>
      <c r="AH33" s="195">
        <f t="shared" ca="1" si="32"/>
        <v>0</v>
      </c>
      <c r="AI33" s="69">
        <f t="shared" ca="1" si="33"/>
        <v>0</v>
      </c>
      <c r="AJ33" s="70">
        <f t="shared" ca="1" si="34"/>
        <v>0</v>
      </c>
      <c r="AK33" s="183">
        <f t="shared" ca="1" si="35"/>
        <v>0</v>
      </c>
      <c r="AL33" s="178">
        <f t="shared" ca="1" si="36"/>
        <v>0</v>
      </c>
      <c r="AM33" s="66">
        <f t="shared" ca="1" si="37"/>
        <v>0</v>
      </c>
      <c r="AN33" s="184"/>
      <c r="AO33" s="187"/>
      <c r="AP33" s="187"/>
    </row>
    <row r="34" spans="1:42" s="185" customFormat="1" ht="20.100000000000001" customHeight="1" x14ac:dyDescent="0.2">
      <c r="A34" s="186">
        <v>22</v>
      </c>
      <c r="B34" s="180">
        <f t="shared" ca="1" si="0"/>
        <v>0</v>
      </c>
      <c r="C34" s="181">
        <f t="shared" ca="1" si="1"/>
        <v>0</v>
      </c>
      <c r="D34" s="190">
        <f t="shared" ca="1" si="2"/>
        <v>0</v>
      </c>
      <c r="E34" s="191">
        <f t="shared" ca="1" si="3"/>
        <v>0</v>
      </c>
      <c r="F34" s="191">
        <f t="shared" ca="1" si="4"/>
        <v>0</v>
      </c>
      <c r="G34" s="191">
        <f t="shared" ca="1" si="5"/>
        <v>0</v>
      </c>
      <c r="H34" s="191">
        <f t="shared" ca="1" si="6"/>
        <v>0</v>
      </c>
      <c r="I34" s="191">
        <f t="shared" ca="1" si="7"/>
        <v>0</v>
      </c>
      <c r="J34" s="191">
        <f t="shared" ca="1" si="8"/>
        <v>0</v>
      </c>
      <c r="K34" s="192">
        <f t="shared" ca="1" si="9"/>
        <v>0</v>
      </c>
      <c r="L34" s="67">
        <f t="shared" ca="1" si="10"/>
        <v>0</v>
      </c>
      <c r="M34" s="190">
        <f t="shared" ca="1" si="11"/>
        <v>0</v>
      </c>
      <c r="N34" s="190">
        <f t="shared" ca="1" si="12"/>
        <v>0</v>
      </c>
      <c r="O34" s="191">
        <f t="shared" ca="1" si="13"/>
        <v>0</v>
      </c>
      <c r="P34" s="191">
        <f t="shared" ca="1" si="14"/>
        <v>0</v>
      </c>
      <c r="Q34" s="67">
        <f t="shared" ca="1" si="15"/>
        <v>0</v>
      </c>
      <c r="R34" s="190">
        <f t="shared" ca="1" si="16"/>
        <v>0</v>
      </c>
      <c r="S34" s="192">
        <f t="shared" ca="1" si="17"/>
        <v>0</v>
      </c>
      <c r="T34" s="67">
        <f t="shared" ca="1" si="18"/>
        <v>0</v>
      </c>
      <c r="U34" s="190">
        <f t="shared" ca="1" si="19"/>
        <v>0</v>
      </c>
      <c r="V34" s="192">
        <f t="shared" ca="1" si="20"/>
        <v>0</v>
      </c>
      <c r="W34" s="67">
        <f t="shared" ca="1" si="21"/>
        <v>0</v>
      </c>
      <c r="X34" s="190">
        <f t="shared" ca="1" si="22"/>
        <v>0</v>
      </c>
      <c r="Y34" s="191">
        <f t="shared" ca="1" si="23"/>
        <v>0</v>
      </c>
      <c r="Z34" s="192">
        <f t="shared" ca="1" si="24"/>
        <v>0</v>
      </c>
      <c r="AA34" s="68">
        <f t="shared" ca="1" si="25"/>
        <v>0</v>
      </c>
      <c r="AB34" s="193">
        <f t="shared" ca="1" si="26"/>
        <v>0</v>
      </c>
      <c r="AC34" s="194">
        <f t="shared" ca="1" si="27"/>
        <v>0</v>
      </c>
      <c r="AD34" s="194">
        <f t="shared" ca="1" si="28"/>
        <v>0</v>
      </c>
      <c r="AE34" s="194">
        <f t="shared" ca="1" si="29"/>
        <v>0</v>
      </c>
      <c r="AF34" s="194">
        <f t="shared" ca="1" si="30"/>
        <v>0</v>
      </c>
      <c r="AG34" s="194">
        <f t="shared" ca="1" si="31"/>
        <v>0</v>
      </c>
      <c r="AH34" s="195">
        <f t="shared" ca="1" si="32"/>
        <v>0</v>
      </c>
      <c r="AI34" s="69">
        <f t="shared" ca="1" si="33"/>
        <v>0</v>
      </c>
      <c r="AJ34" s="70">
        <f t="shared" ca="1" si="34"/>
        <v>0</v>
      </c>
      <c r="AK34" s="183">
        <f t="shared" ca="1" si="35"/>
        <v>0</v>
      </c>
      <c r="AL34" s="178">
        <f t="shared" ca="1" si="36"/>
        <v>0</v>
      </c>
      <c r="AM34" s="66">
        <f t="shared" ca="1" si="37"/>
        <v>0</v>
      </c>
      <c r="AN34" s="184"/>
      <c r="AO34" s="187"/>
      <c r="AP34" s="187"/>
    </row>
    <row r="35" spans="1:42" s="185" customFormat="1" ht="20.100000000000001" customHeight="1" x14ac:dyDescent="0.2">
      <c r="A35" s="186">
        <v>23</v>
      </c>
      <c r="B35" s="180">
        <f t="shared" ca="1" si="0"/>
        <v>0</v>
      </c>
      <c r="C35" s="181">
        <f t="shared" ca="1" si="1"/>
        <v>0</v>
      </c>
      <c r="D35" s="190">
        <f t="shared" ca="1" si="2"/>
        <v>0</v>
      </c>
      <c r="E35" s="191">
        <f t="shared" ca="1" si="3"/>
        <v>0</v>
      </c>
      <c r="F35" s="191">
        <f t="shared" ca="1" si="4"/>
        <v>0</v>
      </c>
      <c r="G35" s="191">
        <f t="shared" ca="1" si="5"/>
        <v>0</v>
      </c>
      <c r="H35" s="191">
        <f t="shared" ca="1" si="6"/>
        <v>0</v>
      </c>
      <c r="I35" s="191">
        <f t="shared" ca="1" si="7"/>
        <v>0</v>
      </c>
      <c r="J35" s="191">
        <f t="shared" ca="1" si="8"/>
        <v>0</v>
      </c>
      <c r="K35" s="192">
        <f t="shared" ca="1" si="9"/>
        <v>0</v>
      </c>
      <c r="L35" s="67">
        <f t="shared" ca="1" si="10"/>
        <v>0</v>
      </c>
      <c r="M35" s="190">
        <f t="shared" ca="1" si="11"/>
        <v>0</v>
      </c>
      <c r="N35" s="190">
        <f t="shared" ca="1" si="12"/>
        <v>0</v>
      </c>
      <c r="O35" s="191">
        <f t="shared" ca="1" si="13"/>
        <v>0</v>
      </c>
      <c r="P35" s="191">
        <f t="shared" ca="1" si="14"/>
        <v>0</v>
      </c>
      <c r="Q35" s="67">
        <f t="shared" ca="1" si="15"/>
        <v>0</v>
      </c>
      <c r="R35" s="190">
        <f t="shared" ca="1" si="16"/>
        <v>0</v>
      </c>
      <c r="S35" s="192">
        <f t="shared" ca="1" si="17"/>
        <v>0</v>
      </c>
      <c r="T35" s="67">
        <f t="shared" ca="1" si="18"/>
        <v>0</v>
      </c>
      <c r="U35" s="190">
        <f t="shared" ca="1" si="19"/>
        <v>0</v>
      </c>
      <c r="V35" s="192">
        <f t="shared" ca="1" si="20"/>
        <v>0</v>
      </c>
      <c r="W35" s="67">
        <f t="shared" ca="1" si="21"/>
        <v>0</v>
      </c>
      <c r="X35" s="190">
        <f t="shared" ca="1" si="22"/>
        <v>0</v>
      </c>
      <c r="Y35" s="191">
        <f t="shared" ca="1" si="23"/>
        <v>0</v>
      </c>
      <c r="Z35" s="192">
        <f t="shared" ca="1" si="24"/>
        <v>0</v>
      </c>
      <c r="AA35" s="68">
        <f t="shared" ca="1" si="25"/>
        <v>0</v>
      </c>
      <c r="AB35" s="193">
        <f t="shared" ca="1" si="26"/>
        <v>0</v>
      </c>
      <c r="AC35" s="194">
        <f t="shared" ca="1" si="27"/>
        <v>0</v>
      </c>
      <c r="AD35" s="194">
        <f t="shared" ca="1" si="28"/>
        <v>0</v>
      </c>
      <c r="AE35" s="194">
        <f t="shared" ca="1" si="29"/>
        <v>0</v>
      </c>
      <c r="AF35" s="194">
        <f t="shared" ca="1" si="30"/>
        <v>0</v>
      </c>
      <c r="AG35" s="194">
        <f t="shared" ca="1" si="31"/>
        <v>0</v>
      </c>
      <c r="AH35" s="195">
        <f t="shared" ca="1" si="32"/>
        <v>0</v>
      </c>
      <c r="AI35" s="69">
        <f t="shared" ca="1" si="33"/>
        <v>0</v>
      </c>
      <c r="AJ35" s="70">
        <f t="shared" ca="1" si="34"/>
        <v>0</v>
      </c>
      <c r="AK35" s="183">
        <f t="shared" ca="1" si="35"/>
        <v>0</v>
      </c>
      <c r="AL35" s="178">
        <f t="shared" ca="1" si="36"/>
        <v>0</v>
      </c>
      <c r="AM35" s="66">
        <f t="shared" ca="1" si="37"/>
        <v>0</v>
      </c>
      <c r="AN35" s="184"/>
      <c r="AO35" s="187"/>
      <c r="AP35" s="187"/>
    </row>
    <row r="36" spans="1:42" s="185" customFormat="1" ht="20.100000000000001" customHeight="1" x14ac:dyDescent="0.2">
      <c r="A36" s="186">
        <v>24</v>
      </c>
      <c r="B36" s="180">
        <f t="shared" ca="1" si="0"/>
        <v>0</v>
      </c>
      <c r="C36" s="181">
        <f t="shared" ca="1" si="1"/>
        <v>0</v>
      </c>
      <c r="D36" s="190">
        <f t="shared" ca="1" si="2"/>
        <v>0</v>
      </c>
      <c r="E36" s="191">
        <f t="shared" ca="1" si="3"/>
        <v>0</v>
      </c>
      <c r="F36" s="191">
        <f t="shared" ca="1" si="4"/>
        <v>0</v>
      </c>
      <c r="G36" s="191">
        <f t="shared" ca="1" si="5"/>
        <v>0</v>
      </c>
      <c r="H36" s="191">
        <f t="shared" ca="1" si="6"/>
        <v>0</v>
      </c>
      <c r="I36" s="191">
        <f t="shared" ca="1" si="7"/>
        <v>0</v>
      </c>
      <c r="J36" s="191">
        <f t="shared" ca="1" si="8"/>
        <v>0</v>
      </c>
      <c r="K36" s="192">
        <f t="shared" ca="1" si="9"/>
        <v>0</v>
      </c>
      <c r="L36" s="67">
        <f t="shared" ca="1" si="10"/>
        <v>0</v>
      </c>
      <c r="M36" s="190">
        <f t="shared" ca="1" si="11"/>
        <v>0</v>
      </c>
      <c r="N36" s="190">
        <f t="shared" ca="1" si="12"/>
        <v>0</v>
      </c>
      <c r="O36" s="191">
        <f t="shared" ca="1" si="13"/>
        <v>0</v>
      </c>
      <c r="P36" s="191">
        <f t="shared" ca="1" si="14"/>
        <v>0</v>
      </c>
      <c r="Q36" s="67">
        <f t="shared" ca="1" si="15"/>
        <v>0</v>
      </c>
      <c r="R36" s="190">
        <f t="shared" ca="1" si="16"/>
        <v>0</v>
      </c>
      <c r="S36" s="192">
        <f t="shared" ca="1" si="17"/>
        <v>0</v>
      </c>
      <c r="T36" s="67">
        <f t="shared" ca="1" si="18"/>
        <v>0</v>
      </c>
      <c r="U36" s="190">
        <f t="shared" ca="1" si="19"/>
        <v>0</v>
      </c>
      <c r="V36" s="192">
        <f t="shared" ca="1" si="20"/>
        <v>0</v>
      </c>
      <c r="W36" s="67">
        <f t="shared" ca="1" si="21"/>
        <v>0</v>
      </c>
      <c r="X36" s="190">
        <f t="shared" ca="1" si="22"/>
        <v>0</v>
      </c>
      <c r="Y36" s="191">
        <f t="shared" ca="1" si="23"/>
        <v>0</v>
      </c>
      <c r="Z36" s="192">
        <f t="shared" ca="1" si="24"/>
        <v>0</v>
      </c>
      <c r="AA36" s="68">
        <f t="shared" ca="1" si="25"/>
        <v>0</v>
      </c>
      <c r="AB36" s="193">
        <f t="shared" ca="1" si="26"/>
        <v>0</v>
      </c>
      <c r="AC36" s="194">
        <f t="shared" ca="1" si="27"/>
        <v>0</v>
      </c>
      <c r="AD36" s="194">
        <f t="shared" ca="1" si="28"/>
        <v>0</v>
      </c>
      <c r="AE36" s="194">
        <f t="shared" ca="1" si="29"/>
        <v>0</v>
      </c>
      <c r="AF36" s="194">
        <f t="shared" ca="1" si="30"/>
        <v>0</v>
      </c>
      <c r="AG36" s="194">
        <f t="shared" ca="1" si="31"/>
        <v>0</v>
      </c>
      <c r="AH36" s="195">
        <f t="shared" ca="1" si="32"/>
        <v>0</v>
      </c>
      <c r="AI36" s="69">
        <f t="shared" ca="1" si="33"/>
        <v>0</v>
      </c>
      <c r="AJ36" s="70">
        <f t="shared" ca="1" si="34"/>
        <v>0</v>
      </c>
      <c r="AK36" s="183">
        <f t="shared" ca="1" si="35"/>
        <v>0</v>
      </c>
      <c r="AL36" s="178">
        <f t="shared" ca="1" si="36"/>
        <v>0</v>
      </c>
      <c r="AM36" s="66">
        <f t="shared" ca="1" si="37"/>
        <v>0</v>
      </c>
      <c r="AN36" s="184"/>
      <c r="AO36" s="187"/>
      <c r="AP36" s="187"/>
    </row>
    <row r="37" spans="1:42" s="185" customFormat="1" ht="20.100000000000001" customHeight="1" x14ac:dyDescent="0.2">
      <c r="A37" s="186">
        <v>25</v>
      </c>
      <c r="B37" s="180">
        <f t="shared" ca="1" si="0"/>
        <v>0</v>
      </c>
      <c r="C37" s="181">
        <f t="shared" ca="1" si="1"/>
        <v>0</v>
      </c>
      <c r="D37" s="190">
        <f t="shared" ca="1" si="2"/>
        <v>0</v>
      </c>
      <c r="E37" s="191">
        <f t="shared" ca="1" si="3"/>
        <v>0</v>
      </c>
      <c r="F37" s="191">
        <f t="shared" ca="1" si="4"/>
        <v>0</v>
      </c>
      <c r="G37" s="191">
        <f t="shared" ca="1" si="5"/>
        <v>0</v>
      </c>
      <c r="H37" s="191">
        <f t="shared" ca="1" si="6"/>
        <v>0</v>
      </c>
      <c r="I37" s="191">
        <f t="shared" ca="1" si="7"/>
        <v>0</v>
      </c>
      <c r="J37" s="191">
        <f t="shared" ca="1" si="8"/>
        <v>0</v>
      </c>
      <c r="K37" s="192">
        <f t="shared" ca="1" si="9"/>
        <v>0</v>
      </c>
      <c r="L37" s="67">
        <f t="shared" ca="1" si="10"/>
        <v>0</v>
      </c>
      <c r="M37" s="190">
        <f t="shared" ca="1" si="11"/>
        <v>0</v>
      </c>
      <c r="N37" s="190">
        <f t="shared" ca="1" si="12"/>
        <v>0</v>
      </c>
      <c r="O37" s="191">
        <f t="shared" ca="1" si="13"/>
        <v>0</v>
      </c>
      <c r="P37" s="191">
        <f t="shared" ca="1" si="14"/>
        <v>0</v>
      </c>
      <c r="Q37" s="67">
        <f t="shared" ca="1" si="15"/>
        <v>0</v>
      </c>
      <c r="R37" s="190">
        <f t="shared" ca="1" si="16"/>
        <v>0</v>
      </c>
      <c r="S37" s="192">
        <f t="shared" ca="1" si="17"/>
        <v>0</v>
      </c>
      <c r="T37" s="67">
        <f t="shared" ca="1" si="18"/>
        <v>0</v>
      </c>
      <c r="U37" s="190">
        <f t="shared" ca="1" si="19"/>
        <v>0</v>
      </c>
      <c r="V37" s="192">
        <f t="shared" ca="1" si="20"/>
        <v>0</v>
      </c>
      <c r="W37" s="67">
        <f t="shared" ca="1" si="21"/>
        <v>0</v>
      </c>
      <c r="X37" s="190">
        <f t="shared" ca="1" si="22"/>
        <v>0</v>
      </c>
      <c r="Y37" s="191">
        <f t="shared" ca="1" si="23"/>
        <v>0</v>
      </c>
      <c r="Z37" s="192">
        <f t="shared" ca="1" si="24"/>
        <v>0</v>
      </c>
      <c r="AA37" s="68">
        <f t="shared" ca="1" si="25"/>
        <v>0</v>
      </c>
      <c r="AB37" s="193">
        <f t="shared" ca="1" si="26"/>
        <v>0</v>
      </c>
      <c r="AC37" s="194">
        <f t="shared" ca="1" si="27"/>
        <v>0</v>
      </c>
      <c r="AD37" s="194">
        <f t="shared" ca="1" si="28"/>
        <v>0</v>
      </c>
      <c r="AE37" s="194">
        <f t="shared" ca="1" si="29"/>
        <v>0</v>
      </c>
      <c r="AF37" s="194">
        <f t="shared" ca="1" si="30"/>
        <v>0</v>
      </c>
      <c r="AG37" s="194">
        <f t="shared" ca="1" si="31"/>
        <v>0</v>
      </c>
      <c r="AH37" s="195">
        <f t="shared" ca="1" si="32"/>
        <v>0</v>
      </c>
      <c r="AI37" s="69">
        <f t="shared" ca="1" si="33"/>
        <v>0</v>
      </c>
      <c r="AJ37" s="70">
        <f t="shared" ca="1" si="34"/>
        <v>0</v>
      </c>
      <c r="AK37" s="183">
        <f t="shared" ca="1" si="35"/>
        <v>0</v>
      </c>
      <c r="AL37" s="178">
        <f t="shared" ca="1" si="36"/>
        <v>0</v>
      </c>
      <c r="AM37" s="66">
        <f t="shared" ca="1" si="37"/>
        <v>0</v>
      </c>
      <c r="AN37" s="184"/>
      <c r="AO37" s="187"/>
      <c r="AP37" s="187"/>
    </row>
    <row r="38" spans="1:42" s="185" customFormat="1" ht="20.100000000000001" customHeight="1" x14ac:dyDescent="0.2">
      <c r="A38" s="186">
        <v>26</v>
      </c>
      <c r="B38" s="180">
        <f t="shared" ca="1" si="0"/>
        <v>0</v>
      </c>
      <c r="C38" s="181">
        <f t="shared" ca="1" si="1"/>
        <v>0</v>
      </c>
      <c r="D38" s="190">
        <f t="shared" ca="1" si="2"/>
        <v>0</v>
      </c>
      <c r="E38" s="191">
        <f t="shared" ca="1" si="3"/>
        <v>0</v>
      </c>
      <c r="F38" s="191">
        <f t="shared" ca="1" si="4"/>
        <v>0</v>
      </c>
      <c r="G38" s="191">
        <f t="shared" ca="1" si="5"/>
        <v>0</v>
      </c>
      <c r="H38" s="191">
        <f t="shared" ca="1" si="6"/>
        <v>0</v>
      </c>
      <c r="I38" s="191">
        <f t="shared" ca="1" si="7"/>
        <v>0</v>
      </c>
      <c r="J38" s="191">
        <f t="shared" ca="1" si="8"/>
        <v>0</v>
      </c>
      <c r="K38" s="192">
        <f t="shared" ca="1" si="9"/>
        <v>0</v>
      </c>
      <c r="L38" s="67">
        <f t="shared" ca="1" si="10"/>
        <v>0</v>
      </c>
      <c r="M38" s="190">
        <f t="shared" ca="1" si="11"/>
        <v>0</v>
      </c>
      <c r="N38" s="190">
        <f t="shared" ca="1" si="12"/>
        <v>0</v>
      </c>
      <c r="O38" s="191">
        <f t="shared" ca="1" si="13"/>
        <v>0</v>
      </c>
      <c r="P38" s="191">
        <f t="shared" ca="1" si="14"/>
        <v>0</v>
      </c>
      <c r="Q38" s="67">
        <f t="shared" ca="1" si="15"/>
        <v>0</v>
      </c>
      <c r="R38" s="190">
        <f t="shared" ca="1" si="16"/>
        <v>0</v>
      </c>
      <c r="S38" s="192">
        <f t="shared" ca="1" si="17"/>
        <v>0</v>
      </c>
      <c r="T38" s="67">
        <f t="shared" ca="1" si="18"/>
        <v>0</v>
      </c>
      <c r="U38" s="190">
        <f t="shared" ca="1" si="19"/>
        <v>0</v>
      </c>
      <c r="V38" s="192">
        <f t="shared" ca="1" si="20"/>
        <v>0</v>
      </c>
      <c r="W38" s="67">
        <f t="shared" ca="1" si="21"/>
        <v>0</v>
      </c>
      <c r="X38" s="190">
        <f t="shared" ca="1" si="22"/>
        <v>0</v>
      </c>
      <c r="Y38" s="191">
        <f t="shared" ca="1" si="23"/>
        <v>0</v>
      </c>
      <c r="Z38" s="192">
        <f t="shared" ca="1" si="24"/>
        <v>0</v>
      </c>
      <c r="AA38" s="68">
        <f t="shared" ca="1" si="25"/>
        <v>0</v>
      </c>
      <c r="AB38" s="193">
        <f t="shared" ca="1" si="26"/>
        <v>0</v>
      </c>
      <c r="AC38" s="194">
        <f t="shared" ca="1" si="27"/>
        <v>0</v>
      </c>
      <c r="AD38" s="194">
        <f t="shared" ca="1" si="28"/>
        <v>0</v>
      </c>
      <c r="AE38" s="194">
        <f t="shared" ca="1" si="29"/>
        <v>0</v>
      </c>
      <c r="AF38" s="194">
        <f t="shared" ca="1" si="30"/>
        <v>0</v>
      </c>
      <c r="AG38" s="194">
        <f t="shared" ca="1" si="31"/>
        <v>0</v>
      </c>
      <c r="AH38" s="195">
        <f t="shared" ca="1" si="32"/>
        <v>0</v>
      </c>
      <c r="AI38" s="69">
        <f t="shared" ca="1" si="33"/>
        <v>0</v>
      </c>
      <c r="AJ38" s="70">
        <f t="shared" ca="1" si="34"/>
        <v>0</v>
      </c>
      <c r="AK38" s="183">
        <f t="shared" ca="1" si="35"/>
        <v>0</v>
      </c>
      <c r="AL38" s="178">
        <f t="shared" ca="1" si="36"/>
        <v>0</v>
      </c>
      <c r="AM38" s="66">
        <f t="shared" ca="1" si="37"/>
        <v>0</v>
      </c>
      <c r="AN38" s="184"/>
      <c r="AO38" s="187"/>
      <c r="AP38" s="187"/>
    </row>
    <row r="39" spans="1:42" s="185" customFormat="1" ht="20.100000000000001" customHeight="1" x14ac:dyDescent="0.2">
      <c r="A39" s="186">
        <v>27</v>
      </c>
      <c r="B39" s="180">
        <f t="shared" ca="1" si="0"/>
        <v>0</v>
      </c>
      <c r="C39" s="181">
        <f t="shared" ca="1" si="1"/>
        <v>0</v>
      </c>
      <c r="D39" s="190">
        <f t="shared" ca="1" si="2"/>
        <v>0</v>
      </c>
      <c r="E39" s="191">
        <f t="shared" ca="1" si="3"/>
        <v>0</v>
      </c>
      <c r="F39" s="191">
        <f t="shared" ca="1" si="4"/>
        <v>0</v>
      </c>
      <c r="G39" s="191">
        <f t="shared" ca="1" si="5"/>
        <v>0</v>
      </c>
      <c r="H39" s="191">
        <f t="shared" ca="1" si="6"/>
        <v>0</v>
      </c>
      <c r="I39" s="191">
        <f t="shared" ca="1" si="7"/>
        <v>0</v>
      </c>
      <c r="J39" s="191">
        <f t="shared" ca="1" si="8"/>
        <v>0</v>
      </c>
      <c r="K39" s="192">
        <f t="shared" ca="1" si="9"/>
        <v>0</v>
      </c>
      <c r="L39" s="67">
        <f t="shared" ca="1" si="10"/>
        <v>0</v>
      </c>
      <c r="M39" s="190">
        <f t="shared" ca="1" si="11"/>
        <v>0</v>
      </c>
      <c r="N39" s="190">
        <f t="shared" ca="1" si="12"/>
        <v>0</v>
      </c>
      <c r="O39" s="191">
        <f t="shared" ca="1" si="13"/>
        <v>0</v>
      </c>
      <c r="P39" s="191">
        <f t="shared" ca="1" si="14"/>
        <v>0</v>
      </c>
      <c r="Q39" s="67">
        <f t="shared" ca="1" si="15"/>
        <v>0</v>
      </c>
      <c r="R39" s="190">
        <f t="shared" ca="1" si="16"/>
        <v>0</v>
      </c>
      <c r="S39" s="192">
        <f t="shared" ca="1" si="17"/>
        <v>0</v>
      </c>
      <c r="T39" s="67">
        <f t="shared" ca="1" si="18"/>
        <v>0</v>
      </c>
      <c r="U39" s="190">
        <f t="shared" ca="1" si="19"/>
        <v>0</v>
      </c>
      <c r="V39" s="192">
        <f t="shared" ca="1" si="20"/>
        <v>0</v>
      </c>
      <c r="W39" s="67">
        <f t="shared" ca="1" si="21"/>
        <v>0</v>
      </c>
      <c r="X39" s="190">
        <f t="shared" ca="1" si="22"/>
        <v>0</v>
      </c>
      <c r="Y39" s="191">
        <f t="shared" ca="1" si="23"/>
        <v>0</v>
      </c>
      <c r="Z39" s="192">
        <f t="shared" ca="1" si="24"/>
        <v>0</v>
      </c>
      <c r="AA39" s="68">
        <f t="shared" ca="1" si="25"/>
        <v>0</v>
      </c>
      <c r="AB39" s="193">
        <f t="shared" ca="1" si="26"/>
        <v>0</v>
      </c>
      <c r="AC39" s="194">
        <f t="shared" ca="1" si="27"/>
        <v>0</v>
      </c>
      <c r="AD39" s="194">
        <f t="shared" ca="1" si="28"/>
        <v>0</v>
      </c>
      <c r="AE39" s="194">
        <f t="shared" ca="1" si="29"/>
        <v>0</v>
      </c>
      <c r="AF39" s="194">
        <f t="shared" ca="1" si="30"/>
        <v>0</v>
      </c>
      <c r="AG39" s="194">
        <f t="shared" ca="1" si="31"/>
        <v>0</v>
      </c>
      <c r="AH39" s="195">
        <f t="shared" ca="1" si="32"/>
        <v>0</v>
      </c>
      <c r="AI39" s="69">
        <f t="shared" ca="1" si="33"/>
        <v>0</v>
      </c>
      <c r="AJ39" s="70">
        <f t="shared" ca="1" si="34"/>
        <v>0</v>
      </c>
      <c r="AK39" s="183">
        <f t="shared" ca="1" si="35"/>
        <v>0</v>
      </c>
      <c r="AL39" s="178">
        <f t="shared" ca="1" si="36"/>
        <v>0</v>
      </c>
      <c r="AM39" s="66">
        <f t="shared" ca="1" si="37"/>
        <v>0</v>
      </c>
      <c r="AN39" s="184"/>
      <c r="AO39" s="187"/>
      <c r="AP39" s="187"/>
    </row>
    <row r="40" spans="1:42" s="185" customFormat="1" ht="20.100000000000001" customHeight="1" x14ac:dyDescent="0.2">
      <c r="A40" s="186">
        <v>28</v>
      </c>
      <c r="B40" s="180">
        <f t="shared" ca="1" si="0"/>
        <v>0</v>
      </c>
      <c r="C40" s="181">
        <f t="shared" ca="1" si="1"/>
        <v>0</v>
      </c>
      <c r="D40" s="190">
        <f t="shared" ca="1" si="2"/>
        <v>0</v>
      </c>
      <c r="E40" s="191">
        <f t="shared" ca="1" si="3"/>
        <v>0</v>
      </c>
      <c r="F40" s="191">
        <f t="shared" ca="1" si="4"/>
        <v>0</v>
      </c>
      <c r="G40" s="191">
        <f t="shared" ca="1" si="5"/>
        <v>0</v>
      </c>
      <c r="H40" s="191">
        <f t="shared" ca="1" si="6"/>
        <v>0</v>
      </c>
      <c r="I40" s="191">
        <f t="shared" ca="1" si="7"/>
        <v>0</v>
      </c>
      <c r="J40" s="191">
        <f t="shared" ca="1" si="8"/>
        <v>0</v>
      </c>
      <c r="K40" s="192">
        <f t="shared" ca="1" si="9"/>
        <v>0</v>
      </c>
      <c r="L40" s="67">
        <f t="shared" ca="1" si="10"/>
        <v>0</v>
      </c>
      <c r="M40" s="190">
        <f t="shared" ca="1" si="11"/>
        <v>0</v>
      </c>
      <c r="N40" s="190">
        <f t="shared" ca="1" si="12"/>
        <v>0</v>
      </c>
      <c r="O40" s="191">
        <f t="shared" ca="1" si="13"/>
        <v>0</v>
      </c>
      <c r="P40" s="191">
        <f t="shared" ca="1" si="14"/>
        <v>0</v>
      </c>
      <c r="Q40" s="67">
        <f t="shared" ca="1" si="15"/>
        <v>0</v>
      </c>
      <c r="R40" s="190">
        <f t="shared" ca="1" si="16"/>
        <v>0</v>
      </c>
      <c r="S40" s="192">
        <f t="shared" ca="1" si="17"/>
        <v>0</v>
      </c>
      <c r="T40" s="67">
        <f t="shared" ca="1" si="18"/>
        <v>0</v>
      </c>
      <c r="U40" s="190">
        <f t="shared" ca="1" si="19"/>
        <v>0</v>
      </c>
      <c r="V40" s="192">
        <f t="shared" ca="1" si="20"/>
        <v>0</v>
      </c>
      <c r="W40" s="67">
        <f t="shared" ca="1" si="21"/>
        <v>0</v>
      </c>
      <c r="X40" s="190">
        <f t="shared" ca="1" si="22"/>
        <v>0</v>
      </c>
      <c r="Y40" s="191">
        <f t="shared" ca="1" si="23"/>
        <v>0</v>
      </c>
      <c r="Z40" s="192">
        <f t="shared" ca="1" si="24"/>
        <v>0</v>
      </c>
      <c r="AA40" s="68">
        <f t="shared" ca="1" si="25"/>
        <v>0</v>
      </c>
      <c r="AB40" s="193">
        <f t="shared" ca="1" si="26"/>
        <v>0</v>
      </c>
      <c r="AC40" s="194">
        <f t="shared" ca="1" si="27"/>
        <v>0</v>
      </c>
      <c r="AD40" s="194">
        <f t="shared" ca="1" si="28"/>
        <v>0</v>
      </c>
      <c r="AE40" s="194">
        <f t="shared" ca="1" si="29"/>
        <v>0</v>
      </c>
      <c r="AF40" s="194">
        <f t="shared" ca="1" si="30"/>
        <v>0</v>
      </c>
      <c r="AG40" s="194">
        <f t="shared" ca="1" si="31"/>
        <v>0</v>
      </c>
      <c r="AH40" s="195">
        <f t="shared" ca="1" si="32"/>
        <v>0</v>
      </c>
      <c r="AI40" s="69">
        <f t="shared" ca="1" si="33"/>
        <v>0</v>
      </c>
      <c r="AJ40" s="70">
        <f t="shared" ca="1" si="34"/>
        <v>0</v>
      </c>
      <c r="AK40" s="183">
        <f t="shared" ca="1" si="35"/>
        <v>0</v>
      </c>
      <c r="AL40" s="178">
        <f t="shared" ca="1" si="36"/>
        <v>0</v>
      </c>
      <c r="AM40" s="66">
        <f t="shared" ca="1" si="37"/>
        <v>0</v>
      </c>
      <c r="AN40" s="184"/>
      <c r="AO40" s="187"/>
      <c r="AP40" s="187"/>
    </row>
    <row r="41" spans="1:42" s="185" customFormat="1" ht="20.100000000000001" customHeight="1" x14ac:dyDescent="0.2">
      <c r="A41" s="186">
        <v>29</v>
      </c>
      <c r="B41" s="180">
        <f t="shared" ca="1" si="0"/>
        <v>0</v>
      </c>
      <c r="C41" s="181">
        <f t="shared" ca="1" si="1"/>
        <v>0</v>
      </c>
      <c r="D41" s="190">
        <f t="shared" ca="1" si="2"/>
        <v>0</v>
      </c>
      <c r="E41" s="191">
        <f t="shared" ca="1" si="3"/>
        <v>0</v>
      </c>
      <c r="F41" s="191">
        <f t="shared" ca="1" si="4"/>
        <v>0</v>
      </c>
      <c r="G41" s="191">
        <f t="shared" ca="1" si="5"/>
        <v>0</v>
      </c>
      <c r="H41" s="191">
        <f t="shared" ca="1" si="6"/>
        <v>0</v>
      </c>
      <c r="I41" s="191">
        <f t="shared" ca="1" si="7"/>
        <v>0</v>
      </c>
      <c r="J41" s="191">
        <f t="shared" ca="1" si="8"/>
        <v>0</v>
      </c>
      <c r="K41" s="192">
        <f t="shared" ca="1" si="9"/>
        <v>0</v>
      </c>
      <c r="L41" s="67">
        <f t="shared" ca="1" si="10"/>
        <v>0</v>
      </c>
      <c r="M41" s="190">
        <f t="shared" ca="1" si="11"/>
        <v>0</v>
      </c>
      <c r="N41" s="190">
        <f t="shared" ca="1" si="12"/>
        <v>0</v>
      </c>
      <c r="O41" s="191">
        <f t="shared" ca="1" si="13"/>
        <v>0</v>
      </c>
      <c r="P41" s="191">
        <f t="shared" ca="1" si="14"/>
        <v>0</v>
      </c>
      <c r="Q41" s="67">
        <f t="shared" ca="1" si="15"/>
        <v>0</v>
      </c>
      <c r="R41" s="190">
        <f t="shared" ca="1" si="16"/>
        <v>0</v>
      </c>
      <c r="S41" s="192">
        <f t="shared" ca="1" si="17"/>
        <v>0</v>
      </c>
      <c r="T41" s="67">
        <f t="shared" ca="1" si="18"/>
        <v>0</v>
      </c>
      <c r="U41" s="190">
        <f t="shared" ca="1" si="19"/>
        <v>0</v>
      </c>
      <c r="V41" s="192">
        <f t="shared" ca="1" si="20"/>
        <v>0</v>
      </c>
      <c r="W41" s="67">
        <f t="shared" ca="1" si="21"/>
        <v>0</v>
      </c>
      <c r="X41" s="190">
        <f t="shared" ca="1" si="22"/>
        <v>0</v>
      </c>
      <c r="Y41" s="191">
        <f t="shared" ca="1" si="23"/>
        <v>0</v>
      </c>
      <c r="Z41" s="192">
        <f t="shared" ca="1" si="24"/>
        <v>0</v>
      </c>
      <c r="AA41" s="68">
        <f t="shared" ca="1" si="25"/>
        <v>0</v>
      </c>
      <c r="AB41" s="193">
        <f t="shared" ca="1" si="26"/>
        <v>0</v>
      </c>
      <c r="AC41" s="194">
        <f t="shared" ca="1" si="27"/>
        <v>0</v>
      </c>
      <c r="AD41" s="194">
        <f t="shared" ca="1" si="28"/>
        <v>0</v>
      </c>
      <c r="AE41" s="194">
        <f t="shared" ca="1" si="29"/>
        <v>0</v>
      </c>
      <c r="AF41" s="194">
        <f t="shared" ca="1" si="30"/>
        <v>0</v>
      </c>
      <c r="AG41" s="194">
        <f t="shared" ca="1" si="31"/>
        <v>0</v>
      </c>
      <c r="AH41" s="195">
        <f t="shared" ca="1" si="32"/>
        <v>0</v>
      </c>
      <c r="AI41" s="69">
        <f t="shared" ca="1" si="33"/>
        <v>0</v>
      </c>
      <c r="AJ41" s="70">
        <f t="shared" ca="1" si="34"/>
        <v>0</v>
      </c>
      <c r="AK41" s="183">
        <f t="shared" ca="1" si="35"/>
        <v>0</v>
      </c>
      <c r="AL41" s="178">
        <f t="shared" ca="1" si="36"/>
        <v>0</v>
      </c>
      <c r="AM41" s="66">
        <f t="shared" ca="1" si="37"/>
        <v>0</v>
      </c>
      <c r="AN41" s="184"/>
      <c r="AO41" s="187"/>
      <c r="AP41" s="187"/>
    </row>
    <row r="42" spans="1:42" s="185" customFormat="1" ht="20.100000000000001" customHeight="1" x14ac:dyDescent="0.2">
      <c r="A42" s="186">
        <v>30</v>
      </c>
      <c r="B42" s="180">
        <f t="shared" ca="1" si="0"/>
        <v>0</v>
      </c>
      <c r="C42" s="181">
        <f t="shared" ca="1" si="1"/>
        <v>0</v>
      </c>
      <c r="D42" s="190">
        <f t="shared" ca="1" si="2"/>
        <v>0</v>
      </c>
      <c r="E42" s="191">
        <f t="shared" ca="1" si="3"/>
        <v>0</v>
      </c>
      <c r="F42" s="191">
        <f t="shared" ca="1" si="4"/>
        <v>0</v>
      </c>
      <c r="G42" s="191">
        <f t="shared" ca="1" si="5"/>
        <v>0</v>
      </c>
      <c r="H42" s="191">
        <f t="shared" ca="1" si="6"/>
        <v>0</v>
      </c>
      <c r="I42" s="191">
        <f t="shared" ca="1" si="7"/>
        <v>0</v>
      </c>
      <c r="J42" s="191">
        <f t="shared" ca="1" si="8"/>
        <v>0</v>
      </c>
      <c r="K42" s="192">
        <f t="shared" ca="1" si="9"/>
        <v>0</v>
      </c>
      <c r="L42" s="67">
        <f t="shared" ca="1" si="10"/>
        <v>0</v>
      </c>
      <c r="M42" s="190">
        <f t="shared" ca="1" si="11"/>
        <v>0</v>
      </c>
      <c r="N42" s="190">
        <f t="shared" ca="1" si="12"/>
        <v>0</v>
      </c>
      <c r="O42" s="191">
        <f t="shared" ca="1" si="13"/>
        <v>0</v>
      </c>
      <c r="P42" s="191">
        <f t="shared" ca="1" si="14"/>
        <v>0</v>
      </c>
      <c r="Q42" s="67">
        <f t="shared" ca="1" si="15"/>
        <v>0</v>
      </c>
      <c r="R42" s="190">
        <f t="shared" ca="1" si="16"/>
        <v>0</v>
      </c>
      <c r="S42" s="192">
        <f t="shared" ca="1" si="17"/>
        <v>0</v>
      </c>
      <c r="T42" s="67">
        <f t="shared" ca="1" si="18"/>
        <v>0</v>
      </c>
      <c r="U42" s="190">
        <f t="shared" ca="1" si="19"/>
        <v>0</v>
      </c>
      <c r="V42" s="192">
        <f t="shared" ca="1" si="20"/>
        <v>0</v>
      </c>
      <c r="W42" s="67">
        <f t="shared" ca="1" si="21"/>
        <v>0</v>
      </c>
      <c r="X42" s="190">
        <f t="shared" ca="1" si="22"/>
        <v>0</v>
      </c>
      <c r="Y42" s="191">
        <f t="shared" ca="1" si="23"/>
        <v>0</v>
      </c>
      <c r="Z42" s="192">
        <f t="shared" ca="1" si="24"/>
        <v>0</v>
      </c>
      <c r="AA42" s="68">
        <f t="shared" ca="1" si="25"/>
        <v>0</v>
      </c>
      <c r="AB42" s="193">
        <f t="shared" ca="1" si="26"/>
        <v>0</v>
      </c>
      <c r="AC42" s="194">
        <f t="shared" ca="1" si="27"/>
        <v>0</v>
      </c>
      <c r="AD42" s="194">
        <f t="shared" ca="1" si="28"/>
        <v>0</v>
      </c>
      <c r="AE42" s="194">
        <f t="shared" ca="1" si="29"/>
        <v>0</v>
      </c>
      <c r="AF42" s="194">
        <f t="shared" ca="1" si="30"/>
        <v>0</v>
      </c>
      <c r="AG42" s="194">
        <f t="shared" ca="1" si="31"/>
        <v>0</v>
      </c>
      <c r="AH42" s="195">
        <f t="shared" ca="1" si="32"/>
        <v>0</v>
      </c>
      <c r="AI42" s="69">
        <f t="shared" ca="1" si="33"/>
        <v>0</v>
      </c>
      <c r="AJ42" s="70">
        <f t="shared" ca="1" si="34"/>
        <v>0</v>
      </c>
      <c r="AK42" s="183">
        <f t="shared" ca="1" si="35"/>
        <v>0</v>
      </c>
      <c r="AL42" s="178">
        <f t="shared" ca="1" si="36"/>
        <v>0</v>
      </c>
      <c r="AM42" s="66">
        <f t="shared" ca="1" si="37"/>
        <v>0</v>
      </c>
      <c r="AN42" s="184"/>
      <c r="AO42" s="187"/>
      <c r="AP42" s="187"/>
    </row>
    <row r="43" spans="1:42" s="185" customFormat="1" ht="20.100000000000001" customHeight="1" x14ac:dyDescent="0.2">
      <c r="A43" s="186">
        <v>31</v>
      </c>
      <c r="B43" s="180">
        <f t="shared" ca="1" si="0"/>
        <v>0</v>
      </c>
      <c r="C43" s="181">
        <f t="shared" ca="1" si="1"/>
        <v>0</v>
      </c>
      <c r="D43" s="190">
        <f t="shared" ca="1" si="2"/>
        <v>0</v>
      </c>
      <c r="E43" s="191">
        <f t="shared" ca="1" si="3"/>
        <v>0</v>
      </c>
      <c r="F43" s="191">
        <f t="shared" ca="1" si="4"/>
        <v>0</v>
      </c>
      <c r="G43" s="191">
        <f t="shared" ca="1" si="5"/>
        <v>0</v>
      </c>
      <c r="H43" s="191">
        <f t="shared" ca="1" si="6"/>
        <v>0</v>
      </c>
      <c r="I43" s="191">
        <f t="shared" ca="1" si="7"/>
        <v>0</v>
      </c>
      <c r="J43" s="191">
        <f t="shared" ca="1" si="8"/>
        <v>0</v>
      </c>
      <c r="K43" s="192">
        <f t="shared" ca="1" si="9"/>
        <v>0</v>
      </c>
      <c r="L43" s="67">
        <f t="shared" ca="1" si="10"/>
        <v>0</v>
      </c>
      <c r="M43" s="190">
        <f t="shared" ca="1" si="11"/>
        <v>0</v>
      </c>
      <c r="N43" s="190">
        <f t="shared" ca="1" si="12"/>
        <v>0</v>
      </c>
      <c r="O43" s="191">
        <f t="shared" ca="1" si="13"/>
        <v>0</v>
      </c>
      <c r="P43" s="191">
        <f t="shared" ca="1" si="14"/>
        <v>0</v>
      </c>
      <c r="Q43" s="67">
        <f t="shared" ca="1" si="15"/>
        <v>0</v>
      </c>
      <c r="R43" s="190">
        <f t="shared" ca="1" si="16"/>
        <v>0</v>
      </c>
      <c r="S43" s="192">
        <f t="shared" ca="1" si="17"/>
        <v>0</v>
      </c>
      <c r="T43" s="67">
        <f t="shared" ca="1" si="18"/>
        <v>0</v>
      </c>
      <c r="U43" s="190">
        <f t="shared" ca="1" si="19"/>
        <v>0</v>
      </c>
      <c r="V43" s="192">
        <f t="shared" ca="1" si="20"/>
        <v>0</v>
      </c>
      <c r="W43" s="67">
        <f t="shared" ca="1" si="21"/>
        <v>0</v>
      </c>
      <c r="X43" s="190">
        <f t="shared" ca="1" si="22"/>
        <v>0</v>
      </c>
      <c r="Y43" s="191">
        <f t="shared" ca="1" si="23"/>
        <v>0</v>
      </c>
      <c r="Z43" s="192">
        <f t="shared" ca="1" si="24"/>
        <v>0</v>
      </c>
      <c r="AA43" s="68">
        <f t="shared" ca="1" si="25"/>
        <v>0</v>
      </c>
      <c r="AB43" s="193">
        <f t="shared" ca="1" si="26"/>
        <v>0</v>
      </c>
      <c r="AC43" s="194">
        <f t="shared" ca="1" si="27"/>
        <v>0</v>
      </c>
      <c r="AD43" s="194">
        <f t="shared" ca="1" si="28"/>
        <v>0</v>
      </c>
      <c r="AE43" s="194">
        <f t="shared" ca="1" si="29"/>
        <v>0</v>
      </c>
      <c r="AF43" s="194">
        <f t="shared" ca="1" si="30"/>
        <v>0</v>
      </c>
      <c r="AG43" s="194">
        <f t="shared" ca="1" si="31"/>
        <v>0</v>
      </c>
      <c r="AH43" s="195">
        <f t="shared" ca="1" si="32"/>
        <v>0</v>
      </c>
      <c r="AI43" s="69">
        <f t="shared" ca="1" si="33"/>
        <v>0</v>
      </c>
      <c r="AJ43" s="70">
        <f t="shared" ca="1" si="34"/>
        <v>0</v>
      </c>
      <c r="AK43" s="183">
        <f t="shared" ca="1" si="35"/>
        <v>0</v>
      </c>
      <c r="AL43" s="178">
        <f t="shared" ca="1" si="36"/>
        <v>0</v>
      </c>
      <c r="AM43" s="66">
        <f t="shared" ca="1" si="37"/>
        <v>0</v>
      </c>
      <c r="AN43" s="184"/>
      <c r="AO43" s="187"/>
      <c r="AP43" s="187"/>
    </row>
    <row r="44" spans="1:42" s="185" customFormat="1" ht="20.100000000000001" customHeight="1" x14ac:dyDescent="0.2">
      <c r="A44" s="186">
        <v>32</v>
      </c>
      <c r="B44" s="180">
        <f t="shared" ca="1" si="0"/>
        <v>0</v>
      </c>
      <c r="C44" s="181">
        <f t="shared" ca="1" si="1"/>
        <v>0</v>
      </c>
      <c r="D44" s="190">
        <f t="shared" ca="1" si="2"/>
        <v>0</v>
      </c>
      <c r="E44" s="191">
        <f t="shared" ca="1" si="3"/>
        <v>0</v>
      </c>
      <c r="F44" s="191">
        <f t="shared" ca="1" si="4"/>
        <v>0</v>
      </c>
      <c r="G44" s="191">
        <f t="shared" ca="1" si="5"/>
        <v>0</v>
      </c>
      <c r="H44" s="191">
        <f t="shared" ca="1" si="6"/>
        <v>0</v>
      </c>
      <c r="I44" s="191">
        <f t="shared" ca="1" si="7"/>
        <v>0</v>
      </c>
      <c r="J44" s="191">
        <f t="shared" ca="1" si="8"/>
        <v>0</v>
      </c>
      <c r="K44" s="192">
        <f t="shared" ca="1" si="9"/>
        <v>0</v>
      </c>
      <c r="L44" s="67">
        <f t="shared" ca="1" si="10"/>
        <v>0</v>
      </c>
      <c r="M44" s="190">
        <f t="shared" ca="1" si="11"/>
        <v>0</v>
      </c>
      <c r="N44" s="190">
        <f t="shared" ca="1" si="12"/>
        <v>0</v>
      </c>
      <c r="O44" s="191">
        <f t="shared" ca="1" si="13"/>
        <v>0</v>
      </c>
      <c r="P44" s="191">
        <f t="shared" ca="1" si="14"/>
        <v>0</v>
      </c>
      <c r="Q44" s="67">
        <f t="shared" ca="1" si="15"/>
        <v>0</v>
      </c>
      <c r="R44" s="190">
        <f t="shared" ca="1" si="16"/>
        <v>0</v>
      </c>
      <c r="S44" s="192">
        <f t="shared" ca="1" si="17"/>
        <v>0</v>
      </c>
      <c r="T44" s="67">
        <f t="shared" ca="1" si="18"/>
        <v>0</v>
      </c>
      <c r="U44" s="190">
        <f t="shared" ca="1" si="19"/>
        <v>0</v>
      </c>
      <c r="V44" s="192">
        <f t="shared" ca="1" si="20"/>
        <v>0</v>
      </c>
      <c r="W44" s="67">
        <f t="shared" ca="1" si="21"/>
        <v>0</v>
      </c>
      <c r="X44" s="190">
        <f t="shared" ca="1" si="22"/>
        <v>0</v>
      </c>
      <c r="Y44" s="191">
        <f t="shared" ca="1" si="23"/>
        <v>0</v>
      </c>
      <c r="Z44" s="192">
        <f t="shared" ca="1" si="24"/>
        <v>0</v>
      </c>
      <c r="AA44" s="68">
        <f t="shared" ca="1" si="25"/>
        <v>0</v>
      </c>
      <c r="AB44" s="193">
        <f t="shared" ca="1" si="26"/>
        <v>0</v>
      </c>
      <c r="AC44" s="194">
        <f t="shared" ca="1" si="27"/>
        <v>0</v>
      </c>
      <c r="AD44" s="194">
        <f t="shared" ca="1" si="28"/>
        <v>0</v>
      </c>
      <c r="AE44" s="194">
        <f t="shared" ca="1" si="29"/>
        <v>0</v>
      </c>
      <c r="AF44" s="194">
        <f t="shared" ca="1" si="30"/>
        <v>0</v>
      </c>
      <c r="AG44" s="194">
        <f t="shared" ca="1" si="31"/>
        <v>0</v>
      </c>
      <c r="AH44" s="195">
        <f t="shared" ca="1" si="32"/>
        <v>0</v>
      </c>
      <c r="AI44" s="69">
        <f t="shared" ca="1" si="33"/>
        <v>0</v>
      </c>
      <c r="AJ44" s="70">
        <f t="shared" ca="1" si="34"/>
        <v>0</v>
      </c>
      <c r="AK44" s="183">
        <f t="shared" ca="1" si="35"/>
        <v>0</v>
      </c>
      <c r="AL44" s="178">
        <f t="shared" ca="1" si="36"/>
        <v>0</v>
      </c>
      <c r="AM44" s="66">
        <f t="shared" ca="1" si="37"/>
        <v>0</v>
      </c>
      <c r="AN44" s="184"/>
      <c r="AO44" s="187"/>
      <c r="AP44" s="187"/>
    </row>
    <row r="45" spans="1:42" s="185" customFormat="1" ht="20.100000000000001" customHeight="1" x14ac:dyDescent="0.2">
      <c r="A45" s="186">
        <v>33</v>
      </c>
      <c r="B45" s="180">
        <f t="shared" ca="1" si="0"/>
        <v>0</v>
      </c>
      <c r="C45" s="181">
        <f t="shared" ca="1" si="1"/>
        <v>0</v>
      </c>
      <c r="D45" s="190">
        <f t="shared" ca="1" si="2"/>
        <v>0</v>
      </c>
      <c r="E45" s="191">
        <f t="shared" ca="1" si="3"/>
        <v>0</v>
      </c>
      <c r="F45" s="191">
        <f t="shared" ca="1" si="4"/>
        <v>0</v>
      </c>
      <c r="G45" s="191">
        <f t="shared" ca="1" si="5"/>
        <v>0</v>
      </c>
      <c r="H45" s="191">
        <f t="shared" ca="1" si="6"/>
        <v>0</v>
      </c>
      <c r="I45" s="191">
        <f t="shared" ca="1" si="7"/>
        <v>0</v>
      </c>
      <c r="J45" s="191">
        <f t="shared" ca="1" si="8"/>
        <v>0</v>
      </c>
      <c r="K45" s="192">
        <f t="shared" ca="1" si="9"/>
        <v>0</v>
      </c>
      <c r="L45" s="67">
        <f t="shared" ca="1" si="10"/>
        <v>0</v>
      </c>
      <c r="M45" s="190">
        <f t="shared" ca="1" si="11"/>
        <v>0</v>
      </c>
      <c r="N45" s="190">
        <f t="shared" ca="1" si="12"/>
        <v>0</v>
      </c>
      <c r="O45" s="191">
        <f t="shared" ca="1" si="13"/>
        <v>0</v>
      </c>
      <c r="P45" s="191">
        <f t="shared" ca="1" si="14"/>
        <v>0</v>
      </c>
      <c r="Q45" s="67">
        <f t="shared" ca="1" si="15"/>
        <v>0</v>
      </c>
      <c r="R45" s="190">
        <f t="shared" ca="1" si="16"/>
        <v>0</v>
      </c>
      <c r="S45" s="192">
        <f t="shared" ca="1" si="17"/>
        <v>0</v>
      </c>
      <c r="T45" s="67">
        <f t="shared" ca="1" si="18"/>
        <v>0</v>
      </c>
      <c r="U45" s="190">
        <f t="shared" ca="1" si="19"/>
        <v>0</v>
      </c>
      <c r="V45" s="192">
        <f t="shared" ca="1" si="20"/>
        <v>0</v>
      </c>
      <c r="W45" s="67">
        <f t="shared" ca="1" si="21"/>
        <v>0</v>
      </c>
      <c r="X45" s="190">
        <f t="shared" ca="1" si="22"/>
        <v>0</v>
      </c>
      <c r="Y45" s="191">
        <f t="shared" ca="1" si="23"/>
        <v>0</v>
      </c>
      <c r="Z45" s="192">
        <f t="shared" ca="1" si="24"/>
        <v>0</v>
      </c>
      <c r="AA45" s="68">
        <f t="shared" ca="1" si="25"/>
        <v>0</v>
      </c>
      <c r="AB45" s="193">
        <f t="shared" ca="1" si="26"/>
        <v>0</v>
      </c>
      <c r="AC45" s="194">
        <f t="shared" ca="1" si="27"/>
        <v>0</v>
      </c>
      <c r="AD45" s="194">
        <f t="shared" ca="1" si="28"/>
        <v>0</v>
      </c>
      <c r="AE45" s="194">
        <f t="shared" ca="1" si="29"/>
        <v>0</v>
      </c>
      <c r="AF45" s="194">
        <f t="shared" ca="1" si="30"/>
        <v>0</v>
      </c>
      <c r="AG45" s="194">
        <f t="shared" ca="1" si="31"/>
        <v>0</v>
      </c>
      <c r="AH45" s="195">
        <f t="shared" ca="1" si="32"/>
        <v>0</v>
      </c>
      <c r="AI45" s="69">
        <f t="shared" ca="1" si="33"/>
        <v>0</v>
      </c>
      <c r="AJ45" s="70">
        <f t="shared" ca="1" si="34"/>
        <v>0</v>
      </c>
      <c r="AK45" s="183">
        <f t="shared" ca="1" si="35"/>
        <v>0</v>
      </c>
      <c r="AL45" s="178">
        <f t="shared" ca="1" si="36"/>
        <v>0</v>
      </c>
      <c r="AM45" s="66">
        <f t="shared" ca="1" si="37"/>
        <v>0</v>
      </c>
      <c r="AN45" s="184"/>
      <c r="AO45" s="187"/>
      <c r="AP45" s="187"/>
    </row>
    <row r="46" spans="1:42" s="185" customFormat="1" ht="20.100000000000001" customHeight="1" x14ac:dyDescent="0.2">
      <c r="A46" s="186">
        <v>34</v>
      </c>
      <c r="B46" s="180">
        <f t="shared" ca="1" si="0"/>
        <v>0</v>
      </c>
      <c r="C46" s="181">
        <f t="shared" ca="1" si="1"/>
        <v>0</v>
      </c>
      <c r="D46" s="190">
        <f t="shared" ca="1" si="2"/>
        <v>0</v>
      </c>
      <c r="E46" s="191">
        <f t="shared" ca="1" si="3"/>
        <v>0</v>
      </c>
      <c r="F46" s="191">
        <f t="shared" ca="1" si="4"/>
        <v>0</v>
      </c>
      <c r="G46" s="191">
        <f t="shared" ca="1" si="5"/>
        <v>0</v>
      </c>
      <c r="H46" s="191">
        <f t="shared" ca="1" si="6"/>
        <v>0</v>
      </c>
      <c r="I46" s="191">
        <f t="shared" ca="1" si="7"/>
        <v>0</v>
      </c>
      <c r="J46" s="191">
        <f t="shared" ca="1" si="8"/>
        <v>0</v>
      </c>
      <c r="K46" s="192">
        <f t="shared" ca="1" si="9"/>
        <v>0</v>
      </c>
      <c r="L46" s="67">
        <f t="shared" ca="1" si="10"/>
        <v>0</v>
      </c>
      <c r="M46" s="190">
        <f t="shared" ca="1" si="11"/>
        <v>0</v>
      </c>
      <c r="N46" s="190">
        <f t="shared" ca="1" si="12"/>
        <v>0</v>
      </c>
      <c r="O46" s="191">
        <f t="shared" ca="1" si="13"/>
        <v>0</v>
      </c>
      <c r="P46" s="191">
        <f t="shared" ca="1" si="14"/>
        <v>0</v>
      </c>
      <c r="Q46" s="67">
        <f t="shared" ca="1" si="15"/>
        <v>0</v>
      </c>
      <c r="R46" s="190">
        <f t="shared" ca="1" si="16"/>
        <v>0</v>
      </c>
      <c r="S46" s="192">
        <f t="shared" ca="1" si="17"/>
        <v>0</v>
      </c>
      <c r="T46" s="67">
        <f t="shared" ca="1" si="18"/>
        <v>0</v>
      </c>
      <c r="U46" s="190">
        <f t="shared" ca="1" si="19"/>
        <v>0</v>
      </c>
      <c r="V46" s="192">
        <f t="shared" ca="1" si="20"/>
        <v>0</v>
      </c>
      <c r="W46" s="67">
        <f t="shared" ca="1" si="21"/>
        <v>0</v>
      </c>
      <c r="X46" s="190">
        <f t="shared" ca="1" si="22"/>
        <v>0</v>
      </c>
      <c r="Y46" s="191">
        <f t="shared" ca="1" si="23"/>
        <v>0</v>
      </c>
      <c r="Z46" s="192">
        <f t="shared" ca="1" si="24"/>
        <v>0</v>
      </c>
      <c r="AA46" s="68">
        <f t="shared" ca="1" si="25"/>
        <v>0</v>
      </c>
      <c r="AB46" s="193">
        <f t="shared" ca="1" si="26"/>
        <v>0</v>
      </c>
      <c r="AC46" s="194">
        <f t="shared" ca="1" si="27"/>
        <v>0</v>
      </c>
      <c r="AD46" s="194">
        <f t="shared" ca="1" si="28"/>
        <v>0</v>
      </c>
      <c r="AE46" s="194">
        <f t="shared" ca="1" si="29"/>
        <v>0</v>
      </c>
      <c r="AF46" s="194">
        <f t="shared" ca="1" si="30"/>
        <v>0</v>
      </c>
      <c r="AG46" s="194">
        <f t="shared" ca="1" si="31"/>
        <v>0</v>
      </c>
      <c r="AH46" s="195">
        <f t="shared" ca="1" si="32"/>
        <v>0</v>
      </c>
      <c r="AI46" s="69">
        <f t="shared" ca="1" si="33"/>
        <v>0</v>
      </c>
      <c r="AJ46" s="70">
        <f t="shared" ca="1" si="34"/>
        <v>0</v>
      </c>
      <c r="AK46" s="183">
        <f t="shared" ca="1" si="35"/>
        <v>0</v>
      </c>
      <c r="AL46" s="178">
        <f t="shared" ca="1" si="36"/>
        <v>0</v>
      </c>
      <c r="AM46" s="66">
        <f t="shared" ca="1" si="37"/>
        <v>0</v>
      </c>
      <c r="AN46" s="184"/>
      <c r="AO46" s="187"/>
      <c r="AP46" s="187"/>
    </row>
    <row r="47" spans="1:42" s="185" customFormat="1" ht="20.100000000000001" customHeight="1" x14ac:dyDescent="0.2">
      <c r="A47" s="186">
        <v>35</v>
      </c>
      <c r="B47" s="180">
        <f t="shared" ca="1" si="0"/>
        <v>0</v>
      </c>
      <c r="C47" s="181">
        <f t="shared" ca="1" si="1"/>
        <v>0</v>
      </c>
      <c r="D47" s="190">
        <f t="shared" ca="1" si="2"/>
        <v>0</v>
      </c>
      <c r="E47" s="191">
        <f t="shared" ca="1" si="3"/>
        <v>0</v>
      </c>
      <c r="F47" s="191">
        <f t="shared" ca="1" si="4"/>
        <v>0</v>
      </c>
      <c r="G47" s="191">
        <f t="shared" ca="1" si="5"/>
        <v>0</v>
      </c>
      <c r="H47" s="191">
        <f t="shared" ca="1" si="6"/>
        <v>0</v>
      </c>
      <c r="I47" s="191">
        <f t="shared" ca="1" si="7"/>
        <v>0</v>
      </c>
      <c r="J47" s="191">
        <f t="shared" ca="1" si="8"/>
        <v>0</v>
      </c>
      <c r="K47" s="192">
        <f t="shared" ca="1" si="9"/>
        <v>0</v>
      </c>
      <c r="L47" s="67">
        <f t="shared" ca="1" si="10"/>
        <v>0</v>
      </c>
      <c r="M47" s="190">
        <f t="shared" ca="1" si="11"/>
        <v>0</v>
      </c>
      <c r="N47" s="190">
        <f t="shared" ca="1" si="12"/>
        <v>0</v>
      </c>
      <c r="O47" s="191">
        <f t="shared" ca="1" si="13"/>
        <v>0</v>
      </c>
      <c r="P47" s="191">
        <f t="shared" ca="1" si="14"/>
        <v>0</v>
      </c>
      <c r="Q47" s="67">
        <f t="shared" ca="1" si="15"/>
        <v>0</v>
      </c>
      <c r="R47" s="190">
        <f t="shared" ca="1" si="16"/>
        <v>0</v>
      </c>
      <c r="S47" s="192">
        <f t="shared" ca="1" si="17"/>
        <v>0</v>
      </c>
      <c r="T47" s="67">
        <f t="shared" ca="1" si="18"/>
        <v>0</v>
      </c>
      <c r="U47" s="190">
        <f t="shared" ca="1" si="19"/>
        <v>0</v>
      </c>
      <c r="V47" s="192">
        <f t="shared" ca="1" si="20"/>
        <v>0</v>
      </c>
      <c r="W47" s="67">
        <f t="shared" ca="1" si="21"/>
        <v>0</v>
      </c>
      <c r="X47" s="190">
        <f t="shared" ca="1" si="22"/>
        <v>0</v>
      </c>
      <c r="Y47" s="191">
        <f t="shared" ca="1" si="23"/>
        <v>0</v>
      </c>
      <c r="Z47" s="192">
        <f t="shared" ca="1" si="24"/>
        <v>0</v>
      </c>
      <c r="AA47" s="68">
        <f t="shared" ca="1" si="25"/>
        <v>0</v>
      </c>
      <c r="AB47" s="193">
        <f t="shared" ca="1" si="26"/>
        <v>0</v>
      </c>
      <c r="AC47" s="194">
        <f t="shared" ca="1" si="27"/>
        <v>0</v>
      </c>
      <c r="AD47" s="194">
        <f t="shared" ca="1" si="28"/>
        <v>0</v>
      </c>
      <c r="AE47" s="194">
        <f t="shared" ca="1" si="29"/>
        <v>0</v>
      </c>
      <c r="AF47" s="194">
        <f t="shared" ca="1" si="30"/>
        <v>0</v>
      </c>
      <c r="AG47" s="194">
        <f t="shared" ca="1" si="31"/>
        <v>0</v>
      </c>
      <c r="AH47" s="195">
        <f t="shared" ca="1" si="32"/>
        <v>0</v>
      </c>
      <c r="AI47" s="69">
        <f t="shared" ca="1" si="33"/>
        <v>0</v>
      </c>
      <c r="AJ47" s="70">
        <f t="shared" ca="1" si="34"/>
        <v>0</v>
      </c>
      <c r="AK47" s="183">
        <f t="shared" ca="1" si="35"/>
        <v>0</v>
      </c>
      <c r="AL47" s="178">
        <f t="shared" ca="1" si="36"/>
        <v>0</v>
      </c>
      <c r="AM47" s="66">
        <f t="shared" ca="1" si="37"/>
        <v>0</v>
      </c>
      <c r="AN47" s="184"/>
      <c r="AO47" s="187"/>
      <c r="AP47" s="187"/>
    </row>
    <row r="48" spans="1:42" s="185" customFormat="1" ht="20.100000000000001" customHeight="1" x14ac:dyDescent="0.2">
      <c r="A48" s="186">
        <v>36</v>
      </c>
      <c r="B48" s="180">
        <f t="shared" ca="1" si="0"/>
        <v>0</v>
      </c>
      <c r="C48" s="181">
        <f t="shared" ca="1" si="1"/>
        <v>0</v>
      </c>
      <c r="D48" s="190">
        <f t="shared" ca="1" si="2"/>
        <v>0</v>
      </c>
      <c r="E48" s="191">
        <f t="shared" ca="1" si="3"/>
        <v>0</v>
      </c>
      <c r="F48" s="191">
        <f t="shared" ca="1" si="4"/>
        <v>0</v>
      </c>
      <c r="G48" s="191">
        <f t="shared" ca="1" si="5"/>
        <v>0</v>
      </c>
      <c r="H48" s="191">
        <f t="shared" ca="1" si="6"/>
        <v>0</v>
      </c>
      <c r="I48" s="191">
        <f t="shared" ca="1" si="7"/>
        <v>0</v>
      </c>
      <c r="J48" s="191">
        <f t="shared" ca="1" si="8"/>
        <v>0</v>
      </c>
      <c r="K48" s="192">
        <f t="shared" ca="1" si="9"/>
        <v>0</v>
      </c>
      <c r="L48" s="67">
        <f t="shared" ca="1" si="10"/>
        <v>0</v>
      </c>
      <c r="M48" s="190">
        <f t="shared" ca="1" si="11"/>
        <v>0</v>
      </c>
      <c r="N48" s="190">
        <f t="shared" ca="1" si="12"/>
        <v>0</v>
      </c>
      <c r="O48" s="191">
        <f t="shared" ca="1" si="13"/>
        <v>0</v>
      </c>
      <c r="P48" s="191">
        <f t="shared" ca="1" si="14"/>
        <v>0</v>
      </c>
      <c r="Q48" s="67">
        <f t="shared" ca="1" si="15"/>
        <v>0</v>
      </c>
      <c r="R48" s="190">
        <f t="shared" ca="1" si="16"/>
        <v>0</v>
      </c>
      <c r="S48" s="192">
        <f t="shared" ca="1" si="17"/>
        <v>0</v>
      </c>
      <c r="T48" s="67">
        <f t="shared" ca="1" si="18"/>
        <v>0</v>
      </c>
      <c r="U48" s="190">
        <f t="shared" ca="1" si="19"/>
        <v>0</v>
      </c>
      <c r="V48" s="192">
        <f t="shared" ca="1" si="20"/>
        <v>0</v>
      </c>
      <c r="W48" s="67">
        <f t="shared" ca="1" si="21"/>
        <v>0</v>
      </c>
      <c r="X48" s="190">
        <f t="shared" ca="1" si="22"/>
        <v>0</v>
      </c>
      <c r="Y48" s="191">
        <f t="shared" ca="1" si="23"/>
        <v>0</v>
      </c>
      <c r="Z48" s="192">
        <f t="shared" ca="1" si="24"/>
        <v>0</v>
      </c>
      <c r="AA48" s="68">
        <f t="shared" ca="1" si="25"/>
        <v>0</v>
      </c>
      <c r="AB48" s="193">
        <f t="shared" ca="1" si="26"/>
        <v>0</v>
      </c>
      <c r="AC48" s="194">
        <f t="shared" ca="1" si="27"/>
        <v>0</v>
      </c>
      <c r="AD48" s="194">
        <f t="shared" ca="1" si="28"/>
        <v>0</v>
      </c>
      <c r="AE48" s="194">
        <f t="shared" ca="1" si="29"/>
        <v>0</v>
      </c>
      <c r="AF48" s="194">
        <f t="shared" ca="1" si="30"/>
        <v>0</v>
      </c>
      <c r="AG48" s="194">
        <f t="shared" ca="1" si="31"/>
        <v>0</v>
      </c>
      <c r="AH48" s="195">
        <f t="shared" ca="1" si="32"/>
        <v>0</v>
      </c>
      <c r="AI48" s="69">
        <f t="shared" ca="1" si="33"/>
        <v>0</v>
      </c>
      <c r="AJ48" s="70">
        <f t="shared" ca="1" si="34"/>
        <v>0</v>
      </c>
      <c r="AK48" s="183">
        <f t="shared" ca="1" si="35"/>
        <v>0</v>
      </c>
      <c r="AL48" s="178">
        <f t="shared" ca="1" si="36"/>
        <v>0</v>
      </c>
      <c r="AM48" s="66">
        <f t="shared" ca="1" si="37"/>
        <v>0</v>
      </c>
      <c r="AN48" s="184"/>
      <c r="AO48" s="187"/>
      <c r="AP48" s="187"/>
    </row>
    <row r="49" spans="1:42" s="185" customFormat="1" ht="20.100000000000001" customHeight="1" x14ac:dyDescent="0.2">
      <c r="A49" s="186">
        <v>37</v>
      </c>
      <c r="B49" s="180">
        <f t="shared" ca="1" si="0"/>
        <v>0</v>
      </c>
      <c r="C49" s="181">
        <f t="shared" ca="1" si="1"/>
        <v>0</v>
      </c>
      <c r="D49" s="190">
        <f t="shared" ca="1" si="2"/>
        <v>0</v>
      </c>
      <c r="E49" s="191">
        <f t="shared" ca="1" si="3"/>
        <v>0</v>
      </c>
      <c r="F49" s="191">
        <f t="shared" ca="1" si="4"/>
        <v>0</v>
      </c>
      <c r="G49" s="191">
        <f t="shared" ca="1" si="5"/>
        <v>0</v>
      </c>
      <c r="H49" s="191">
        <f t="shared" ca="1" si="6"/>
        <v>0</v>
      </c>
      <c r="I49" s="191">
        <f t="shared" ca="1" si="7"/>
        <v>0</v>
      </c>
      <c r="J49" s="191">
        <f t="shared" ca="1" si="8"/>
        <v>0</v>
      </c>
      <c r="K49" s="192">
        <f t="shared" ca="1" si="9"/>
        <v>0</v>
      </c>
      <c r="L49" s="67">
        <f t="shared" ca="1" si="10"/>
        <v>0</v>
      </c>
      <c r="M49" s="190">
        <f t="shared" ca="1" si="11"/>
        <v>0</v>
      </c>
      <c r="N49" s="190">
        <f t="shared" ca="1" si="12"/>
        <v>0</v>
      </c>
      <c r="O49" s="191">
        <f t="shared" ca="1" si="13"/>
        <v>0</v>
      </c>
      <c r="P49" s="191">
        <f t="shared" ca="1" si="14"/>
        <v>0</v>
      </c>
      <c r="Q49" s="67">
        <f t="shared" ca="1" si="15"/>
        <v>0</v>
      </c>
      <c r="R49" s="190">
        <f t="shared" ca="1" si="16"/>
        <v>0</v>
      </c>
      <c r="S49" s="192">
        <f t="shared" ca="1" si="17"/>
        <v>0</v>
      </c>
      <c r="T49" s="67">
        <f t="shared" ca="1" si="18"/>
        <v>0</v>
      </c>
      <c r="U49" s="190">
        <f t="shared" ca="1" si="19"/>
        <v>0</v>
      </c>
      <c r="V49" s="192">
        <f t="shared" ca="1" si="20"/>
        <v>0</v>
      </c>
      <c r="W49" s="67">
        <f t="shared" ca="1" si="21"/>
        <v>0</v>
      </c>
      <c r="X49" s="190">
        <f t="shared" ca="1" si="22"/>
        <v>0</v>
      </c>
      <c r="Y49" s="191">
        <f t="shared" ca="1" si="23"/>
        <v>0</v>
      </c>
      <c r="Z49" s="192">
        <f t="shared" ca="1" si="24"/>
        <v>0</v>
      </c>
      <c r="AA49" s="68">
        <f t="shared" ca="1" si="25"/>
        <v>0</v>
      </c>
      <c r="AB49" s="193">
        <f t="shared" ca="1" si="26"/>
        <v>0</v>
      </c>
      <c r="AC49" s="194">
        <f t="shared" ca="1" si="27"/>
        <v>0</v>
      </c>
      <c r="AD49" s="194">
        <f t="shared" ca="1" si="28"/>
        <v>0</v>
      </c>
      <c r="AE49" s="194">
        <f t="shared" ca="1" si="29"/>
        <v>0</v>
      </c>
      <c r="AF49" s="194">
        <f t="shared" ca="1" si="30"/>
        <v>0</v>
      </c>
      <c r="AG49" s="194">
        <f t="shared" ca="1" si="31"/>
        <v>0</v>
      </c>
      <c r="AH49" s="195">
        <f t="shared" ca="1" si="32"/>
        <v>0</v>
      </c>
      <c r="AI49" s="69">
        <f t="shared" ca="1" si="33"/>
        <v>0</v>
      </c>
      <c r="AJ49" s="70">
        <f t="shared" ca="1" si="34"/>
        <v>0</v>
      </c>
      <c r="AK49" s="183">
        <f t="shared" ca="1" si="35"/>
        <v>0</v>
      </c>
      <c r="AL49" s="178">
        <f t="shared" ca="1" si="36"/>
        <v>0</v>
      </c>
      <c r="AM49" s="66">
        <f t="shared" ca="1" si="37"/>
        <v>0</v>
      </c>
      <c r="AN49" s="184"/>
      <c r="AO49" s="187"/>
      <c r="AP49" s="187"/>
    </row>
    <row r="50" spans="1:42" s="185" customFormat="1" ht="20.100000000000001" customHeight="1" x14ac:dyDescent="0.2">
      <c r="A50" s="186">
        <v>38</v>
      </c>
      <c r="B50" s="180">
        <f t="shared" ca="1" si="0"/>
        <v>0</v>
      </c>
      <c r="C50" s="181">
        <f t="shared" ca="1" si="1"/>
        <v>0</v>
      </c>
      <c r="D50" s="190">
        <f t="shared" ca="1" si="2"/>
        <v>0</v>
      </c>
      <c r="E50" s="191">
        <f t="shared" ca="1" si="3"/>
        <v>0</v>
      </c>
      <c r="F50" s="191">
        <f t="shared" ca="1" si="4"/>
        <v>0</v>
      </c>
      <c r="G50" s="191">
        <f t="shared" ca="1" si="5"/>
        <v>0</v>
      </c>
      <c r="H50" s="191">
        <f t="shared" ca="1" si="6"/>
        <v>0</v>
      </c>
      <c r="I50" s="191">
        <f t="shared" ca="1" si="7"/>
        <v>0</v>
      </c>
      <c r="J50" s="191">
        <f t="shared" ca="1" si="8"/>
        <v>0</v>
      </c>
      <c r="K50" s="192">
        <f t="shared" ca="1" si="9"/>
        <v>0</v>
      </c>
      <c r="L50" s="67">
        <f t="shared" ca="1" si="10"/>
        <v>0</v>
      </c>
      <c r="M50" s="190">
        <f t="shared" ca="1" si="11"/>
        <v>0</v>
      </c>
      <c r="N50" s="190">
        <f t="shared" ca="1" si="12"/>
        <v>0</v>
      </c>
      <c r="O50" s="191">
        <f t="shared" ca="1" si="13"/>
        <v>0</v>
      </c>
      <c r="P50" s="191">
        <f t="shared" ca="1" si="14"/>
        <v>0</v>
      </c>
      <c r="Q50" s="67">
        <f t="shared" ca="1" si="15"/>
        <v>0</v>
      </c>
      <c r="R50" s="190">
        <f t="shared" ca="1" si="16"/>
        <v>0</v>
      </c>
      <c r="S50" s="192">
        <f t="shared" ca="1" si="17"/>
        <v>0</v>
      </c>
      <c r="T50" s="67">
        <f t="shared" ca="1" si="18"/>
        <v>0</v>
      </c>
      <c r="U50" s="190">
        <f t="shared" ca="1" si="19"/>
        <v>0</v>
      </c>
      <c r="V50" s="192">
        <f t="shared" ca="1" si="20"/>
        <v>0</v>
      </c>
      <c r="W50" s="67">
        <f t="shared" ca="1" si="21"/>
        <v>0</v>
      </c>
      <c r="X50" s="190">
        <f t="shared" ca="1" si="22"/>
        <v>0</v>
      </c>
      <c r="Y50" s="191">
        <f t="shared" ca="1" si="23"/>
        <v>0</v>
      </c>
      <c r="Z50" s="192">
        <f t="shared" ca="1" si="24"/>
        <v>0</v>
      </c>
      <c r="AA50" s="68">
        <f t="shared" ca="1" si="25"/>
        <v>0</v>
      </c>
      <c r="AB50" s="193">
        <f t="shared" ca="1" si="26"/>
        <v>0</v>
      </c>
      <c r="AC50" s="194">
        <f t="shared" ca="1" si="27"/>
        <v>0</v>
      </c>
      <c r="AD50" s="194">
        <f t="shared" ca="1" si="28"/>
        <v>0</v>
      </c>
      <c r="AE50" s="194">
        <f t="shared" ca="1" si="29"/>
        <v>0</v>
      </c>
      <c r="AF50" s="194">
        <f t="shared" ca="1" si="30"/>
        <v>0</v>
      </c>
      <c r="AG50" s="194">
        <f t="shared" ca="1" si="31"/>
        <v>0</v>
      </c>
      <c r="AH50" s="195">
        <f t="shared" ca="1" si="32"/>
        <v>0</v>
      </c>
      <c r="AI50" s="69">
        <f t="shared" ca="1" si="33"/>
        <v>0</v>
      </c>
      <c r="AJ50" s="70">
        <f t="shared" ca="1" si="34"/>
        <v>0</v>
      </c>
      <c r="AK50" s="183">
        <f t="shared" ca="1" si="35"/>
        <v>0</v>
      </c>
      <c r="AL50" s="178">
        <f t="shared" ca="1" si="36"/>
        <v>0</v>
      </c>
      <c r="AM50" s="66">
        <f t="shared" ca="1" si="37"/>
        <v>0</v>
      </c>
      <c r="AN50" s="184"/>
      <c r="AO50" s="187"/>
      <c r="AP50" s="187"/>
    </row>
    <row r="51" spans="1:42" s="185" customFormat="1" ht="20.100000000000001" customHeight="1" x14ac:dyDescent="0.2">
      <c r="A51" s="188">
        <v>39</v>
      </c>
      <c r="B51" s="180">
        <f t="shared" ca="1" si="0"/>
        <v>0</v>
      </c>
      <c r="C51" s="181">
        <f t="shared" ca="1" si="1"/>
        <v>0</v>
      </c>
      <c r="D51" s="190">
        <f t="shared" ca="1" si="2"/>
        <v>0</v>
      </c>
      <c r="E51" s="191">
        <f t="shared" ca="1" si="3"/>
        <v>0</v>
      </c>
      <c r="F51" s="191">
        <f t="shared" ca="1" si="4"/>
        <v>0</v>
      </c>
      <c r="G51" s="191">
        <f t="shared" ca="1" si="5"/>
        <v>0</v>
      </c>
      <c r="H51" s="191">
        <f t="shared" ca="1" si="6"/>
        <v>0</v>
      </c>
      <c r="I51" s="191">
        <f t="shared" ca="1" si="7"/>
        <v>0</v>
      </c>
      <c r="J51" s="191">
        <f t="shared" ca="1" si="8"/>
        <v>0</v>
      </c>
      <c r="K51" s="192">
        <f t="shared" ca="1" si="9"/>
        <v>0</v>
      </c>
      <c r="L51" s="67">
        <f t="shared" ca="1" si="10"/>
        <v>0</v>
      </c>
      <c r="M51" s="190">
        <f t="shared" ca="1" si="11"/>
        <v>0</v>
      </c>
      <c r="N51" s="190">
        <f t="shared" ca="1" si="12"/>
        <v>0</v>
      </c>
      <c r="O51" s="191">
        <f t="shared" ca="1" si="13"/>
        <v>0</v>
      </c>
      <c r="P51" s="191">
        <f t="shared" ca="1" si="14"/>
        <v>0</v>
      </c>
      <c r="Q51" s="67">
        <f t="shared" ca="1" si="15"/>
        <v>0</v>
      </c>
      <c r="R51" s="190">
        <f t="shared" ca="1" si="16"/>
        <v>0</v>
      </c>
      <c r="S51" s="192">
        <f t="shared" ca="1" si="17"/>
        <v>0</v>
      </c>
      <c r="T51" s="67">
        <f t="shared" ca="1" si="18"/>
        <v>0</v>
      </c>
      <c r="U51" s="190">
        <f t="shared" ca="1" si="19"/>
        <v>0</v>
      </c>
      <c r="V51" s="192">
        <f t="shared" ca="1" si="20"/>
        <v>0</v>
      </c>
      <c r="W51" s="67">
        <f t="shared" ca="1" si="21"/>
        <v>0</v>
      </c>
      <c r="X51" s="190">
        <f t="shared" ca="1" si="22"/>
        <v>0</v>
      </c>
      <c r="Y51" s="191">
        <f t="shared" ca="1" si="23"/>
        <v>0</v>
      </c>
      <c r="Z51" s="192">
        <f t="shared" ca="1" si="24"/>
        <v>0</v>
      </c>
      <c r="AA51" s="68">
        <f t="shared" ca="1" si="25"/>
        <v>0</v>
      </c>
      <c r="AB51" s="193">
        <f t="shared" ca="1" si="26"/>
        <v>0</v>
      </c>
      <c r="AC51" s="194">
        <f t="shared" ca="1" si="27"/>
        <v>0</v>
      </c>
      <c r="AD51" s="194">
        <f t="shared" ca="1" si="28"/>
        <v>0</v>
      </c>
      <c r="AE51" s="194">
        <f t="shared" ca="1" si="29"/>
        <v>0</v>
      </c>
      <c r="AF51" s="194">
        <f t="shared" ca="1" si="30"/>
        <v>0</v>
      </c>
      <c r="AG51" s="194">
        <f t="shared" ca="1" si="31"/>
        <v>0</v>
      </c>
      <c r="AH51" s="195">
        <f t="shared" ca="1" si="32"/>
        <v>0</v>
      </c>
      <c r="AI51" s="69">
        <f t="shared" ca="1" si="33"/>
        <v>0</v>
      </c>
      <c r="AJ51" s="70">
        <f t="shared" ca="1" si="34"/>
        <v>0</v>
      </c>
      <c r="AK51" s="183">
        <f t="shared" ca="1" si="35"/>
        <v>0</v>
      </c>
      <c r="AL51" s="178">
        <f t="shared" ca="1" si="36"/>
        <v>0</v>
      </c>
      <c r="AM51" s="66">
        <f t="shared" ca="1" si="37"/>
        <v>0</v>
      </c>
      <c r="AN51" s="184"/>
      <c r="AO51" s="187"/>
      <c r="AP51" s="187"/>
    </row>
    <row r="52" spans="1:42" s="185" customFormat="1" ht="20.100000000000001" customHeight="1" thickBot="1" x14ac:dyDescent="0.25">
      <c r="A52" s="189">
        <v>40</v>
      </c>
      <c r="B52" s="180">
        <f t="shared" ca="1" si="0"/>
        <v>0</v>
      </c>
      <c r="C52" s="181">
        <f t="shared" ca="1" si="1"/>
        <v>0</v>
      </c>
      <c r="D52" s="190">
        <f t="shared" ca="1" si="2"/>
        <v>0</v>
      </c>
      <c r="E52" s="191">
        <f t="shared" ca="1" si="3"/>
        <v>0</v>
      </c>
      <c r="F52" s="191">
        <f t="shared" ca="1" si="4"/>
        <v>0</v>
      </c>
      <c r="G52" s="191">
        <f t="shared" ca="1" si="5"/>
        <v>0</v>
      </c>
      <c r="H52" s="191">
        <f t="shared" ca="1" si="6"/>
        <v>0</v>
      </c>
      <c r="I52" s="191">
        <f t="shared" ca="1" si="7"/>
        <v>0</v>
      </c>
      <c r="J52" s="191">
        <f t="shared" ca="1" si="8"/>
        <v>0</v>
      </c>
      <c r="K52" s="192">
        <f t="shared" ca="1" si="9"/>
        <v>0</v>
      </c>
      <c r="L52" s="67">
        <f t="shared" ca="1" si="10"/>
        <v>0</v>
      </c>
      <c r="M52" s="190">
        <f t="shared" ca="1" si="11"/>
        <v>0</v>
      </c>
      <c r="N52" s="190">
        <f t="shared" ca="1" si="12"/>
        <v>0</v>
      </c>
      <c r="O52" s="191">
        <f t="shared" ca="1" si="13"/>
        <v>0</v>
      </c>
      <c r="P52" s="191">
        <f t="shared" ca="1" si="14"/>
        <v>0</v>
      </c>
      <c r="Q52" s="67">
        <f t="shared" ca="1" si="15"/>
        <v>0</v>
      </c>
      <c r="R52" s="190">
        <f t="shared" ca="1" si="16"/>
        <v>0</v>
      </c>
      <c r="S52" s="192">
        <f t="shared" ca="1" si="17"/>
        <v>0</v>
      </c>
      <c r="T52" s="67">
        <f t="shared" ca="1" si="18"/>
        <v>0</v>
      </c>
      <c r="U52" s="190">
        <f t="shared" ca="1" si="19"/>
        <v>0</v>
      </c>
      <c r="V52" s="192">
        <f t="shared" ca="1" si="20"/>
        <v>0</v>
      </c>
      <c r="W52" s="67">
        <f t="shared" ca="1" si="21"/>
        <v>0</v>
      </c>
      <c r="X52" s="190">
        <f t="shared" ca="1" si="22"/>
        <v>0</v>
      </c>
      <c r="Y52" s="191">
        <f t="shared" ca="1" si="23"/>
        <v>0</v>
      </c>
      <c r="Z52" s="192">
        <f t="shared" ca="1" si="24"/>
        <v>0</v>
      </c>
      <c r="AA52" s="68">
        <f t="shared" ca="1" si="25"/>
        <v>0</v>
      </c>
      <c r="AB52" s="193">
        <f t="shared" ca="1" si="26"/>
        <v>0</v>
      </c>
      <c r="AC52" s="194">
        <f t="shared" ca="1" si="27"/>
        <v>0</v>
      </c>
      <c r="AD52" s="194">
        <f t="shared" ca="1" si="28"/>
        <v>0</v>
      </c>
      <c r="AE52" s="194">
        <f t="shared" ca="1" si="29"/>
        <v>0</v>
      </c>
      <c r="AF52" s="194">
        <f t="shared" ca="1" si="30"/>
        <v>0</v>
      </c>
      <c r="AG52" s="194">
        <f t="shared" ca="1" si="31"/>
        <v>0</v>
      </c>
      <c r="AH52" s="195">
        <f t="shared" ca="1" si="32"/>
        <v>0</v>
      </c>
      <c r="AI52" s="69">
        <f t="shared" ca="1" si="33"/>
        <v>0</v>
      </c>
      <c r="AJ52" s="70">
        <f t="shared" ca="1" si="34"/>
        <v>0</v>
      </c>
      <c r="AK52" s="183">
        <f t="shared" ca="1" si="35"/>
        <v>0</v>
      </c>
      <c r="AL52" s="178">
        <f t="shared" ca="1" si="36"/>
        <v>0</v>
      </c>
      <c r="AM52" s="66">
        <f t="shared" ca="1" si="37"/>
        <v>0</v>
      </c>
      <c r="AN52" s="184"/>
      <c r="AO52" s="187"/>
      <c r="AP52" s="187"/>
    </row>
    <row r="53" spans="1:42" s="17" customFormat="1" ht="15.75" thickBot="1" x14ac:dyDescent="0.3">
      <c r="A53" s="361" t="s">
        <v>22</v>
      </c>
      <c r="B53" s="362"/>
      <c r="C53" s="363"/>
      <c r="D53" s="196">
        <f ca="1">SUM(D13:D52)</f>
        <v>0</v>
      </c>
      <c r="E53" s="197">
        <f ca="1">SUM(E13:E52)</f>
        <v>0</v>
      </c>
      <c r="F53" s="197">
        <f ca="1">SUM(F13:F52)</f>
        <v>0</v>
      </c>
      <c r="G53" s="197">
        <f t="shared" ref="G53:K53" ca="1" si="38">SUM(G13:G42)</f>
        <v>0</v>
      </c>
      <c r="H53" s="197">
        <f t="shared" ca="1" si="38"/>
        <v>0</v>
      </c>
      <c r="I53" s="197">
        <f t="shared" ca="1" si="38"/>
        <v>0</v>
      </c>
      <c r="J53" s="197">
        <f t="shared" ca="1" si="38"/>
        <v>0</v>
      </c>
      <c r="K53" s="198">
        <f t="shared" ca="1" si="38"/>
        <v>0</v>
      </c>
      <c r="L53" s="199">
        <f ca="1">SUM(H53:K53)</f>
        <v>0</v>
      </c>
      <c r="M53" s="200">
        <f ca="1">SUM(M13:M42)</f>
        <v>0</v>
      </c>
      <c r="N53" s="200">
        <f ca="1">SUM(N13:N42)</f>
        <v>0</v>
      </c>
      <c r="O53" s="200">
        <f ca="1">SUM(O13:O42)</f>
        <v>0</v>
      </c>
      <c r="P53" s="200">
        <f ca="1">SUM(P13:P42)</f>
        <v>0</v>
      </c>
      <c r="Q53" s="199">
        <f ca="1">SUM(M53:P53)</f>
        <v>0</v>
      </c>
      <c r="R53" s="200">
        <f ca="1">SUM(R13:R42)</f>
        <v>0</v>
      </c>
      <c r="S53" s="200">
        <f ca="1">SUM(S13:S42)</f>
        <v>0</v>
      </c>
      <c r="T53" s="199">
        <f ca="1">SUM(R53:S53)</f>
        <v>0</v>
      </c>
      <c r="U53" s="200">
        <f ca="1">SUM(U13:U42)</f>
        <v>0</v>
      </c>
      <c r="V53" s="200">
        <f ca="1">SUM(V13:V42)</f>
        <v>0</v>
      </c>
      <c r="W53" s="199">
        <f ca="1">SUM(U53:V53)</f>
        <v>0</v>
      </c>
      <c r="X53" s="200">
        <f ca="1">SUM(X13:X42)</f>
        <v>0</v>
      </c>
      <c r="Y53" s="200">
        <f ca="1">SUM(Y13:Y42)</f>
        <v>0</v>
      </c>
      <c r="Z53" s="200">
        <f ca="1">SUM(Z13:Z42)</f>
        <v>0</v>
      </c>
      <c r="AA53" s="201">
        <f ca="1">SUM(X53:Z53)</f>
        <v>0</v>
      </c>
      <c r="AB53" s="196">
        <f t="shared" ref="AB53:AJ53" ca="1" si="39">SUM(AB13:AB42)</f>
        <v>0</v>
      </c>
      <c r="AC53" s="197">
        <f t="shared" ca="1" si="39"/>
        <v>0</v>
      </c>
      <c r="AD53" s="197">
        <f t="shared" ca="1" si="39"/>
        <v>0</v>
      </c>
      <c r="AE53" s="197">
        <f t="shared" ca="1" si="39"/>
        <v>0</v>
      </c>
      <c r="AF53" s="197">
        <f t="shared" ca="1" si="39"/>
        <v>0</v>
      </c>
      <c r="AG53" s="197">
        <f t="shared" ca="1" si="39"/>
        <v>0</v>
      </c>
      <c r="AH53" s="202">
        <f t="shared" ca="1" si="39"/>
        <v>0</v>
      </c>
      <c r="AI53" s="199">
        <f t="shared" ca="1" si="39"/>
        <v>0</v>
      </c>
      <c r="AJ53" s="71">
        <f t="shared" ca="1" si="39"/>
        <v>0</v>
      </c>
      <c r="AK53" s="58"/>
      <c r="AL53" s="179"/>
      <c r="AM53" s="58"/>
      <c r="AN53" s="60"/>
      <c r="AO53" s="59"/>
    </row>
    <row r="54" spans="1:42" ht="13.5" thickTop="1" x14ac:dyDescent="0.2">
      <c r="A54" s="54"/>
      <c r="B54" s="54"/>
      <c r="C54" s="293"/>
      <c r="D54" s="293"/>
      <c r="E54" s="293"/>
      <c r="F54" s="293"/>
      <c r="G54" s="54"/>
      <c r="H54" s="54"/>
      <c r="I54" s="280"/>
      <c r="J54" s="280"/>
      <c r="K54" s="280"/>
      <c r="L54" s="280"/>
      <c r="M54" s="280"/>
      <c r="N54" s="280"/>
      <c r="O54" s="280"/>
      <c r="P54" s="54"/>
      <c r="Q54" s="280"/>
      <c r="R54" s="280"/>
      <c r="S54" s="280"/>
      <c r="T54" s="280"/>
      <c r="U54" s="280"/>
      <c r="V54" s="280"/>
      <c r="W54" s="280"/>
      <c r="X54" s="280"/>
      <c r="Y54" s="54"/>
      <c r="Z54" s="54"/>
      <c r="AA54" s="298"/>
      <c r="AB54" s="298"/>
      <c r="AC54" s="298"/>
      <c r="AD54" s="298"/>
      <c r="AE54" s="298"/>
      <c r="AF54" s="298"/>
      <c r="AG54" s="298"/>
      <c r="AH54" s="298"/>
      <c r="AI54" s="298"/>
      <c r="AJ54" s="298"/>
      <c r="AK54" s="54"/>
      <c r="AL54" s="298"/>
      <c r="AM54" s="298"/>
      <c r="AN54" s="39"/>
    </row>
    <row r="55" spans="1:42" ht="12.75" x14ac:dyDescent="0.2">
      <c r="A55" s="54"/>
      <c r="B55" s="54"/>
      <c r="C55" s="294"/>
      <c r="D55" s="294"/>
      <c r="E55" s="294"/>
      <c r="F55" s="294"/>
      <c r="G55" s="54"/>
      <c r="H55" s="54"/>
      <c r="I55" s="281"/>
      <c r="J55" s="281"/>
      <c r="K55" s="281"/>
      <c r="L55" s="281"/>
      <c r="M55" s="281"/>
      <c r="N55" s="281"/>
      <c r="O55" s="281"/>
      <c r="P55" s="54"/>
      <c r="Q55" s="281"/>
      <c r="R55" s="281"/>
      <c r="S55" s="281"/>
      <c r="T55" s="281"/>
      <c r="U55" s="281"/>
      <c r="V55" s="281"/>
      <c r="W55" s="281"/>
      <c r="X55" s="281"/>
      <c r="Y55" s="54"/>
      <c r="Z55" s="54"/>
      <c r="AA55" s="299"/>
      <c r="AB55" s="299"/>
      <c r="AC55" s="299"/>
      <c r="AD55" s="299"/>
      <c r="AE55" s="299"/>
      <c r="AF55" s="299"/>
      <c r="AG55" s="299"/>
      <c r="AH55" s="299"/>
      <c r="AI55" s="299"/>
      <c r="AJ55" s="299"/>
      <c r="AK55" s="54"/>
      <c r="AL55" s="320"/>
      <c r="AM55" s="320"/>
    </row>
    <row r="56" spans="1:42" ht="1.5" customHeight="1" x14ac:dyDescent="0.2">
      <c r="A56" s="54"/>
      <c r="B56" s="54"/>
      <c r="C56" s="294"/>
      <c r="D56" s="294"/>
      <c r="E56" s="294"/>
      <c r="F56" s="294"/>
      <c r="G56" s="54"/>
      <c r="H56" s="54"/>
      <c r="I56" s="281"/>
      <c r="J56" s="281"/>
      <c r="K56" s="281"/>
      <c r="L56" s="281"/>
      <c r="M56" s="281"/>
      <c r="N56" s="281"/>
      <c r="O56" s="281"/>
      <c r="P56" s="54"/>
      <c r="Q56" s="281"/>
      <c r="R56" s="281"/>
      <c r="S56" s="281"/>
      <c r="T56" s="281"/>
      <c r="U56" s="281"/>
      <c r="V56" s="281"/>
      <c r="W56" s="281"/>
      <c r="X56" s="281"/>
      <c r="Y56" s="54"/>
      <c r="Z56" s="54"/>
      <c r="AA56" s="299"/>
      <c r="AB56" s="299"/>
      <c r="AC56" s="299"/>
      <c r="AD56" s="299"/>
      <c r="AE56" s="299"/>
      <c r="AF56" s="299"/>
      <c r="AG56" s="299"/>
      <c r="AH56" s="299"/>
      <c r="AI56" s="299"/>
      <c r="AJ56" s="299"/>
      <c r="AK56" s="54"/>
      <c r="AL56" s="320"/>
      <c r="AM56" s="320"/>
    </row>
    <row r="57" spans="1:42" ht="10.5" customHeight="1" x14ac:dyDescent="0.2">
      <c r="A57" s="54"/>
      <c r="B57" s="54"/>
      <c r="C57" s="294"/>
      <c r="D57" s="294"/>
      <c r="E57" s="294"/>
      <c r="F57" s="294"/>
      <c r="G57" s="54"/>
      <c r="H57" s="54"/>
      <c r="I57" s="281"/>
      <c r="J57" s="281"/>
      <c r="K57" s="281"/>
      <c r="L57" s="281"/>
      <c r="M57" s="281"/>
      <c r="N57" s="281"/>
      <c r="O57" s="281"/>
      <c r="P57" s="54"/>
      <c r="Q57" s="281"/>
      <c r="R57" s="281"/>
      <c r="S57" s="281"/>
      <c r="T57" s="281"/>
      <c r="U57" s="281"/>
      <c r="V57" s="281"/>
      <c r="W57" s="281"/>
      <c r="X57" s="281"/>
      <c r="Y57" s="54"/>
      <c r="Z57" s="54"/>
      <c r="AA57" s="299"/>
      <c r="AB57" s="299"/>
      <c r="AC57" s="299"/>
      <c r="AD57" s="299"/>
      <c r="AE57" s="299"/>
      <c r="AF57" s="299"/>
      <c r="AG57" s="299"/>
      <c r="AH57" s="299"/>
      <c r="AI57" s="299"/>
      <c r="AJ57" s="299"/>
      <c r="AK57" s="54"/>
      <c r="AL57" s="320"/>
      <c r="AM57" s="320"/>
    </row>
    <row r="58" spans="1:42" ht="15" customHeight="1" thickBot="1" x14ac:dyDescent="0.25">
      <c r="A58" s="54"/>
      <c r="B58" s="54"/>
      <c r="C58" s="295"/>
      <c r="D58" s="295"/>
      <c r="E58" s="295"/>
      <c r="F58" s="295"/>
      <c r="G58" s="54"/>
      <c r="H58" s="54"/>
      <c r="I58" s="282"/>
      <c r="J58" s="282"/>
      <c r="K58" s="282"/>
      <c r="L58" s="282"/>
      <c r="M58" s="282"/>
      <c r="N58" s="282"/>
      <c r="O58" s="282"/>
      <c r="P58" s="73"/>
      <c r="Q58" s="282"/>
      <c r="R58" s="282"/>
      <c r="S58" s="282"/>
      <c r="T58" s="282"/>
      <c r="U58" s="282"/>
      <c r="V58" s="282"/>
      <c r="W58" s="282"/>
      <c r="X58" s="282"/>
      <c r="Y58" s="75"/>
      <c r="Z58" s="73"/>
      <c r="AA58" s="300"/>
      <c r="AB58" s="300"/>
      <c r="AC58" s="300"/>
      <c r="AD58" s="300"/>
      <c r="AE58" s="300"/>
      <c r="AF58" s="300"/>
      <c r="AG58" s="300"/>
      <c r="AH58" s="300"/>
      <c r="AI58" s="300"/>
      <c r="AJ58" s="300"/>
      <c r="AK58" s="57"/>
      <c r="AL58" s="300"/>
      <c r="AM58" s="300"/>
    </row>
    <row r="59" spans="1:42" ht="33.75" customHeight="1" x14ac:dyDescent="0.2">
      <c r="A59" s="54"/>
      <c r="C59" s="364" t="s">
        <v>46</v>
      </c>
      <c r="D59" s="364"/>
      <c r="E59" s="364"/>
      <c r="F59" s="364"/>
      <c r="H59" s="54"/>
      <c r="I59" s="319" t="s">
        <v>47</v>
      </c>
      <c r="J59" s="319"/>
      <c r="K59" s="319"/>
      <c r="L59" s="319"/>
      <c r="M59" s="319"/>
      <c r="N59" s="319"/>
      <c r="O59" s="319"/>
      <c r="P59" s="74"/>
      <c r="Q59" s="279" t="s">
        <v>48</v>
      </c>
      <c r="R59" s="279"/>
      <c r="S59" s="279"/>
      <c r="T59" s="279"/>
      <c r="U59" s="279"/>
      <c r="V59" s="279"/>
      <c r="W59" s="279"/>
      <c r="X59" s="279"/>
      <c r="Y59" s="74"/>
      <c r="Z59" s="72"/>
      <c r="AA59" s="279" t="s">
        <v>276</v>
      </c>
      <c r="AB59" s="279"/>
      <c r="AC59" s="279"/>
      <c r="AD59" s="279"/>
      <c r="AE59" s="279"/>
      <c r="AF59" s="279"/>
      <c r="AG59" s="279"/>
      <c r="AH59" s="279"/>
      <c r="AI59" s="279"/>
      <c r="AJ59" s="279"/>
      <c r="AK59" s="18"/>
      <c r="AL59" s="319" t="s">
        <v>23</v>
      </c>
      <c r="AM59" s="319"/>
    </row>
    <row r="60" spans="1:42" ht="15" thickBot="1" x14ac:dyDescent="0.25">
      <c r="A60" s="54"/>
      <c r="B60" s="54"/>
      <c r="C60" s="55"/>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6"/>
      <c r="AK60" s="54"/>
      <c r="AL60" s="55"/>
      <c r="AM60" s="54"/>
    </row>
    <row r="61" spans="1:42" ht="15" thickBot="1" x14ac:dyDescent="0.25">
      <c r="A61" s="54"/>
      <c r="B61" s="54"/>
      <c r="C61" s="270" t="s">
        <v>98</v>
      </c>
      <c r="D61" s="271"/>
      <c r="E61" s="271"/>
      <c r="F61" s="271"/>
      <c r="G61" s="271"/>
      <c r="H61" s="271"/>
      <c r="I61" s="271"/>
      <c r="J61" s="271"/>
      <c r="K61" s="271"/>
      <c r="L61" s="271"/>
      <c r="M61" s="271"/>
      <c r="N61" s="271"/>
      <c r="O61" s="271"/>
      <c r="P61" s="271"/>
      <c r="Q61" s="271"/>
      <c r="R61" s="271"/>
      <c r="S61" s="271"/>
      <c r="T61" s="272"/>
      <c r="U61" s="54"/>
      <c r="V61" s="54"/>
      <c r="W61" s="54"/>
      <c r="X61" s="54"/>
      <c r="Y61" s="54"/>
      <c r="Z61" s="54"/>
      <c r="AA61" s="54"/>
      <c r="AB61" s="54"/>
      <c r="AC61" s="54"/>
      <c r="AD61" s="54"/>
      <c r="AE61" s="54"/>
      <c r="AF61" s="54"/>
      <c r="AG61" s="54"/>
      <c r="AH61" s="54"/>
      <c r="AI61" s="54"/>
      <c r="AJ61" s="56"/>
      <c r="AK61" s="54"/>
      <c r="AL61" s="55"/>
      <c r="AM61" s="62"/>
    </row>
    <row r="62" spans="1:42" x14ac:dyDescent="0.2">
      <c r="A62" s="54"/>
      <c r="B62" s="54"/>
      <c r="C62" s="276" t="s">
        <v>99</v>
      </c>
      <c r="D62" s="277"/>
      <c r="E62" s="277"/>
      <c r="F62" s="277"/>
      <c r="G62" s="277"/>
      <c r="H62" s="277"/>
      <c r="I62" s="277"/>
      <c r="J62" s="277"/>
      <c r="K62" s="277"/>
      <c r="L62" s="277"/>
      <c r="M62" s="277"/>
      <c r="N62" s="277"/>
      <c r="O62" s="277"/>
      <c r="P62" s="277"/>
      <c r="Q62" s="277"/>
      <c r="R62" s="277"/>
      <c r="S62" s="277"/>
      <c r="T62" s="278"/>
      <c r="U62" s="54"/>
      <c r="V62" s="54"/>
      <c r="W62" s="54"/>
      <c r="X62" s="54"/>
      <c r="Y62" s="54"/>
      <c r="Z62" s="54"/>
      <c r="AA62" s="54"/>
      <c r="AB62" s="54"/>
      <c r="AC62" s="54"/>
      <c r="AD62" s="54"/>
      <c r="AE62" s="54"/>
      <c r="AF62" s="54"/>
      <c r="AG62" s="54"/>
      <c r="AH62" s="54"/>
      <c r="AI62" s="54"/>
      <c r="AJ62" s="56"/>
      <c r="AK62" s="54"/>
      <c r="AL62" s="55"/>
      <c r="AM62" s="54"/>
    </row>
    <row r="63" spans="1:42" x14ac:dyDescent="0.2">
      <c r="A63" s="54"/>
      <c r="B63" s="54"/>
      <c r="C63" s="273" t="s">
        <v>100</v>
      </c>
      <c r="D63" s="274"/>
      <c r="E63" s="274"/>
      <c r="F63" s="274"/>
      <c r="G63" s="274"/>
      <c r="H63" s="274"/>
      <c r="I63" s="274"/>
      <c r="J63" s="274"/>
      <c r="K63" s="274"/>
      <c r="L63" s="274"/>
      <c r="M63" s="274"/>
      <c r="N63" s="274"/>
      <c r="O63" s="274"/>
      <c r="P63" s="274"/>
      <c r="Q63" s="274"/>
      <c r="R63" s="274"/>
      <c r="S63" s="274"/>
      <c r="T63" s="275"/>
      <c r="U63" s="54"/>
      <c r="V63" s="54"/>
      <c r="W63" s="54"/>
      <c r="X63" s="54"/>
      <c r="Y63" s="54"/>
      <c r="Z63" s="54"/>
      <c r="AA63" s="54"/>
      <c r="AB63" s="54"/>
      <c r="AC63" s="54"/>
      <c r="AD63" s="54"/>
      <c r="AE63" s="54"/>
      <c r="AF63" s="54"/>
      <c r="AG63" s="54"/>
      <c r="AH63" s="54"/>
      <c r="AI63" s="54"/>
      <c r="AJ63" s="56"/>
      <c r="AK63" s="54"/>
      <c r="AL63" s="55"/>
      <c r="AM63" s="54"/>
    </row>
    <row r="64" spans="1:42" x14ac:dyDescent="0.2">
      <c r="A64" s="54"/>
      <c r="B64" s="54"/>
      <c r="C64" s="273" t="s">
        <v>101</v>
      </c>
      <c r="D64" s="274"/>
      <c r="E64" s="274"/>
      <c r="F64" s="274"/>
      <c r="G64" s="274"/>
      <c r="H64" s="274"/>
      <c r="I64" s="274"/>
      <c r="J64" s="274"/>
      <c r="K64" s="274"/>
      <c r="L64" s="274"/>
      <c r="M64" s="274"/>
      <c r="N64" s="274"/>
      <c r="O64" s="274"/>
      <c r="P64" s="274"/>
      <c r="Q64" s="274"/>
      <c r="R64" s="274"/>
      <c r="S64" s="274"/>
      <c r="T64" s="275"/>
      <c r="U64" s="54"/>
      <c r="V64" s="54"/>
      <c r="W64" s="54"/>
      <c r="X64" s="54"/>
      <c r="Y64" s="54"/>
      <c r="Z64" s="54"/>
      <c r="AA64" s="54"/>
      <c r="AB64" s="54"/>
      <c r="AC64" s="54"/>
      <c r="AD64" s="54"/>
      <c r="AE64" s="54"/>
      <c r="AF64" s="54"/>
      <c r="AG64" s="54"/>
      <c r="AH64" s="54"/>
      <c r="AI64" s="54"/>
      <c r="AJ64" s="56"/>
      <c r="AK64" s="54"/>
      <c r="AL64" s="55"/>
      <c r="AM64" s="54"/>
    </row>
    <row r="65" spans="1:55" x14ac:dyDescent="0.2">
      <c r="A65" s="54"/>
      <c r="B65" s="54"/>
      <c r="C65" s="273" t="s">
        <v>102</v>
      </c>
      <c r="D65" s="274"/>
      <c r="E65" s="274"/>
      <c r="F65" s="274"/>
      <c r="G65" s="274"/>
      <c r="H65" s="274"/>
      <c r="I65" s="274"/>
      <c r="J65" s="274"/>
      <c r="K65" s="274"/>
      <c r="L65" s="274"/>
      <c r="M65" s="274"/>
      <c r="N65" s="274"/>
      <c r="O65" s="274"/>
      <c r="P65" s="274"/>
      <c r="Q65" s="274"/>
      <c r="R65" s="274"/>
      <c r="S65" s="274"/>
      <c r="T65" s="275"/>
      <c r="U65" s="54"/>
      <c r="V65" s="54"/>
      <c r="W65" s="54"/>
      <c r="X65" s="54"/>
      <c r="Y65" s="54"/>
      <c r="Z65" s="54"/>
      <c r="AA65" s="54"/>
      <c r="AB65" s="54"/>
      <c r="AC65" s="54"/>
      <c r="AD65" s="54"/>
      <c r="AE65" s="54"/>
      <c r="AF65" s="54"/>
      <c r="AG65" s="54"/>
      <c r="AH65" s="54"/>
      <c r="AI65" s="54"/>
      <c r="AJ65" s="56"/>
      <c r="AK65" s="54"/>
      <c r="AL65" s="55"/>
      <c r="AM65" s="54"/>
    </row>
    <row r="66" spans="1:55" x14ac:dyDescent="0.2">
      <c r="A66" s="54"/>
      <c r="B66" s="54"/>
      <c r="C66" s="273" t="s">
        <v>103</v>
      </c>
      <c r="D66" s="274"/>
      <c r="E66" s="274"/>
      <c r="F66" s="274"/>
      <c r="G66" s="274"/>
      <c r="H66" s="274"/>
      <c r="I66" s="274"/>
      <c r="J66" s="274"/>
      <c r="K66" s="274"/>
      <c r="L66" s="274"/>
      <c r="M66" s="274"/>
      <c r="N66" s="274"/>
      <c r="O66" s="274"/>
      <c r="P66" s="274"/>
      <c r="Q66" s="274"/>
      <c r="R66" s="274"/>
      <c r="S66" s="274"/>
      <c r="T66" s="275"/>
      <c r="U66" s="54"/>
      <c r="V66" s="54"/>
      <c r="W66" s="54"/>
      <c r="X66" s="54"/>
      <c r="Y66" s="54"/>
      <c r="Z66" s="54"/>
      <c r="AA66" s="54"/>
      <c r="AB66" s="54"/>
      <c r="AC66" s="54"/>
      <c r="AD66" s="54"/>
      <c r="AE66" s="54"/>
      <c r="AF66" s="54"/>
      <c r="AG66" s="54"/>
      <c r="AH66" s="54"/>
      <c r="AI66" s="54"/>
      <c r="AJ66" s="56"/>
      <c r="AK66" s="54"/>
      <c r="AL66" s="55"/>
      <c r="AM66" s="54"/>
    </row>
    <row r="67" spans="1:55" x14ac:dyDescent="0.2">
      <c r="A67" s="54"/>
      <c r="B67" s="54"/>
      <c r="C67" s="273" t="s">
        <v>104</v>
      </c>
      <c r="D67" s="274"/>
      <c r="E67" s="274"/>
      <c r="F67" s="274"/>
      <c r="G67" s="274"/>
      <c r="H67" s="274"/>
      <c r="I67" s="274"/>
      <c r="J67" s="274"/>
      <c r="K67" s="274"/>
      <c r="L67" s="274"/>
      <c r="M67" s="274"/>
      <c r="N67" s="274"/>
      <c r="O67" s="274"/>
      <c r="P67" s="274"/>
      <c r="Q67" s="274"/>
      <c r="R67" s="274"/>
      <c r="S67" s="274"/>
      <c r="T67" s="275"/>
      <c r="U67" s="54"/>
      <c r="V67" s="54"/>
      <c r="W67" s="54"/>
      <c r="X67" s="54"/>
      <c r="Y67" s="54"/>
      <c r="Z67" s="54"/>
      <c r="AA67" s="54"/>
      <c r="AB67" s="54"/>
      <c r="AC67" s="54"/>
      <c r="AD67" s="54"/>
      <c r="AE67" s="54"/>
      <c r="AF67" s="54"/>
      <c r="AG67" s="54"/>
      <c r="AH67" s="54"/>
      <c r="AI67" s="54"/>
      <c r="AJ67" s="56"/>
      <c r="AK67" s="54"/>
      <c r="AL67" s="55"/>
      <c r="AM67" s="54"/>
    </row>
    <row r="68" spans="1:55" ht="15" thickBot="1" x14ac:dyDescent="0.25">
      <c r="A68" s="54"/>
      <c r="B68" s="54"/>
      <c r="C68" s="267" t="s">
        <v>105</v>
      </c>
      <c r="D68" s="268"/>
      <c r="E68" s="268"/>
      <c r="F68" s="268"/>
      <c r="G68" s="268"/>
      <c r="H68" s="268"/>
      <c r="I68" s="268"/>
      <c r="J68" s="268"/>
      <c r="K68" s="268"/>
      <c r="L68" s="268"/>
      <c r="M68" s="268"/>
      <c r="N68" s="268"/>
      <c r="O68" s="268"/>
      <c r="P68" s="268"/>
      <c r="Q68" s="268"/>
      <c r="R68" s="268"/>
      <c r="S68" s="268"/>
      <c r="T68" s="269"/>
      <c r="U68" s="54"/>
      <c r="V68" s="54"/>
      <c r="W68" s="54"/>
      <c r="X68" s="54"/>
      <c r="Y68" s="54"/>
      <c r="Z68" s="54"/>
      <c r="AA68" s="54"/>
      <c r="AB68" s="54"/>
      <c r="AC68" s="54"/>
      <c r="AD68" s="54"/>
      <c r="AE68" s="54"/>
      <c r="AF68" s="54"/>
      <c r="AG68" s="54"/>
      <c r="AH68" s="54"/>
      <c r="AI68" s="54"/>
      <c r="AJ68" s="56"/>
      <c r="AK68" s="54"/>
      <c r="AL68" s="55"/>
      <c r="AM68" s="63"/>
      <c r="AN68" s="34"/>
      <c r="AO68" s="34"/>
      <c r="AP68" s="34"/>
      <c r="AQ68" s="34"/>
      <c r="AR68" s="34"/>
      <c r="AS68" s="34"/>
      <c r="AT68" s="34"/>
      <c r="AU68" s="34"/>
      <c r="AV68" s="34"/>
      <c r="AW68" s="34"/>
      <c r="AX68" s="34"/>
      <c r="AY68" s="34"/>
      <c r="AZ68" s="34"/>
      <c r="BA68" s="34"/>
      <c r="BB68" s="34"/>
      <c r="BC68" s="34"/>
    </row>
    <row r="69" spans="1:55" x14ac:dyDescent="0.2">
      <c r="A69" s="54"/>
      <c r="B69" s="54"/>
      <c r="C69" s="55"/>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6"/>
      <c r="AK69" s="54"/>
      <c r="AL69" s="55"/>
      <c r="AM69" s="54"/>
    </row>
    <row r="70" spans="1:55" x14ac:dyDescent="0.2">
      <c r="A70" s="54"/>
      <c r="B70" s="54"/>
      <c r="C70" s="55"/>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6"/>
      <c r="AK70" s="54"/>
      <c r="AL70" s="55"/>
      <c r="AM70" s="54"/>
    </row>
    <row r="71" spans="1:55" x14ac:dyDescent="0.2">
      <c r="A71" s="54"/>
      <c r="B71" s="54"/>
      <c r="C71" s="55"/>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6"/>
      <c r="AK71" s="54"/>
      <c r="AL71" s="55"/>
      <c r="AM71" s="54"/>
    </row>
    <row r="72" spans="1:55" x14ac:dyDescent="0.2">
      <c r="A72" s="54"/>
      <c r="B72" s="54"/>
      <c r="C72" s="55"/>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6"/>
      <c r="AK72" s="54"/>
      <c r="AL72" s="55"/>
      <c r="AM72" s="54"/>
    </row>
    <row r="73" spans="1:55" x14ac:dyDescent="0.2">
      <c r="A73" s="54"/>
      <c r="B73" s="54"/>
      <c r="C73" s="55"/>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6"/>
      <c r="AK73" s="54"/>
      <c r="AL73" s="55"/>
      <c r="AM73" s="54"/>
    </row>
  </sheetData>
  <sheetProtection algorithmName="SHA-512" hashValue="w673zbP3LQ3OJ5ps5JSo3nbb+M/E7X7qcciVtfxlRJBqZgtcvauwRg7EL60Ewr9Pe1LugCz7Czm8gKxsk5pHKQ==" saltValue="wf1lSpNyooZOL3IfgeExKg==" spinCount="100000" sheet="1" objects="1" scenarios="1"/>
  <mergeCells count="76">
    <mergeCell ref="A53:C53"/>
    <mergeCell ref="I59:O59"/>
    <mergeCell ref="C59:F59"/>
    <mergeCell ref="B10:B12"/>
    <mergeCell ref="Y11:Y12"/>
    <mergeCell ref="X11:X12"/>
    <mergeCell ref="W11:W12"/>
    <mergeCell ref="T11:T12"/>
    <mergeCell ref="U11:U12"/>
    <mergeCell ref="D11:F11"/>
    <mergeCell ref="R10:T10"/>
    <mergeCell ref="P11:P12"/>
    <mergeCell ref="M10:Q10"/>
    <mergeCell ref="U10:W10"/>
    <mergeCell ref="X10:AA10"/>
    <mergeCell ref="V11:V12"/>
    <mergeCell ref="AK10:AK12"/>
    <mergeCell ref="AI11:AI12"/>
    <mergeCell ref="AH11:AH12"/>
    <mergeCell ref="AC11:AC12"/>
    <mergeCell ref="AF11:AF12"/>
    <mergeCell ref="AJ10:AJ12"/>
    <mergeCell ref="AG11:AG12"/>
    <mergeCell ref="AE11:AE12"/>
    <mergeCell ref="AD11:AD12"/>
    <mergeCell ref="AL1:AM1"/>
    <mergeCell ref="AL2:AM2"/>
    <mergeCell ref="AL3:AM3"/>
    <mergeCell ref="AL4:AM4"/>
    <mergeCell ref="AL10:AL12"/>
    <mergeCell ref="AM10:AM12"/>
    <mergeCell ref="A5:AM5"/>
    <mergeCell ref="A6:AM6"/>
    <mergeCell ref="A10:A12"/>
    <mergeCell ref="M11:M12"/>
    <mergeCell ref="G11:G12"/>
    <mergeCell ref="N11:N12"/>
    <mergeCell ref="Q11:Q12"/>
    <mergeCell ref="A1:AK4"/>
    <mergeCell ref="AB10:AI10"/>
    <mergeCell ref="AB11:AB12"/>
    <mergeCell ref="AO10:AP10"/>
    <mergeCell ref="AO11:AP11"/>
    <mergeCell ref="AO12:AP12"/>
    <mergeCell ref="AO13:AP13"/>
    <mergeCell ref="AL59:AM59"/>
    <mergeCell ref="AL54:AM58"/>
    <mergeCell ref="Z11:Z12"/>
    <mergeCell ref="AA11:AA12"/>
    <mergeCell ref="R11:R12"/>
    <mergeCell ref="S11:S12"/>
    <mergeCell ref="O11:O12"/>
    <mergeCell ref="Q59:X59"/>
    <mergeCell ref="I54:O58"/>
    <mergeCell ref="Q54:X58"/>
    <mergeCell ref="D8:O8"/>
    <mergeCell ref="T8:AC8"/>
    <mergeCell ref="P8:S8"/>
    <mergeCell ref="I11:I12"/>
    <mergeCell ref="L11:L12"/>
    <mergeCell ref="C54:F58"/>
    <mergeCell ref="J11:J12"/>
    <mergeCell ref="K11:K12"/>
    <mergeCell ref="AA54:AJ58"/>
    <mergeCell ref="AA59:AJ59"/>
    <mergeCell ref="C10:C12"/>
    <mergeCell ref="D10:L10"/>
    <mergeCell ref="H11:H12"/>
    <mergeCell ref="C68:T68"/>
    <mergeCell ref="C61:T61"/>
    <mergeCell ref="C63:T63"/>
    <mergeCell ref="C62:T62"/>
    <mergeCell ref="C64:T64"/>
    <mergeCell ref="C65:T65"/>
    <mergeCell ref="C66:T66"/>
    <mergeCell ref="C67:T67"/>
  </mergeCells>
  <phoneticPr fontId="0" type="noConversion"/>
  <printOptions verticalCentered="1"/>
  <pageMargins left="1.1811023622047245" right="0" top="0" bottom="0" header="0" footer="0"/>
  <pageSetup paperSize="14" scale="44" orientation="landscape" horizontalDpi="300" verticalDpi="300" r:id="rId1"/>
  <headerFooter alignWithMargins="0"/>
  <colBreaks count="1" manualBreakCount="1">
    <brk id="39"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Error" error="Seleccione una unidad académica del listado">
          <x14:formula1>
            <xm:f>INFORMACION!$J$2:$S$2</xm:f>
          </x14:formula1>
          <xm:sqref>D8:O8</xm:sqref>
        </x14:dataValidation>
        <x14:dataValidation type="list" allowBlank="1" showInputMessage="1" showErrorMessage="1" errorTitle="Error" error="Seleccione un departamento del listado">
          <x14:formula1>
            <xm:f>INFORMACION!$I$2:$I$24</xm:f>
          </x14:formula1>
          <xm:sqref>T8:AC8</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97"/>
  <sheetViews>
    <sheetView zoomScale="90" zoomScaleNormal="90" workbookViewId="0">
      <selection activeCell="D9" sqref="D9:G9"/>
    </sheetView>
  </sheetViews>
  <sheetFormatPr baseColWidth="10" defaultColWidth="11.42578125" defaultRowHeight="12.75" x14ac:dyDescent="0.2"/>
  <cols>
    <col min="1" max="1" width="3.7109375" style="91" bestFit="1" customWidth="1"/>
    <col min="2" max="2" width="10" style="91" customWidth="1"/>
    <col min="3" max="3" width="9.5703125" style="91" customWidth="1"/>
    <col min="4" max="4" width="10.5703125" style="166" customWidth="1"/>
    <col min="5" max="5" width="54" style="91" customWidth="1"/>
    <col min="6" max="6" width="3.7109375" style="91" customWidth="1"/>
    <col min="7" max="7" width="26.28515625" style="91" customWidth="1"/>
    <col min="8" max="9" width="3.7109375" style="91" customWidth="1"/>
    <col min="10" max="10" width="5.5703125" style="91" bestFit="1" customWidth="1"/>
    <col min="11" max="11" width="6" style="91" bestFit="1" customWidth="1"/>
    <col min="12" max="13" width="6" style="91" customWidth="1"/>
    <col min="14" max="18" width="9.28515625" style="91" customWidth="1"/>
    <col min="19" max="19" width="10" style="91" customWidth="1"/>
    <col min="20" max="16384" width="11.42578125" style="91"/>
  </cols>
  <sheetData>
    <row r="1" spans="1:19" x14ac:dyDescent="0.2">
      <c r="A1" s="408" t="s">
        <v>24</v>
      </c>
      <c r="B1" s="409"/>
      <c r="C1" s="409"/>
      <c r="D1" s="409"/>
      <c r="E1" s="409"/>
      <c r="F1" s="409"/>
      <c r="G1" s="409"/>
      <c r="H1" s="409"/>
      <c r="I1" s="409"/>
      <c r="J1" s="409"/>
      <c r="K1" s="409"/>
      <c r="L1" s="409"/>
      <c r="M1" s="409"/>
      <c r="N1" s="409"/>
      <c r="O1" s="409"/>
      <c r="P1" s="409"/>
      <c r="Q1" s="409"/>
      <c r="R1" s="409"/>
      <c r="S1" s="410"/>
    </row>
    <row r="2" spans="1:19" ht="13.5" thickBot="1" x14ac:dyDescent="0.25">
      <c r="A2" s="377" t="s">
        <v>278</v>
      </c>
      <c r="B2" s="378"/>
      <c r="C2" s="378"/>
      <c r="D2" s="378"/>
      <c r="E2" s="378"/>
      <c r="F2" s="378"/>
      <c r="G2" s="378"/>
      <c r="H2" s="378"/>
      <c r="I2" s="378"/>
      <c r="J2" s="378"/>
      <c r="K2" s="378"/>
      <c r="L2" s="378"/>
      <c r="M2" s="378"/>
      <c r="N2" s="378"/>
      <c r="O2" s="378"/>
      <c r="P2" s="378"/>
      <c r="Q2" s="378"/>
      <c r="R2" s="378"/>
      <c r="S2" s="411"/>
    </row>
    <row r="3" spans="1:19" ht="13.5" thickBot="1" x14ac:dyDescent="0.25">
      <c r="A3" s="377" t="s">
        <v>153</v>
      </c>
      <c r="B3" s="378"/>
      <c r="C3" s="378"/>
      <c r="D3" s="378"/>
      <c r="E3" s="378"/>
      <c r="F3" s="378"/>
      <c r="G3" s="378"/>
      <c r="H3" s="378"/>
      <c r="I3" s="378"/>
      <c r="J3" s="378"/>
      <c r="K3" s="378"/>
      <c r="L3" s="378"/>
      <c r="M3" s="378"/>
      <c r="N3" s="378"/>
      <c r="O3" s="378" t="s">
        <v>0</v>
      </c>
      <c r="P3" s="411"/>
      <c r="Q3" s="434">
        <f>'RESUMEN-DPTO'!AK8</f>
        <v>0</v>
      </c>
      <c r="R3" s="435"/>
      <c r="S3" s="80"/>
    </row>
    <row r="4" spans="1:19" ht="13.5" thickBot="1" x14ac:dyDescent="0.25">
      <c r="A4" s="115"/>
      <c r="B4" s="103"/>
      <c r="C4" s="103"/>
      <c r="D4" s="116"/>
      <c r="E4" s="103"/>
      <c r="F4" s="103"/>
      <c r="G4" s="103"/>
      <c r="H4" s="103"/>
      <c r="I4" s="103"/>
      <c r="J4" s="103"/>
      <c r="K4" s="103"/>
      <c r="L4" s="103"/>
      <c r="M4" s="103"/>
      <c r="N4" s="103"/>
      <c r="O4" s="103"/>
      <c r="P4" s="103"/>
      <c r="Q4" s="103"/>
      <c r="R4" s="103"/>
      <c r="S4" s="80"/>
    </row>
    <row r="5" spans="1:19" ht="13.5" thickBot="1" x14ac:dyDescent="0.25">
      <c r="A5" s="377" t="s">
        <v>56</v>
      </c>
      <c r="B5" s="378"/>
      <c r="C5" s="378"/>
      <c r="D5" s="379">
        <f>'RESUMEN-DPTO'!D8:O8</f>
        <v>0</v>
      </c>
      <c r="E5" s="380"/>
      <c r="F5" s="380"/>
      <c r="G5" s="381"/>
      <c r="H5" s="103"/>
      <c r="I5" s="103"/>
      <c r="J5" s="386" t="s">
        <v>28</v>
      </c>
      <c r="K5" s="386"/>
      <c r="L5" s="386"/>
      <c r="M5" s="386"/>
      <c r="N5" s="379">
        <f>'RESUMEN-DPTO'!T8</f>
        <v>0</v>
      </c>
      <c r="O5" s="387"/>
      <c r="P5" s="387"/>
      <c r="Q5" s="387"/>
      <c r="R5" s="388"/>
      <c r="S5" s="80"/>
    </row>
    <row r="6" spans="1:19" ht="3" customHeight="1" thickBot="1" x14ac:dyDescent="0.25">
      <c r="A6" s="117"/>
      <c r="B6" s="118"/>
      <c r="C6" s="118"/>
      <c r="D6" s="116"/>
      <c r="E6" s="103"/>
      <c r="F6" s="103"/>
      <c r="G6" s="103"/>
      <c r="H6" s="103"/>
      <c r="I6" s="103"/>
      <c r="J6" s="203"/>
      <c r="K6" s="203"/>
      <c r="L6" s="203"/>
      <c r="M6" s="203"/>
      <c r="N6" s="103"/>
      <c r="O6" s="103"/>
      <c r="P6" s="103"/>
      <c r="Q6" s="103"/>
      <c r="R6" s="103"/>
      <c r="S6" s="80"/>
    </row>
    <row r="7" spans="1:19" ht="13.5" thickBot="1" x14ac:dyDescent="0.25">
      <c r="A7" s="377" t="s">
        <v>138</v>
      </c>
      <c r="B7" s="378"/>
      <c r="C7" s="378"/>
      <c r="D7" s="382"/>
      <c r="E7" s="383"/>
      <c r="F7" s="383"/>
      <c r="G7" s="384"/>
      <c r="H7" s="103"/>
      <c r="I7" s="103"/>
      <c r="J7" s="386" t="s">
        <v>55</v>
      </c>
      <c r="K7" s="386"/>
      <c r="L7" s="386"/>
      <c r="M7" s="386"/>
      <c r="N7" s="389"/>
      <c r="O7" s="390"/>
      <c r="P7" s="390"/>
      <c r="Q7" s="390"/>
      <c r="R7" s="391"/>
      <c r="S7" s="80"/>
    </row>
    <row r="8" spans="1:19" ht="2.25" customHeight="1" thickBot="1" x14ac:dyDescent="0.25">
      <c r="A8" s="117"/>
      <c r="B8" s="118"/>
      <c r="C8" s="118"/>
      <c r="D8" s="116"/>
      <c r="E8" s="103"/>
      <c r="F8" s="103"/>
      <c r="G8" s="103"/>
      <c r="H8" s="103"/>
      <c r="I8" s="103"/>
      <c r="J8" s="203"/>
      <c r="K8" s="203"/>
      <c r="L8" s="203"/>
      <c r="M8" s="203"/>
      <c r="N8" s="103"/>
      <c r="O8" s="103"/>
      <c r="P8" s="103"/>
      <c r="Q8" s="103"/>
      <c r="R8" s="103"/>
      <c r="S8" s="80"/>
    </row>
    <row r="9" spans="1:19" ht="13.5" thickBot="1" x14ac:dyDescent="0.25">
      <c r="A9" s="377" t="s">
        <v>42</v>
      </c>
      <c r="B9" s="378"/>
      <c r="C9" s="378"/>
      <c r="D9" s="385"/>
      <c r="E9" s="383"/>
      <c r="F9" s="383"/>
      <c r="G9" s="384"/>
      <c r="H9" s="103"/>
      <c r="I9" s="103"/>
      <c r="J9" s="386" t="s">
        <v>106</v>
      </c>
      <c r="K9" s="386"/>
      <c r="L9" s="386"/>
      <c r="M9" s="386"/>
      <c r="N9" s="392"/>
      <c r="O9" s="390"/>
      <c r="P9" s="390"/>
      <c r="Q9" s="390"/>
      <c r="R9" s="391"/>
      <c r="S9" s="80"/>
    </row>
    <row r="10" spans="1:19" ht="2.25" customHeight="1" thickBot="1" x14ac:dyDescent="0.25">
      <c r="A10" s="117"/>
      <c r="B10" s="118"/>
      <c r="C10" s="118"/>
      <c r="D10" s="116"/>
      <c r="E10" s="103"/>
      <c r="F10" s="103"/>
      <c r="G10" s="103"/>
      <c r="H10" s="103"/>
      <c r="I10" s="103"/>
      <c r="J10" s="118"/>
      <c r="K10" s="118"/>
      <c r="L10" s="118"/>
      <c r="M10" s="118"/>
      <c r="N10" s="103"/>
      <c r="O10" s="103"/>
      <c r="P10" s="103"/>
      <c r="Q10" s="103"/>
      <c r="R10" s="103"/>
      <c r="S10" s="80"/>
    </row>
    <row r="11" spans="1:19" ht="13.5" thickBot="1" x14ac:dyDescent="0.25">
      <c r="A11" s="377" t="s">
        <v>139</v>
      </c>
      <c r="B11" s="378"/>
      <c r="C11" s="378"/>
      <c r="D11" s="385"/>
      <c r="E11" s="383"/>
      <c r="F11" s="383"/>
      <c r="G11" s="384"/>
      <c r="H11" s="103"/>
      <c r="I11" s="103"/>
      <c r="J11" s="386" t="s">
        <v>109</v>
      </c>
      <c r="K11" s="386"/>
      <c r="L11" s="386"/>
      <c r="M11" s="386"/>
      <c r="N11" s="393"/>
      <c r="O11" s="394"/>
      <c r="P11" s="394"/>
      <c r="Q11" s="394"/>
      <c r="R11" s="395"/>
      <c r="S11" s="80"/>
    </row>
    <row r="12" spans="1:19" ht="6.75" customHeight="1" thickBot="1" x14ac:dyDescent="0.25">
      <c r="A12" s="120"/>
      <c r="B12" s="104"/>
      <c r="C12" s="104"/>
      <c r="D12" s="121"/>
      <c r="E12" s="104"/>
      <c r="F12" s="104"/>
      <c r="G12" s="104"/>
      <c r="H12" s="104"/>
      <c r="I12" s="104"/>
      <c r="J12" s="104"/>
      <c r="K12" s="104"/>
      <c r="L12" s="104"/>
      <c r="M12" s="104"/>
      <c r="N12" s="104"/>
      <c r="O12" s="104"/>
      <c r="P12" s="104"/>
      <c r="Q12" s="104"/>
      <c r="R12" s="104"/>
      <c r="S12" s="81"/>
    </row>
    <row r="13" spans="1:19" ht="13.5" thickBot="1" x14ac:dyDescent="0.25">
      <c r="A13" s="405" t="s">
        <v>26</v>
      </c>
      <c r="B13" s="406"/>
      <c r="C13" s="406"/>
      <c r="D13" s="406"/>
      <c r="E13" s="406"/>
      <c r="F13" s="406"/>
      <c r="G13" s="406"/>
      <c r="H13" s="406"/>
      <c r="I13" s="406"/>
      <c r="J13" s="406"/>
      <c r="K13" s="406"/>
      <c r="L13" s="406"/>
      <c r="M13" s="406"/>
      <c r="N13" s="406"/>
      <c r="O13" s="406"/>
      <c r="P13" s="406"/>
      <c r="Q13" s="406"/>
      <c r="R13" s="406"/>
      <c r="S13" s="407"/>
    </row>
    <row r="14" spans="1:19" ht="4.5" customHeight="1" thickBot="1" x14ac:dyDescent="0.25">
      <c r="A14" s="122"/>
      <c r="B14" s="105"/>
      <c r="C14" s="105"/>
      <c r="D14" s="105"/>
      <c r="E14" s="105"/>
      <c r="F14" s="105"/>
      <c r="G14" s="105"/>
      <c r="H14" s="105"/>
      <c r="I14" s="105"/>
      <c r="J14" s="105"/>
      <c r="K14" s="105"/>
      <c r="L14" s="105"/>
      <c r="M14" s="105"/>
      <c r="N14" s="105"/>
      <c r="O14" s="105"/>
      <c r="P14" s="105"/>
      <c r="Q14" s="105"/>
      <c r="R14" s="105"/>
      <c r="S14" s="82"/>
    </row>
    <row r="15" spans="1:19" s="124" customFormat="1" ht="3" customHeight="1" thickBot="1" x14ac:dyDescent="0.25">
      <c r="A15" s="208"/>
      <c r="B15" s="209"/>
      <c r="C15" s="209"/>
      <c r="D15" s="209"/>
      <c r="E15" s="209"/>
      <c r="F15" s="209"/>
      <c r="G15" s="209"/>
      <c r="H15" s="209"/>
      <c r="I15" s="209"/>
      <c r="J15" s="209"/>
      <c r="K15" s="209"/>
      <c r="L15" s="209"/>
      <c r="M15" s="209"/>
      <c r="N15" s="209"/>
      <c r="O15" s="209"/>
      <c r="P15" s="209"/>
      <c r="Q15" s="209"/>
      <c r="R15" s="209"/>
      <c r="S15" s="83"/>
    </row>
    <row r="16" spans="1:19" s="124" customFormat="1" ht="13.5" thickBot="1" x14ac:dyDescent="0.25">
      <c r="A16" s="429" t="s">
        <v>273</v>
      </c>
      <c r="B16" s="430"/>
      <c r="C16" s="430"/>
      <c r="D16" s="430"/>
      <c r="E16" s="430"/>
      <c r="F16" s="100"/>
      <c r="G16" s="431" t="s">
        <v>145</v>
      </c>
      <c r="H16" s="432"/>
      <c r="I16" s="432"/>
      <c r="J16" s="432"/>
      <c r="K16" s="433"/>
      <c r="L16" s="209"/>
      <c r="M16" s="209"/>
      <c r="N16" s="209"/>
      <c r="O16" s="209"/>
      <c r="P16" s="209"/>
      <c r="Q16" s="209"/>
      <c r="R16" s="209"/>
      <c r="S16" s="83"/>
    </row>
    <row r="17" spans="1:19" s="124" customFormat="1" ht="3" customHeight="1" thickBot="1" x14ac:dyDescent="0.25">
      <c r="A17" s="208"/>
      <c r="B17" s="209"/>
      <c r="C17" s="209"/>
      <c r="D17" s="209"/>
      <c r="E17" s="209"/>
      <c r="F17" s="209"/>
      <c r="G17" s="209"/>
      <c r="H17" s="209"/>
      <c r="I17" s="209"/>
      <c r="J17" s="209"/>
      <c r="K17" s="209"/>
      <c r="L17" s="209"/>
      <c r="M17" s="209"/>
      <c r="N17" s="209"/>
      <c r="O17" s="209"/>
      <c r="P17" s="209"/>
      <c r="Q17" s="209"/>
      <c r="R17" s="209"/>
      <c r="S17" s="83"/>
    </row>
    <row r="18" spans="1:19" x14ac:dyDescent="0.2">
      <c r="A18" s="376" t="s">
        <v>25</v>
      </c>
      <c r="B18" s="413" t="s">
        <v>264</v>
      </c>
      <c r="C18" s="415" t="s">
        <v>265</v>
      </c>
      <c r="D18" s="423" t="s">
        <v>143</v>
      </c>
      <c r="E18" s="424"/>
      <c r="F18" s="424"/>
      <c r="G18" s="425"/>
      <c r="H18" s="417" t="s">
        <v>260</v>
      </c>
      <c r="I18" s="419" t="s">
        <v>261</v>
      </c>
      <c r="J18" s="421" t="s">
        <v>262</v>
      </c>
      <c r="K18" s="376" t="s">
        <v>263</v>
      </c>
      <c r="L18" s="374"/>
      <c r="M18" s="375"/>
      <c r="N18" s="373" t="s">
        <v>123</v>
      </c>
      <c r="O18" s="374"/>
      <c r="P18" s="374"/>
      <c r="Q18" s="374"/>
      <c r="R18" s="374"/>
      <c r="S18" s="375"/>
    </row>
    <row r="19" spans="1:19" ht="63.75" customHeight="1" thickBot="1" x14ac:dyDescent="0.25">
      <c r="A19" s="412"/>
      <c r="B19" s="414"/>
      <c r="C19" s="416"/>
      <c r="D19" s="44" t="s">
        <v>266</v>
      </c>
      <c r="E19" s="42" t="s">
        <v>257</v>
      </c>
      <c r="F19" s="207" t="s">
        <v>258</v>
      </c>
      <c r="G19" s="78" t="s">
        <v>259</v>
      </c>
      <c r="H19" s="418"/>
      <c r="I19" s="420"/>
      <c r="J19" s="422"/>
      <c r="K19" s="206" t="s">
        <v>142</v>
      </c>
      <c r="L19" s="207" t="s">
        <v>140</v>
      </c>
      <c r="M19" s="84" t="s">
        <v>141</v>
      </c>
      <c r="N19" s="126" t="s">
        <v>134</v>
      </c>
      <c r="O19" s="205" t="s">
        <v>135</v>
      </c>
      <c r="P19" s="207" t="s">
        <v>125</v>
      </c>
      <c r="Q19" s="207" t="s">
        <v>136</v>
      </c>
      <c r="R19" s="207" t="s">
        <v>124</v>
      </c>
      <c r="S19" s="84" t="s">
        <v>137</v>
      </c>
    </row>
    <row r="20" spans="1:19" x14ac:dyDescent="0.2">
      <c r="A20" s="128">
        <v>1</v>
      </c>
      <c r="B20" s="129"/>
      <c r="C20" s="129"/>
      <c r="D20" s="130"/>
      <c r="E20" s="131"/>
      <c r="F20" s="131"/>
      <c r="G20" s="107"/>
      <c r="H20" s="132"/>
      <c r="I20" s="129"/>
      <c r="J20" s="133"/>
      <c r="K20" s="132"/>
      <c r="L20" s="129"/>
      <c r="M20" s="133"/>
      <c r="N20" s="134">
        <f>IFERROR((K20+L20+M20),0)</f>
        <v>0</v>
      </c>
      <c r="O20" s="135">
        <f>IFERROR((N20*I20)*(J20/100),0)</f>
        <v>0</v>
      </c>
      <c r="P20" s="135">
        <f>IFERROR(((IF(I20&gt;=16,15,((I20*15)/16))*J20)/100)/H20,0)</f>
        <v>0</v>
      </c>
      <c r="Q20" s="135">
        <f>IFERROR(((IF(I20&gt;=16,30,((I20*30)/16))*J20)/100)/H20,0)</f>
        <v>0</v>
      </c>
      <c r="R20" s="136">
        <f>IFERROR(IF(B20="Pregrado",((IF(I20&gt;=16,VLOOKUP('P36'!G20,INFORMACION!$D:$E,2,FALSE)*N20,((VLOOKUP('P36'!G20,INFORMACION!$D:$E,2,FALSE)*N20)*I20)/16)))*(J20/100),((IF(I20&gt;=16,(VLOOKUP('P36'!G20,INFORMACION!$D:$E,2,FALSE)+10)*N20,(((VLOOKUP('P36'!G20,INFORMACION!$D:$E,2,FALSE)+10)*N20)*I20)/16)))*(J20/100)),0)</f>
        <v>0</v>
      </c>
      <c r="S20" s="85">
        <f>IFERROR(O20+P20+Q20+R20,0)</f>
        <v>0</v>
      </c>
    </row>
    <row r="21" spans="1:19" x14ac:dyDescent="0.2">
      <c r="A21" s="137">
        <v>2</v>
      </c>
      <c r="B21" s="138"/>
      <c r="C21" s="138"/>
      <c r="D21" s="139"/>
      <c r="E21" s="140"/>
      <c r="F21" s="138"/>
      <c r="G21" s="108"/>
      <c r="H21" s="141"/>
      <c r="I21" s="138"/>
      <c r="J21" s="142"/>
      <c r="K21" s="141"/>
      <c r="L21" s="138"/>
      <c r="M21" s="142"/>
      <c r="N21" s="143">
        <f t="shared" ref="N21:N26" si="0">IFERROR((K21+L21+M21),0)</f>
        <v>0</v>
      </c>
      <c r="O21" s="144">
        <f t="shared" ref="O21:O26" si="1">IFERROR((N21*I21)*(J21/100),0)</f>
        <v>0</v>
      </c>
      <c r="P21" s="144">
        <f t="shared" ref="P21:P26" si="2">IFERROR(((IF(I21&gt;=16,15,((I21*15)/16))*J21)/100)/H21,0)</f>
        <v>0</v>
      </c>
      <c r="Q21" s="144">
        <f t="shared" ref="Q21:Q26" si="3">IFERROR(((IF(I21&gt;=16,30,((I21*30)/16))*J21)/100)/H21,0)</f>
        <v>0</v>
      </c>
      <c r="R21" s="145">
        <f>IFERROR(IF(B21="Pregrado",((IF(I21&gt;=16,VLOOKUP('P36'!G21,INFORMACION!$D:$E,2,FALSE)*N21,((VLOOKUP('P36'!G21,INFORMACION!$D:$E,2,FALSE)*N21)*I21)/16)))*(J21/100),((IF(I21&gt;=16,(VLOOKUP('P36'!G21,INFORMACION!$D:$E,2,FALSE)+10)*N21,(((VLOOKUP('P36'!G21,INFORMACION!$D:$E,2,FALSE)+10)*N21)*I21)/16)))*(J21/100)),0)</f>
        <v>0</v>
      </c>
      <c r="S21" s="86">
        <f t="shared" ref="S21:S26" si="4">IFERROR(O21+P21+Q21+R21,0)</f>
        <v>0</v>
      </c>
    </row>
    <row r="22" spans="1:19" x14ac:dyDescent="0.2">
      <c r="A22" s="137">
        <v>3</v>
      </c>
      <c r="B22" s="138"/>
      <c r="C22" s="138"/>
      <c r="D22" s="139"/>
      <c r="E22" s="140"/>
      <c r="F22" s="138"/>
      <c r="G22" s="108"/>
      <c r="H22" s="141"/>
      <c r="I22" s="138"/>
      <c r="J22" s="142"/>
      <c r="K22" s="141"/>
      <c r="L22" s="138"/>
      <c r="M22" s="142"/>
      <c r="N22" s="143">
        <f t="shared" si="0"/>
        <v>0</v>
      </c>
      <c r="O22" s="144">
        <f t="shared" si="1"/>
        <v>0</v>
      </c>
      <c r="P22" s="144">
        <f t="shared" si="2"/>
        <v>0</v>
      </c>
      <c r="Q22" s="144">
        <f t="shared" si="3"/>
        <v>0</v>
      </c>
      <c r="R22" s="145">
        <f>IFERROR(IF(B22="Pregrado",((IF(I22&gt;=16,VLOOKUP('P36'!G22,INFORMACION!$D:$E,2,FALSE)*N22,((VLOOKUP('P36'!G22,INFORMACION!$D:$E,2,FALSE)*N22)*I22)/16)))*(J22/100),((IF(I22&gt;=16,(VLOOKUP('P36'!G22,INFORMACION!$D:$E,2,FALSE)+10)*N22,(((VLOOKUP('P36'!G22,INFORMACION!$D:$E,2,FALSE)+10)*N22)*I22)/16)))*(J22/100)),0)</f>
        <v>0</v>
      </c>
      <c r="S22" s="86">
        <f t="shared" si="4"/>
        <v>0</v>
      </c>
    </row>
    <row r="23" spans="1:19" x14ac:dyDescent="0.2">
      <c r="A23" s="137">
        <v>4</v>
      </c>
      <c r="B23" s="138"/>
      <c r="C23" s="138"/>
      <c r="D23" s="139"/>
      <c r="E23" s="140"/>
      <c r="F23" s="138"/>
      <c r="G23" s="108"/>
      <c r="H23" s="141"/>
      <c r="I23" s="138"/>
      <c r="J23" s="142"/>
      <c r="K23" s="141"/>
      <c r="L23" s="138"/>
      <c r="M23" s="142"/>
      <c r="N23" s="143">
        <f t="shared" si="0"/>
        <v>0</v>
      </c>
      <c r="O23" s="144">
        <f t="shared" si="1"/>
        <v>0</v>
      </c>
      <c r="P23" s="144">
        <f t="shared" si="2"/>
        <v>0</v>
      </c>
      <c r="Q23" s="144">
        <f t="shared" si="3"/>
        <v>0</v>
      </c>
      <c r="R23" s="145">
        <f>IFERROR(IF(B23="Pregrado",((IF(I23&gt;=16,VLOOKUP('P36'!G23,INFORMACION!$D:$E,2,FALSE)*N23,((VLOOKUP('P36'!G23,INFORMACION!$D:$E,2,FALSE)*N23)*I23)/16)))*(J23/100),((IF(I23&gt;=16,(VLOOKUP('P36'!G23,INFORMACION!$D:$E,2,FALSE)+10)*N23,(((VLOOKUP('P36'!G23,INFORMACION!$D:$E,2,FALSE)+10)*N23)*I23)/16)))*(J23/100)),0)</f>
        <v>0</v>
      </c>
      <c r="S23" s="86">
        <f t="shared" si="4"/>
        <v>0</v>
      </c>
    </row>
    <row r="24" spans="1:19" x14ac:dyDescent="0.2">
      <c r="A24" s="137">
        <v>5</v>
      </c>
      <c r="B24" s="138"/>
      <c r="C24" s="138"/>
      <c r="D24" s="139"/>
      <c r="E24" s="140"/>
      <c r="F24" s="138"/>
      <c r="G24" s="108"/>
      <c r="H24" s="141"/>
      <c r="I24" s="138"/>
      <c r="J24" s="142"/>
      <c r="K24" s="141"/>
      <c r="L24" s="138"/>
      <c r="M24" s="142"/>
      <c r="N24" s="143">
        <f t="shared" si="0"/>
        <v>0</v>
      </c>
      <c r="O24" s="144">
        <f t="shared" si="1"/>
        <v>0</v>
      </c>
      <c r="P24" s="144">
        <f t="shared" si="2"/>
        <v>0</v>
      </c>
      <c r="Q24" s="144">
        <f t="shared" si="3"/>
        <v>0</v>
      </c>
      <c r="R24" s="145">
        <f>IFERROR(IF(B24="Pregrado",((IF(I24&gt;=16,VLOOKUP('P36'!G24,INFORMACION!$D:$E,2,FALSE)*N24,((VLOOKUP('P36'!G24,INFORMACION!$D:$E,2,FALSE)*N24)*I24)/16)))*(J24/100),((IF(I24&gt;=16,(VLOOKUP('P36'!G24,INFORMACION!$D:$E,2,FALSE)+10)*N24,(((VLOOKUP('P36'!G24,INFORMACION!$D:$E,2,FALSE)+10)*N24)*I24)/16)))*(J24/100)),0)</f>
        <v>0</v>
      </c>
      <c r="S24" s="86">
        <f t="shared" si="4"/>
        <v>0</v>
      </c>
    </row>
    <row r="25" spans="1:19" x14ac:dyDescent="0.2">
      <c r="A25" s="137">
        <v>6</v>
      </c>
      <c r="B25" s="138"/>
      <c r="C25" s="138"/>
      <c r="D25" s="139"/>
      <c r="E25" s="138"/>
      <c r="F25" s="138"/>
      <c r="G25" s="108"/>
      <c r="H25" s="141"/>
      <c r="I25" s="138"/>
      <c r="J25" s="142"/>
      <c r="K25" s="141"/>
      <c r="L25" s="138"/>
      <c r="M25" s="142"/>
      <c r="N25" s="143">
        <f t="shared" si="0"/>
        <v>0</v>
      </c>
      <c r="O25" s="144">
        <f t="shared" si="1"/>
        <v>0</v>
      </c>
      <c r="P25" s="144">
        <f t="shared" si="2"/>
        <v>0</v>
      </c>
      <c r="Q25" s="144">
        <f t="shared" si="3"/>
        <v>0</v>
      </c>
      <c r="R25" s="145">
        <f>IFERROR(IF(B25="Pregrado",((IF(I25&gt;=16,VLOOKUP('P36'!G25,INFORMACION!$D:$E,2,FALSE)*N25,((VLOOKUP('P36'!G25,INFORMACION!$D:$E,2,FALSE)*N25)*I25)/16)))*(J25/100),((IF(I25&gt;=16,(VLOOKUP('P36'!G25,INFORMACION!$D:$E,2,FALSE)+10)*N25,(((VLOOKUP('P36'!G25,INFORMACION!$D:$E,2,FALSE)+10)*N25)*I25)/16)))*(J25/100)),0)</f>
        <v>0</v>
      </c>
      <c r="S25" s="86">
        <f t="shared" si="4"/>
        <v>0</v>
      </c>
    </row>
    <row r="26" spans="1:19" ht="13.5" thickBot="1" x14ac:dyDescent="0.25">
      <c r="A26" s="146">
        <v>7</v>
      </c>
      <c r="B26" s="147"/>
      <c r="C26" s="147"/>
      <c r="D26" s="148"/>
      <c r="E26" s="147"/>
      <c r="F26" s="147"/>
      <c r="G26" s="109"/>
      <c r="H26" s="149"/>
      <c r="I26" s="147"/>
      <c r="J26" s="150"/>
      <c r="K26" s="149"/>
      <c r="L26" s="147"/>
      <c r="M26" s="150"/>
      <c r="N26" s="151">
        <f t="shared" si="0"/>
        <v>0</v>
      </c>
      <c r="O26" s="152">
        <f t="shared" si="1"/>
        <v>0</v>
      </c>
      <c r="P26" s="152">
        <f t="shared" si="2"/>
        <v>0</v>
      </c>
      <c r="Q26" s="152">
        <f t="shared" si="3"/>
        <v>0</v>
      </c>
      <c r="R26" s="153">
        <f>IFERROR(IF(B26="Pregrado",((IF(I26&gt;=16,VLOOKUP('P36'!G26,INFORMACION!$D:$E,2,FALSE)*N26,((VLOOKUP('P36'!G26,INFORMACION!$D:$E,2,FALSE)*N26)*I26)/16)))*(J26/100),((IF(I26&gt;=16,(VLOOKUP('P36'!G26,INFORMACION!$D:$E,2,FALSE)+10)*N26,(((VLOOKUP('P36'!G26,INFORMACION!$D:$E,2,FALSE)+10)*N26)*I26)/16)))*(J26/100)),0)</f>
        <v>0</v>
      </c>
      <c r="S26" s="87">
        <f t="shared" si="4"/>
        <v>0</v>
      </c>
    </row>
    <row r="27" spans="1:19" ht="1.5" customHeight="1" thickBot="1" x14ac:dyDescent="0.25">
      <c r="A27" s="154"/>
      <c r="B27" s="155"/>
      <c r="C27" s="110"/>
      <c r="D27" s="156" t="s">
        <v>270</v>
      </c>
      <c r="E27" s="155"/>
      <c r="F27" s="155"/>
      <c r="G27" s="110"/>
      <c r="H27" s="157">
        <v>1</v>
      </c>
      <c r="I27" s="158">
        <v>16</v>
      </c>
      <c r="J27" s="159">
        <v>100</v>
      </c>
      <c r="K27" s="154"/>
      <c r="L27" s="155"/>
      <c r="M27" s="88"/>
      <c r="N27" s="160"/>
      <c r="O27" s="155"/>
      <c r="P27" s="155"/>
      <c r="Q27" s="155"/>
      <c r="R27" s="155"/>
      <c r="S27" s="88"/>
    </row>
    <row r="28" spans="1:19" ht="15.75" thickBot="1" x14ac:dyDescent="0.25">
      <c r="A28" s="426" t="s">
        <v>144</v>
      </c>
      <c r="B28" s="427"/>
      <c r="C28" s="427"/>
      <c r="D28" s="427"/>
      <c r="E28" s="427"/>
      <c r="F28" s="427"/>
      <c r="G28" s="427"/>
      <c r="H28" s="427"/>
      <c r="I28" s="427"/>
      <c r="J28" s="428"/>
      <c r="K28" s="161">
        <f>SUM(K20:K26)</f>
        <v>0</v>
      </c>
      <c r="L28" s="162">
        <f t="shared" ref="L28:S28" si="5">SUM(L20:L26)</f>
        <v>0</v>
      </c>
      <c r="M28" s="89">
        <f t="shared" si="5"/>
        <v>0</v>
      </c>
      <c r="N28" s="163">
        <f t="shared" si="5"/>
        <v>0</v>
      </c>
      <c r="O28" s="162">
        <f t="shared" si="5"/>
        <v>0</v>
      </c>
      <c r="P28" s="162">
        <f t="shared" si="5"/>
        <v>0</v>
      </c>
      <c r="Q28" s="162">
        <f t="shared" si="5"/>
        <v>0</v>
      </c>
      <c r="R28" s="162">
        <f t="shared" si="5"/>
        <v>0</v>
      </c>
      <c r="S28" s="89">
        <f t="shared" si="5"/>
        <v>0</v>
      </c>
    </row>
    <row r="29" spans="1:19" ht="15.75" thickBot="1" x14ac:dyDescent="0.25">
      <c r="A29" s="426" t="s">
        <v>150</v>
      </c>
      <c r="B29" s="427"/>
      <c r="C29" s="427"/>
      <c r="D29" s="427"/>
      <c r="E29" s="427"/>
      <c r="F29" s="427"/>
      <c r="G29" s="427"/>
      <c r="H29" s="427"/>
      <c r="I29" s="427"/>
      <c r="J29" s="428"/>
      <c r="K29" s="161">
        <v>0</v>
      </c>
      <c r="L29" s="162">
        <v>0</v>
      </c>
      <c r="M29" s="89">
        <v>0</v>
      </c>
      <c r="N29" s="163">
        <v>0</v>
      </c>
      <c r="O29" s="162">
        <v>0</v>
      </c>
      <c r="P29" s="162">
        <f>VLOOKUP(G16,INFORMACION!T:V,2,FALSE)</f>
        <v>0</v>
      </c>
      <c r="Q29" s="162">
        <f>VLOOKUP(G16,INFORMACION!T:V,3,FALSE)</f>
        <v>0</v>
      </c>
      <c r="R29" s="162">
        <v>0</v>
      </c>
      <c r="S29" s="89">
        <f>SUM(P29:Q29)</f>
        <v>0</v>
      </c>
    </row>
    <row r="30" spans="1:19" ht="15.75" thickBot="1" x14ac:dyDescent="0.25">
      <c r="A30" s="426" t="s">
        <v>274</v>
      </c>
      <c r="B30" s="427"/>
      <c r="C30" s="427"/>
      <c r="D30" s="427"/>
      <c r="E30" s="427"/>
      <c r="F30" s="427"/>
      <c r="G30" s="427"/>
      <c r="H30" s="427"/>
      <c r="I30" s="427"/>
      <c r="J30" s="428"/>
      <c r="K30" s="161">
        <f>SUM(K28:K29)</f>
        <v>0</v>
      </c>
      <c r="L30" s="162">
        <f t="shared" ref="L30:S30" si="6">SUM(L28:L29)</f>
        <v>0</v>
      </c>
      <c r="M30" s="89">
        <f t="shared" si="6"/>
        <v>0</v>
      </c>
      <c r="N30" s="163">
        <f t="shared" si="6"/>
        <v>0</v>
      </c>
      <c r="O30" s="162">
        <f t="shared" si="6"/>
        <v>0</v>
      </c>
      <c r="P30" s="162">
        <f t="shared" si="6"/>
        <v>0</v>
      </c>
      <c r="Q30" s="162">
        <f t="shared" si="6"/>
        <v>0</v>
      </c>
      <c r="R30" s="162">
        <f t="shared" si="6"/>
        <v>0</v>
      </c>
      <c r="S30" s="89">
        <f t="shared" si="6"/>
        <v>0</v>
      </c>
    </row>
    <row r="31" spans="1:19" ht="10.5" customHeight="1" x14ac:dyDescent="0.2">
      <c r="A31" s="164"/>
      <c r="B31" s="111"/>
      <c r="C31" s="111"/>
      <c r="D31" s="165"/>
      <c r="E31" s="111"/>
      <c r="F31" s="111"/>
      <c r="G31" s="111"/>
      <c r="H31" s="111"/>
      <c r="I31" s="111"/>
      <c r="J31" s="111"/>
      <c r="K31" s="111"/>
      <c r="L31" s="111"/>
      <c r="M31" s="111"/>
      <c r="N31" s="111"/>
      <c r="O31" s="111"/>
      <c r="P31" s="111"/>
      <c r="Q31" s="111"/>
      <c r="R31" s="111"/>
      <c r="S31" s="90"/>
    </row>
    <row r="32" spans="1:19" ht="13.5" thickBot="1" x14ac:dyDescent="0.25"/>
    <row r="33" spans="1:19" ht="13.5" thickBot="1" x14ac:dyDescent="0.25">
      <c r="G33" s="402" t="s">
        <v>152</v>
      </c>
      <c r="H33" s="403"/>
      <c r="I33" s="403"/>
      <c r="J33" s="403"/>
      <c r="K33" s="403"/>
      <c r="L33" s="403"/>
      <c r="M33" s="403"/>
      <c r="N33" s="404"/>
      <c r="Q33" s="124"/>
    </row>
    <row r="34" spans="1:19" ht="13.5" thickBot="1" x14ac:dyDescent="0.25">
      <c r="G34" s="400" t="s">
        <v>151</v>
      </c>
      <c r="H34" s="396"/>
      <c r="I34" s="396"/>
      <c r="J34" s="396"/>
      <c r="K34" s="396"/>
      <c r="L34" s="401"/>
      <c r="M34" s="400" t="s">
        <v>126</v>
      </c>
      <c r="N34" s="444"/>
      <c r="Q34" s="100"/>
    </row>
    <row r="35" spans="1:19" ht="16.5" thickBot="1" x14ac:dyDescent="0.25">
      <c r="G35" s="397" t="s">
        <v>275</v>
      </c>
      <c r="H35" s="398"/>
      <c r="I35" s="398"/>
      <c r="J35" s="398"/>
      <c r="K35" s="398"/>
      <c r="L35" s="399"/>
      <c r="M35" s="445">
        <f>S30</f>
        <v>0</v>
      </c>
      <c r="N35" s="446"/>
      <c r="Q35" s="124"/>
    </row>
    <row r="36" spans="1:19" x14ac:dyDescent="0.2">
      <c r="G36" s="112"/>
      <c r="H36" s="112"/>
      <c r="I36" s="112"/>
      <c r="J36" s="112"/>
      <c r="K36" s="112"/>
      <c r="L36" s="112"/>
      <c r="M36" s="167"/>
      <c r="N36" s="167"/>
      <c r="Q36" s="124"/>
    </row>
    <row r="37" spans="1:19" ht="13.5" thickBot="1" x14ac:dyDescent="0.25">
      <c r="G37" s="112"/>
      <c r="H37" s="112"/>
      <c r="I37" s="112"/>
      <c r="J37" s="112"/>
      <c r="K37" s="112"/>
      <c r="L37" s="112"/>
      <c r="M37" s="167"/>
      <c r="N37" s="167"/>
      <c r="Q37" s="124"/>
    </row>
    <row r="38" spans="1:19" ht="13.5" thickBot="1" x14ac:dyDescent="0.25">
      <c r="A38" s="405" t="s">
        <v>38</v>
      </c>
      <c r="B38" s="406"/>
      <c r="C38" s="406"/>
      <c r="D38" s="406"/>
      <c r="E38" s="406"/>
      <c r="F38" s="406"/>
      <c r="G38" s="407"/>
      <c r="H38" s="97"/>
      <c r="I38" s="402" t="s">
        <v>157</v>
      </c>
      <c r="J38" s="403"/>
      <c r="K38" s="403"/>
      <c r="L38" s="403"/>
      <c r="M38" s="403"/>
      <c r="N38" s="403"/>
      <c r="O38" s="403"/>
      <c r="P38" s="403"/>
      <c r="Q38" s="403"/>
      <c r="R38" s="403"/>
      <c r="S38" s="404"/>
    </row>
    <row r="39" spans="1:19" ht="13.5" thickBot="1" x14ac:dyDescent="0.25">
      <c r="A39" s="204" t="s">
        <v>25</v>
      </c>
      <c r="B39" s="396" t="s">
        <v>121</v>
      </c>
      <c r="C39" s="396"/>
      <c r="D39" s="396"/>
      <c r="E39" s="396" t="s">
        <v>154</v>
      </c>
      <c r="F39" s="396"/>
      <c r="G39" s="210" t="s">
        <v>155</v>
      </c>
      <c r="I39" s="92" t="s">
        <v>25</v>
      </c>
      <c r="J39" s="400" t="s">
        <v>121</v>
      </c>
      <c r="K39" s="396"/>
      <c r="L39" s="396"/>
      <c r="M39" s="396"/>
      <c r="N39" s="444"/>
      <c r="O39" s="451" t="s">
        <v>154</v>
      </c>
      <c r="P39" s="452"/>
      <c r="Q39" s="452"/>
      <c r="R39" s="453"/>
      <c r="S39" s="92" t="s">
        <v>159</v>
      </c>
    </row>
    <row r="40" spans="1:19" ht="20.100000000000001" customHeight="1" x14ac:dyDescent="0.2">
      <c r="A40" s="169">
        <v>1</v>
      </c>
      <c r="B40" s="450"/>
      <c r="C40" s="450"/>
      <c r="D40" s="450"/>
      <c r="E40" s="454"/>
      <c r="F40" s="454"/>
      <c r="G40" s="93"/>
      <c r="I40" s="169">
        <v>1</v>
      </c>
      <c r="J40" s="450"/>
      <c r="K40" s="450"/>
      <c r="L40" s="450"/>
      <c r="M40" s="450"/>
      <c r="N40" s="450"/>
      <c r="O40" s="458"/>
      <c r="P40" s="459"/>
      <c r="Q40" s="459"/>
      <c r="R40" s="460"/>
      <c r="S40" s="93"/>
    </row>
    <row r="41" spans="1:19" ht="20.100000000000001" customHeight="1" x14ac:dyDescent="0.2">
      <c r="A41" s="137">
        <v>2</v>
      </c>
      <c r="B41" s="450"/>
      <c r="C41" s="450"/>
      <c r="D41" s="450"/>
      <c r="E41" s="436"/>
      <c r="F41" s="436"/>
      <c r="G41" s="99"/>
      <c r="I41" s="137">
        <v>2</v>
      </c>
      <c r="J41" s="450"/>
      <c r="K41" s="450"/>
      <c r="L41" s="450"/>
      <c r="M41" s="450"/>
      <c r="N41" s="450"/>
      <c r="O41" s="438"/>
      <c r="P41" s="439"/>
      <c r="Q41" s="439"/>
      <c r="R41" s="440"/>
      <c r="S41" s="94"/>
    </row>
    <row r="42" spans="1:19" ht="20.100000000000001" customHeight="1" x14ac:dyDescent="0.2">
      <c r="A42" s="137">
        <v>3</v>
      </c>
      <c r="B42" s="450"/>
      <c r="C42" s="450"/>
      <c r="D42" s="450"/>
      <c r="E42" s="436"/>
      <c r="F42" s="436"/>
      <c r="G42" s="94"/>
      <c r="I42" s="137">
        <v>3</v>
      </c>
      <c r="J42" s="450"/>
      <c r="K42" s="450"/>
      <c r="L42" s="450"/>
      <c r="M42" s="450"/>
      <c r="N42" s="450"/>
      <c r="O42" s="438"/>
      <c r="P42" s="439"/>
      <c r="Q42" s="439"/>
      <c r="R42" s="440"/>
      <c r="S42" s="94"/>
    </row>
    <row r="43" spans="1:19" ht="20.100000000000001" customHeight="1" x14ac:dyDescent="0.2">
      <c r="A43" s="137">
        <v>4</v>
      </c>
      <c r="B43" s="450"/>
      <c r="C43" s="450"/>
      <c r="D43" s="450"/>
      <c r="E43" s="436"/>
      <c r="F43" s="436"/>
      <c r="G43" s="94"/>
      <c r="I43" s="137">
        <v>4</v>
      </c>
      <c r="J43" s="450"/>
      <c r="K43" s="450"/>
      <c r="L43" s="450"/>
      <c r="M43" s="450"/>
      <c r="N43" s="450"/>
      <c r="O43" s="438"/>
      <c r="P43" s="439"/>
      <c r="Q43" s="439"/>
      <c r="R43" s="440"/>
      <c r="S43" s="94"/>
    </row>
    <row r="44" spans="1:19" ht="20.100000000000001" customHeight="1" thickBot="1" x14ac:dyDescent="0.25">
      <c r="A44" s="170">
        <v>5</v>
      </c>
      <c r="B44" s="450"/>
      <c r="C44" s="450"/>
      <c r="D44" s="450"/>
      <c r="E44" s="437"/>
      <c r="F44" s="437"/>
      <c r="G44" s="95"/>
      <c r="H44" s="97"/>
      <c r="I44" s="170">
        <v>5</v>
      </c>
      <c r="J44" s="450"/>
      <c r="K44" s="450"/>
      <c r="L44" s="450"/>
      <c r="M44" s="450"/>
      <c r="N44" s="450"/>
      <c r="O44" s="441"/>
      <c r="P44" s="442"/>
      <c r="Q44" s="442"/>
      <c r="R44" s="443"/>
      <c r="S44" s="95"/>
    </row>
    <row r="45" spans="1:19" ht="13.5" thickBot="1" x14ac:dyDescent="0.25">
      <c r="A45" s="455" t="s">
        <v>156</v>
      </c>
      <c r="B45" s="456"/>
      <c r="C45" s="456"/>
      <c r="D45" s="456"/>
      <c r="E45" s="456"/>
      <c r="F45" s="456"/>
      <c r="G45" s="211">
        <f>SUM(G40:G44)</f>
        <v>0</v>
      </c>
      <c r="H45" s="97"/>
      <c r="I45" s="455" t="s">
        <v>160</v>
      </c>
      <c r="J45" s="456"/>
      <c r="K45" s="456"/>
      <c r="L45" s="456"/>
      <c r="M45" s="456"/>
      <c r="N45" s="456"/>
      <c r="O45" s="456"/>
      <c r="P45" s="456"/>
      <c r="Q45" s="456"/>
      <c r="R45" s="457"/>
      <c r="S45" s="96">
        <f>SUM(S40:S44)</f>
        <v>0</v>
      </c>
    </row>
    <row r="46" spans="1:19" ht="13.5" thickBot="1" x14ac:dyDescent="0.25">
      <c r="A46" s="97"/>
      <c r="B46" s="97"/>
      <c r="C46" s="97"/>
      <c r="D46" s="171"/>
      <c r="E46" s="97"/>
      <c r="F46" s="97"/>
      <c r="G46" s="97"/>
      <c r="H46" s="97"/>
      <c r="I46" s="97"/>
      <c r="J46" s="97"/>
      <c r="K46" s="97"/>
      <c r="L46" s="97"/>
      <c r="M46" s="97"/>
      <c r="N46" s="97"/>
      <c r="O46" s="97"/>
      <c r="P46" s="97"/>
      <c r="Q46" s="97"/>
      <c r="R46" s="97"/>
      <c r="S46" s="97"/>
    </row>
    <row r="47" spans="1:19" ht="13.5" thickBot="1" x14ac:dyDescent="0.25">
      <c r="A47" s="447" t="s">
        <v>245</v>
      </c>
      <c r="B47" s="448"/>
      <c r="C47" s="448"/>
      <c r="D47" s="448"/>
      <c r="E47" s="448"/>
      <c r="F47" s="448"/>
      <c r="G47" s="449"/>
      <c r="H47" s="97"/>
      <c r="I47" s="402" t="s">
        <v>246</v>
      </c>
      <c r="J47" s="403"/>
      <c r="K47" s="403"/>
      <c r="L47" s="403"/>
      <c r="M47" s="403"/>
      <c r="N47" s="403"/>
      <c r="O47" s="403"/>
      <c r="P47" s="403"/>
      <c r="Q47" s="403"/>
      <c r="R47" s="403"/>
      <c r="S47" s="404"/>
    </row>
    <row r="48" spans="1:19" ht="13.5" thickBot="1" x14ac:dyDescent="0.25">
      <c r="A48" s="204" t="s">
        <v>25</v>
      </c>
      <c r="B48" s="396" t="s">
        <v>121</v>
      </c>
      <c r="C48" s="396"/>
      <c r="D48" s="396"/>
      <c r="E48" s="396" t="s">
        <v>174</v>
      </c>
      <c r="F48" s="396"/>
      <c r="G48" s="210" t="s">
        <v>155</v>
      </c>
      <c r="H48" s="97"/>
      <c r="I48" s="92" t="s">
        <v>25</v>
      </c>
      <c r="J48" s="400" t="s">
        <v>121</v>
      </c>
      <c r="K48" s="396"/>
      <c r="L48" s="396"/>
      <c r="M48" s="396"/>
      <c r="N48" s="444"/>
      <c r="O48" s="451" t="s">
        <v>154</v>
      </c>
      <c r="P48" s="452"/>
      <c r="Q48" s="452"/>
      <c r="R48" s="453"/>
      <c r="S48" s="92" t="s">
        <v>159</v>
      </c>
    </row>
    <row r="49" spans="1:19" x14ac:dyDescent="0.2">
      <c r="A49" s="172">
        <v>1</v>
      </c>
      <c r="B49" s="450"/>
      <c r="C49" s="450"/>
      <c r="D49" s="450"/>
      <c r="E49" s="464"/>
      <c r="F49" s="464"/>
      <c r="G49" s="98"/>
      <c r="H49" s="97"/>
      <c r="I49" s="172">
        <v>1</v>
      </c>
      <c r="J49" s="450"/>
      <c r="K49" s="450"/>
      <c r="L49" s="450"/>
      <c r="M49" s="450"/>
      <c r="N49" s="450"/>
      <c r="O49" s="461"/>
      <c r="P49" s="462"/>
      <c r="Q49" s="462"/>
      <c r="R49" s="463"/>
      <c r="S49" s="98"/>
    </row>
    <row r="50" spans="1:19" x14ac:dyDescent="0.2">
      <c r="A50" s="173">
        <v>2</v>
      </c>
      <c r="B50" s="450"/>
      <c r="C50" s="450"/>
      <c r="D50" s="450"/>
      <c r="E50" s="465"/>
      <c r="F50" s="465"/>
      <c r="G50" s="99"/>
      <c r="H50" s="97"/>
      <c r="I50" s="173">
        <v>2</v>
      </c>
      <c r="J50" s="450"/>
      <c r="K50" s="450"/>
      <c r="L50" s="450"/>
      <c r="M50" s="450"/>
      <c r="N50" s="450"/>
      <c r="O50" s="469"/>
      <c r="P50" s="470"/>
      <c r="Q50" s="470"/>
      <c r="R50" s="471"/>
      <c r="S50" s="99"/>
    </row>
    <row r="51" spans="1:19" x14ac:dyDescent="0.2">
      <c r="A51" s="173">
        <v>3</v>
      </c>
      <c r="B51" s="450"/>
      <c r="C51" s="450"/>
      <c r="D51" s="450"/>
      <c r="E51" s="465"/>
      <c r="F51" s="465"/>
      <c r="G51" s="99"/>
      <c r="H51" s="97"/>
      <c r="I51" s="173">
        <v>3</v>
      </c>
      <c r="J51" s="450"/>
      <c r="K51" s="450"/>
      <c r="L51" s="450"/>
      <c r="M51" s="450"/>
      <c r="N51" s="450"/>
      <c r="O51" s="469"/>
      <c r="P51" s="470"/>
      <c r="Q51" s="470"/>
      <c r="R51" s="471"/>
      <c r="S51" s="99"/>
    </row>
    <row r="52" spans="1:19" x14ac:dyDescent="0.2">
      <c r="A52" s="173">
        <v>4</v>
      </c>
      <c r="B52" s="450"/>
      <c r="C52" s="450"/>
      <c r="D52" s="450"/>
      <c r="E52" s="465"/>
      <c r="F52" s="465"/>
      <c r="G52" s="99"/>
      <c r="H52" s="97"/>
      <c r="I52" s="173">
        <v>4</v>
      </c>
      <c r="J52" s="450"/>
      <c r="K52" s="450"/>
      <c r="L52" s="450"/>
      <c r="M52" s="450"/>
      <c r="N52" s="450"/>
      <c r="O52" s="469"/>
      <c r="P52" s="470"/>
      <c r="Q52" s="470"/>
      <c r="R52" s="471"/>
      <c r="S52" s="99"/>
    </row>
    <row r="53" spans="1:19" ht="13.5" thickBot="1" x14ac:dyDescent="0.25">
      <c r="A53" s="170">
        <v>5</v>
      </c>
      <c r="B53" s="450"/>
      <c r="C53" s="450"/>
      <c r="D53" s="450"/>
      <c r="E53" s="472"/>
      <c r="F53" s="472"/>
      <c r="G53" s="95"/>
      <c r="H53" s="97"/>
      <c r="I53" s="170">
        <v>5</v>
      </c>
      <c r="J53" s="450"/>
      <c r="K53" s="450"/>
      <c r="L53" s="450"/>
      <c r="M53" s="450"/>
      <c r="N53" s="450"/>
      <c r="O53" s="466"/>
      <c r="P53" s="467"/>
      <c r="Q53" s="467"/>
      <c r="R53" s="468"/>
      <c r="S53" s="95"/>
    </row>
    <row r="54" spans="1:19" ht="13.5" thickBot="1" x14ac:dyDescent="0.25">
      <c r="A54" s="455" t="s">
        <v>182</v>
      </c>
      <c r="B54" s="456"/>
      <c r="C54" s="456"/>
      <c r="D54" s="456"/>
      <c r="E54" s="456"/>
      <c r="F54" s="456"/>
      <c r="G54" s="211">
        <f>IF(SUM(G49:G53)&gt;40,40,SUM(G49:G53))</f>
        <v>0</v>
      </c>
      <c r="H54" s="97"/>
      <c r="I54" s="455" t="s">
        <v>181</v>
      </c>
      <c r="J54" s="456"/>
      <c r="K54" s="456"/>
      <c r="L54" s="456"/>
      <c r="M54" s="456"/>
      <c r="N54" s="456"/>
      <c r="O54" s="456"/>
      <c r="P54" s="456"/>
      <c r="Q54" s="456"/>
      <c r="R54" s="457"/>
      <c r="S54" s="96">
        <f>IF(SUM(S49:S53)&gt;30,30,SUM(S49:S53))</f>
        <v>0</v>
      </c>
    </row>
    <row r="55" spans="1:19" ht="13.5" thickBot="1" x14ac:dyDescent="0.25">
      <c r="A55" s="209"/>
      <c r="B55" s="209"/>
      <c r="C55" s="209"/>
      <c r="D55" s="209"/>
      <c r="E55" s="209"/>
      <c r="F55" s="209"/>
      <c r="G55" s="100"/>
      <c r="H55" s="97"/>
      <c r="I55" s="209"/>
      <c r="J55" s="209"/>
      <c r="K55" s="209"/>
      <c r="L55" s="209"/>
      <c r="M55" s="209"/>
      <c r="N55" s="209"/>
      <c r="O55" s="209"/>
      <c r="P55" s="209"/>
      <c r="Q55" s="209"/>
      <c r="R55" s="209"/>
      <c r="S55" s="100"/>
    </row>
    <row r="56" spans="1:19" ht="13.5" thickBot="1" x14ac:dyDescent="0.25">
      <c r="A56" s="447" t="s">
        <v>190</v>
      </c>
      <c r="B56" s="448"/>
      <c r="C56" s="448"/>
      <c r="D56" s="448"/>
      <c r="E56" s="448"/>
      <c r="F56" s="448"/>
      <c r="G56" s="449"/>
      <c r="H56" s="97"/>
      <c r="I56" s="402" t="s">
        <v>254</v>
      </c>
      <c r="J56" s="403"/>
      <c r="K56" s="403"/>
      <c r="L56" s="403"/>
      <c r="M56" s="403"/>
      <c r="N56" s="403"/>
      <c r="O56" s="403"/>
      <c r="P56" s="403"/>
      <c r="Q56" s="403"/>
      <c r="R56" s="403"/>
      <c r="S56" s="404"/>
    </row>
    <row r="57" spans="1:19" ht="13.5" thickBot="1" x14ac:dyDescent="0.25">
      <c r="A57" s="204" t="s">
        <v>25</v>
      </c>
      <c r="B57" s="396" t="s">
        <v>121</v>
      </c>
      <c r="C57" s="396"/>
      <c r="D57" s="396"/>
      <c r="E57" s="396" t="s">
        <v>196</v>
      </c>
      <c r="F57" s="396"/>
      <c r="G57" s="210" t="s">
        <v>155</v>
      </c>
      <c r="H57" s="97"/>
      <c r="I57" s="92" t="s">
        <v>25</v>
      </c>
      <c r="J57" s="400" t="s">
        <v>210</v>
      </c>
      <c r="K57" s="396"/>
      <c r="L57" s="396"/>
      <c r="M57" s="396"/>
      <c r="N57" s="444"/>
      <c r="O57" s="451" t="s">
        <v>215</v>
      </c>
      <c r="P57" s="452"/>
      <c r="Q57" s="452"/>
      <c r="R57" s="453"/>
      <c r="S57" s="92" t="s">
        <v>159</v>
      </c>
    </row>
    <row r="58" spans="1:19" ht="21.95" customHeight="1" x14ac:dyDescent="0.2">
      <c r="A58" s="172">
        <v>1</v>
      </c>
      <c r="B58" s="450"/>
      <c r="C58" s="450"/>
      <c r="D58" s="450"/>
      <c r="E58" s="454"/>
      <c r="F58" s="454"/>
      <c r="G58" s="98"/>
      <c r="H58" s="97"/>
      <c r="I58" s="172">
        <v>1</v>
      </c>
      <c r="J58" s="450"/>
      <c r="K58" s="450"/>
      <c r="L58" s="450"/>
      <c r="M58" s="450"/>
      <c r="N58" s="450"/>
      <c r="O58" s="473"/>
      <c r="P58" s="474"/>
      <c r="Q58" s="474"/>
      <c r="R58" s="475"/>
      <c r="S58" s="98"/>
    </row>
    <row r="59" spans="1:19" ht="21.95" customHeight="1" thickBot="1" x14ac:dyDescent="0.25">
      <c r="A59" s="173">
        <v>2</v>
      </c>
      <c r="B59" s="450"/>
      <c r="C59" s="450"/>
      <c r="D59" s="450"/>
      <c r="E59" s="476"/>
      <c r="F59" s="477"/>
      <c r="G59" s="98"/>
      <c r="H59" s="97"/>
      <c r="I59" s="173">
        <v>2</v>
      </c>
      <c r="J59" s="450"/>
      <c r="K59" s="450"/>
      <c r="L59" s="450"/>
      <c r="M59" s="450"/>
      <c r="N59" s="450"/>
      <c r="O59" s="438"/>
      <c r="P59" s="439"/>
      <c r="Q59" s="439"/>
      <c r="R59" s="440"/>
      <c r="S59" s="99"/>
    </row>
    <row r="60" spans="1:19" ht="13.5" thickBot="1" x14ac:dyDescent="0.25">
      <c r="A60" s="455" t="s">
        <v>201</v>
      </c>
      <c r="B60" s="456"/>
      <c r="C60" s="456"/>
      <c r="D60" s="456"/>
      <c r="E60" s="456"/>
      <c r="F60" s="456"/>
      <c r="G60" s="211">
        <f>SUM(G58:G59)</f>
        <v>0</v>
      </c>
      <c r="H60" s="97"/>
      <c r="I60" s="455" t="s">
        <v>216</v>
      </c>
      <c r="J60" s="456"/>
      <c r="K60" s="456"/>
      <c r="L60" s="456"/>
      <c r="M60" s="456"/>
      <c r="N60" s="456"/>
      <c r="O60" s="456"/>
      <c r="P60" s="456"/>
      <c r="Q60" s="456"/>
      <c r="R60" s="457"/>
      <c r="S60" s="96">
        <f>SUM(S58:S59)</f>
        <v>0</v>
      </c>
    </row>
    <row r="61" spans="1:19" ht="13.5" thickBot="1" x14ac:dyDescent="0.25">
      <c r="A61" s="209"/>
      <c r="B61" s="209"/>
      <c r="C61" s="209"/>
      <c r="D61" s="209"/>
      <c r="E61" s="209"/>
      <c r="F61" s="209"/>
      <c r="G61" s="100"/>
      <c r="H61" s="97"/>
      <c r="I61" s="97"/>
      <c r="J61" s="97"/>
      <c r="K61" s="97"/>
      <c r="L61" s="97"/>
      <c r="M61" s="97"/>
      <c r="N61" s="97"/>
      <c r="O61" s="97"/>
      <c r="P61" s="97"/>
      <c r="Q61" s="97"/>
      <c r="R61" s="97"/>
      <c r="S61" s="97"/>
    </row>
    <row r="62" spans="1:19" ht="13.5" thickBot="1" x14ac:dyDescent="0.25">
      <c r="A62" s="447" t="s">
        <v>247</v>
      </c>
      <c r="B62" s="448"/>
      <c r="C62" s="448"/>
      <c r="D62" s="448"/>
      <c r="E62" s="448"/>
      <c r="F62" s="448"/>
      <c r="G62" s="449"/>
      <c r="H62" s="97"/>
      <c r="I62" s="402" t="s">
        <v>248</v>
      </c>
      <c r="J62" s="403"/>
      <c r="K62" s="403"/>
      <c r="L62" s="403"/>
      <c r="M62" s="403"/>
      <c r="N62" s="403"/>
      <c r="O62" s="403"/>
      <c r="P62" s="403"/>
      <c r="Q62" s="403"/>
      <c r="R62" s="403"/>
      <c r="S62" s="404"/>
    </row>
    <row r="63" spans="1:19" ht="13.5" thickBot="1" x14ac:dyDescent="0.25">
      <c r="A63" s="204" t="s">
        <v>25</v>
      </c>
      <c r="B63" s="396" t="s">
        <v>113</v>
      </c>
      <c r="C63" s="396"/>
      <c r="D63" s="396"/>
      <c r="E63" s="396" t="s">
        <v>183</v>
      </c>
      <c r="F63" s="396"/>
      <c r="G63" s="210" t="s">
        <v>155</v>
      </c>
      <c r="H63" s="97"/>
      <c r="I63" s="92" t="s">
        <v>25</v>
      </c>
      <c r="J63" s="400" t="s">
        <v>188</v>
      </c>
      <c r="K63" s="396"/>
      <c r="L63" s="396"/>
      <c r="M63" s="396"/>
      <c r="N63" s="444"/>
      <c r="O63" s="451" t="s">
        <v>154</v>
      </c>
      <c r="P63" s="452"/>
      <c r="Q63" s="452"/>
      <c r="R63" s="453"/>
      <c r="S63" s="92" t="s">
        <v>159</v>
      </c>
    </row>
    <row r="64" spans="1:19" ht="20.100000000000001" customHeight="1" x14ac:dyDescent="0.2">
      <c r="A64" s="172">
        <v>1</v>
      </c>
      <c r="B64" s="450"/>
      <c r="C64" s="450"/>
      <c r="D64" s="450"/>
      <c r="E64" s="454"/>
      <c r="F64" s="454"/>
      <c r="G64" s="98"/>
      <c r="H64" s="97"/>
      <c r="I64" s="172">
        <v>1</v>
      </c>
      <c r="J64" s="450"/>
      <c r="K64" s="450"/>
      <c r="L64" s="450"/>
      <c r="M64" s="450"/>
      <c r="N64" s="450"/>
      <c r="O64" s="473"/>
      <c r="P64" s="474"/>
      <c r="Q64" s="474"/>
      <c r="R64" s="475"/>
      <c r="S64" s="98"/>
    </row>
    <row r="65" spans="1:19" ht="20.100000000000001" customHeight="1" x14ac:dyDescent="0.2">
      <c r="A65" s="173">
        <v>2</v>
      </c>
      <c r="B65" s="450"/>
      <c r="C65" s="450"/>
      <c r="D65" s="450"/>
      <c r="E65" s="436"/>
      <c r="F65" s="436"/>
      <c r="G65" s="99"/>
      <c r="H65" s="97"/>
      <c r="I65" s="173">
        <v>2</v>
      </c>
      <c r="J65" s="450"/>
      <c r="K65" s="450"/>
      <c r="L65" s="450"/>
      <c r="M65" s="450"/>
      <c r="N65" s="450"/>
      <c r="O65" s="438"/>
      <c r="P65" s="439"/>
      <c r="Q65" s="439"/>
      <c r="R65" s="440"/>
      <c r="S65" s="99"/>
    </row>
    <row r="66" spans="1:19" ht="20.100000000000001" customHeight="1" x14ac:dyDescent="0.2">
      <c r="A66" s="173">
        <v>3</v>
      </c>
      <c r="B66" s="450"/>
      <c r="C66" s="450"/>
      <c r="D66" s="450"/>
      <c r="E66" s="436"/>
      <c r="F66" s="436"/>
      <c r="G66" s="99"/>
      <c r="H66" s="97"/>
      <c r="I66" s="173">
        <v>3</v>
      </c>
      <c r="J66" s="450"/>
      <c r="K66" s="450"/>
      <c r="L66" s="450"/>
      <c r="M66" s="450"/>
      <c r="N66" s="450"/>
      <c r="O66" s="438"/>
      <c r="P66" s="439"/>
      <c r="Q66" s="439"/>
      <c r="R66" s="440"/>
      <c r="S66" s="99"/>
    </row>
    <row r="67" spans="1:19" ht="20.100000000000001" customHeight="1" x14ac:dyDescent="0.2">
      <c r="A67" s="173">
        <v>4</v>
      </c>
      <c r="B67" s="450"/>
      <c r="C67" s="450"/>
      <c r="D67" s="450"/>
      <c r="E67" s="436"/>
      <c r="F67" s="436"/>
      <c r="G67" s="99"/>
      <c r="H67" s="97"/>
      <c r="I67" s="173">
        <v>4</v>
      </c>
      <c r="J67" s="450"/>
      <c r="K67" s="450"/>
      <c r="L67" s="450"/>
      <c r="M67" s="450"/>
      <c r="N67" s="450"/>
      <c r="O67" s="438"/>
      <c r="P67" s="439"/>
      <c r="Q67" s="439"/>
      <c r="R67" s="440"/>
      <c r="S67" s="99"/>
    </row>
    <row r="68" spans="1:19" ht="20.100000000000001" customHeight="1" thickBot="1" x14ac:dyDescent="0.25">
      <c r="A68" s="170">
        <v>5</v>
      </c>
      <c r="B68" s="450"/>
      <c r="C68" s="450"/>
      <c r="D68" s="450"/>
      <c r="E68" s="437"/>
      <c r="F68" s="437"/>
      <c r="G68" s="95"/>
      <c r="H68" s="97"/>
      <c r="I68" s="170">
        <v>5</v>
      </c>
      <c r="J68" s="450"/>
      <c r="K68" s="450"/>
      <c r="L68" s="450"/>
      <c r="M68" s="450"/>
      <c r="N68" s="450"/>
      <c r="O68" s="441"/>
      <c r="P68" s="442"/>
      <c r="Q68" s="442"/>
      <c r="R68" s="443"/>
      <c r="S68" s="95"/>
    </row>
    <row r="69" spans="1:19" ht="13.5" thickBot="1" x14ac:dyDescent="0.25">
      <c r="A69" s="455" t="s">
        <v>184</v>
      </c>
      <c r="B69" s="456"/>
      <c r="C69" s="456"/>
      <c r="D69" s="456"/>
      <c r="E69" s="456"/>
      <c r="F69" s="456"/>
      <c r="G69" s="211">
        <f>IF(SUM(G64:G68)&gt;90,90,SUM(G64:G68))</f>
        <v>0</v>
      </c>
      <c r="H69" s="97"/>
      <c r="I69" s="455" t="s">
        <v>189</v>
      </c>
      <c r="J69" s="456"/>
      <c r="K69" s="456"/>
      <c r="L69" s="456"/>
      <c r="M69" s="456"/>
      <c r="N69" s="456"/>
      <c r="O69" s="456"/>
      <c r="P69" s="456"/>
      <c r="Q69" s="456"/>
      <c r="R69" s="457"/>
      <c r="S69" s="96">
        <f>IF(SUM(S64:S68)&gt;15,15,SUM(S64:S68))</f>
        <v>0</v>
      </c>
    </row>
    <row r="70" spans="1:19" ht="13.5" thickBot="1" x14ac:dyDescent="0.25">
      <c r="A70" s="97"/>
      <c r="B70" s="97"/>
      <c r="C70" s="97"/>
      <c r="D70" s="171"/>
      <c r="E70" s="97"/>
      <c r="F70" s="97"/>
      <c r="G70" s="97"/>
      <c r="H70" s="97"/>
      <c r="I70" s="97"/>
      <c r="J70" s="97"/>
      <c r="K70" s="97"/>
      <c r="L70" s="97"/>
      <c r="M70" s="97"/>
      <c r="N70" s="97"/>
      <c r="O70" s="97"/>
      <c r="P70" s="97"/>
      <c r="Q70" s="97"/>
      <c r="R70" s="97"/>
      <c r="S70" s="97"/>
    </row>
    <row r="71" spans="1:19" ht="13.5" thickBot="1" x14ac:dyDescent="0.25">
      <c r="A71" s="447" t="s">
        <v>217</v>
      </c>
      <c r="B71" s="448"/>
      <c r="C71" s="448"/>
      <c r="D71" s="448"/>
      <c r="E71" s="448"/>
      <c r="F71" s="448"/>
      <c r="G71" s="449"/>
      <c r="H71" s="97"/>
      <c r="I71" s="402" t="s">
        <v>249</v>
      </c>
      <c r="J71" s="403"/>
      <c r="K71" s="403"/>
      <c r="L71" s="403"/>
      <c r="M71" s="403"/>
      <c r="N71" s="403"/>
      <c r="O71" s="403"/>
      <c r="P71" s="403"/>
      <c r="Q71" s="403"/>
      <c r="R71" s="403"/>
      <c r="S71" s="404"/>
    </row>
    <row r="72" spans="1:19" ht="13.5" thickBot="1" x14ac:dyDescent="0.25">
      <c r="A72" s="204" t="s">
        <v>25</v>
      </c>
      <c r="B72" s="396" t="s">
        <v>121</v>
      </c>
      <c r="C72" s="396"/>
      <c r="D72" s="396"/>
      <c r="E72" s="396" t="s">
        <v>225</v>
      </c>
      <c r="F72" s="396"/>
      <c r="G72" s="210" t="s">
        <v>155</v>
      </c>
      <c r="H72" s="97"/>
      <c r="I72" s="92" t="s">
        <v>25</v>
      </c>
      <c r="J72" s="400" t="s">
        <v>121</v>
      </c>
      <c r="K72" s="396"/>
      <c r="L72" s="396"/>
      <c r="M72" s="396"/>
      <c r="N72" s="444"/>
      <c r="O72" s="451" t="s">
        <v>151</v>
      </c>
      <c r="P72" s="452"/>
      <c r="Q72" s="452"/>
      <c r="R72" s="453"/>
      <c r="S72" s="92" t="s">
        <v>159</v>
      </c>
    </row>
    <row r="73" spans="1:19" ht="20.100000000000001" customHeight="1" x14ac:dyDescent="0.2">
      <c r="A73" s="172">
        <v>1</v>
      </c>
      <c r="B73" s="450"/>
      <c r="C73" s="450"/>
      <c r="D73" s="450"/>
      <c r="E73" s="454"/>
      <c r="F73" s="454"/>
      <c r="G73" s="98"/>
      <c r="H73" s="97"/>
      <c r="I73" s="172">
        <v>1</v>
      </c>
      <c r="J73" s="450"/>
      <c r="K73" s="450"/>
      <c r="L73" s="450"/>
      <c r="M73" s="450"/>
      <c r="N73" s="450"/>
      <c r="O73" s="473"/>
      <c r="P73" s="474"/>
      <c r="Q73" s="474"/>
      <c r="R73" s="475"/>
      <c r="S73" s="98"/>
    </row>
    <row r="74" spans="1:19" ht="20.100000000000001" customHeight="1" x14ac:dyDescent="0.2">
      <c r="A74" s="173">
        <v>2</v>
      </c>
      <c r="B74" s="450"/>
      <c r="C74" s="450"/>
      <c r="D74" s="450"/>
      <c r="E74" s="436"/>
      <c r="F74" s="436"/>
      <c r="G74" s="99"/>
      <c r="H74" s="97"/>
      <c r="I74" s="173">
        <v>2</v>
      </c>
      <c r="J74" s="450"/>
      <c r="K74" s="450"/>
      <c r="L74" s="450"/>
      <c r="M74" s="450"/>
      <c r="N74" s="450"/>
      <c r="O74" s="438"/>
      <c r="P74" s="439"/>
      <c r="Q74" s="439"/>
      <c r="R74" s="440"/>
      <c r="S74" s="99"/>
    </row>
    <row r="75" spans="1:19" ht="20.100000000000001" customHeight="1" x14ac:dyDescent="0.2">
      <c r="A75" s="173">
        <v>3</v>
      </c>
      <c r="B75" s="450"/>
      <c r="C75" s="450"/>
      <c r="D75" s="450"/>
      <c r="E75" s="436"/>
      <c r="F75" s="436"/>
      <c r="G75" s="99"/>
      <c r="H75" s="97"/>
      <c r="I75" s="173">
        <v>3</v>
      </c>
      <c r="J75" s="450"/>
      <c r="K75" s="450"/>
      <c r="L75" s="450"/>
      <c r="M75" s="450"/>
      <c r="N75" s="450"/>
      <c r="O75" s="438"/>
      <c r="P75" s="439"/>
      <c r="Q75" s="439"/>
      <c r="R75" s="440"/>
      <c r="S75" s="99"/>
    </row>
    <row r="76" spans="1:19" ht="20.100000000000001" customHeight="1" x14ac:dyDescent="0.2">
      <c r="A76" s="173">
        <v>4</v>
      </c>
      <c r="B76" s="450"/>
      <c r="C76" s="450"/>
      <c r="D76" s="450"/>
      <c r="E76" s="436"/>
      <c r="F76" s="436"/>
      <c r="G76" s="99"/>
      <c r="H76" s="97"/>
      <c r="I76" s="173">
        <v>4</v>
      </c>
      <c r="J76" s="450"/>
      <c r="K76" s="450"/>
      <c r="L76" s="450"/>
      <c r="M76" s="450"/>
      <c r="N76" s="450"/>
      <c r="O76" s="438"/>
      <c r="P76" s="439"/>
      <c r="Q76" s="439"/>
      <c r="R76" s="440"/>
      <c r="S76" s="99"/>
    </row>
    <row r="77" spans="1:19" ht="20.100000000000001" customHeight="1" thickBot="1" x14ac:dyDescent="0.25">
      <c r="A77" s="170">
        <v>5</v>
      </c>
      <c r="B77" s="450"/>
      <c r="C77" s="450"/>
      <c r="D77" s="450"/>
      <c r="E77" s="437"/>
      <c r="F77" s="437"/>
      <c r="G77" s="95"/>
      <c r="H77" s="97"/>
      <c r="I77" s="170">
        <v>5</v>
      </c>
      <c r="J77" s="450"/>
      <c r="K77" s="450"/>
      <c r="L77" s="450"/>
      <c r="M77" s="450"/>
      <c r="N77" s="450"/>
      <c r="O77" s="441"/>
      <c r="P77" s="442"/>
      <c r="Q77" s="442"/>
      <c r="R77" s="443"/>
      <c r="S77" s="95"/>
    </row>
    <row r="78" spans="1:19" ht="13.5" thickBot="1" x14ac:dyDescent="0.25">
      <c r="A78" s="455" t="s">
        <v>226</v>
      </c>
      <c r="B78" s="456"/>
      <c r="C78" s="456"/>
      <c r="D78" s="456"/>
      <c r="E78" s="456"/>
      <c r="F78" s="456"/>
      <c r="G78" s="211">
        <f>+SUM(G73:G77)</f>
        <v>0</v>
      </c>
      <c r="H78" s="97"/>
      <c r="I78" s="455" t="s">
        <v>189</v>
      </c>
      <c r="J78" s="456"/>
      <c r="K78" s="456"/>
      <c r="L78" s="456"/>
      <c r="M78" s="456"/>
      <c r="N78" s="456"/>
      <c r="O78" s="456"/>
      <c r="P78" s="456"/>
      <c r="Q78" s="456"/>
      <c r="R78" s="457"/>
      <c r="S78" s="96">
        <f>IF(SUM(S73:S77)&gt;45,45,SUM(S73:S77))</f>
        <v>0</v>
      </c>
    </row>
    <row r="79" spans="1:19" ht="13.5" thickBot="1" x14ac:dyDescent="0.25">
      <c r="A79" s="97"/>
      <c r="B79" s="97"/>
      <c r="C79" s="97"/>
      <c r="D79" s="171"/>
      <c r="E79" s="97"/>
      <c r="F79" s="97"/>
      <c r="G79" s="97"/>
      <c r="H79" s="97"/>
      <c r="I79" s="97"/>
      <c r="J79" s="97"/>
      <c r="K79" s="97"/>
      <c r="L79" s="97"/>
      <c r="M79" s="97"/>
      <c r="N79" s="97"/>
      <c r="O79" s="97"/>
      <c r="P79" s="97"/>
      <c r="Q79" s="97"/>
      <c r="R79" s="97"/>
      <c r="S79" s="97"/>
    </row>
    <row r="80" spans="1:19" ht="13.5" thickBot="1" x14ac:dyDescent="0.25">
      <c r="A80" s="447" t="s">
        <v>14</v>
      </c>
      <c r="B80" s="448"/>
      <c r="C80" s="448"/>
      <c r="D80" s="448"/>
      <c r="E80" s="448"/>
      <c r="F80" s="448"/>
      <c r="G80" s="449"/>
      <c r="H80" s="97"/>
      <c r="I80" s="402" t="s">
        <v>30</v>
      </c>
      <c r="J80" s="403"/>
      <c r="K80" s="403"/>
      <c r="L80" s="403"/>
      <c r="M80" s="403"/>
      <c r="N80" s="403"/>
      <c r="O80" s="403"/>
      <c r="P80" s="403"/>
      <c r="Q80" s="403"/>
      <c r="R80" s="403"/>
      <c r="S80" s="404"/>
    </row>
    <row r="81" spans="1:19" ht="13.5" thickBot="1" x14ac:dyDescent="0.25">
      <c r="A81" s="204" t="s">
        <v>25</v>
      </c>
      <c r="B81" s="401" t="s">
        <v>151</v>
      </c>
      <c r="C81" s="479"/>
      <c r="D81" s="479"/>
      <c r="E81" s="479"/>
      <c r="F81" s="480"/>
      <c r="G81" s="210" t="s">
        <v>155</v>
      </c>
      <c r="H81" s="97"/>
      <c r="I81" s="92" t="s">
        <v>25</v>
      </c>
      <c r="J81" s="400" t="s">
        <v>233</v>
      </c>
      <c r="K81" s="396"/>
      <c r="L81" s="396"/>
      <c r="M81" s="396"/>
      <c r="N81" s="444"/>
      <c r="O81" s="451" t="s">
        <v>234</v>
      </c>
      <c r="P81" s="452"/>
      <c r="Q81" s="452"/>
      <c r="R81" s="453"/>
      <c r="S81" s="92" t="s">
        <v>159</v>
      </c>
    </row>
    <row r="82" spans="1:19" ht="21.95" customHeight="1" x14ac:dyDescent="0.2">
      <c r="A82" s="172">
        <v>1</v>
      </c>
      <c r="B82" s="481"/>
      <c r="C82" s="482"/>
      <c r="D82" s="482"/>
      <c r="E82" s="482"/>
      <c r="F82" s="483"/>
      <c r="G82" s="98"/>
      <c r="H82" s="97"/>
      <c r="I82" s="172">
        <v>1</v>
      </c>
      <c r="J82" s="450"/>
      <c r="K82" s="450"/>
      <c r="L82" s="450"/>
      <c r="M82" s="450"/>
      <c r="N82" s="450"/>
      <c r="O82" s="473"/>
      <c r="P82" s="474"/>
      <c r="Q82" s="474"/>
      <c r="R82" s="475"/>
      <c r="S82" s="98"/>
    </row>
    <row r="83" spans="1:19" ht="21.95" customHeight="1" thickBot="1" x14ac:dyDescent="0.25">
      <c r="A83" s="173">
        <v>2</v>
      </c>
      <c r="B83" s="484"/>
      <c r="C83" s="485"/>
      <c r="D83" s="485"/>
      <c r="E83" s="485"/>
      <c r="F83" s="486"/>
      <c r="G83" s="99"/>
      <c r="H83" s="97"/>
      <c r="I83" s="173">
        <v>2</v>
      </c>
      <c r="J83" s="478"/>
      <c r="K83" s="478"/>
      <c r="L83" s="478"/>
      <c r="M83" s="478"/>
      <c r="N83" s="478"/>
      <c r="O83" s="438"/>
      <c r="P83" s="439"/>
      <c r="Q83" s="439"/>
      <c r="R83" s="440"/>
      <c r="S83" s="99"/>
    </row>
    <row r="84" spans="1:19" ht="21.95" customHeight="1" thickBot="1" x14ac:dyDescent="0.25">
      <c r="A84" s="455" t="s">
        <v>232</v>
      </c>
      <c r="B84" s="456"/>
      <c r="C84" s="456"/>
      <c r="D84" s="456"/>
      <c r="E84" s="456"/>
      <c r="F84" s="456"/>
      <c r="G84" s="211">
        <f>SUM(G82:G83)</f>
        <v>0</v>
      </c>
      <c r="I84" s="137">
        <v>3</v>
      </c>
      <c r="J84" s="478"/>
      <c r="K84" s="478"/>
      <c r="L84" s="478"/>
      <c r="M84" s="478"/>
      <c r="N84" s="478"/>
      <c r="O84" s="438"/>
      <c r="P84" s="439"/>
      <c r="Q84" s="439"/>
      <c r="R84" s="440"/>
      <c r="S84" s="94"/>
    </row>
    <row r="85" spans="1:19" ht="21.95" customHeight="1" x14ac:dyDescent="0.2">
      <c r="A85" s="487"/>
      <c r="B85" s="487"/>
      <c r="C85" s="487"/>
      <c r="D85" s="487"/>
      <c r="E85" s="487"/>
      <c r="F85" s="487"/>
      <c r="G85" s="487"/>
      <c r="I85" s="137">
        <v>4</v>
      </c>
      <c r="J85" s="478"/>
      <c r="K85" s="478"/>
      <c r="L85" s="478"/>
      <c r="M85" s="478"/>
      <c r="N85" s="478"/>
      <c r="O85" s="438"/>
      <c r="P85" s="439"/>
      <c r="Q85" s="439"/>
      <c r="R85" s="440"/>
      <c r="S85" s="94"/>
    </row>
    <row r="86" spans="1:19" ht="21.95" customHeight="1" x14ac:dyDescent="0.2">
      <c r="A86" s="488"/>
      <c r="B86" s="488"/>
      <c r="C86" s="488"/>
      <c r="D86" s="488"/>
      <c r="E86" s="488"/>
      <c r="F86" s="488"/>
      <c r="G86" s="488"/>
      <c r="I86" s="174">
        <v>5</v>
      </c>
      <c r="J86" s="498"/>
      <c r="K86" s="498"/>
      <c r="L86" s="498"/>
      <c r="M86" s="498"/>
      <c r="N86" s="498"/>
      <c r="O86" s="441"/>
      <c r="P86" s="442"/>
      <c r="Q86" s="442"/>
      <c r="R86" s="443"/>
      <c r="S86" s="101"/>
    </row>
    <row r="87" spans="1:19" ht="21.95" customHeight="1" x14ac:dyDescent="0.2">
      <c r="A87" s="488"/>
      <c r="B87" s="488"/>
      <c r="C87" s="488"/>
      <c r="D87" s="488"/>
      <c r="E87" s="488"/>
      <c r="F87" s="488"/>
      <c r="G87" s="488"/>
      <c r="I87" s="174">
        <v>6</v>
      </c>
      <c r="J87" s="498"/>
      <c r="K87" s="498"/>
      <c r="L87" s="498"/>
      <c r="M87" s="498"/>
      <c r="N87" s="498"/>
      <c r="O87" s="441"/>
      <c r="P87" s="442"/>
      <c r="Q87" s="442"/>
      <c r="R87" s="443"/>
      <c r="S87" s="101"/>
    </row>
    <row r="88" spans="1:19" ht="21.95" customHeight="1" thickBot="1" x14ac:dyDescent="0.25">
      <c r="A88" s="488"/>
      <c r="B88" s="488"/>
      <c r="C88" s="488"/>
      <c r="D88" s="488"/>
      <c r="E88" s="488"/>
      <c r="F88" s="488"/>
      <c r="G88" s="488"/>
      <c r="I88" s="174">
        <v>7</v>
      </c>
      <c r="J88" s="498"/>
      <c r="K88" s="498"/>
      <c r="L88" s="498"/>
      <c r="M88" s="498"/>
      <c r="N88" s="498"/>
      <c r="O88" s="441"/>
      <c r="P88" s="442"/>
      <c r="Q88" s="442"/>
      <c r="R88" s="443"/>
      <c r="S88" s="101"/>
    </row>
    <row r="89" spans="1:19" ht="13.5" thickBot="1" x14ac:dyDescent="0.25">
      <c r="A89" s="488"/>
      <c r="B89" s="488"/>
      <c r="C89" s="488"/>
      <c r="D89" s="488"/>
      <c r="E89" s="488"/>
      <c r="F89" s="488"/>
      <c r="G89" s="488"/>
      <c r="I89" s="499" t="s">
        <v>235</v>
      </c>
      <c r="J89" s="500"/>
      <c r="K89" s="500"/>
      <c r="L89" s="500"/>
      <c r="M89" s="500"/>
      <c r="N89" s="500"/>
      <c r="O89" s="500"/>
      <c r="P89" s="500"/>
      <c r="Q89" s="500"/>
      <c r="R89" s="501"/>
      <c r="S89" s="96">
        <f>SUM(S82:S88)</f>
        <v>0</v>
      </c>
    </row>
    <row r="90" spans="1:19" ht="13.5" thickBot="1" x14ac:dyDescent="0.25">
      <c r="A90" s="488"/>
      <c r="B90" s="488"/>
      <c r="C90" s="488"/>
      <c r="D90" s="488"/>
      <c r="E90" s="488"/>
      <c r="F90" s="488"/>
      <c r="G90" s="488"/>
      <c r="H90" s="102"/>
      <c r="I90" s="102"/>
      <c r="J90" s="102"/>
      <c r="K90" s="102"/>
      <c r="L90" s="102"/>
      <c r="M90" s="102"/>
    </row>
    <row r="91" spans="1:19" x14ac:dyDescent="0.2">
      <c r="A91" s="102"/>
      <c r="B91" s="497" t="s">
        <v>236</v>
      </c>
      <c r="C91" s="497"/>
      <c r="D91" s="497"/>
      <c r="E91" s="502" t="s">
        <v>237</v>
      </c>
      <c r="F91" s="502"/>
      <c r="G91" s="502"/>
      <c r="H91" s="102"/>
      <c r="I91" s="102"/>
      <c r="J91" s="102"/>
      <c r="K91" s="102"/>
      <c r="L91" s="102"/>
      <c r="M91" s="102"/>
      <c r="N91" s="489" t="s">
        <v>21</v>
      </c>
      <c r="O91" s="490"/>
      <c r="P91" s="490"/>
      <c r="Q91" s="490"/>
      <c r="R91" s="493">
        <f>+M35+G45+S45+G54+S54+G60+S60+G69+S69+G78+S78+G84+S89</f>
        <v>0</v>
      </c>
      <c r="S91" s="494"/>
    </row>
    <row r="92" spans="1:19" ht="13.5" thickBot="1" x14ac:dyDescent="0.25">
      <c r="A92" s="102"/>
      <c r="B92" s="102"/>
      <c r="C92" s="102"/>
      <c r="D92" s="175"/>
      <c r="E92" s="102"/>
      <c r="F92" s="102"/>
      <c r="G92" s="102"/>
      <c r="H92" s="102"/>
      <c r="I92" s="102"/>
      <c r="J92" s="102"/>
      <c r="K92" s="102"/>
      <c r="L92" s="102"/>
      <c r="M92" s="102"/>
      <c r="N92" s="491"/>
      <c r="O92" s="492"/>
      <c r="P92" s="492"/>
      <c r="Q92" s="492"/>
      <c r="R92" s="495"/>
      <c r="S92" s="496"/>
    </row>
    <row r="93" spans="1:19" x14ac:dyDescent="0.2">
      <c r="A93" s="102"/>
      <c r="B93" s="212" t="s">
        <v>279</v>
      </c>
      <c r="C93" s="102"/>
      <c r="D93" s="175"/>
      <c r="E93" s="102"/>
      <c r="F93" s="102"/>
      <c r="G93" s="102"/>
      <c r="H93" s="102"/>
      <c r="I93" s="102"/>
      <c r="J93" s="102"/>
      <c r="K93" s="102"/>
      <c r="L93" s="102"/>
      <c r="M93" s="102"/>
      <c r="N93" s="102"/>
      <c r="O93" s="102"/>
      <c r="P93" s="102"/>
      <c r="Q93" s="102"/>
      <c r="R93" s="102"/>
      <c r="S93" s="102"/>
    </row>
    <row r="97" spans="5:5" x14ac:dyDescent="0.2">
      <c r="E97" s="176"/>
    </row>
  </sheetData>
  <sheetProtection algorithmName="SHA-512" hashValue="sWz3/ctMFBA3rpw+cHZRyob8Eh+qxiU56mhg4GxGFIMyd4jIiA7jOmheDuAVWrAulE6WgubHKzTe/xt7kV7vhA==" saltValue="1WpnHCm/V/qZRzMaAr6WlA==" spinCount="100000" sheet="1" objects="1" scenarios="1"/>
  <mergeCells count="197">
    <mergeCell ref="A1:S1"/>
    <mergeCell ref="A2:S2"/>
    <mergeCell ref="A3:N3"/>
    <mergeCell ref="O3:P3"/>
    <mergeCell ref="Q3:R3"/>
    <mergeCell ref="A5:C5"/>
    <mergeCell ref="D5:G5"/>
    <mergeCell ref="J5:M5"/>
    <mergeCell ref="N5:R5"/>
    <mergeCell ref="A11:C11"/>
    <mergeCell ref="D11:G11"/>
    <mergeCell ref="J11:M11"/>
    <mergeCell ref="N11:R11"/>
    <mergeCell ref="A13:S13"/>
    <mergeCell ref="A16:E16"/>
    <mergeCell ref="G16:K16"/>
    <mergeCell ref="A7:C7"/>
    <mergeCell ref="D7:G7"/>
    <mergeCell ref="J7:M7"/>
    <mergeCell ref="N7:R7"/>
    <mergeCell ref="A9:C9"/>
    <mergeCell ref="D9:G9"/>
    <mergeCell ref="J9:M9"/>
    <mergeCell ref="N9:R9"/>
    <mergeCell ref="J18:J19"/>
    <mergeCell ref="K18:M18"/>
    <mergeCell ref="N18:S18"/>
    <mergeCell ref="A28:J28"/>
    <mergeCell ref="A29:J29"/>
    <mergeCell ref="A30:J30"/>
    <mergeCell ref="A18:A19"/>
    <mergeCell ref="B18:B19"/>
    <mergeCell ref="C18:C19"/>
    <mergeCell ref="D18:G18"/>
    <mergeCell ref="H18:H19"/>
    <mergeCell ref="I18:I19"/>
    <mergeCell ref="B39:D39"/>
    <mergeCell ref="E39:F39"/>
    <mergeCell ref="J39:N39"/>
    <mergeCell ref="O39:R39"/>
    <mergeCell ref="B40:D40"/>
    <mergeCell ref="E40:F40"/>
    <mergeCell ref="J40:N40"/>
    <mergeCell ref="O40:R40"/>
    <mergeCell ref="G33:N33"/>
    <mergeCell ref="G34:L34"/>
    <mergeCell ref="M34:N34"/>
    <mergeCell ref="G35:L35"/>
    <mergeCell ref="M35:N35"/>
    <mergeCell ref="A38:G38"/>
    <mergeCell ref="I38:S38"/>
    <mergeCell ref="B43:D43"/>
    <mergeCell ref="E43:F43"/>
    <mergeCell ref="J43:N43"/>
    <mergeCell ref="O43:R43"/>
    <mergeCell ref="B44:D44"/>
    <mergeCell ref="E44:F44"/>
    <mergeCell ref="J44:N44"/>
    <mergeCell ref="O44:R44"/>
    <mergeCell ref="B41:D41"/>
    <mergeCell ref="E41:F41"/>
    <mergeCell ref="J41:N41"/>
    <mergeCell ref="O41:R41"/>
    <mergeCell ref="B42:D42"/>
    <mergeCell ref="E42:F42"/>
    <mergeCell ref="J42:N42"/>
    <mergeCell ref="O42:R42"/>
    <mergeCell ref="B49:D49"/>
    <mergeCell ref="E49:F49"/>
    <mergeCell ref="J49:N49"/>
    <mergeCell ref="O49:R49"/>
    <mergeCell ref="B50:D50"/>
    <mergeCell ref="E50:F50"/>
    <mergeCell ref="J50:N50"/>
    <mergeCell ref="O50:R50"/>
    <mergeCell ref="A45:F45"/>
    <mergeCell ref="I45:R45"/>
    <mergeCell ref="A47:G47"/>
    <mergeCell ref="I47:S47"/>
    <mergeCell ref="B48:D48"/>
    <mergeCell ref="E48:F48"/>
    <mergeCell ref="J48:N48"/>
    <mergeCell ref="O48:R48"/>
    <mergeCell ref="B53:D53"/>
    <mergeCell ref="E53:F53"/>
    <mergeCell ref="J53:N53"/>
    <mergeCell ref="O53:R53"/>
    <mergeCell ref="A54:F54"/>
    <mergeCell ref="I54:R54"/>
    <mergeCell ref="B51:D51"/>
    <mergeCell ref="E51:F51"/>
    <mergeCell ref="J51:N51"/>
    <mergeCell ref="O51:R51"/>
    <mergeCell ref="B52:D52"/>
    <mergeCell ref="E52:F52"/>
    <mergeCell ref="J52:N52"/>
    <mergeCell ref="O52:R52"/>
    <mergeCell ref="B58:D58"/>
    <mergeCell ref="E58:F58"/>
    <mergeCell ref="J58:N58"/>
    <mergeCell ref="O58:R58"/>
    <mergeCell ref="B59:D59"/>
    <mergeCell ref="E59:F59"/>
    <mergeCell ref="J59:N59"/>
    <mergeCell ref="O59:R59"/>
    <mergeCell ref="A56:G56"/>
    <mergeCell ref="I56:S56"/>
    <mergeCell ref="B57:D57"/>
    <mergeCell ref="E57:F57"/>
    <mergeCell ref="J57:N57"/>
    <mergeCell ref="O57:R57"/>
    <mergeCell ref="B64:D64"/>
    <mergeCell ref="E64:F64"/>
    <mergeCell ref="J64:N64"/>
    <mergeCell ref="O64:R64"/>
    <mergeCell ref="B65:D65"/>
    <mergeCell ref="E65:F65"/>
    <mergeCell ref="J65:N65"/>
    <mergeCell ref="O65:R65"/>
    <mergeCell ref="A60:F60"/>
    <mergeCell ref="I60:R60"/>
    <mergeCell ref="A62:G62"/>
    <mergeCell ref="I62:S62"/>
    <mergeCell ref="B63:D63"/>
    <mergeCell ref="E63:F63"/>
    <mergeCell ref="J63:N63"/>
    <mergeCell ref="O63:R63"/>
    <mergeCell ref="B68:D68"/>
    <mergeCell ref="E68:F68"/>
    <mergeCell ref="J68:N68"/>
    <mergeCell ref="O68:R68"/>
    <mergeCell ref="A69:F69"/>
    <mergeCell ref="I69:R69"/>
    <mergeCell ref="B66:D66"/>
    <mergeCell ref="E66:F66"/>
    <mergeCell ref="J66:N66"/>
    <mergeCell ref="O66:R66"/>
    <mergeCell ref="B67:D67"/>
    <mergeCell ref="E67:F67"/>
    <mergeCell ref="J67:N67"/>
    <mergeCell ref="O67:R67"/>
    <mergeCell ref="B73:D73"/>
    <mergeCell ref="E73:F73"/>
    <mergeCell ref="J73:N73"/>
    <mergeCell ref="O73:R73"/>
    <mergeCell ref="B74:D74"/>
    <mergeCell ref="E74:F74"/>
    <mergeCell ref="J74:N74"/>
    <mergeCell ref="O74:R74"/>
    <mergeCell ref="A71:G71"/>
    <mergeCell ref="I71:S71"/>
    <mergeCell ref="B72:D72"/>
    <mergeCell ref="E72:F72"/>
    <mergeCell ref="J72:N72"/>
    <mergeCell ref="O72:R72"/>
    <mergeCell ref="B77:D77"/>
    <mergeCell ref="E77:F77"/>
    <mergeCell ref="J77:N77"/>
    <mergeCell ref="O77:R77"/>
    <mergeCell ref="A78:F78"/>
    <mergeCell ref="I78:R78"/>
    <mergeCell ref="B75:D75"/>
    <mergeCell ref="E75:F75"/>
    <mergeCell ref="J75:N75"/>
    <mergeCell ref="O75:R75"/>
    <mergeCell ref="B76:D76"/>
    <mergeCell ref="E76:F76"/>
    <mergeCell ref="J76:N76"/>
    <mergeCell ref="O76:R76"/>
    <mergeCell ref="B83:F83"/>
    <mergeCell ref="J83:N83"/>
    <mergeCell ref="O83:R83"/>
    <mergeCell ref="A84:F84"/>
    <mergeCell ref="J84:N84"/>
    <mergeCell ref="O84:R84"/>
    <mergeCell ref="A80:G80"/>
    <mergeCell ref="I80:S80"/>
    <mergeCell ref="B81:F81"/>
    <mergeCell ref="J81:N81"/>
    <mergeCell ref="O81:R81"/>
    <mergeCell ref="B82:F82"/>
    <mergeCell ref="J82:N82"/>
    <mergeCell ref="O82:R82"/>
    <mergeCell ref="B91:D91"/>
    <mergeCell ref="E91:G91"/>
    <mergeCell ref="N91:Q92"/>
    <mergeCell ref="R91:S92"/>
    <mergeCell ref="A85:G90"/>
    <mergeCell ref="J85:N85"/>
    <mergeCell ref="O85:R85"/>
    <mergeCell ref="J86:N86"/>
    <mergeCell ref="O86:R86"/>
    <mergeCell ref="J87:N87"/>
    <mergeCell ref="O87:R87"/>
    <mergeCell ref="J88:N88"/>
    <mergeCell ref="O88:R88"/>
    <mergeCell ref="I89:R89"/>
  </mergeCells>
  <dataValidations count="6">
    <dataValidation type="decimal" allowBlank="1" showInputMessage="1" showErrorMessage="1" errorTitle="Error" error="Solo se permiten datos númericos" sqref="J20:J27">
      <formula1>0</formula1>
      <formula2>100</formula2>
    </dataValidation>
    <dataValidation type="decimal" allowBlank="1" showInputMessage="1" showErrorMessage="1" errorTitle="Error" error="Solo se permiten datos numericos" sqref="K20:L20">
      <formula1>0</formula1>
      <formula2>100</formula2>
    </dataValidation>
    <dataValidation type="decimal" allowBlank="1" showInputMessage="1" showErrorMessage="1" errorTitle="Error" error="Solo se permiten datos numericos." sqref="M20">
      <formula1>0</formula1>
      <formula2>100</formula2>
    </dataValidation>
    <dataValidation allowBlank="1" showInputMessage="1" showErrorMessage="1" errorTitle="Error" error="Seleccione un Item de la lista" sqref="B82"/>
    <dataValidation allowBlank="1" showInputMessage="1" showErrorMessage="1" errorTitle="Error" error="Seleccione una opción del listado" sqref="J82:N82"/>
    <dataValidation allowBlank="1" showInputMessage="1" showErrorMessage="1" errorTitle="Error" error="Seleccione el nivel educativo._x000a_Límite:_x000a_Pregrado[20 Horas]_x000a_Posgrado[30 Horas]" sqref="G64"/>
  </dataValidations>
  <pageMargins left="0.3" right="0.25" top="0.75" bottom="0.25" header="0.3" footer="0.3"/>
  <pageSetup paperSize="14" scale="66" orientation="landscape" r:id="rId1"/>
  <rowBreaks count="1" manualBreakCount="1">
    <brk id="55" max="16383" man="1"/>
  </rowBreaks>
  <drawing r:id="rId2"/>
  <extLst>
    <ext xmlns:x14="http://schemas.microsoft.com/office/spreadsheetml/2009/9/main" uri="{CCE6A557-97BC-4b89-ADB6-D9C93CAAB3DF}">
      <x14:dataValidations xmlns:xm="http://schemas.microsoft.com/office/excel/2006/main" count="18">
        <x14:dataValidation type="list" showInputMessage="1" showErrorMessage="1" errorTitle="Error" error="Seleccione un valor de la lista desplegable">
          <x14:formula1>
            <xm:f>INFORMACION!$A$2:$A$3</xm:f>
          </x14:formula1>
          <xm:sqref>B20:B26</xm:sqref>
        </x14:dataValidation>
        <x14:dataValidation type="list" showInputMessage="1" showErrorMessage="1">
          <x14:formula1>
            <xm:f>INFORMACION!$B$2:$B$3</xm:f>
          </x14:formula1>
          <xm:sqref>C20:C26</xm:sqref>
        </x14:dataValidation>
        <x14:dataValidation type="list" showInputMessage="1" showErrorMessage="1">
          <x14:formula1>
            <xm:f>INFORMACION!$C$2:$C$23</xm:f>
          </x14:formula1>
          <xm:sqref>I20:I27</xm:sqref>
        </x14:dataValidation>
        <x14:dataValidation type="list" showInputMessage="1" showErrorMessage="1" errorTitle="Error" error="Seleccione una opción de la lista desplegable">
          <x14:formula1>
            <xm:f>INFORMACION!$D$2:$D$7</xm:f>
          </x14:formula1>
          <xm:sqref>G20:G26</xm:sqref>
        </x14:dataValidation>
        <x14:dataValidation type="list" allowBlank="1" showInputMessage="1" showErrorMessage="1" errorTitle="Error" error="Seleccione el tipo de vinculación del listado">
          <x14:formula1>
            <xm:f>INFORMACION!$F$3:$F$4</xm:f>
          </x14:formula1>
          <xm:sqref>D9:G9</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una opción del listado">
          <x14:formula1>
            <xm:f>INFORMACION!$T$2:$T$4</xm:f>
          </x14:formula1>
          <xm:sqref>E17 G16</xm:sqref>
        </x14:dataValidation>
        <x14:dataValidation type="list" allowBlank="1" showInputMessage="1" showErrorMessage="1" errorTitle="Error" error="Seleccione un Item de la lista">
          <x14:formula1>
            <xm:f>INFORMACION!$W$2:$W$14</xm:f>
          </x14:formula1>
          <xm:sqref>B49:D53</xm:sqref>
        </x14:dataValidation>
        <x14:dataValidation type="list" allowBlank="1" showInputMessage="1" showErrorMessage="1" errorTitle="Error" error="Seleccione una opción del listado">
          <x14:formula1>
            <xm:f>INFORMACION!$X$2:$X$5</xm:f>
          </x14:formula1>
          <xm:sqref>J49:N53</xm:sqref>
        </x14:dataValidation>
        <x14:dataValidation type="list" allowBlank="1" showInputMessage="1" showErrorMessage="1" errorTitle="Error" error="Seleccione un Item de la lista">
          <x14:formula1>
            <xm:f>INFORMACION!$A$2:$A$3</xm:f>
          </x14:formula1>
          <xm:sqref>B64:D68</xm:sqref>
        </x14:dataValidation>
        <x14:dataValidation type="list" allowBlank="1" showInputMessage="1" showErrorMessage="1" errorTitle="Error" error="Seleccione una opción del listado">
          <x14:formula1>
            <xm:f>INFORMACION!$Y$2:$Y$4</xm:f>
          </x14:formula1>
          <xm:sqref>J64:N68</xm:sqref>
        </x14:dataValidation>
        <x14:dataValidation type="list" allowBlank="1" showInputMessage="1" showErrorMessage="1" errorTitle="Error" error="Seleccione un Item de la lista">
          <x14:formula1>
            <xm:f>INFORMACION!$Z$2:$Z$9</xm:f>
          </x14:formula1>
          <xm:sqref>B58:D59</xm:sqref>
        </x14:dataValidation>
        <x14:dataValidation type="list" allowBlank="1" showInputMessage="1" showErrorMessage="1" errorTitle="Error" error="Seleccione una opción del listado">
          <x14:formula1>
            <xm:f>INFORMACION!$AB$2:$AB$12</xm:f>
          </x14:formula1>
          <xm:sqref>J58:N59</xm:sqref>
        </x14:dataValidation>
        <x14:dataValidation type="list" allowBlank="1" showInputMessage="1" showErrorMessage="1" errorTitle="Error" error="Seleccione un Item de la lista">
          <x14:formula1>
            <xm:f>INFORMACION!$AC$2:$AC$8</xm:f>
          </x14:formula1>
          <xm:sqref>B73:D77</xm:sqref>
        </x14:dataValidation>
        <x14:dataValidation type="list" allowBlank="1" showInputMessage="1" showErrorMessage="1" errorTitle="Error" error="Seleccione una opción del listado">
          <x14:formula1>
            <xm:f>INFORMACION!$AD$2:$AD$5</xm:f>
          </x14:formula1>
          <xm:sqref>J73:N77</xm:sqref>
        </x14:dataValidation>
        <x14:dataValidation type="list" allowBlank="1" showInputMessage="1" showErrorMessage="1" errorTitle="Error" error="Seleccione una opción de la lista">
          <x14:formula1>
            <xm:f>INFORMACION!$AE$2:$AE$5</xm:f>
          </x14:formula1>
          <xm:sqref>B40:D44</xm:sqref>
        </x14:dataValidation>
        <x14:dataValidation type="list" allowBlank="1" showInputMessage="1" showErrorMessage="1" errorTitle="Error" error="Seleccione una opción de la lista">
          <x14:formula1>
            <xm:f>INFORMACION!$AF$2:$AF$3</xm:f>
          </x14:formula1>
          <xm:sqref>J40:N44</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97"/>
  <sheetViews>
    <sheetView zoomScale="90" zoomScaleNormal="90" workbookViewId="0">
      <selection activeCell="D9" sqref="D9:G9"/>
    </sheetView>
  </sheetViews>
  <sheetFormatPr baseColWidth="10" defaultColWidth="11.42578125" defaultRowHeight="12.75" x14ac:dyDescent="0.2"/>
  <cols>
    <col min="1" max="1" width="3.7109375" style="91" bestFit="1" customWidth="1"/>
    <col min="2" max="2" width="10" style="91" customWidth="1"/>
    <col min="3" max="3" width="9.5703125" style="91" customWidth="1"/>
    <col min="4" max="4" width="10.5703125" style="166" customWidth="1"/>
    <col min="5" max="5" width="54" style="91" customWidth="1"/>
    <col min="6" max="6" width="3.7109375" style="91" customWidth="1"/>
    <col min="7" max="7" width="26.28515625" style="91" customWidth="1"/>
    <col min="8" max="9" width="3.7109375" style="91" customWidth="1"/>
    <col min="10" max="10" width="5.5703125" style="91" bestFit="1" customWidth="1"/>
    <col min="11" max="11" width="6" style="91" bestFit="1" customWidth="1"/>
    <col min="12" max="13" width="6" style="91" customWidth="1"/>
    <col min="14" max="18" width="9.28515625" style="91" customWidth="1"/>
    <col min="19" max="19" width="10" style="91" customWidth="1"/>
    <col min="20" max="16384" width="11.42578125" style="91"/>
  </cols>
  <sheetData>
    <row r="1" spans="1:19" x14ac:dyDescent="0.2">
      <c r="A1" s="408" t="s">
        <v>24</v>
      </c>
      <c r="B1" s="409"/>
      <c r="C1" s="409"/>
      <c r="D1" s="409"/>
      <c r="E1" s="409"/>
      <c r="F1" s="409"/>
      <c r="G1" s="409"/>
      <c r="H1" s="409"/>
      <c r="I1" s="409"/>
      <c r="J1" s="409"/>
      <c r="K1" s="409"/>
      <c r="L1" s="409"/>
      <c r="M1" s="409"/>
      <c r="N1" s="409"/>
      <c r="O1" s="409"/>
      <c r="P1" s="409"/>
      <c r="Q1" s="409"/>
      <c r="R1" s="409"/>
      <c r="S1" s="410"/>
    </row>
    <row r="2" spans="1:19" ht="13.5" thickBot="1" x14ac:dyDescent="0.25">
      <c r="A2" s="377" t="s">
        <v>278</v>
      </c>
      <c r="B2" s="378"/>
      <c r="C2" s="378"/>
      <c r="D2" s="378"/>
      <c r="E2" s="378"/>
      <c r="F2" s="378"/>
      <c r="G2" s="378"/>
      <c r="H2" s="378"/>
      <c r="I2" s="378"/>
      <c r="J2" s="378"/>
      <c r="K2" s="378"/>
      <c r="L2" s="378"/>
      <c r="M2" s="378"/>
      <c r="N2" s="378"/>
      <c r="O2" s="378"/>
      <c r="P2" s="378"/>
      <c r="Q2" s="378"/>
      <c r="R2" s="378"/>
      <c r="S2" s="411"/>
    </row>
    <row r="3" spans="1:19" ht="13.5" thickBot="1" x14ac:dyDescent="0.25">
      <c r="A3" s="377" t="s">
        <v>153</v>
      </c>
      <c r="B3" s="378"/>
      <c r="C3" s="378"/>
      <c r="D3" s="378"/>
      <c r="E3" s="378"/>
      <c r="F3" s="378"/>
      <c r="G3" s="378"/>
      <c r="H3" s="378"/>
      <c r="I3" s="378"/>
      <c r="J3" s="378"/>
      <c r="K3" s="378"/>
      <c r="L3" s="378"/>
      <c r="M3" s="378"/>
      <c r="N3" s="378"/>
      <c r="O3" s="378" t="s">
        <v>0</v>
      </c>
      <c r="P3" s="411"/>
      <c r="Q3" s="434">
        <f>'RESUMEN-DPTO'!AK8</f>
        <v>0</v>
      </c>
      <c r="R3" s="435"/>
      <c r="S3" s="80"/>
    </row>
    <row r="4" spans="1:19" ht="13.5" thickBot="1" x14ac:dyDescent="0.25">
      <c r="A4" s="115"/>
      <c r="B4" s="103"/>
      <c r="C4" s="103"/>
      <c r="D4" s="116"/>
      <c r="E4" s="103"/>
      <c r="F4" s="103"/>
      <c r="G4" s="103"/>
      <c r="H4" s="103"/>
      <c r="I4" s="103"/>
      <c r="J4" s="103"/>
      <c r="K4" s="103"/>
      <c r="L4" s="103"/>
      <c r="M4" s="103"/>
      <c r="N4" s="103"/>
      <c r="O4" s="103"/>
      <c r="P4" s="103"/>
      <c r="Q4" s="103"/>
      <c r="R4" s="103"/>
      <c r="S4" s="80"/>
    </row>
    <row r="5" spans="1:19" ht="13.5" thickBot="1" x14ac:dyDescent="0.25">
      <c r="A5" s="377" t="s">
        <v>56</v>
      </c>
      <c r="B5" s="378"/>
      <c r="C5" s="378"/>
      <c r="D5" s="379">
        <f>'RESUMEN-DPTO'!D8:O8</f>
        <v>0</v>
      </c>
      <c r="E5" s="380"/>
      <c r="F5" s="380"/>
      <c r="G5" s="381"/>
      <c r="H5" s="103"/>
      <c r="I5" s="103"/>
      <c r="J5" s="386" t="s">
        <v>28</v>
      </c>
      <c r="K5" s="386"/>
      <c r="L5" s="386"/>
      <c r="M5" s="386"/>
      <c r="N5" s="379">
        <f>'RESUMEN-DPTO'!T8</f>
        <v>0</v>
      </c>
      <c r="O5" s="387"/>
      <c r="P5" s="387"/>
      <c r="Q5" s="387"/>
      <c r="R5" s="388"/>
      <c r="S5" s="80"/>
    </row>
    <row r="6" spans="1:19" ht="3" customHeight="1" thickBot="1" x14ac:dyDescent="0.25">
      <c r="A6" s="117"/>
      <c r="B6" s="118"/>
      <c r="C6" s="118"/>
      <c r="D6" s="116"/>
      <c r="E6" s="103"/>
      <c r="F6" s="103"/>
      <c r="G6" s="103"/>
      <c r="H6" s="103"/>
      <c r="I6" s="103"/>
      <c r="J6" s="203"/>
      <c r="K6" s="203"/>
      <c r="L6" s="203"/>
      <c r="M6" s="203"/>
      <c r="N6" s="103"/>
      <c r="O6" s="103"/>
      <c r="P6" s="103"/>
      <c r="Q6" s="103"/>
      <c r="R6" s="103"/>
      <c r="S6" s="80"/>
    </row>
    <row r="7" spans="1:19" ht="13.5" thickBot="1" x14ac:dyDescent="0.25">
      <c r="A7" s="377" t="s">
        <v>138</v>
      </c>
      <c r="B7" s="378"/>
      <c r="C7" s="378"/>
      <c r="D7" s="382"/>
      <c r="E7" s="383"/>
      <c r="F7" s="383"/>
      <c r="G7" s="384"/>
      <c r="H7" s="103"/>
      <c r="I7" s="103"/>
      <c r="J7" s="386" t="s">
        <v>55</v>
      </c>
      <c r="K7" s="386"/>
      <c r="L7" s="386"/>
      <c r="M7" s="386"/>
      <c r="N7" s="389"/>
      <c r="O7" s="390"/>
      <c r="P7" s="390"/>
      <c r="Q7" s="390"/>
      <c r="R7" s="391"/>
      <c r="S7" s="80"/>
    </row>
    <row r="8" spans="1:19" ht="2.25" customHeight="1" thickBot="1" x14ac:dyDescent="0.25">
      <c r="A8" s="117"/>
      <c r="B8" s="118"/>
      <c r="C8" s="118"/>
      <c r="D8" s="116"/>
      <c r="E8" s="103"/>
      <c r="F8" s="103"/>
      <c r="G8" s="103"/>
      <c r="H8" s="103"/>
      <c r="I8" s="103"/>
      <c r="J8" s="203"/>
      <c r="K8" s="203"/>
      <c r="L8" s="203"/>
      <c r="M8" s="203"/>
      <c r="N8" s="103"/>
      <c r="O8" s="103"/>
      <c r="P8" s="103"/>
      <c r="Q8" s="103"/>
      <c r="R8" s="103"/>
      <c r="S8" s="80"/>
    </row>
    <row r="9" spans="1:19" ht="13.5" thickBot="1" x14ac:dyDescent="0.25">
      <c r="A9" s="377" t="s">
        <v>42</v>
      </c>
      <c r="B9" s="378"/>
      <c r="C9" s="378"/>
      <c r="D9" s="385"/>
      <c r="E9" s="383"/>
      <c r="F9" s="383"/>
      <c r="G9" s="384"/>
      <c r="H9" s="103"/>
      <c r="I9" s="103"/>
      <c r="J9" s="386" t="s">
        <v>106</v>
      </c>
      <c r="K9" s="386"/>
      <c r="L9" s="386"/>
      <c r="M9" s="386"/>
      <c r="N9" s="392"/>
      <c r="O9" s="390"/>
      <c r="P9" s="390"/>
      <c r="Q9" s="390"/>
      <c r="R9" s="391"/>
      <c r="S9" s="80"/>
    </row>
    <row r="10" spans="1:19" ht="2.25" customHeight="1" thickBot="1" x14ac:dyDescent="0.25">
      <c r="A10" s="117"/>
      <c r="B10" s="118"/>
      <c r="C10" s="118"/>
      <c r="D10" s="116"/>
      <c r="E10" s="103"/>
      <c r="F10" s="103"/>
      <c r="G10" s="103"/>
      <c r="H10" s="103"/>
      <c r="I10" s="103"/>
      <c r="J10" s="118"/>
      <c r="K10" s="118"/>
      <c r="L10" s="118"/>
      <c r="M10" s="118"/>
      <c r="N10" s="103"/>
      <c r="O10" s="103"/>
      <c r="P10" s="103"/>
      <c r="Q10" s="103"/>
      <c r="R10" s="103"/>
      <c r="S10" s="80"/>
    </row>
    <row r="11" spans="1:19" ht="13.5" thickBot="1" x14ac:dyDescent="0.25">
      <c r="A11" s="377" t="s">
        <v>139</v>
      </c>
      <c r="B11" s="378"/>
      <c r="C11" s="378"/>
      <c r="D11" s="385"/>
      <c r="E11" s="383"/>
      <c r="F11" s="383"/>
      <c r="G11" s="384"/>
      <c r="H11" s="103"/>
      <c r="I11" s="103"/>
      <c r="J11" s="386" t="s">
        <v>109</v>
      </c>
      <c r="K11" s="386"/>
      <c r="L11" s="386"/>
      <c r="M11" s="386"/>
      <c r="N11" s="393"/>
      <c r="O11" s="394"/>
      <c r="P11" s="394"/>
      <c r="Q11" s="394"/>
      <c r="R11" s="395"/>
      <c r="S11" s="80"/>
    </row>
    <row r="12" spans="1:19" ht="6.75" customHeight="1" thickBot="1" x14ac:dyDescent="0.25">
      <c r="A12" s="120"/>
      <c r="B12" s="104"/>
      <c r="C12" s="104"/>
      <c r="D12" s="121"/>
      <c r="E12" s="104"/>
      <c r="F12" s="104"/>
      <c r="G12" s="104"/>
      <c r="H12" s="104"/>
      <c r="I12" s="104"/>
      <c r="J12" s="104"/>
      <c r="K12" s="104"/>
      <c r="L12" s="104"/>
      <c r="M12" s="104"/>
      <c r="N12" s="104"/>
      <c r="O12" s="104"/>
      <c r="P12" s="104"/>
      <c r="Q12" s="104"/>
      <c r="R12" s="104"/>
      <c r="S12" s="81"/>
    </row>
    <row r="13" spans="1:19" ht="13.5" thickBot="1" x14ac:dyDescent="0.25">
      <c r="A13" s="405" t="s">
        <v>26</v>
      </c>
      <c r="B13" s="406"/>
      <c r="C13" s="406"/>
      <c r="D13" s="406"/>
      <c r="E13" s="406"/>
      <c r="F13" s="406"/>
      <c r="G13" s="406"/>
      <c r="H13" s="406"/>
      <c r="I13" s="406"/>
      <c r="J13" s="406"/>
      <c r="K13" s="406"/>
      <c r="L13" s="406"/>
      <c r="M13" s="406"/>
      <c r="N13" s="406"/>
      <c r="O13" s="406"/>
      <c r="P13" s="406"/>
      <c r="Q13" s="406"/>
      <c r="R13" s="406"/>
      <c r="S13" s="407"/>
    </row>
    <row r="14" spans="1:19" ht="4.5" customHeight="1" thickBot="1" x14ac:dyDescent="0.25">
      <c r="A14" s="122"/>
      <c r="B14" s="105"/>
      <c r="C14" s="105"/>
      <c r="D14" s="105"/>
      <c r="E14" s="105"/>
      <c r="F14" s="105"/>
      <c r="G14" s="105"/>
      <c r="H14" s="105"/>
      <c r="I14" s="105"/>
      <c r="J14" s="105"/>
      <c r="K14" s="105"/>
      <c r="L14" s="105"/>
      <c r="M14" s="105"/>
      <c r="N14" s="105"/>
      <c r="O14" s="105"/>
      <c r="P14" s="105"/>
      <c r="Q14" s="105"/>
      <c r="R14" s="105"/>
      <c r="S14" s="82"/>
    </row>
    <row r="15" spans="1:19" s="124" customFormat="1" ht="3" customHeight="1" thickBot="1" x14ac:dyDescent="0.25">
      <c r="A15" s="208"/>
      <c r="B15" s="209"/>
      <c r="C15" s="209"/>
      <c r="D15" s="209"/>
      <c r="E15" s="209"/>
      <c r="F15" s="209"/>
      <c r="G15" s="209"/>
      <c r="H15" s="209"/>
      <c r="I15" s="209"/>
      <c r="J15" s="209"/>
      <c r="K15" s="209"/>
      <c r="L15" s="209"/>
      <c r="M15" s="209"/>
      <c r="N15" s="209"/>
      <c r="O15" s="209"/>
      <c r="P15" s="209"/>
      <c r="Q15" s="209"/>
      <c r="R15" s="209"/>
      <c r="S15" s="83"/>
    </row>
    <row r="16" spans="1:19" s="124" customFormat="1" ht="13.5" thickBot="1" x14ac:dyDescent="0.25">
      <c r="A16" s="429" t="s">
        <v>273</v>
      </c>
      <c r="B16" s="430"/>
      <c r="C16" s="430"/>
      <c r="D16" s="430"/>
      <c r="E16" s="430"/>
      <c r="F16" s="100"/>
      <c r="G16" s="431" t="s">
        <v>145</v>
      </c>
      <c r="H16" s="432"/>
      <c r="I16" s="432"/>
      <c r="J16" s="432"/>
      <c r="K16" s="433"/>
      <c r="L16" s="209"/>
      <c r="M16" s="209"/>
      <c r="N16" s="209"/>
      <c r="O16" s="209"/>
      <c r="P16" s="209"/>
      <c r="Q16" s="209"/>
      <c r="R16" s="209"/>
      <c r="S16" s="83"/>
    </row>
    <row r="17" spans="1:19" s="124" customFormat="1" ht="3" customHeight="1" thickBot="1" x14ac:dyDescent="0.25">
      <c r="A17" s="208"/>
      <c r="B17" s="209"/>
      <c r="C17" s="209"/>
      <c r="D17" s="209"/>
      <c r="E17" s="209"/>
      <c r="F17" s="209"/>
      <c r="G17" s="209"/>
      <c r="H17" s="209"/>
      <c r="I17" s="209"/>
      <c r="J17" s="209"/>
      <c r="K17" s="209"/>
      <c r="L17" s="209"/>
      <c r="M17" s="209"/>
      <c r="N17" s="209"/>
      <c r="O17" s="209"/>
      <c r="P17" s="209"/>
      <c r="Q17" s="209"/>
      <c r="R17" s="209"/>
      <c r="S17" s="83"/>
    </row>
    <row r="18" spans="1:19" x14ac:dyDescent="0.2">
      <c r="A18" s="376" t="s">
        <v>25</v>
      </c>
      <c r="B18" s="413" t="s">
        <v>264</v>
      </c>
      <c r="C18" s="415" t="s">
        <v>265</v>
      </c>
      <c r="D18" s="423" t="s">
        <v>143</v>
      </c>
      <c r="E18" s="424"/>
      <c r="F18" s="424"/>
      <c r="G18" s="425"/>
      <c r="H18" s="417" t="s">
        <v>260</v>
      </c>
      <c r="I18" s="419" t="s">
        <v>261</v>
      </c>
      <c r="J18" s="421" t="s">
        <v>262</v>
      </c>
      <c r="K18" s="376" t="s">
        <v>263</v>
      </c>
      <c r="L18" s="374"/>
      <c r="M18" s="375"/>
      <c r="N18" s="373" t="s">
        <v>123</v>
      </c>
      <c r="O18" s="374"/>
      <c r="P18" s="374"/>
      <c r="Q18" s="374"/>
      <c r="R18" s="374"/>
      <c r="S18" s="375"/>
    </row>
    <row r="19" spans="1:19" ht="63.75" customHeight="1" thickBot="1" x14ac:dyDescent="0.25">
      <c r="A19" s="412"/>
      <c r="B19" s="414"/>
      <c r="C19" s="416"/>
      <c r="D19" s="44" t="s">
        <v>266</v>
      </c>
      <c r="E19" s="42" t="s">
        <v>257</v>
      </c>
      <c r="F19" s="207" t="s">
        <v>258</v>
      </c>
      <c r="G19" s="78" t="s">
        <v>259</v>
      </c>
      <c r="H19" s="418"/>
      <c r="I19" s="420"/>
      <c r="J19" s="422"/>
      <c r="K19" s="206" t="s">
        <v>142</v>
      </c>
      <c r="L19" s="207" t="s">
        <v>140</v>
      </c>
      <c r="M19" s="84" t="s">
        <v>141</v>
      </c>
      <c r="N19" s="126" t="s">
        <v>134</v>
      </c>
      <c r="O19" s="205" t="s">
        <v>135</v>
      </c>
      <c r="P19" s="207" t="s">
        <v>125</v>
      </c>
      <c r="Q19" s="207" t="s">
        <v>136</v>
      </c>
      <c r="R19" s="207" t="s">
        <v>124</v>
      </c>
      <c r="S19" s="84" t="s">
        <v>137</v>
      </c>
    </row>
    <row r="20" spans="1:19" x14ac:dyDescent="0.2">
      <c r="A20" s="128">
        <v>1</v>
      </c>
      <c r="B20" s="129"/>
      <c r="C20" s="129"/>
      <c r="D20" s="130"/>
      <c r="E20" s="131"/>
      <c r="F20" s="131"/>
      <c r="G20" s="107"/>
      <c r="H20" s="132"/>
      <c r="I20" s="129"/>
      <c r="J20" s="133"/>
      <c r="K20" s="132"/>
      <c r="L20" s="129"/>
      <c r="M20" s="133"/>
      <c r="N20" s="134">
        <f>IFERROR((K20+L20+M20),0)</f>
        <v>0</v>
      </c>
      <c r="O20" s="135">
        <f>IFERROR((N20*I20)*(J20/100),0)</f>
        <v>0</v>
      </c>
      <c r="P20" s="135">
        <f>IFERROR(((IF(I20&gt;=16,15,((I20*15)/16))*J20)/100)/H20,0)</f>
        <v>0</v>
      </c>
      <c r="Q20" s="135">
        <f>IFERROR(((IF(I20&gt;=16,30,((I20*30)/16))*J20)/100)/H20,0)</f>
        <v>0</v>
      </c>
      <c r="R20" s="136">
        <f>IFERROR(IF(B20="Pregrado",((IF(I20&gt;=16,VLOOKUP('P37'!G20,INFORMACION!$D:$E,2,FALSE)*N20,((VLOOKUP('P37'!G20,INFORMACION!$D:$E,2,FALSE)*N20)*I20)/16)))*(J20/100),((IF(I20&gt;=16,(VLOOKUP('P37'!G20,INFORMACION!$D:$E,2,FALSE)+10)*N20,(((VLOOKUP('P37'!G20,INFORMACION!$D:$E,2,FALSE)+10)*N20)*I20)/16)))*(J20/100)),0)</f>
        <v>0</v>
      </c>
      <c r="S20" s="85">
        <f>IFERROR(O20+P20+Q20+R20,0)</f>
        <v>0</v>
      </c>
    </row>
    <row r="21" spans="1:19" x14ac:dyDescent="0.2">
      <c r="A21" s="137">
        <v>2</v>
      </c>
      <c r="B21" s="138"/>
      <c r="C21" s="138"/>
      <c r="D21" s="139"/>
      <c r="E21" s="140"/>
      <c r="F21" s="138"/>
      <c r="G21" s="108"/>
      <c r="H21" s="141"/>
      <c r="I21" s="138"/>
      <c r="J21" s="142"/>
      <c r="K21" s="141"/>
      <c r="L21" s="138"/>
      <c r="M21" s="142"/>
      <c r="N21" s="143">
        <f t="shared" ref="N21:N26" si="0">IFERROR((K21+L21+M21),0)</f>
        <v>0</v>
      </c>
      <c r="O21" s="144">
        <f t="shared" ref="O21:O26" si="1">IFERROR((N21*I21)*(J21/100),0)</f>
        <v>0</v>
      </c>
      <c r="P21" s="144">
        <f t="shared" ref="P21:P26" si="2">IFERROR(((IF(I21&gt;=16,15,((I21*15)/16))*J21)/100)/H21,0)</f>
        <v>0</v>
      </c>
      <c r="Q21" s="144">
        <f t="shared" ref="Q21:Q26" si="3">IFERROR(((IF(I21&gt;=16,30,((I21*30)/16))*J21)/100)/H21,0)</f>
        <v>0</v>
      </c>
      <c r="R21" s="145">
        <f>IFERROR(IF(B21="Pregrado",((IF(I21&gt;=16,VLOOKUP('P37'!G21,INFORMACION!$D:$E,2,FALSE)*N21,((VLOOKUP('P37'!G21,INFORMACION!$D:$E,2,FALSE)*N21)*I21)/16)))*(J21/100),((IF(I21&gt;=16,(VLOOKUP('P37'!G21,INFORMACION!$D:$E,2,FALSE)+10)*N21,(((VLOOKUP('P37'!G21,INFORMACION!$D:$E,2,FALSE)+10)*N21)*I21)/16)))*(J21/100)),0)</f>
        <v>0</v>
      </c>
      <c r="S21" s="86">
        <f t="shared" ref="S21:S26" si="4">IFERROR(O21+P21+Q21+R21,0)</f>
        <v>0</v>
      </c>
    </row>
    <row r="22" spans="1:19" x14ac:dyDescent="0.2">
      <c r="A22" s="137">
        <v>3</v>
      </c>
      <c r="B22" s="138"/>
      <c r="C22" s="138"/>
      <c r="D22" s="139"/>
      <c r="E22" s="140"/>
      <c r="F22" s="138"/>
      <c r="G22" s="108"/>
      <c r="H22" s="141"/>
      <c r="I22" s="138"/>
      <c r="J22" s="142"/>
      <c r="K22" s="141"/>
      <c r="L22" s="138"/>
      <c r="M22" s="142"/>
      <c r="N22" s="143">
        <f t="shared" si="0"/>
        <v>0</v>
      </c>
      <c r="O22" s="144">
        <f t="shared" si="1"/>
        <v>0</v>
      </c>
      <c r="P22" s="144">
        <f t="shared" si="2"/>
        <v>0</v>
      </c>
      <c r="Q22" s="144">
        <f t="shared" si="3"/>
        <v>0</v>
      </c>
      <c r="R22" s="145">
        <f>IFERROR(IF(B22="Pregrado",((IF(I22&gt;=16,VLOOKUP('P37'!G22,INFORMACION!$D:$E,2,FALSE)*N22,((VLOOKUP('P37'!G22,INFORMACION!$D:$E,2,FALSE)*N22)*I22)/16)))*(J22/100),((IF(I22&gt;=16,(VLOOKUP('P37'!G22,INFORMACION!$D:$E,2,FALSE)+10)*N22,(((VLOOKUP('P37'!G22,INFORMACION!$D:$E,2,FALSE)+10)*N22)*I22)/16)))*(J22/100)),0)</f>
        <v>0</v>
      </c>
      <c r="S22" s="86">
        <f t="shared" si="4"/>
        <v>0</v>
      </c>
    </row>
    <row r="23" spans="1:19" x14ac:dyDescent="0.2">
      <c r="A23" s="137">
        <v>4</v>
      </c>
      <c r="B23" s="138"/>
      <c r="C23" s="138"/>
      <c r="D23" s="139"/>
      <c r="E23" s="140"/>
      <c r="F23" s="138"/>
      <c r="G23" s="108"/>
      <c r="H23" s="141"/>
      <c r="I23" s="138"/>
      <c r="J23" s="142"/>
      <c r="K23" s="141"/>
      <c r="L23" s="138"/>
      <c r="M23" s="142"/>
      <c r="N23" s="143">
        <f t="shared" si="0"/>
        <v>0</v>
      </c>
      <c r="O23" s="144">
        <f t="shared" si="1"/>
        <v>0</v>
      </c>
      <c r="P23" s="144">
        <f t="shared" si="2"/>
        <v>0</v>
      </c>
      <c r="Q23" s="144">
        <f t="shared" si="3"/>
        <v>0</v>
      </c>
      <c r="R23" s="145">
        <f>IFERROR(IF(B23="Pregrado",((IF(I23&gt;=16,VLOOKUP('P37'!G23,INFORMACION!$D:$E,2,FALSE)*N23,((VLOOKUP('P37'!G23,INFORMACION!$D:$E,2,FALSE)*N23)*I23)/16)))*(J23/100),((IF(I23&gt;=16,(VLOOKUP('P37'!G23,INFORMACION!$D:$E,2,FALSE)+10)*N23,(((VLOOKUP('P37'!G23,INFORMACION!$D:$E,2,FALSE)+10)*N23)*I23)/16)))*(J23/100)),0)</f>
        <v>0</v>
      </c>
      <c r="S23" s="86">
        <f t="shared" si="4"/>
        <v>0</v>
      </c>
    </row>
    <row r="24" spans="1:19" x14ac:dyDescent="0.2">
      <c r="A24" s="137">
        <v>5</v>
      </c>
      <c r="B24" s="138"/>
      <c r="C24" s="138"/>
      <c r="D24" s="139"/>
      <c r="E24" s="140"/>
      <c r="F24" s="138"/>
      <c r="G24" s="108"/>
      <c r="H24" s="141"/>
      <c r="I24" s="138"/>
      <c r="J24" s="142"/>
      <c r="K24" s="141"/>
      <c r="L24" s="138"/>
      <c r="M24" s="142"/>
      <c r="N24" s="143">
        <f t="shared" si="0"/>
        <v>0</v>
      </c>
      <c r="O24" s="144">
        <f t="shared" si="1"/>
        <v>0</v>
      </c>
      <c r="P24" s="144">
        <f t="shared" si="2"/>
        <v>0</v>
      </c>
      <c r="Q24" s="144">
        <f t="shared" si="3"/>
        <v>0</v>
      </c>
      <c r="R24" s="145">
        <f>IFERROR(IF(B24="Pregrado",((IF(I24&gt;=16,VLOOKUP('P37'!G24,INFORMACION!$D:$E,2,FALSE)*N24,((VLOOKUP('P37'!G24,INFORMACION!$D:$E,2,FALSE)*N24)*I24)/16)))*(J24/100),((IF(I24&gt;=16,(VLOOKUP('P37'!G24,INFORMACION!$D:$E,2,FALSE)+10)*N24,(((VLOOKUP('P37'!G24,INFORMACION!$D:$E,2,FALSE)+10)*N24)*I24)/16)))*(J24/100)),0)</f>
        <v>0</v>
      </c>
      <c r="S24" s="86">
        <f t="shared" si="4"/>
        <v>0</v>
      </c>
    </row>
    <row r="25" spans="1:19" x14ac:dyDescent="0.2">
      <c r="A25" s="137">
        <v>6</v>
      </c>
      <c r="B25" s="138"/>
      <c r="C25" s="138"/>
      <c r="D25" s="139"/>
      <c r="E25" s="138"/>
      <c r="F25" s="138"/>
      <c r="G25" s="108"/>
      <c r="H25" s="141"/>
      <c r="I25" s="138"/>
      <c r="J25" s="142"/>
      <c r="K25" s="141"/>
      <c r="L25" s="138"/>
      <c r="M25" s="142"/>
      <c r="N25" s="143">
        <f t="shared" si="0"/>
        <v>0</v>
      </c>
      <c r="O25" s="144">
        <f t="shared" si="1"/>
        <v>0</v>
      </c>
      <c r="P25" s="144">
        <f t="shared" si="2"/>
        <v>0</v>
      </c>
      <c r="Q25" s="144">
        <f t="shared" si="3"/>
        <v>0</v>
      </c>
      <c r="R25" s="145">
        <f>IFERROR(IF(B25="Pregrado",((IF(I25&gt;=16,VLOOKUP('P37'!G25,INFORMACION!$D:$E,2,FALSE)*N25,((VLOOKUP('P37'!G25,INFORMACION!$D:$E,2,FALSE)*N25)*I25)/16)))*(J25/100),((IF(I25&gt;=16,(VLOOKUP('P37'!G25,INFORMACION!$D:$E,2,FALSE)+10)*N25,(((VLOOKUP('P37'!G25,INFORMACION!$D:$E,2,FALSE)+10)*N25)*I25)/16)))*(J25/100)),0)</f>
        <v>0</v>
      </c>
      <c r="S25" s="86">
        <f t="shared" si="4"/>
        <v>0</v>
      </c>
    </row>
    <row r="26" spans="1:19" ht="13.5" thickBot="1" x14ac:dyDescent="0.25">
      <c r="A26" s="146">
        <v>7</v>
      </c>
      <c r="B26" s="147"/>
      <c r="C26" s="147"/>
      <c r="D26" s="148"/>
      <c r="E26" s="147"/>
      <c r="F26" s="147"/>
      <c r="G26" s="109"/>
      <c r="H26" s="149"/>
      <c r="I26" s="147"/>
      <c r="J26" s="150"/>
      <c r="K26" s="149"/>
      <c r="L26" s="147"/>
      <c r="M26" s="150"/>
      <c r="N26" s="151">
        <f t="shared" si="0"/>
        <v>0</v>
      </c>
      <c r="O26" s="152">
        <f t="shared" si="1"/>
        <v>0</v>
      </c>
      <c r="P26" s="152">
        <f t="shared" si="2"/>
        <v>0</v>
      </c>
      <c r="Q26" s="152">
        <f t="shared" si="3"/>
        <v>0</v>
      </c>
      <c r="R26" s="153">
        <f>IFERROR(IF(B26="Pregrado",((IF(I26&gt;=16,VLOOKUP('P37'!G26,INFORMACION!$D:$E,2,FALSE)*N26,((VLOOKUP('P37'!G26,INFORMACION!$D:$E,2,FALSE)*N26)*I26)/16)))*(J26/100),((IF(I26&gt;=16,(VLOOKUP('P37'!G26,INFORMACION!$D:$E,2,FALSE)+10)*N26,(((VLOOKUP('P37'!G26,INFORMACION!$D:$E,2,FALSE)+10)*N26)*I26)/16)))*(J26/100)),0)</f>
        <v>0</v>
      </c>
      <c r="S26" s="87">
        <f t="shared" si="4"/>
        <v>0</v>
      </c>
    </row>
    <row r="27" spans="1:19" ht="1.5" customHeight="1" thickBot="1" x14ac:dyDescent="0.25">
      <c r="A27" s="154"/>
      <c r="B27" s="155"/>
      <c r="C27" s="110"/>
      <c r="D27" s="156" t="s">
        <v>270</v>
      </c>
      <c r="E27" s="155"/>
      <c r="F27" s="155"/>
      <c r="G27" s="110"/>
      <c r="H27" s="157">
        <v>1</v>
      </c>
      <c r="I27" s="158">
        <v>16</v>
      </c>
      <c r="J27" s="159">
        <v>100</v>
      </c>
      <c r="K27" s="154"/>
      <c r="L27" s="155"/>
      <c r="M27" s="88"/>
      <c r="N27" s="160"/>
      <c r="O27" s="155"/>
      <c r="P27" s="155"/>
      <c r="Q27" s="155"/>
      <c r="R27" s="155"/>
      <c r="S27" s="88"/>
    </row>
    <row r="28" spans="1:19" ht="15.75" thickBot="1" x14ac:dyDescent="0.25">
      <c r="A28" s="426" t="s">
        <v>144</v>
      </c>
      <c r="B28" s="427"/>
      <c r="C28" s="427"/>
      <c r="D28" s="427"/>
      <c r="E28" s="427"/>
      <c r="F28" s="427"/>
      <c r="G28" s="427"/>
      <c r="H28" s="427"/>
      <c r="I28" s="427"/>
      <c r="J28" s="428"/>
      <c r="K28" s="161">
        <f>SUM(K20:K26)</f>
        <v>0</v>
      </c>
      <c r="L28" s="162">
        <f t="shared" ref="L28:S28" si="5">SUM(L20:L26)</f>
        <v>0</v>
      </c>
      <c r="M28" s="89">
        <f t="shared" si="5"/>
        <v>0</v>
      </c>
      <c r="N28" s="163">
        <f t="shared" si="5"/>
        <v>0</v>
      </c>
      <c r="O28" s="162">
        <f t="shared" si="5"/>
        <v>0</v>
      </c>
      <c r="P28" s="162">
        <f t="shared" si="5"/>
        <v>0</v>
      </c>
      <c r="Q28" s="162">
        <f t="shared" si="5"/>
        <v>0</v>
      </c>
      <c r="R28" s="162">
        <f t="shared" si="5"/>
        <v>0</v>
      </c>
      <c r="S28" s="89">
        <f t="shared" si="5"/>
        <v>0</v>
      </c>
    </row>
    <row r="29" spans="1:19" ht="15.75" thickBot="1" x14ac:dyDescent="0.25">
      <c r="A29" s="426" t="s">
        <v>150</v>
      </c>
      <c r="B29" s="427"/>
      <c r="C29" s="427"/>
      <c r="D29" s="427"/>
      <c r="E29" s="427"/>
      <c r="F29" s="427"/>
      <c r="G29" s="427"/>
      <c r="H29" s="427"/>
      <c r="I29" s="427"/>
      <c r="J29" s="428"/>
      <c r="K29" s="161">
        <v>0</v>
      </c>
      <c r="L29" s="162">
        <v>0</v>
      </c>
      <c r="M29" s="89">
        <v>0</v>
      </c>
      <c r="N29" s="163">
        <v>0</v>
      </c>
      <c r="O29" s="162">
        <v>0</v>
      </c>
      <c r="P29" s="162">
        <f>VLOOKUP(G16,INFORMACION!T:V,2,FALSE)</f>
        <v>0</v>
      </c>
      <c r="Q29" s="162">
        <f>VLOOKUP(G16,INFORMACION!T:V,3,FALSE)</f>
        <v>0</v>
      </c>
      <c r="R29" s="162">
        <v>0</v>
      </c>
      <c r="S29" s="89">
        <f>SUM(P29:Q29)</f>
        <v>0</v>
      </c>
    </row>
    <row r="30" spans="1:19" ht="15.75" thickBot="1" x14ac:dyDescent="0.25">
      <c r="A30" s="426" t="s">
        <v>274</v>
      </c>
      <c r="B30" s="427"/>
      <c r="C30" s="427"/>
      <c r="D30" s="427"/>
      <c r="E30" s="427"/>
      <c r="F30" s="427"/>
      <c r="G30" s="427"/>
      <c r="H30" s="427"/>
      <c r="I30" s="427"/>
      <c r="J30" s="428"/>
      <c r="K30" s="161">
        <f>SUM(K28:K29)</f>
        <v>0</v>
      </c>
      <c r="L30" s="162">
        <f t="shared" ref="L30:S30" si="6">SUM(L28:L29)</f>
        <v>0</v>
      </c>
      <c r="M30" s="89">
        <f t="shared" si="6"/>
        <v>0</v>
      </c>
      <c r="N30" s="163">
        <f t="shared" si="6"/>
        <v>0</v>
      </c>
      <c r="O30" s="162">
        <f t="shared" si="6"/>
        <v>0</v>
      </c>
      <c r="P30" s="162">
        <f t="shared" si="6"/>
        <v>0</v>
      </c>
      <c r="Q30" s="162">
        <f t="shared" si="6"/>
        <v>0</v>
      </c>
      <c r="R30" s="162">
        <f t="shared" si="6"/>
        <v>0</v>
      </c>
      <c r="S30" s="89">
        <f t="shared" si="6"/>
        <v>0</v>
      </c>
    </row>
    <row r="31" spans="1:19" ht="10.5" customHeight="1" x14ac:dyDescent="0.2">
      <c r="A31" s="164"/>
      <c r="B31" s="111"/>
      <c r="C31" s="111"/>
      <c r="D31" s="165"/>
      <c r="E31" s="111"/>
      <c r="F31" s="111"/>
      <c r="G31" s="111"/>
      <c r="H31" s="111"/>
      <c r="I31" s="111"/>
      <c r="J31" s="111"/>
      <c r="K31" s="111"/>
      <c r="L31" s="111"/>
      <c r="M31" s="111"/>
      <c r="N31" s="111"/>
      <c r="O31" s="111"/>
      <c r="P31" s="111"/>
      <c r="Q31" s="111"/>
      <c r="R31" s="111"/>
      <c r="S31" s="90"/>
    </row>
    <row r="32" spans="1:19" ht="13.5" thickBot="1" x14ac:dyDescent="0.25"/>
    <row r="33" spans="1:19" ht="13.5" thickBot="1" x14ac:dyDescent="0.25">
      <c r="G33" s="402" t="s">
        <v>152</v>
      </c>
      <c r="H33" s="403"/>
      <c r="I33" s="403"/>
      <c r="J33" s="403"/>
      <c r="K33" s="403"/>
      <c r="L33" s="403"/>
      <c r="M33" s="403"/>
      <c r="N33" s="404"/>
      <c r="Q33" s="124"/>
    </row>
    <row r="34" spans="1:19" ht="13.5" thickBot="1" x14ac:dyDescent="0.25">
      <c r="G34" s="400" t="s">
        <v>151</v>
      </c>
      <c r="H34" s="396"/>
      <c r="I34" s="396"/>
      <c r="J34" s="396"/>
      <c r="K34" s="396"/>
      <c r="L34" s="401"/>
      <c r="M34" s="400" t="s">
        <v>126</v>
      </c>
      <c r="N34" s="444"/>
      <c r="Q34" s="100"/>
    </row>
    <row r="35" spans="1:19" ht="16.5" thickBot="1" x14ac:dyDescent="0.25">
      <c r="G35" s="397" t="s">
        <v>275</v>
      </c>
      <c r="H35" s="398"/>
      <c r="I35" s="398"/>
      <c r="J35" s="398"/>
      <c r="K35" s="398"/>
      <c r="L35" s="399"/>
      <c r="M35" s="445">
        <f>S30</f>
        <v>0</v>
      </c>
      <c r="N35" s="446"/>
      <c r="Q35" s="124"/>
    </row>
    <row r="36" spans="1:19" x14ac:dyDescent="0.2">
      <c r="G36" s="112"/>
      <c r="H36" s="112"/>
      <c r="I36" s="112"/>
      <c r="J36" s="112"/>
      <c r="K36" s="112"/>
      <c r="L36" s="112"/>
      <c r="M36" s="167"/>
      <c r="N36" s="167"/>
      <c r="Q36" s="124"/>
    </row>
    <row r="37" spans="1:19" ht="13.5" thickBot="1" x14ac:dyDescent="0.25">
      <c r="G37" s="112"/>
      <c r="H37" s="112"/>
      <c r="I37" s="112"/>
      <c r="J37" s="112"/>
      <c r="K37" s="112"/>
      <c r="L37" s="112"/>
      <c r="M37" s="167"/>
      <c r="N37" s="167"/>
      <c r="Q37" s="124"/>
    </row>
    <row r="38" spans="1:19" ht="13.5" thickBot="1" x14ac:dyDescent="0.25">
      <c r="A38" s="405" t="s">
        <v>38</v>
      </c>
      <c r="B38" s="406"/>
      <c r="C38" s="406"/>
      <c r="D38" s="406"/>
      <c r="E38" s="406"/>
      <c r="F38" s="406"/>
      <c r="G38" s="407"/>
      <c r="H38" s="97"/>
      <c r="I38" s="402" t="s">
        <v>157</v>
      </c>
      <c r="J38" s="403"/>
      <c r="K38" s="403"/>
      <c r="L38" s="403"/>
      <c r="M38" s="403"/>
      <c r="N38" s="403"/>
      <c r="O38" s="403"/>
      <c r="P38" s="403"/>
      <c r="Q38" s="403"/>
      <c r="R38" s="403"/>
      <c r="S38" s="404"/>
    </row>
    <row r="39" spans="1:19" ht="13.5" thickBot="1" x14ac:dyDescent="0.25">
      <c r="A39" s="204" t="s">
        <v>25</v>
      </c>
      <c r="B39" s="396" t="s">
        <v>121</v>
      </c>
      <c r="C39" s="396"/>
      <c r="D39" s="396"/>
      <c r="E39" s="396" t="s">
        <v>154</v>
      </c>
      <c r="F39" s="396"/>
      <c r="G39" s="210" t="s">
        <v>155</v>
      </c>
      <c r="I39" s="92" t="s">
        <v>25</v>
      </c>
      <c r="J39" s="400" t="s">
        <v>121</v>
      </c>
      <c r="K39" s="396"/>
      <c r="L39" s="396"/>
      <c r="M39" s="396"/>
      <c r="N39" s="444"/>
      <c r="O39" s="451" t="s">
        <v>154</v>
      </c>
      <c r="P39" s="452"/>
      <c r="Q39" s="452"/>
      <c r="R39" s="453"/>
      <c r="S39" s="92" t="s">
        <v>159</v>
      </c>
    </row>
    <row r="40" spans="1:19" ht="20.100000000000001" customHeight="1" x14ac:dyDescent="0.2">
      <c r="A40" s="169">
        <v>1</v>
      </c>
      <c r="B40" s="450"/>
      <c r="C40" s="450"/>
      <c r="D40" s="450"/>
      <c r="E40" s="454"/>
      <c r="F40" s="454"/>
      <c r="G40" s="93"/>
      <c r="I40" s="169">
        <v>1</v>
      </c>
      <c r="J40" s="450"/>
      <c r="K40" s="450"/>
      <c r="L40" s="450"/>
      <c r="M40" s="450"/>
      <c r="N40" s="450"/>
      <c r="O40" s="458"/>
      <c r="P40" s="459"/>
      <c r="Q40" s="459"/>
      <c r="R40" s="460"/>
      <c r="S40" s="93"/>
    </row>
    <row r="41" spans="1:19" ht="20.100000000000001" customHeight="1" x14ac:dyDescent="0.2">
      <c r="A41" s="137">
        <v>2</v>
      </c>
      <c r="B41" s="450"/>
      <c r="C41" s="450"/>
      <c r="D41" s="450"/>
      <c r="E41" s="436"/>
      <c r="F41" s="436"/>
      <c r="G41" s="99"/>
      <c r="I41" s="137">
        <v>2</v>
      </c>
      <c r="J41" s="450"/>
      <c r="K41" s="450"/>
      <c r="L41" s="450"/>
      <c r="M41" s="450"/>
      <c r="N41" s="450"/>
      <c r="O41" s="438"/>
      <c r="P41" s="439"/>
      <c r="Q41" s="439"/>
      <c r="R41" s="440"/>
      <c r="S41" s="94"/>
    </row>
    <row r="42" spans="1:19" ht="20.100000000000001" customHeight="1" x14ac:dyDescent="0.2">
      <c r="A42" s="137">
        <v>3</v>
      </c>
      <c r="B42" s="450"/>
      <c r="C42" s="450"/>
      <c r="D42" s="450"/>
      <c r="E42" s="436"/>
      <c r="F42" s="436"/>
      <c r="G42" s="94"/>
      <c r="I42" s="137">
        <v>3</v>
      </c>
      <c r="J42" s="450"/>
      <c r="K42" s="450"/>
      <c r="L42" s="450"/>
      <c r="M42" s="450"/>
      <c r="N42" s="450"/>
      <c r="O42" s="438"/>
      <c r="P42" s="439"/>
      <c r="Q42" s="439"/>
      <c r="R42" s="440"/>
      <c r="S42" s="94"/>
    </row>
    <row r="43" spans="1:19" ht="20.100000000000001" customHeight="1" x14ac:dyDescent="0.2">
      <c r="A43" s="137">
        <v>4</v>
      </c>
      <c r="B43" s="450"/>
      <c r="C43" s="450"/>
      <c r="D43" s="450"/>
      <c r="E43" s="436"/>
      <c r="F43" s="436"/>
      <c r="G43" s="94"/>
      <c r="I43" s="137">
        <v>4</v>
      </c>
      <c r="J43" s="450"/>
      <c r="K43" s="450"/>
      <c r="L43" s="450"/>
      <c r="M43" s="450"/>
      <c r="N43" s="450"/>
      <c r="O43" s="438"/>
      <c r="P43" s="439"/>
      <c r="Q43" s="439"/>
      <c r="R43" s="440"/>
      <c r="S43" s="94"/>
    </row>
    <row r="44" spans="1:19" ht="20.100000000000001" customHeight="1" thickBot="1" x14ac:dyDescent="0.25">
      <c r="A44" s="170">
        <v>5</v>
      </c>
      <c r="B44" s="450"/>
      <c r="C44" s="450"/>
      <c r="D44" s="450"/>
      <c r="E44" s="437"/>
      <c r="F44" s="437"/>
      <c r="G44" s="95"/>
      <c r="H44" s="97"/>
      <c r="I44" s="170">
        <v>5</v>
      </c>
      <c r="J44" s="450"/>
      <c r="K44" s="450"/>
      <c r="L44" s="450"/>
      <c r="M44" s="450"/>
      <c r="N44" s="450"/>
      <c r="O44" s="441"/>
      <c r="P44" s="442"/>
      <c r="Q44" s="442"/>
      <c r="R44" s="443"/>
      <c r="S44" s="95"/>
    </row>
    <row r="45" spans="1:19" ht="13.5" thickBot="1" x14ac:dyDescent="0.25">
      <c r="A45" s="455" t="s">
        <v>156</v>
      </c>
      <c r="B45" s="456"/>
      <c r="C45" s="456"/>
      <c r="D45" s="456"/>
      <c r="E45" s="456"/>
      <c r="F45" s="456"/>
      <c r="G45" s="211">
        <f>SUM(G40:G44)</f>
        <v>0</v>
      </c>
      <c r="H45" s="97"/>
      <c r="I45" s="455" t="s">
        <v>160</v>
      </c>
      <c r="J45" s="456"/>
      <c r="K45" s="456"/>
      <c r="L45" s="456"/>
      <c r="M45" s="456"/>
      <c r="N45" s="456"/>
      <c r="O45" s="456"/>
      <c r="P45" s="456"/>
      <c r="Q45" s="456"/>
      <c r="R45" s="457"/>
      <c r="S45" s="96">
        <f>SUM(S40:S44)</f>
        <v>0</v>
      </c>
    </row>
    <row r="46" spans="1:19" ht="13.5" thickBot="1" x14ac:dyDescent="0.25">
      <c r="A46" s="97"/>
      <c r="B46" s="97"/>
      <c r="C46" s="97"/>
      <c r="D46" s="171"/>
      <c r="E46" s="97"/>
      <c r="F46" s="97"/>
      <c r="G46" s="97"/>
      <c r="H46" s="97"/>
      <c r="I46" s="97"/>
      <c r="J46" s="97"/>
      <c r="K46" s="97"/>
      <c r="L46" s="97"/>
      <c r="M46" s="97"/>
      <c r="N46" s="97"/>
      <c r="O46" s="97"/>
      <c r="P46" s="97"/>
      <c r="Q46" s="97"/>
      <c r="R46" s="97"/>
      <c r="S46" s="97"/>
    </row>
    <row r="47" spans="1:19" ht="13.5" thickBot="1" x14ac:dyDescent="0.25">
      <c r="A47" s="447" t="s">
        <v>245</v>
      </c>
      <c r="B47" s="448"/>
      <c r="C47" s="448"/>
      <c r="D47" s="448"/>
      <c r="E47" s="448"/>
      <c r="F47" s="448"/>
      <c r="G47" s="449"/>
      <c r="H47" s="97"/>
      <c r="I47" s="402" t="s">
        <v>246</v>
      </c>
      <c r="J47" s="403"/>
      <c r="K47" s="403"/>
      <c r="L47" s="403"/>
      <c r="M47" s="403"/>
      <c r="N47" s="403"/>
      <c r="O47" s="403"/>
      <c r="P47" s="403"/>
      <c r="Q47" s="403"/>
      <c r="R47" s="403"/>
      <c r="S47" s="404"/>
    </row>
    <row r="48" spans="1:19" ht="13.5" thickBot="1" x14ac:dyDescent="0.25">
      <c r="A48" s="204" t="s">
        <v>25</v>
      </c>
      <c r="B48" s="396" t="s">
        <v>121</v>
      </c>
      <c r="C48" s="396"/>
      <c r="D48" s="396"/>
      <c r="E48" s="396" t="s">
        <v>174</v>
      </c>
      <c r="F48" s="396"/>
      <c r="G48" s="210" t="s">
        <v>155</v>
      </c>
      <c r="H48" s="97"/>
      <c r="I48" s="92" t="s">
        <v>25</v>
      </c>
      <c r="J48" s="400" t="s">
        <v>121</v>
      </c>
      <c r="K48" s="396"/>
      <c r="L48" s="396"/>
      <c r="M48" s="396"/>
      <c r="N48" s="444"/>
      <c r="O48" s="451" t="s">
        <v>154</v>
      </c>
      <c r="P48" s="452"/>
      <c r="Q48" s="452"/>
      <c r="R48" s="453"/>
      <c r="S48" s="92" t="s">
        <v>159</v>
      </c>
    </row>
    <row r="49" spans="1:19" x14ac:dyDescent="0.2">
      <c r="A49" s="172">
        <v>1</v>
      </c>
      <c r="B49" s="450"/>
      <c r="C49" s="450"/>
      <c r="D49" s="450"/>
      <c r="E49" s="464"/>
      <c r="F49" s="464"/>
      <c r="G49" s="98"/>
      <c r="H49" s="97"/>
      <c r="I49" s="172">
        <v>1</v>
      </c>
      <c r="J49" s="450"/>
      <c r="K49" s="450"/>
      <c r="L49" s="450"/>
      <c r="M49" s="450"/>
      <c r="N49" s="450"/>
      <c r="O49" s="461"/>
      <c r="P49" s="462"/>
      <c r="Q49" s="462"/>
      <c r="R49" s="463"/>
      <c r="S49" s="98"/>
    </row>
    <row r="50" spans="1:19" x14ac:dyDescent="0.2">
      <c r="A50" s="173">
        <v>2</v>
      </c>
      <c r="B50" s="450"/>
      <c r="C50" s="450"/>
      <c r="D50" s="450"/>
      <c r="E50" s="465"/>
      <c r="F50" s="465"/>
      <c r="G50" s="99"/>
      <c r="H50" s="97"/>
      <c r="I50" s="173">
        <v>2</v>
      </c>
      <c r="J50" s="450"/>
      <c r="K50" s="450"/>
      <c r="L50" s="450"/>
      <c r="M50" s="450"/>
      <c r="N50" s="450"/>
      <c r="O50" s="469"/>
      <c r="P50" s="470"/>
      <c r="Q50" s="470"/>
      <c r="R50" s="471"/>
      <c r="S50" s="99"/>
    </row>
    <row r="51" spans="1:19" x14ac:dyDescent="0.2">
      <c r="A51" s="173">
        <v>3</v>
      </c>
      <c r="B51" s="450"/>
      <c r="C51" s="450"/>
      <c r="D51" s="450"/>
      <c r="E51" s="465"/>
      <c r="F51" s="465"/>
      <c r="G51" s="99"/>
      <c r="H51" s="97"/>
      <c r="I51" s="173">
        <v>3</v>
      </c>
      <c r="J51" s="450"/>
      <c r="K51" s="450"/>
      <c r="L51" s="450"/>
      <c r="M51" s="450"/>
      <c r="N51" s="450"/>
      <c r="O51" s="469"/>
      <c r="P51" s="470"/>
      <c r="Q51" s="470"/>
      <c r="R51" s="471"/>
      <c r="S51" s="99"/>
    </row>
    <row r="52" spans="1:19" x14ac:dyDescent="0.2">
      <c r="A52" s="173">
        <v>4</v>
      </c>
      <c r="B52" s="450"/>
      <c r="C52" s="450"/>
      <c r="D52" s="450"/>
      <c r="E52" s="465"/>
      <c r="F52" s="465"/>
      <c r="G52" s="99"/>
      <c r="H52" s="97"/>
      <c r="I52" s="173">
        <v>4</v>
      </c>
      <c r="J52" s="450"/>
      <c r="K52" s="450"/>
      <c r="L52" s="450"/>
      <c r="M52" s="450"/>
      <c r="N52" s="450"/>
      <c r="O52" s="469"/>
      <c r="P52" s="470"/>
      <c r="Q52" s="470"/>
      <c r="R52" s="471"/>
      <c r="S52" s="99"/>
    </row>
    <row r="53" spans="1:19" ht="13.5" thickBot="1" x14ac:dyDescent="0.25">
      <c r="A53" s="170">
        <v>5</v>
      </c>
      <c r="B53" s="450"/>
      <c r="C53" s="450"/>
      <c r="D53" s="450"/>
      <c r="E53" s="472"/>
      <c r="F53" s="472"/>
      <c r="G53" s="95"/>
      <c r="H53" s="97"/>
      <c r="I53" s="170">
        <v>5</v>
      </c>
      <c r="J53" s="450"/>
      <c r="K53" s="450"/>
      <c r="L53" s="450"/>
      <c r="M53" s="450"/>
      <c r="N53" s="450"/>
      <c r="O53" s="466"/>
      <c r="P53" s="467"/>
      <c r="Q53" s="467"/>
      <c r="R53" s="468"/>
      <c r="S53" s="95"/>
    </row>
    <row r="54" spans="1:19" ht="13.5" thickBot="1" x14ac:dyDescent="0.25">
      <c r="A54" s="455" t="s">
        <v>182</v>
      </c>
      <c r="B54" s="456"/>
      <c r="C54" s="456"/>
      <c r="D54" s="456"/>
      <c r="E54" s="456"/>
      <c r="F54" s="456"/>
      <c r="G54" s="211">
        <f>IF(SUM(G49:G53)&gt;40,40,SUM(G49:G53))</f>
        <v>0</v>
      </c>
      <c r="H54" s="97"/>
      <c r="I54" s="455" t="s">
        <v>181</v>
      </c>
      <c r="J54" s="456"/>
      <c r="K54" s="456"/>
      <c r="L54" s="456"/>
      <c r="M54" s="456"/>
      <c r="N54" s="456"/>
      <c r="O54" s="456"/>
      <c r="P54" s="456"/>
      <c r="Q54" s="456"/>
      <c r="R54" s="457"/>
      <c r="S54" s="96">
        <f>IF(SUM(S49:S53)&gt;30,30,SUM(S49:S53))</f>
        <v>0</v>
      </c>
    </row>
    <row r="55" spans="1:19" ht="13.5" thickBot="1" x14ac:dyDescent="0.25">
      <c r="A55" s="209"/>
      <c r="B55" s="209"/>
      <c r="C55" s="209"/>
      <c r="D55" s="209"/>
      <c r="E55" s="209"/>
      <c r="F55" s="209"/>
      <c r="G55" s="100"/>
      <c r="H55" s="97"/>
      <c r="I55" s="209"/>
      <c r="J55" s="209"/>
      <c r="K55" s="209"/>
      <c r="L55" s="209"/>
      <c r="M55" s="209"/>
      <c r="N55" s="209"/>
      <c r="O55" s="209"/>
      <c r="P55" s="209"/>
      <c r="Q55" s="209"/>
      <c r="R55" s="209"/>
      <c r="S55" s="100"/>
    </row>
    <row r="56" spans="1:19" ht="13.5" thickBot="1" x14ac:dyDescent="0.25">
      <c r="A56" s="447" t="s">
        <v>190</v>
      </c>
      <c r="B56" s="448"/>
      <c r="C56" s="448"/>
      <c r="D56" s="448"/>
      <c r="E56" s="448"/>
      <c r="F56" s="448"/>
      <c r="G56" s="449"/>
      <c r="H56" s="97"/>
      <c r="I56" s="402" t="s">
        <v>254</v>
      </c>
      <c r="J56" s="403"/>
      <c r="K56" s="403"/>
      <c r="L56" s="403"/>
      <c r="M56" s="403"/>
      <c r="N56" s="403"/>
      <c r="O56" s="403"/>
      <c r="P56" s="403"/>
      <c r="Q56" s="403"/>
      <c r="R56" s="403"/>
      <c r="S56" s="404"/>
    </row>
    <row r="57" spans="1:19" ht="13.5" thickBot="1" x14ac:dyDescent="0.25">
      <c r="A57" s="204" t="s">
        <v>25</v>
      </c>
      <c r="B57" s="396" t="s">
        <v>121</v>
      </c>
      <c r="C57" s="396"/>
      <c r="D57" s="396"/>
      <c r="E57" s="396" t="s">
        <v>196</v>
      </c>
      <c r="F57" s="396"/>
      <c r="G57" s="210" t="s">
        <v>155</v>
      </c>
      <c r="H57" s="97"/>
      <c r="I57" s="92" t="s">
        <v>25</v>
      </c>
      <c r="J57" s="400" t="s">
        <v>210</v>
      </c>
      <c r="K57" s="396"/>
      <c r="L57" s="396"/>
      <c r="M57" s="396"/>
      <c r="N57" s="444"/>
      <c r="O57" s="451" t="s">
        <v>215</v>
      </c>
      <c r="P57" s="452"/>
      <c r="Q57" s="452"/>
      <c r="R57" s="453"/>
      <c r="S57" s="92" t="s">
        <v>159</v>
      </c>
    </row>
    <row r="58" spans="1:19" ht="21.95" customHeight="1" x14ac:dyDescent="0.2">
      <c r="A58" s="172">
        <v>1</v>
      </c>
      <c r="B58" s="450"/>
      <c r="C58" s="450"/>
      <c r="D58" s="450"/>
      <c r="E58" s="454"/>
      <c r="F58" s="454"/>
      <c r="G58" s="98"/>
      <c r="H58" s="97"/>
      <c r="I58" s="172">
        <v>1</v>
      </c>
      <c r="J58" s="450"/>
      <c r="K58" s="450"/>
      <c r="L58" s="450"/>
      <c r="M58" s="450"/>
      <c r="N58" s="450"/>
      <c r="O58" s="473"/>
      <c r="P58" s="474"/>
      <c r="Q58" s="474"/>
      <c r="R58" s="475"/>
      <c r="S58" s="98"/>
    </row>
    <row r="59" spans="1:19" ht="21.95" customHeight="1" thickBot="1" x14ac:dyDescent="0.25">
      <c r="A59" s="173">
        <v>2</v>
      </c>
      <c r="B59" s="450"/>
      <c r="C59" s="450"/>
      <c r="D59" s="450"/>
      <c r="E59" s="476"/>
      <c r="F59" s="477"/>
      <c r="G59" s="98"/>
      <c r="H59" s="97"/>
      <c r="I59" s="173">
        <v>2</v>
      </c>
      <c r="J59" s="450"/>
      <c r="K59" s="450"/>
      <c r="L59" s="450"/>
      <c r="M59" s="450"/>
      <c r="N59" s="450"/>
      <c r="O59" s="438"/>
      <c r="P59" s="439"/>
      <c r="Q59" s="439"/>
      <c r="R59" s="440"/>
      <c r="S59" s="99"/>
    </row>
    <row r="60" spans="1:19" ht="13.5" thickBot="1" x14ac:dyDescent="0.25">
      <c r="A60" s="455" t="s">
        <v>201</v>
      </c>
      <c r="B60" s="456"/>
      <c r="C60" s="456"/>
      <c r="D60" s="456"/>
      <c r="E60" s="456"/>
      <c r="F60" s="456"/>
      <c r="G60" s="211">
        <f>SUM(G58:G59)</f>
        <v>0</v>
      </c>
      <c r="H60" s="97"/>
      <c r="I60" s="455" t="s">
        <v>216</v>
      </c>
      <c r="J60" s="456"/>
      <c r="K60" s="456"/>
      <c r="L60" s="456"/>
      <c r="M60" s="456"/>
      <c r="N60" s="456"/>
      <c r="O60" s="456"/>
      <c r="P60" s="456"/>
      <c r="Q60" s="456"/>
      <c r="R60" s="457"/>
      <c r="S60" s="96">
        <f>SUM(S58:S59)</f>
        <v>0</v>
      </c>
    </row>
    <row r="61" spans="1:19" ht="13.5" thickBot="1" x14ac:dyDescent="0.25">
      <c r="A61" s="209"/>
      <c r="B61" s="209"/>
      <c r="C61" s="209"/>
      <c r="D61" s="209"/>
      <c r="E61" s="209"/>
      <c r="F61" s="209"/>
      <c r="G61" s="100"/>
      <c r="H61" s="97"/>
      <c r="I61" s="97"/>
      <c r="J61" s="97"/>
      <c r="K61" s="97"/>
      <c r="L61" s="97"/>
      <c r="M61" s="97"/>
      <c r="N61" s="97"/>
      <c r="O61" s="97"/>
      <c r="P61" s="97"/>
      <c r="Q61" s="97"/>
      <c r="R61" s="97"/>
      <c r="S61" s="97"/>
    </row>
    <row r="62" spans="1:19" ht="13.5" thickBot="1" x14ac:dyDescent="0.25">
      <c r="A62" s="447" t="s">
        <v>247</v>
      </c>
      <c r="B62" s="448"/>
      <c r="C62" s="448"/>
      <c r="D62" s="448"/>
      <c r="E62" s="448"/>
      <c r="F62" s="448"/>
      <c r="G62" s="449"/>
      <c r="H62" s="97"/>
      <c r="I62" s="402" t="s">
        <v>248</v>
      </c>
      <c r="J62" s="403"/>
      <c r="K62" s="403"/>
      <c r="L62" s="403"/>
      <c r="M62" s="403"/>
      <c r="N62" s="403"/>
      <c r="O62" s="403"/>
      <c r="P62" s="403"/>
      <c r="Q62" s="403"/>
      <c r="R62" s="403"/>
      <c r="S62" s="404"/>
    </row>
    <row r="63" spans="1:19" ht="13.5" thickBot="1" x14ac:dyDescent="0.25">
      <c r="A63" s="204" t="s">
        <v>25</v>
      </c>
      <c r="B63" s="396" t="s">
        <v>113</v>
      </c>
      <c r="C63" s="396"/>
      <c r="D63" s="396"/>
      <c r="E63" s="396" t="s">
        <v>183</v>
      </c>
      <c r="F63" s="396"/>
      <c r="G63" s="210" t="s">
        <v>155</v>
      </c>
      <c r="H63" s="97"/>
      <c r="I63" s="92" t="s">
        <v>25</v>
      </c>
      <c r="J63" s="400" t="s">
        <v>188</v>
      </c>
      <c r="K63" s="396"/>
      <c r="L63" s="396"/>
      <c r="M63" s="396"/>
      <c r="N63" s="444"/>
      <c r="O63" s="451" t="s">
        <v>154</v>
      </c>
      <c r="P63" s="452"/>
      <c r="Q63" s="452"/>
      <c r="R63" s="453"/>
      <c r="S63" s="92" t="s">
        <v>159</v>
      </c>
    </row>
    <row r="64" spans="1:19" ht="20.100000000000001" customHeight="1" x14ac:dyDescent="0.2">
      <c r="A64" s="172">
        <v>1</v>
      </c>
      <c r="B64" s="450"/>
      <c r="C64" s="450"/>
      <c r="D64" s="450"/>
      <c r="E64" s="454"/>
      <c r="F64" s="454"/>
      <c r="G64" s="98"/>
      <c r="H64" s="97"/>
      <c r="I64" s="172">
        <v>1</v>
      </c>
      <c r="J64" s="450"/>
      <c r="K64" s="450"/>
      <c r="L64" s="450"/>
      <c r="M64" s="450"/>
      <c r="N64" s="450"/>
      <c r="O64" s="473"/>
      <c r="P64" s="474"/>
      <c r="Q64" s="474"/>
      <c r="R64" s="475"/>
      <c r="S64" s="98"/>
    </row>
    <row r="65" spans="1:19" ht="20.100000000000001" customHeight="1" x14ac:dyDescent="0.2">
      <c r="A65" s="173">
        <v>2</v>
      </c>
      <c r="B65" s="450"/>
      <c r="C65" s="450"/>
      <c r="D65" s="450"/>
      <c r="E65" s="436"/>
      <c r="F65" s="436"/>
      <c r="G65" s="99"/>
      <c r="H65" s="97"/>
      <c r="I65" s="173">
        <v>2</v>
      </c>
      <c r="J65" s="450"/>
      <c r="K65" s="450"/>
      <c r="L65" s="450"/>
      <c r="M65" s="450"/>
      <c r="N65" s="450"/>
      <c r="O65" s="438"/>
      <c r="P65" s="439"/>
      <c r="Q65" s="439"/>
      <c r="R65" s="440"/>
      <c r="S65" s="99"/>
    </row>
    <row r="66" spans="1:19" ht="20.100000000000001" customHeight="1" x14ac:dyDescent="0.2">
      <c r="A66" s="173">
        <v>3</v>
      </c>
      <c r="B66" s="450"/>
      <c r="C66" s="450"/>
      <c r="D66" s="450"/>
      <c r="E66" s="436"/>
      <c r="F66" s="436"/>
      <c r="G66" s="99"/>
      <c r="H66" s="97"/>
      <c r="I66" s="173">
        <v>3</v>
      </c>
      <c r="J66" s="450"/>
      <c r="K66" s="450"/>
      <c r="L66" s="450"/>
      <c r="M66" s="450"/>
      <c r="N66" s="450"/>
      <c r="O66" s="438"/>
      <c r="P66" s="439"/>
      <c r="Q66" s="439"/>
      <c r="R66" s="440"/>
      <c r="S66" s="99"/>
    </row>
    <row r="67" spans="1:19" ht="20.100000000000001" customHeight="1" x14ac:dyDescent="0.2">
      <c r="A67" s="173">
        <v>4</v>
      </c>
      <c r="B67" s="450"/>
      <c r="C67" s="450"/>
      <c r="D67" s="450"/>
      <c r="E67" s="436"/>
      <c r="F67" s="436"/>
      <c r="G67" s="99"/>
      <c r="H67" s="97"/>
      <c r="I67" s="173">
        <v>4</v>
      </c>
      <c r="J67" s="450"/>
      <c r="K67" s="450"/>
      <c r="L67" s="450"/>
      <c r="M67" s="450"/>
      <c r="N67" s="450"/>
      <c r="O67" s="438"/>
      <c r="P67" s="439"/>
      <c r="Q67" s="439"/>
      <c r="R67" s="440"/>
      <c r="S67" s="99"/>
    </row>
    <row r="68" spans="1:19" ht="20.100000000000001" customHeight="1" thickBot="1" x14ac:dyDescent="0.25">
      <c r="A68" s="170">
        <v>5</v>
      </c>
      <c r="B68" s="450"/>
      <c r="C68" s="450"/>
      <c r="D68" s="450"/>
      <c r="E68" s="437"/>
      <c r="F68" s="437"/>
      <c r="G68" s="95"/>
      <c r="H68" s="97"/>
      <c r="I68" s="170">
        <v>5</v>
      </c>
      <c r="J68" s="450"/>
      <c r="K68" s="450"/>
      <c r="L68" s="450"/>
      <c r="M68" s="450"/>
      <c r="N68" s="450"/>
      <c r="O68" s="441"/>
      <c r="P68" s="442"/>
      <c r="Q68" s="442"/>
      <c r="R68" s="443"/>
      <c r="S68" s="95"/>
    </row>
    <row r="69" spans="1:19" ht="13.5" thickBot="1" x14ac:dyDescent="0.25">
      <c r="A69" s="455" t="s">
        <v>184</v>
      </c>
      <c r="B69" s="456"/>
      <c r="C69" s="456"/>
      <c r="D69" s="456"/>
      <c r="E69" s="456"/>
      <c r="F69" s="456"/>
      <c r="G69" s="211">
        <f>IF(SUM(G64:G68)&gt;90,90,SUM(G64:G68))</f>
        <v>0</v>
      </c>
      <c r="H69" s="97"/>
      <c r="I69" s="455" t="s">
        <v>189</v>
      </c>
      <c r="J69" s="456"/>
      <c r="K69" s="456"/>
      <c r="L69" s="456"/>
      <c r="M69" s="456"/>
      <c r="N69" s="456"/>
      <c r="O69" s="456"/>
      <c r="P69" s="456"/>
      <c r="Q69" s="456"/>
      <c r="R69" s="457"/>
      <c r="S69" s="96">
        <f>IF(SUM(S64:S68)&gt;15,15,SUM(S64:S68))</f>
        <v>0</v>
      </c>
    </row>
    <row r="70" spans="1:19" ht="13.5" thickBot="1" x14ac:dyDescent="0.25">
      <c r="A70" s="97"/>
      <c r="B70" s="97"/>
      <c r="C70" s="97"/>
      <c r="D70" s="171"/>
      <c r="E70" s="97"/>
      <c r="F70" s="97"/>
      <c r="G70" s="97"/>
      <c r="H70" s="97"/>
      <c r="I70" s="97"/>
      <c r="J70" s="97"/>
      <c r="K70" s="97"/>
      <c r="L70" s="97"/>
      <c r="M70" s="97"/>
      <c r="N70" s="97"/>
      <c r="O70" s="97"/>
      <c r="P70" s="97"/>
      <c r="Q70" s="97"/>
      <c r="R70" s="97"/>
      <c r="S70" s="97"/>
    </row>
    <row r="71" spans="1:19" ht="13.5" thickBot="1" x14ac:dyDescent="0.25">
      <c r="A71" s="447" t="s">
        <v>217</v>
      </c>
      <c r="B71" s="448"/>
      <c r="C71" s="448"/>
      <c r="D71" s="448"/>
      <c r="E71" s="448"/>
      <c r="F71" s="448"/>
      <c r="G71" s="449"/>
      <c r="H71" s="97"/>
      <c r="I71" s="402" t="s">
        <v>249</v>
      </c>
      <c r="J71" s="403"/>
      <c r="K71" s="403"/>
      <c r="L71" s="403"/>
      <c r="M71" s="403"/>
      <c r="N71" s="403"/>
      <c r="O71" s="403"/>
      <c r="P71" s="403"/>
      <c r="Q71" s="403"/>
      <c r="R71" s="403"/>
      <c r="S71" s="404"/>
    </row>
    <row r="72" spans="1:19" ht="13.5" thickBot="1" x14ac:dyDescent="0.25">
      <c r="A72" s="204" t="s">
        <v>25</v>
      </c>
      <c r="B72" s="396" t="s">
        <v>121</v>
      </c>
      <c r="C72" s="396"/>
      <c r="D72" s="396"/>
      <c r="E72" s="396" t="s">
        <v>225</v>
      </c>
      <c r="F72" s="396"/>
      <c r="G72" s="210" t="s">
        <v>155</v>
      </c>
      <c r="H72" s="97"/>
      <c r="I72" s="92" t="s">
        <v>25</v>
      </c>
      <c r="J72" s="400" t="s">
        <v>121</v>
      </c>
      <c r="K72" s="396"/>
      <c r="L72" s="396"/>
      <c r="M72" s="396"/>
      <c r="N72" s="444"/>
      <c r="O72" s="451" t="s">
        <v>151</v>
      </c>
      <c r="P72" s="452"/>
      <c r="Q72" s="452"/>
      <c r="R72" s="453"/>
      <c r="S72" s="92" t="s">
        <v>159</v>
      </c>
    </row>
    <row r="73" spans="1:19" ht="20.100000000000001" customHeight="1" x14ac:dyDescent="0.2">
      <c r="A73" s="172">
        <v>1</v>
      </c>
      <c r="B73" s="450"/>
      <c r="C73" s="450"/>
      <c r="D73" s="450"/>
      <c r="E73" s="454"/>
      <c r="F73" s="454"/>
      <c r="G73" s="98"/>
      <c r="H73" s="97"/>
      <c r="I73" s="172">
        <v>1</v>
      </c>
      <c r="J73" s="450"/>
      <c r="K73" s="450"/>
      <c r="L73" s="450"/>
      <c r="M73" s="450"/>
      <c r="N73" s="450"/>
      <c r="O73" s="473"/>
      <c r="P73" s="474"/>
      <c r="Q73" s="474"/>
      <c r="R73" s="475"/>
      <c r="S73" s="98"/>
    </row>
    <row r="74" spans="1:19" ht="20.100000000000001" customHeight="1" x14ac:dyDescent="0.2">
      <c r="A74" s="173">
        <v>2</v>
      </c>
      <c r="B74" s="450"/>
      <c r="C74" s="450"/>
      <c r="D74" s="450"/>
      <c r="E74" s="436"/>
      <c r="F74" s="436"/>
      <c r="G74" s="99"/>
      <c r="H74" s="97"/>
      <c r="I74" s="173">
        <v>2</v>
      </c>
      <c r="J74" s="450"/>
      <c r="K74" s="450"/>
      <c r="L74" s="450"/>
      <c r="M74" s="450"/>
      <c r="N74" s="450"/>
      <c r="O74" s="438"/>
      <c r="P74" s="439"/>
      <c r="Q74" s="439"/>
      <c r="R74" s="440"/>
      <c r="S74" s="99"/>
    </row>
    <row r="75" spans="1:19" ht="20.100000000000001" customHeight="1" x14ac:dyDescent="0.2">
      <c r="A75" s="173">
        <v>3</v>
      </c>
      <c r="B75" s="450"/>
      <c r="C75" s="450"/>
      <c r="D75" s="450"/>
      <c r="E75" s="436"/>
      <c r="F75" s="436"/>
      <c r="G75" s="99"/>
      <c r="H75" s="97"/>
      <c r="I75" s="173">
        <v>3</v>
      </c>
      <c r="J75" s="450"/>
      <c r="K75" s="450"/>
      <c r="L75" s="450"/>
      <c r="M75" s="450"/>
      <c r="N75" s="450"/>
      <c r="O75" s="438"/>
      <c r="P75" s="439"/>
      <c r="Q75" s="439"/>
      <c r="R75" s="440"/>
      <c r="S75" s="99"/>
    </row>
    <row r="76" spans="1:19" ht="20.100000000000001" customHeight="1" x14ac:dyDescent="0.2">
      <c r="A76" s="173">
        <v>4</v>
      </c>
      <c r="B76" s="450"/>
      <c r="C76" s="450"/>
      <c r="D76" s="450"/>
      <c r="E76" s="436"/>
      <c r="F76" s="436"/>
      <c r="G76" s="99"/>
      <c r="H76" s="97"/>
      <c r="I76" s="173">
        <v>4</v>
      </c>
      <c r="J76" s="450"/>
      <c r="K76" s="450"/>
      <c r="L76" s="450"/>
      <c r="M76" s="450"/>
      <c r="N76" s="450"/>
      <c r="O76" s="438"/>
      <c r="P76" s="439"/>
      <c r="Q76" s="439"/>
      <c r="R76" s="440"/>
      <c r="S76" s="99"/>
    </row>
    <row r="77" spans="1:19" ht="20.100000000000001" customHeight="1" thickBot="1" x14ac:dyDescent="0.25">
      <c r="A77" s="170">
        <v>5</v>
      </c>
      <c r="B77" s="450"/>
      <c r="C77" s="450"/>
      <c r="D77" s="450"/>
      <c r="E77" s="437"/>
      <c r="F77" s="437"/>
      <c r="G77" s="95"/>
      <c r="H77" s="97"/>
      <c r="I77" s="170">
        <v>5</v>
      </c>
      <c r="J77" s="450"/>
      <c r="K77" s="450"/>
      <c r="L77" s="450"/>
      <c r="M77" s="450"/>
      <c r="N77" s="450"/>
      <c r="O77" s="441"/>
      <c r="P77" s="442"/>
      <c r="Q77" s="442"/>
      <c r="R77" s="443"/>
      <c r="S77" s="95"/>
    </row>
    <row r="78" spans="1:19" ht="13.5" thickBot="1" x14ac:dyDescent="0.25">
      <c r="A78" s="455" t="s">
        <v>226</v>
      </c>
      <c r="B78" s="456"/>
      <c r="C78" s="456"/>
      <c r="D78" s="456"/>
      <c r="E78" s="456"/>
      <c r="F78" s="456"/>
      <c r="G78" s="211">
        <f>+SUM(G73:G77)</f>
        <v>0</v>
      </c>
      <c r="H78" s="97"/>
      <c r="I78" s="455" t="s">
        <v>189</v>
      </c>
      <c r="J78" s="456"/>
      <c r="K78" s="456"/>
      <c r="L78" s="456"/>
      <c r="M78" s="456"/>
      <c r="N78" s="456"/>
      <c r="O78" s="456"/>
      <c r="P78" s="456"/>
      <c r="Q78" s="456"/>
      <c r="R78" s="457"/>
      <c r="S78" s="96">
        <f>IF(SUM(S73:S77)&gt;45,45,SUM(S73:S77))</f>
        <v>0</v>
      </c>
    </row>
    <row r="79" spans="1:19" ht="13.5" thickBot="1" x14ac:dyDescent="0.25">
      <c r="A79" s="97"/>
      <c r="B79" s="97"/>
      <c r="C79" s="97"/>
      <c r="D79" s="171"/>
      <c r="E79" s="97"/>
      <c r="F79" s="97"/>
      <c r="G79" s="97"/>
      <c r="H79" s="97"/>
      <c r="I79" s="97"/>
      <c r="J79" s="97"/>
      <c r="K79" s="97"/>
      <c r="L79" s="97"/>
      <c r="M79" s="97"/>
      <c r="N79" s="97"/>
      <c r="O79" s="97"/>
      <c r="P79" s="97"/>
      <c r="Q79" s="97"/>
      <c r="R79" s="97"/>
      <c r="S79" s="97"/>
    </row>
    <row r="80" spans="1:19" ht="13.5" thickBot="1" x14ac:dyDescent="0.25">
      <c r="A80" s="447" t="s">
        <v>14</v>
      </c>
      <c r="B80" s="448"/>
      <c r="C80" s="448"/>
      <c r="D80" s="448"/>
      <c r="E80" s="448"/>
      <c r="F80" s="448"/>
      <c r="G80" s="449"/>
      <c r="H80" s="97"/>
      <c r="I80" s="402" t="s">
        <v>30</v>
      </c>
      <c r="J80" s="403"/>
      <c r="K80" s="403"/>
      <c r="L80" s="403"/>
      <c r="M80" s="403"/>
      <c r="N80" s="403"/>
      <c r="O80" s="403"/>
      <c r="P80" s="403"/>
      <c r="Q80" s="403"/>
      <c r="R80" s="403"/>
      <c r="S80" s="404"/>
    </row>
    <row r="81" spans="1:19" ht="13.5" thickBot="1" x14ac:dyDescent="0.25">
      <c r="A81" s="204" t="s">
        <v>25</v>
      </c>
      <c r="B81" s="401" t="s">
        <v>151</v>
      </c>
      <c r="C81" s="479"/>
      <c r="D81" s="479"/>
      <c r="E81" s="479"/>
      <c r="F81" s="480"/>
      <c r="G81" s="210" t="s">
        <v>155</v>
      </c>
      <c r="H81" s="97"/>
      <c r="I81" s="92" t="s">
        <v>25</v>
      </c>
      <c r="J81" s="400" t="s">
        <v>233</v>
      </c>
      <c r="K81" s="396"/>
      <c r="L81" s="396"/>
      <c r="M81" s="396"/>
      <c r="N81" s="444"/>
      <c r="O81" s="451" t="s">
        <v>234</v>
      </c>
      <c r="P81" s="452"/>
      <c r="Q81" s="452"/>
      <c r="R81" s="453"/>
      <c r="S81" s="92" t="s">
        <v>159</v>
      </c>
    </row>
    <row r="82" spans="1:19" ht="21.95" customHeight="1" x14ac:dyDescent="0.2">
      <c r="A82" s="172">
        <v>1</v>
      </c>
      <c r="B82" s="481"/>
      <c r="C82" s="482"/>
      <c r="D82" s="482"/>
      <c r="E82" s="482"/>
      <c r="F82" s="483"/>
      <c r="G82" s="98"/>
      <c r="H82" s="97"/>
      <c r="I82" s="172">
        <v>1</v>
      </c>
      <c r="J82" s="450"/>
      <c r="K82" s="450"/>
      <c r="L82" s="450"/>
      <c r="M82" s="450"/>
      <c r="N82" s="450"/>
      <c r="O82" s="473"/>
      <c r="P82" s="474"/>
      <c r="Q82" s="474"/>
      <c r="R82" s="475"/>
      <c r="S82" s="98"/>
    </row>
    <row r="83" spans="1:19" ht="21.95" customHeight="1" thickBot="1" x14ac:dyDescent="0.25">
      <c r="A83" s="173">
        <v>2</v>
      </c>
      <c r="B83" s="484"/>
      <c r="C83" s="485"/>
      <c r="D83" s="485"/>
      <c r="E83" s="485"/>
      <c r="F83" s="486"/>
      <c r="G83" s="99"/>
      <c r="H83" s="97"/>
      <c r="I83" s="173">
        <v>2</v>
      </c>
      <c r="J83" s="478"/>
      <c r="K83" s="478"/>
      <c r="L83" s="478"/>
      <c r="M83" s="478"/>
      <c r="N83" s="478"/>
      <c r="O83" s="438"/>
      <c r="P83" s="439"/>
      <c r="Q83" s="439"/>
      <c r="R83" s="440"/>
      <c r="S83" s="99"/>
    </row>
    <row r="84" spans="1:19" ht="21.95" customHeight="1" thickBot="1" x14ac:dyDescent="0.25">
      <c r="A84" s="455" t="s">
        <v>232</v>
      </c>
      <c r="B84" s="456"/>
      <c r="C84" s="456"/>
      <c r="D84" s="456"/>
      <c r="E84" s="456"/>
      <c r="F84" s="456"/>
      <c r="G84" s="211">
        <f>SUM(G82:G83)</f>
        <v>0</v>
      </c>
      <c r="I84" s="137">
        <v>3</v>
      </c>
      <c r="J84" s="478"/>
      <c r="K84" s="478"/>
      <c r="L84" s="478"/>
      <c r="M84" s="478"/>
      <c r="N84" s="478"/>
      <c r="O84" s="438"/>
      <c r="P84" s="439"/>
      <c r="Q84" s="439"/>
      <c r="R84" s="440"/>
      <c r="S84" s="94"/>
    </row>
    <row r="85" spans="1:19" ht="21.95" customHeight="1" x14ac:dyDescent="0.2">
      <c r="A85" s="487"/>
      <c r="B85" s="487"/>
      <c r="C85" s="487"/>
      <c r="D85" s="487"/>
      <c r="E85" s="487"/>
      <c r="F85" s="487"/>
      <c r="G85" s="487"/>
      <c r="I85" s="137">
        <v>4</v>
      </c>
      <c r="J85" s="478"/>
      <c r="K85" s="478"/>
      <c r="L85" s="478"/>
      <c r="M85" s="478"/>
      <c r="N85" s="478"/>
      <c r="O85" s="438"/>
      <c r="P85" s="439"/>
      <c r="Q85" s="439"/>
      <c r="R85" s="440"/>
      <c r="S85" s="94"/>
    </row>
    <row r="86" spans="1:19" ht="21.95" customHeight="1" x14ac:dyDescent="0.2">
      <c r="A86" s="488"/>
      <c r="B86" s="488"/>
      <c r="C86" s="488"/>
      <c r="D86" s="488"/>
      <c r="E86" s="488"/>
      <c r="F86" s="488"/>
      <c r="G86" s="488"/>
      <c r="I86" s="174">
        <v>5</v>
      </c>
      <c r="J86" s="498"/>
      <c r="K86" s="498"/>
      <c r="L86" s="498"/>
      <c r="M86" s="498"/>
      <c r="N86" s="498"/>
      <c r="O86" s="441"/>
      <c r="P86" s="442"/>
      <c r="Q86" s="442"/>
      <c r="R86" s="443"/>
      <c r="S86" s="101"/>
    </row>
    <row r="87" spans="1:19" ht="21.95" customHeight="1" x14ac:dyDescent="0.2">
      <c r="A87" s="488"/>
      <c r="B87" s="488"/>
      <c r="C87" s="488"/>
      <c r="D87" s="488"/>
      <c r="E87" s="488"/>
      <c r="F87" s="488"/>
      <c r="G87" s="488"/>
      <c r="I87" s="174">
        <v>6</v>
      </c>
      <c r="J87" s="498"/>
      <c r="K87" s="498"/>
      <c r="L87" s="498"/>
      <c r="M87" s="498"/>
      <c r="N87" s="498"/>
      <c r="O87" s="441"/>
      <c r="P87" s="442"/>
      <c r="Q87" s="442"/>
      <c r="R87" s="443"/>
      <c r="S87" s="101"/>
    </row>
    <row r="88" spans="1:19" ht="21.95" customHeight="1" thickBot="1" x14ac:dyDescent="0.25">
      <c r="A88" s="488"/>
      <c r="B88" s="488"/>
      <c r="C88" s="488"/>
      <c r="D88" s="488"/>
      <c r="E88" s="488"/>
      <c r="F88" s="488"/>
      <c r="G88" s="488"/>
      <c r="I88" s="174">
        <v>7</v>
      </c>
      <c r="J88" s="498"/>
      <c r="K88" s="498"/>
      <c r="L88" s="498"/>
      <c r="M88" s="498"/>
      <c r="N88" s="498"/>
      <c r="O88" s="441"/>
      <c r="P88" s="442"/>
      <c r="Q88" s="442"/>
      <c r="R88" s="443"/>
      <c r="S88" s="101"/>
    </row>
    <row r="89" spans="1:19" ht="13.5" thickBot="1" x14ac:dyDescent="0.25">
      <c r="A89" s="488"/>
      <c r="B89" s="488"/>
      <c r="C89" s="488"/>
      <c r="D89" s="488"/>
      <c r="E89" s="488"/>
      <c r="F89" s="488"/>
      <c r="G89" s="488"/>
      <c r="I89" s="499" t="s">
        <v>235</v>
      </c>
      <c r="J89" s="500"/>
      <c r="K89" s="500"/>
      <c r="L89" s="500"/>
      <c r="M89" s="500"/>
      <c r="N89" s="500"/>
      <c r="O89" s="500"/>
      <c r="P89" s="500"/>
      <c r="Q89" s="500"/>
      <c r="R89" s="501"/>
      <c r="S89" s="96">
        <f>SUM(S82:S88)</f>
        <v>0</v>
      </c>
    </row>
    <row r="90" spans="1:19" ht="13.5" thickBot="1" x14ac:dyDescent="0.25">
      <c r="A90" s="488"/>
      <c r="B90" s="488"/>
      <c r="C90" s="488"/>
      <c r="D90" s="488"/>
      <c r="E90" s="488"/>
      <c r="F90" s="488"/>
      <c r="G90" s="488"/>
      <c r="H90" s="102"/>
      <c r="I90" s="102"/>
      <c r="J90" s="102"/>
      <c r="K90" s="102"/>
      <c r="L90" s="102"/>
      <c r="M90" s="102"/>
    </row>
    <row r="91" spans="1:19" x14ac:dyDescent="0.2">
      <c r="A91" s="102"/>
      <c r="B91" s="497" t="s">
        <v>236</v>
      </c>
      <c r="C91" s="497"/>
      <c r="D91" s="497"/>
      <c r="E91" s="502" t="s">
        <v>237</v>
      </c>
      <c r="F91" s="502"/>
      <c r="G91" s="502"/>
      <c r="H91" s="102"/>
      <c r="I91" s="102"/>
      <c r="J91" s="102"/>
      <c r="K91" s="102"/>
      <c r="L91" s="102"/>
      <c r="M91" s="102"/>
      <c r="N91" s="489" t="s">
        <v>21</v>
      </c>
      <c r="O91" s="490"/>
      <c r="P91" s="490"/>
      <c r="Q91" s="490"/>
      <c r="R91" s="493">
        <f>+M35+G45+S45+G54+S54+G60+S60+G69+S69+G78+S78+G84+S89</f>
        <v>0</v>
      </c>
      <c r="S91" s="494"/>
    </row>
    <row r="92" spans="1:19" ht="13.5" thickBot="1" x14ac:dyDescent="0.25">
      <c r="A92" s="102"/>
      <c r="B92" s="102"/>
      <c r="C92" s="102"/>
      <c r="D92" s="175"/>
      <c r="E92" s="102"/>
      <c r="F92" s="102"/>
      <c r="G92" s="102"/>
      <c r="H92" s="102"/>
      <c r="I92" s="102"/>
      <c r="J92" s="102"/>
      <c r="K92" s="102"/>
      <c r="L92" s="102"/>
      <c r="M92" s="102"/>
      <c r="N92" s="491"/>
      <c r="O92" s="492"/>
      <c r="P92" s="492"/>
      <c r="Q92" s="492"/>
      <c r="R92" s="495"/>
      <c r="S92" s="496"/>
    </row>
    <row r="93" spans="1:19" x14ac:dyDescent="0.2">
      <c r="A93" s="102"/>
      <c r="B93" s="212" t="s">
        <v>279</v>
      </c>
      <c r="C93" s="102"/>
      <c r="D93" s="175"/>
      <c r="E93" s="102"/>
      <c r="F93" s="102"/>
      <c r="G93" s="102"/>
      <c r="H93" s="102"/>
      <c r="I93" s="102"/>
      <c r="J93" s="102"/>
      <c r="K93" s="102"/>
      <c r="L93" s="102"/>
      <c r="M93" s="102"/>
      <c r="N93" s="102"/>
      <c r="O93" s="102"/>
      <c r="P93" s="102"/>
      <c r="Q93" s="102"/>
      <c r="R93" s="102"/>
      <c r="S93" s="102"/>
    </row>
    <row r="97" spans="5:5" x14ac:dyDescent="0.2">
      <c r="E97" s="176"/>
    </row>
  </sheetData>
  <sheetProtection algorithmName="SHA-512" hashValue="sWz3/ctMFBA3rpw+cHZRyob8Eh+qxiU56mhg4GxGFIMyd4jIiA7jOmheDuAVWrAulE6WgubHKzTe/xt7kV7vhA==" saltValue="1WpnHCm/V/qZRzMaAr6WlA==" spinCount="100000" sheet="1" objects="1" scenarios="1"/>
  <mergeCells count="197">
    <mergeCell ref="A1:S1"/>
    <mergeCell ref="A2:S2"/>
    <mergeCell ref="A3:N3"/>
    <mergeCell ref="O3:P3"/>
    <mergeCell ref="Q3:R3"/>
    <mergeCell ref="A5:C5"/>
    <mergeCell ref="D5:G5"/>
    <mergeCell ref="J5:M5"/>
    <mergeCell ref="N5:R5"/>
    <mergeCell ref="A11:C11"/>
    <mergeCell ref="D11:G11"/>
    <mergeCell ref="J11:M11"/>
    <mergeCell ref="N11:R11"/>
    <mergeCell ref="A13:S13"/>
    <mergeCell ref="A16:E16"/>
    <mergeCell ref="G16:K16"/>
    <mergeCell ref="A7:C7"/>
    <mergeCell ref="D7:G7"/>
    <mergeCell ref="J7:M7"/>
    <mergeCell ref="N7:R7"/>
    <mergeCell ref="A9:C9"/>
    <mergeCell ref="D9:G9"/>
    <mergeCell ref="J9:M9"/>
    <mergeCell ref="N9:R9"/>
    <mergeCell ref="J18:J19"/>
    <mergeCell ref="K18:M18"/>
    <mergeCell ref="N18:S18"/>
    <mergeCell ref="A28:J28"/>
    <mergeCell ref="A29:J29"/>
    <mergeCell ref="A30:J30"/>
    <mergeCell ref="A18:A19"/>
    <mergeCell ref="B18:B19"/>
    <mergeCell ref="C18:C19"/>
    <mergeCell ref="D18:G18"/>
    <mergeCell ref="H18:H19"/>
    <mergeCell ref="I18:I19"/>
    <mergeCell ref="B39:D39"/>
    <mergeCell ref="E39:F39"/>
    <mergeCell ref="J39:N39"/>
    <mergeCell ref="O39:R39"/>
    <mergeCell ref="B40:D40"/>
    <mergeCell ref="E40:F40"/>
    <mergeCell ref="J40:N40"/>
    <mergeCell ref="O40:R40"/>
    <mergeCell ref="G33:N33"/>
    <mergeCell ref="G34:L34"/>
    <mergeCell ref="M34:N34"/>
    <mergeCell ref="G35:L35"/>
    <mergeCell ref="M35:N35"/>
    <mergeCell ref="A38:G38"/>
    <mergeCell ref="I38:S38"/>
    <mergeCell ref="B43:D43"/>
    <mergeCell ref="E43:F43"/>
    <mergeCell ref="J43:N43"/>
    <mergeCell ref="O43:R43"/>
    <mergeCell ref="B44:D44"/>
    <mergeCell ref="E44:F44"/>
    <mergeCell ref="J44:N44"/>
    <mergeCell ref="O44:R44"/>
    <mergeCell ref="B41:D41"/>
    <mergeCell ref="E41:F41"/>
    <mergeCell ref="J41:N41"/>
    <mergeCell ref="O41:R41"/>
    <mergeCell ref="B42:D42"/>
    <mergeCell ref="E42:F42"/>
    <mergeCell ref="J42:N42"/>
    <mergeCell ref="O42:R42"/>
    <mergeCell ref="B49:D49"/>
    <mergeCell ref="E49:F49"/>
    <mergeCell ref="J49:N49"/>
    <mergeCell ref="O49:R49"/>
    <mergeCell ref="B50:D50"/>
    <mergeCell ref="E50:F50"/>
    <mergeCell ref="J50:N50"/>
    <mergeCell ref="O50:R50"/>
    <mergeCell ref="A45:F45"/>
    <mergeCell ref="I45:R45"/>
    <mergeCell ref="A47:G47"/>
    <mergeCell ref="I47:S47"/>
    <mergeCell ref="B48:D48"/>
    <mergeCell ref="E48:F48"/>
    <mergeCell ref="J48:N48"/>
    <mergeCell ref="O48:R48"/>
    <mergeCell ref="B53:D53"/>
    <mergeCell ref="E53:F53"/>
    <mergeCell ref="J53:N53"/>
    <mergeCell ref="O53:R53"/>
    <mergeCell ref="A54:F54"/>
    <mergeCell ref="I54:R54"/>
    <mergeCell ref="B51:D51"/>
    <mergeCell ref="E51:F51"/>
    <mergeCell ref="J51:N51"/>
    <mergeCell ref="O51:R51"/>
    <mergeCell ref="B52:D52"/>
    <mergeCell ref="E52:F52"/>
    <mergeCell ref="J52:N52"/>
    <mergeCell ref="O52:R52"/>
    <mergeCell ref="B58:D58"/>
    <mergeCell ref="E58:F58"/>
    <mergeCell ref="J58:N58"/>
    <mergeCell ref="O58:R58"/>
    <mergeCell ref="B59:D59"/>
    <mergeCell ref="E59:F59"/>
    <mergeCell ref="J59:N59"/>
    <mergeCell ref="O59:R59"/>
    <mergeCell ref="A56:G56"/>
    <mergeCell ref="I56:S56"/>
    <mergeCell ref="B57:D57"/>
    <mergeCell ref="E57:F57"/>
    <mergeCell ref="J57:N57"/>
    <mergeCell ref="O57:R57"/>
    <mergeCell ref="B64:D64"/>
    <mergeCell ref="E64:F64"/>
    <mergeCell ref="J64:N64"/>
    <mergeCell ref="O64:R64"/>
    <mergeCell ref="B65:D65"/>
    <mergeCell ref="E65:F65"/>
    <mergeCell ref="J65:N65"/>
    <mergeCell ref="O65:R65"/>
    <mergeCell ref="A60:F60"/>
    <mergeCell ref="I60:R60"/>
    <mergeCell ref="A62:G62"/>
    <mergeCell ref="I62:S62"/>
    <mergeCell ref="B63:D63"/>
    <mergeCell ref="E63:F63"/>
    <mergeCell ref="J63:N63"/>
    <mergeCell ref="O63:R63"/>
    <mergeCell ref="B68:D68"/>
    <mergeCell ref="E68:F68"/>
    <mergeCell ref="J68:N68"/>
    <mergeCell ref="O68:R68"/>
    <mergeCell ref="A69:F69"/>
    <mergeCell ref="I69:R69"/>
    <mergeCell ref="B66:D66"/>
    <mergeCell ref="E66:F66"/>
    <mergeCell ref="J66:N66"/>
    <mergeCell ref="O66:R66"/>
    <mergeCell ref="B67:D67"/>
    <mergeCell ref="E67:F67"/>
    <mergeCell ref="J67:N67"/>
    <mergeCell ref="O67:R67"/>
    <mergeCell ref="B73:D73"/>
    <mergeCell ref="E73:F73"/>
    <mergeCell ref="J73:N73"/>
    <mergeCell ref="O73:R73"/>
    <mergeCell ref="B74:D74"/>
    <mergeCell ref="E74:F74"/>
    <mergeCell ref="J74:N74"/>
    <mergeCell ref="O74:R74"/>
    <mergeCell ref="A71:G71"/>
    <mergeCell ref="I71:S71"/>
    <mergeCell ref="B72:D72"/>
    <mergeCell ref="E72:F72"/>
    <mergeCell ref="J72:N72"/>
    <mergeCell ref="O72:R72"/>
    <mergeCell ref="B77:D77"/>
    <mergeCell ref="E77:F77"/>
    <mergeCell ref="J77:N77"/>
    <mergeCell ref="O77:R77"/>
    <mergeCell ref="A78:F78"/>
    <mergeCell ref="I78:R78"/>
    <mergeCell ref="B75:D75"/>
    <mergeCell ref="E75:F75"/>
    <mergeCell ref="J75:N75"/>
    <mergeCell ref="O75:R75"/>
    <mergeCell ref="B76:D76"/>
    <mergeCell ref="E76:F76"/>
    <mergeCell ref="J76:N76"/>
    <mergeCell ref="O76:R76"/>
    <mergeCell ref="B83:F83"/>
    <mergeCell ref="J83:N83"/>
    <mergeCell ref="O83:R83"/>
    <mergeCell ref="A84:F84"/>
    <mergeCell ref="J84:N84"/>
    <mergeCell ref="O84:R84"/>
    <mergeCell ref="A80:G80"/>
    <mergeCell ref="I80:S80"/>
    <mergeCell ref="B81:F81"/>
    <mergeCell ref="J81:N81"/>
    <mergeCell ref="O81:R81"/>
    <mergeCell ref="B82:F82"/>
    <mergeCell ref="J82:N82"/>
    <mergeCell ref="O82:R82"/>
    <mergeCell ref="B91:D91"/>
    <mergeCell ref="E91:G91"/>
    <mergeCell ref="N91:Q92"/>
    <mergeCell ref="R91:S92"/>
    <mergeCell ref="A85:G90"/>
    <mergeCell ref="J85:N85"/>
    <mergeCell ref="O85:R85"/>
    <mergeCell ref="J86:N86"/>
    <mergeCell ref="O86:R86"/>
    <mergeCell ref="J87:N87"/>
    <mergeCell ref="O87:R87"/>
    <mergeCell ref="J88:N88"/>
    <mergeCell ref="O88:R88"/>
    <mergeCell ref="I89:R89"/>
  </mergeCells>
  <dataValidations count="6">
    <dataValidation type="decimal" allowBlank="1" showInputMessage="1" showErrorMessage="1" errorTitle="Error" error="Solo se permiten datos númericos" sqref="J20:J27">
      <formula1>0</formula1>
      <formula2>100</formula2>
    </dataValidation>
    <dataValidation type="decimal" allowBlank="1" showInputMessage="1" showErrorMessage="1" errorTitle="Error" error="Solo se permiten datos numericos" sqref="K20:L20">
      <formula1>0</formula1>
      <formula2>100</formula2>
    </dataValidation>
    <dataValidation type="decimal" allowBlank="1" showInputMessage="1" showErrorMessage="1" errorTitle="Error" error="Solo se permiten datos numericos." sqref="M20">
      <formula1>0</formula1>
      <formula2>100</formula2>
    </dataValidation>
    <dataValidation allowBlank="1" showInputMessage="1" showErrorMessage="1" errorTitle="Error" error="Seleccione un Item de la lista" sqref="B82"/>
    <dataValidation allowBlank="1" showInputMessage="1" showErrorMessage="1" errorTitle="Error" error="Seleccione una opción del listado" sqref="J82:N82"/>
    <dataValidation allowBlank="1" showInputMessage="1" showErrorMessage="1" errorTitle="Error" error="Seleccione el nivel educativo._x000a_Límite:_x000a_Pregrado[20 Horas]_x000a_Posgrado[30 Horas]" sqref="G64"/>
  </dataValidations>
  <pageMargins left="0.3" right="0.25" top="0.75" bottom="0.25" header="0.3" footer="0.3"/>
  <pageSetup paperSize="14" scale="66" orientation="landscape" r:id="rId1"/>
  <rowBreaks count="1" manualBreakCount="1">
    <brk id="55" max="16383" man="1"/>
  </rowBreaks>
  <drawing r:id="rId2"/>
  <extLst>
    <ext xmlns:x14="http://schemas.microsoft.com/office/spreadsheetml/2009/9/main" uri="{CCE6A557-97BC-4b89-ADB6-D9C93CAAB3DF}">
      <x14:dataValidations xmlns:xm="http://schemas.microsoft.com/office/excel/2006/main" count="18">
        <x14:dataValidation type="list" showInputMessage="1" showErrorMessage="1" errorTitle="Error" error="Seleccione un valor de la lista desplegable">
          <x14:formula1>
            <xm:f>INFORMACION!$A$2:$A$3</xm:f>
          </x14:formula1>
          <xm:sqref>B20:B26</xm:sqref>
        </x14:dataValidation>
        <x14:dataValidation type="list" showInputMessage="1" showErrorMessage="1">
          <x14:formula1>
            <xm:f>INFORMACION!$B$2:$B$3</xm:f>
          </x14:formula1>
          <xm:sqref>C20:C26</xm:sqref>
        </x14:dataValidation>
        <x14:dataValidation type="list" showInputMessage="1" showErrorMessage="1">
          <x14:formula1>
            <xm:f>INFORMACION!$C$2:$C$23</xm:f>
          </x14:formula1>
          <xm:sqref>I20:I27</xm:sqref>
        </x14:dataValidation>
        <x14:dataValidation type="list" showInputMessage="1" showErrorMessage="1" errorTitle="Error" error="Seleccione una opción de la lista desplegable">
          <x14:formula1>
            <xm:f>INFORMACION!$D$2:$D$7</xm:f>
          </x14:formula1>
          <xm:sqref>G20:G26</xm:sqref>
        </x14:dataValidation>
        <x14:dataValidation type="list" allowBlank="1" showInputMessage="1" showErrorMessage="1" errorTitle="Error" error="Seleccione el tipo de vinculación del listado">
          <x14:formula1>
            <xm:f>INFORMACION!$F$3:$F$4</xm:f>
          </x14:formula1>
          <xm:sqref>D9:G9</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una opción del listado">
          <x14:formula1>
            <xm:f>INFORMACION!$T$2:$T$4</xm:f>
          </x14:formula1>
          <xm:sqref>E17 G16</xm:sqref>
        </x14:dataValidation>
        <x14:dataValidation type="list" allowBlank="1" showInputMessage="1" showErrorMessage="1" errorTitle="Error" error="Seleccione un Item de la lista">
          <x14:formula1>
            <xm:f>INFORMACION!$W$2:$W$14</xm:f>
          </x14:formula1>
          <xm:sqref>B49:D53</xm:sqref>
        </x14:dataValidation>
        <x14:dataValidation type="list" allowBlank="1" showInputMessage="1" showErrorMessage="1" errorTitle="Error" error="Seleccione una opción del listado">
          <x14:formula1>
            <xm:f>INFORMACION!$X$2:$X$5</xm:f>
          </x14:formula1>
          <xm:sqref>J49:N53</xm:sqref>
        </x14:dataValidation>
        <x14:dataValidation type="list" allowBlank="1" showInputMessage="1" showErrorMessage="1" errorTitle="Error" error="Seleccione un Item de la lista">
          <x14:formula1>
            <xm:f>INFORMACION!$A$2:$A$3</xm:f>
          </x14:formula1>
          <xm:sqref>B64:D68</xm:sqref>
        </x14:dataValidation>
        <x14:dataValidation type="list" allowBlank="1" showInputMessage="1" showErrorMessage="1" errorTitle="Error" error="Seleccione una opción del listado">
          <x14:formula1>
            <xm:f>INFORMACION!$Y$2:$Y$4</xm:f>
          </x14:formula1>
          <xm:sqref>J64:N68</xm:sqref>
        </x14:dataValidation>
        <x14:dataValidation type="list" allowBlank="1" showInputMessage="1" showErrorMessage="1" errorTitle="Error" error="Seleccione un Item de la lista">
          <x14:formula1>
            <xm:f>INFORMACION!$Z$2:$Z$9</xm:f>
          </x14:formula1>
          <xm:sqref>B58:D59</xm:sqref>
        </x14:dataValidation>
        <x14:dataValidation type="list" allowBlank="1" showInputMessage="1" showErrorMessage="1" errorTitle="Error" error="Seleccione una opción del listado">
          <x14:formula1>
            <xm:f>INFORMACION!$AB$2:$AB$12</xm:f>
          </x14:formula1>
          <xm:sqref>J58:N59</xm:sqref>
        </x14:dataValidation>
        <x14:dataValidation type="list" allowBlank="1" showInputMessage="1" showErrorMessage="1" errorTitle="Error" error="Seleccione un Item de la lista">
          <x14:formula1>
            <xm:f>INFORMACION!$AC$2:$AC$8</xm:f>
          </x14:formula1>
          <xm:sqref>B73:D77</xm:sqref>
        </x14:dataValidation>
        <x14:dataValidation type="list" allowBlank="1" showInputMessage="1" showErrorMessage="1" errorTitle="Error" error="Seleccione una opción del listado">
          <x14:formula1>
            <xm:f>INFORMACION!$AD$2:$AD$5</xm:f>
          </x14:formula1>
          <xm:sqref>J73:N77</xm:sqref>
        </x14:dataValidation>
        <x14:dataValidation type="list" allowBlank="1" showInputMessage="1" showErrorMessage="1" errorTitle="Error" error="Seleccione una opción de la lista">
          <x14:formula1>
            <xm:f>INFORMACION!$AE$2:$AE$5</xm:f>
          </x14:formula1>
          <xm:sqref>B40:D44</xm:sqref>
        </x14:dataValidation>
        <x14:dataValidation type="list" allowBlank="1" showInputMessage="1" showErrorMessage="1" errorTitle="Error" error="Seleccione una opción de la lista">
          <x14:formula1>
            <xm:f>INFORMACION!$AF$2:$AF$3</xm:f>
          </x14:formula1>
          <xm:sqref>J40:N44</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97"/>
  <sheetViews>
    <sheetView zoomScale="90" zoomScaleNormal="90" workbookViewId="0">
      <selection activeCell="J82" sqref="J82:S88"/>
    </sheetView>
  </sheetViews>
  <sheetFormatPr baseColWidth="10" defaultColWidth="11.42578125" defaultRowHeight="12.75" x14ac:dyDescent="0.2"/>
  <cols>
    <col min="1" max="1" width="3.7109375" style="91" bestFit="1" customWidth="1"/>
    <col min="2" max="2" width="10" style="91" customWidth="1"/>
    <col min="3" max="3" width="9.5703125" style="91" customWidth="1"/>
    <col min="4" max="4" width="10.5703125" style="166" customWidth="1"/>
    <col min="5" max="5" width="54" style="91" customWidth="1"/>
    <col min="6" max="6" width="3.7109375" style="91" customWidth="1"/>
    <col min="7" max="7" width="26.28515625" style="91" customWidth="1"/>
    <col min="8" max="9" width="3.7109375" style="91" customWidth="1"/>
    <col min="10" max="10" width="5.5703125" style="91" bestFit="1" customWidth="1"/>
    <col min="11" max="11" width="6" style="91" bestFit="1" customWidth="1"/>
    <col min="12" max="13" width="6" style="91" customWidth="1"/>
    <col min="14" max="18" width="9.28515625" style="91" customWidth="1"/>
    <col min="19" max="19" width="10" style="91" customWidth="1"/>
    <col min="20" max="16384" width="11.42578125" style="91"/>
  </cols>
  <sheetData>
    <row r="1" spans="1:19" x14ac:dyDescent="0.2">
      <c r="A1" s="408" t="s">
        <v>24</v>
      </c>
      <c r="B1" s="409"/>
      <c r="C1" s="409"/>
      <c r="D1" s="409"/>
      <c r="E1" s="409"/>
      <c r="F1" s="409"/>
      <c r="G1" s="409"/>
      <c r="H1" s="409"/>
      <c r="I1" s="409"/>
      <c r="J1" s="409"/>
      <c r="K1" s="409"/>
      <c r="L1" s="409"/>
      <c r="M1" s="409"/>
      <c r="N1" s="409"/>
      <c r="O1" s="409"/>
      <c r="P1" s="409"/>
      <c r="Q1" s="409"/>
      <c r="R1" s="409"/>
      <c r="S1" s="410"/>
    </row>
    <row r="2" spans="1:19" ht="13.5" thickBot="1" x14ac:dyDescent="0.25">
      <c r="A2" s="377" t="s">
        <v>278</v>
      </c>
      <c r="B2" s="378"/>
      <c r="C2" s="378"/>
      <c r="D2" s="378"/>
      <c r="E2" s="378"/>
      <c r="F2" s="378"/>
      <c r="G2" s="378"/>
      <c r="H2" s="378"/>
      <c r="I2" s="378"/>
      <c r="J2" s="378"/>
      <c r="K2" s="378"/>
      <c r="L2" s="378"/>
      <c r="M2" s="378"/>
      <c r="N2" s="378"/>
      <c r="O2" s="378"/>
      <c r="P2" s="378"/>
      <c r="Q2" s="378"/>
      <c r="R2" s="378"/>
      <c r="S2" s="411"/>
    </row>
    <row r="3" spans="1:19" ht="13.5" thickBot="1" x14ac:dyDescent="0.25">
      <c r="A3" s="377" t="s">
        <v>153</v>
      </c>
      <c r="B3" s="378"/>
      <c r="C3" s="378"/>
      <c r="D3" s="378"/>
      <c r="E3" s="378"/>
      <c r="F3" s="378"/>
      <c r="G3" s="378"/>
      <c r="H3" s="378"/>
      <c r="I3" s="378"/>
      <c r="J3" s="378"/>
      <c r="K3" s="378"/>
      <c r="L3" s="378"/>
      <c r="M3" s="378"/>
      <c r="N3" s="378"/>
      <c r="O3" s="378" t="s">
        <v>0</v>
      </c>
      <c r="P3" s="411"/>
      <c r="Q3" s="434">
        <f>'RESUMEN-DPTO'!AK8</f>
        <v>0</v>
      </c>
      <c r="R3" s="435"/>
      <c r="S3" s="80"/>
    </row>
    <row r="4" spans="1:19" ht="13.5" thickBot="1" x14ac:dyDescent="0.25">
      <c r="A4" s="115"/>
      <c r="B4" s="103"/>
      <c r="C4" s="103"/>
      <c r="D4" s="116"/>
      <c r="E4" s="103"/>
      <c r="F4" s="103"/>
      <c r="G4" s="103"/>
      <c r="H4" s="103"/>
      <c r="I4" s="103"/>
      <c r="J4" s="103"/>
      <c r="K4" s="103"/>
      <c r="L4" s="103"/>
      <c r="M4" s="103"/>
      <c r="N4" s="103"/>
      <c r="O4" s="103"/>
      <c r="P4" s="103"/>
      <c r="Q4" s="103"/>
      <c r="R4" s="103"/>
      <c r="S4" s="80"/>
    </row>
    <row r="5" spans="1:19" ht="13.5" thickBot="1" x14ac:dyDescent="0.25">
      <c r="A5" s="377" t="s">
        <v>56</v>
      </c>
      <c r="B5" s="378"/>
      <c r="C5" s="378"/>
      <c r="D5" s="379">
        <f>'RESUMEN-DPTO'!D8:O8</f>
        <v>0</v>
      </c>
      <c r="E5" s="380"/>
      <c r="F5" s="380"/>
      <c r="G5" s="381"/>
      <c r="H5" s="103"/>
      <c r="I5" s="103"/>
      <c r="J5" s="386" t="s">
        <v>28</v>
      </c>
      <c r="K5" s="386"/>
      <c r="L5" s="386"/>
      <c r="M5" s="386"/>
      <c r="N5" s="379">
        <f>'RESUMEN-DPTO'!T8</f>
        <v>0</v>
      </c>
      <c r="O5" s="387"/>
      <c r="P5" s="387"/>
      <c r="Q5" s="387"/>
      <c r="R5" s="388"/>
      <c r="S5" s="80"/>
    </row>
    <row r="6" spans="1:19" ht="3" customHeight="1" thickBot="1" x14ac:dyDescent="0.25">
      <c r="A6" s="117"/>
      <c r="B6" s="118"/>
      <c r="C6" s="118"/>
      <c r="D6" s="116"/>
      <c r="E6" s="103"/>
      <c r="F6" s="103"/>
      <c r="G6" s="103"/>
      <c r="H6" s="103"/>
      <c r="I6" s="103"/>
      <c r="J6" s="203"/>
      <c r="K6" s="203"/>
      <c r="L6" s="203"/>
      <c r="M6" s="203"/>
      <c r="N6" s="103"/>
      <c r="O6" s="103"/>
      <c r="P6" s="103"/>
      <c r="Q6" s="103"/>
      <c r="R6" s="103"/>
      <c r="S6" s="80"/>
    </row>
    <row r="7" spans="1:19" ht="13.5" thickBot="1" x14ac:dyDescent="0.25">
      <c r="A7" s="377" t="s">
        <v>138</v>
      </c>
      <c r="B7" s="378"/>
      <c r="C7" s="378"/>
      <c r="D7" s="382"/>
      <c r="E7" s="383"/>
      <c r="F7" s="383"/>
      <c r="G7" s="384"/>
      <c r="H7" s="103"/>
      <c r="I7" s="103"/>
      <c r="J7" s="386" t="s">
        <v>55</v>
      </c>
      <c r="K7" s="386"/>
      <c r="L7" s="386"/>
      <c r="M7" s="386"/>
      <c r="N7" s="389"/>
      <c r="O7" s="390"/>
      <c r="P7" s="390"/>
      <c r="Q7" s="390"/>
      <c r="R7" s="391"/>
      <c r="S7" s="80"/>
    </row>
    <row r="8" spans="1:19" ht="2.25" customHeight="1" thickBot="1" x14ac:dyDescent="0.25">
      <c r="A8" s="117"/>
      <c r="B8" s="118"/>
      <c r="C8" s="118"/>
      <c r="D8" s="116"/>
      <c r="E8" s="103"/>
      <c r="F8" s="103"/>
      <c r="G8" s="103"/>
      <c r="H8" s="103"/>
      <c r="I8" s="103"/>
      <c r="J8" s="203"/>
      <c r="K8" s="203"/>
      <c r="L8" s="203"/>
      <c r="M8" s="203"/>
      <c r="N8" s="103"/>
      <c r="O8" s="103"/>
      <c r="P8" s="103"/>
      <c r="Q8" s="103"/>
      <c r="R8" s="103"/>
      <c r="S8" s="80"/>
    </row>
    <row r="9" spans="1:19" ht="13.5" thickBot="1" x14ac:dyDescent="0.25">
      <c r="A9" s="377" t="s">
        <v>42</v>
      </c>
      <c r="B9" s="378"/>
      <c r="C9" s="378"/>
      <c r="D9" s="385"/>
      <c r="E9" s="383"/>
      <c r="F9" s="383"/>
      <c r="G9" s="384"/>
      <c r="H9" s="103"/>
      <c r="I9" s="103"/>
      <c r="J9" s="386" t="s">
        <v>106</v>
      </c>
      <c r="K9" s="386"/>
      <c r="L9" s="386"/>
      <c r="M9" s="386"/>
      <c r="N9" s="392"/>
      <c r="O9" s="390"/>
      <c r="P9" s="390"/>
      <c r="Q9" s="390"/>
      <c r="R9" s="391"/>
      <c r="S9" s="80"/>
    </row>
    <row r="10" spans="1:19" ht="2.25" customHeight="1" thickBot="1" x14ac:dyDescent="0.25">
      <c r="A10" s="117"/>
      <c r="B10" s="118"/>
      <c r="C10" s="118"/>
      <c r="D10" s="116"/>
      <c r="E10" s="103"/>
      <c r="F10" s="103"/>
      <c r="G10" s="103"/>
      <c r="H10" s="103"/>
      <c r="I10" s="103"/>
      <c r="J10" s="118"/>
      <c r="K10" s="118"/>
      <c r="L10" s="118"/>
      <c r="M10" s="118"/>
      <c r="N10" s="103"/>
      <c r="O10" s="103"/>
      <c r="P10" s="103"/>
      <c r="Q10" s="103"/>
      <c r="R10" s="103"/>
      <c r="S10" s="80"/>
    </row>
    <row r="11" spans="1:19" ht="13.5" thickBot="1" x14ac:dyDescent="0.25">
      <c r="A11" s="377" t="s">
        <v>139</v>
      </c>
      <c r="B11" s="378"/>
      <c r="C11" s="378"/>
      <c r="D11" s="385"/>
      <c r="E11" s="383"/>
      <c r="F11" s="383"/>
      <c r="G11" s="384"/>
      <c r="H11" s="103"/>
      <c r="I11" s="103"/>
      <c r="J11" s="386" t="s">
        <v>109</v>
      </c>
      <c r="K11" s="386"/>
      <c r="L11" s="386"/>
      <c r="M11" s="386"/>
      <c r="N11" s="393"/>
      <c r="O11" s="394"/>
      <c r="P11" s="394"/>
      <c r="Q11" s="394"/>
      <c r="R11" s="395"/>
      <c r="S11" s="80"/>
    </row>
    <row r="12" spans="1:19" ht="6.75" customHeight="1" thickBot="1" x14ac:dyDescent="0.25">
      <c r="A12" s="120"/>
      <c r="B12" s="104"/>
      <c r="C12" s="104"/>
      <c r="D12" s="121"/>
      <c r="E12" s="104"/>
      <c r="F12" s="104"/>
      <c r="G12" s="104"/>
      <c r="H12" s="104"/>
      <c r="I12" s="104"/>
      <c r="J12" s="104"/>
      <c r="K12" s="104"/>
      <c r="L12" s="104"/>
      <c r="M12" s="104"/>
      <c r="N12" s="104"/>
      <c r="O12" s="104"/>
      <c r="P12" s="104"/>
      <c r="Q12" s="104"/>
      <c r="R12" s="104"/>
      <c r="S12" s="81"/>
    </row>
    <row r="13" spans="1:19" ht="13.5" thickBot="1" x14ac:dyDescent="0.25">
      <c r="A13" s="405" t="s">
        <v>26</v>
      </c>
      <c r="B13" s="406"/>
      <c r="C13" s="406"/>
      <c r="D13" s="406"/>
      <c r="E13" s="406"/>
      <c r="F13" s="406"/>
      <c r="G13" s="406"/>
      <c r="H13" s="406"/>
      <c r="I13" s="406"/>
      <c r="J13" s="406"/>
      <c r="K13" s="406"/>
      <c r="L13" s="406"/>
      <c r="M13" s="406"/>
      <c r="N13" s="406"/>
      <c r="O13" s="406"/>
      <c r="P13" s="406"/>
      <c r="Q13" s="406"/>
      <c r="R13" s="406"/>
      <c r="S13" s="407"/>
    </row>
    <row r="14" spans="1:19" ht="4.5" customHeight="1" thickBot="1" x14ac:dyDescent="0.25">
      <c r="A14" s="122"/>
      <c r="B14" s="105"/>
      <c r="C14" s="105"/>
      <c r="D14" s="105"/>
      <c r="E14" s="105"/>
      <c r="F14" s="105"/>
      <c r="G14" s="105"/>
      <c r="H14" s="105"/>
      <c r="I14" s="105"/>
      <c r="J14" s="105"/>
      <c r="K14" s="105"/>
      <c r="L14" s="105"/>
      <c r="M14" s="105"/>
      <c r="N14" s="105"/>
      <c r="O14" s="105"/>
      <c r="P14" s="105"/>
      <c r="Q14" s="105"/>
      <c r="R14" s="105"/>
      <c r="S14" s="82"/>
    </row>
    <row r="15" spans="1:19" s="124" customFormat="1" ht="3" customHeight="1" thickBot="1" x14ac:dyDescent="0.25">
      <c r="A15" s="208"/>
      <c r="B15" s="209"/>
      <c r="C15" s="209"/>
      <c r="D15" s="209"/>
      <c r="E15" s="209"/>
      <c r="F15" s="209"/>
      <c r="G15" s="209"/>
      <c r="H15" s="209"/>
      <c r="I15" s="209"/>
      <c r="J15" s="209"/>
      <c r="K15" s="209"/>
      <c r="L15" s="209"/>
      <c r="M15" s="209"/>
      <c r="N15" s="209"/>
      <c r="O15" s="209"/>
      <c r="P15" s="209"/>
      <c r="Q15" s="209"/>
      <c r="R15" s="209"/>
      <c r="S15" s="83"/>
    </row>
    <row r="16" spans="1:19" s="124" customFormat="1" ht="13.5" thickBot="1" x14ac:dyDescent="0.25">
      <c r="A16" s="429" t="s">
        <v>273</v>
      </c>
      <c r="B16" s="430"/>
      <c r="C16" s="430"/>
      <c r="D16" s="430"/>
      <c r="E16" s="430"/>
      <c r="F16" s="100"/>
      <c r="G16" s="431" t="s">
        <v>145</v>
      </c>
      <c r="H16" s="432"/>
      <c r="I16" s="432"/>
      <c r="J16" s="432"/>
      <c r="K16" s="433"/>
      <c r="L16" s="209"/>
      <c r="M16" s="209"/>
      <c r="N16" s="209"/>
      <c r="O16" s="209"/>
      <c r="P16" s="209"/>
      <c r="Q16" s="209"/>
      <c r="R16" s="209"/>
      <c r="S16" s="83"/>
    </row>
    <row r="17" spans="1:19" s="124" customFormat="1" ht="3" customHeight="1" thickBot="1" x14ac:dyDescent="0.25">
      <c r="A17" s="208"/>
      <c r="B17" s="209"/>
      <c r="C17" s="209"/>
      <c r="D17" s="209"/>
      <c r="E17" s="209"/>
      <c r="F17" s="209"/>
      <c r="G17" s="209"/>
      <c r="H17" s="209"/>
      <c r="I17" s="209"/>
      <c r="J17" s="209"/>
      <c r="K17" s="209"/>
      <c r="L17" s="209"/>
      <c r="M17" s="209"/>
      <c r="N17" s="209"/>
      <c r="O17" s="209"/>
      <c r="P17" s="209"/>
      <c r="Q17" s="209"/>
      <c r="R17" s="209"/>
      <c r="S17" s="83"/>
    </row>
    <row r="18" spans="1:19" x14ac:dyDescent="0.2">
      <c r="A18" s="376" t="s">
        <v>25</v>
      </c>
      <c r="B18" s="413" t="s">
        <v>264</v>
      </c>
      <c r="C18" s="415" t="s">
        <v>265</v>
      </c>
      <c r="D18" s="423" t="s">
        <v>143</v>
      </c>
      <c r="E18" s="424"/>
      <c r="F18" s="424"/>
      <c r="G18" s="425"/>
      <c r="H18" s="417" t="s">
        <v>260</v>
      </c>
      <c r="I18" s="419" t="s">
        <v>261</v>
      </c>
      <c r="J18" s="421" t="s">
        <v>262</v>
      </c>
      <c r="K18" s="376" t="s">
        <v>263</v>
      </c>
      <c r="L18" s="374"/>
      <c r="M18" s="375"/>
      <c r="N18" s="373" t="s">
        <v>123</v>
      </c>
      <c r="O18" s="374"/>
      <c r="P18" s="374"/>
      <c r="Q18" s="374"/>
      <c r="R18" s="374"/>
      <c r="S18" s="375"/>
    </row>
    <row r="19" spans="1:19" ht="63.75" customHeight="1" thickBot="1" x14ac:dyDescent="0.25">
      <c r="A19" s="412"/>
      <c r="B19" s="414"/>
      <c r="C19" s="416"/>
      <c r="D19" s="44" t="s">
        <v>266</v>
      </c>
      <c r="E19" s="42" t="s">
        <v>257</v>
      </c>
      <c r="F19" s="207" t="s">
        <v>258</v>
      </c>
      <c r="G19" s="78" t="s">
        <v>259</v>
      </c>
      <c r="H19" s="418"/>
      <c r="I19" s="420"/>
      <c r="J19" s="422"/>
      <c r="K19" s="206" t="s">
        <v>142</v>
      </c>
      <c r="L19" s="207" t="s">
        <v>140</v>
      </c>
      <c r="M19" s="84" t="s">
        <v>141</v>
      </c>
      <c r="N19" s="126" t="s">
        <v>134</v>
      </c>
      <c r="O19" s="205" t="s">
        <v>135</v>
      </c>
      <c r="P19" s="207" t="s">
        <v>125</v>
      </c>
      <c r="Q19" s="207" t="s">
        <v>136</v>
      </c>
      <c r="R19" s="207" t="s">
        <v>124</v>
      </c>
      <c r="S19" s="84" t="s">
        <v>137</v>
      </c>
    </row>
    <row r="20" spans="1:19" x14ac:dyDescent="0.2">
      <c r="A20" s="128">
        <v>1</v>
      </c>
      <c r="B20" s="129"/>
      <c r="C20" s="129"/>
      <c r="D20" s="130"/>
      <c r="E20" s="131"/>
      <c r="F20" s="131"/>
      <c r="G20" s="107"/>
      <c r="H20" s="132"/>
      <c r="I20" s="129"/>
      <c r="J20" s="133"/>
      <c r="K20" s="132"/>
      <c r="L20" s="129"/>
      <c r="M20" s="133"/>
      <c r="N20" s="134">
        <f>IFERROR((K20+L20+M20),0)</f>
        <v>0</v>
      </c>
      <c r="O20" s="135">
        <f>IFERROR((N20*I20)*(J20/100),0)</f>
        <v>0</v>
      </c>
      <c r="P20" s="135">
        <f>IFERROR(((IF(I20&gt;=16,15,((I20*15)/16))*J20)/100)/H20,0)</f>
        <v>0</v>
      </c>
      <c r="Q20" s="135">
        <f>IFERROR(((IF(I20&gt;=16,30,((I20*30)/16))*J20)/100)/H20,0)</f>
        <v>0</v>
      </c>
      <c r="R20" s="136">
        <f>IFERROR(IF(B20="Pregrado",((IF(I20&gt;=16,VLOOKUP('P38'!G20,INFORMACION!$D:$E,2,FALSE)*N20,((VLOOKUP('P38'!G20,INFORMACION!$D:$E,2,FALSE)*N20)*I20)/16)))*(J20/100),((IF(I20&gt;=16,(VLOOKUP('P38'!G20,INFORMACION!$D:$E,2,FALSE)+10)*N20,(((VLOOKUP('P38'!G20,INFORMACION!$D:$E,2,FALSE)+10)*N20)*I20)/16)))*(J20/100)),0)</f>
        <v>0</v>
      </c>
      <c r="S20" s="85">
        <f>IFERROR(O20+P20+Q20+R20,0)</f>
        <v>0</v>
      </c>
    </row>
    <row r="21" spans="1:19" x14ac:dyDescent="0.2">
      <c r="A21" s="137">
        <v>2</v>
      </c>
      <c r="B21" s="138"/>
      <c r="C21" s="138"/>
      <c r="D21" s="139"/>
      <c r="E21" s="140"/>
      <c r="F21" s="138"/>
      <c r="G21" s="108"/>
      <c r="H21" s="141"/>
      <c r="I21" s="138"/>
      <c r="J21" s="142"/>
      <c r="K21" s="141"/>
      <c r="L21" s="138"/>
      <c r="M21" s="142"/>
      <c r="N21" s="143">
        <f t="shared" ref="N21:N26" si="0">IFERROR((K21+L21+M21),0)</f>
        <v>0</v>
      </c>
      <c r="O21" s="144">
        <f t="shared" ref="O21:O26" si="1">IFERROR((N21*I21)*(J21/100),0)</f>
        <v>0</v>
      </c>
      <c r="P21" s="144">
        <f t="shared" ref="P21:P26" si="2">IFERROR(((IF(I21&gt;=16,15,((I21*15)/16))*J21)/100)/H21,0)</f>
        <v>0</v>
      </c>
      <c r="Q21" s="144">
        <f t="shared" ref="Q21:Q26" si="3">IFERROR(((IF(I21&gt;=16,30,((I21*30)/16))*J21)/100)/H21,0)</f>
        <v>0</v>
      </c>
      <c r="R21" s="145">
        <f>IFERROR(IF(B21="Pregrado",((IF(I21&gt;=16,VLOOKUP('P38'!G21,INFORMACION!$D:$E,2,FALSE)*N21,((VLOOKUP('P38'!G21,INFORMACION!$D:$E,2,FALSE)*N21)*I21)/16)))*(J21/100),((IF(I21&gt;=16,(VLOOKUP('P38'!G21,INFORMACION!$D:$E,2,FALSE)+10)*N21,(((VLOOKUP('P38'!G21,INFORMACION!$D:$E,2,FALSE)+10)*N21)*I21)/16)))*(J21/100)),0)</f>
        <v>0</v>
      </c>
      <c r="S21" s="86">
        <f t="shared" ref="S21:S26" si="4">IFERROR(O21+P21+Q21+R21,0)</f>
        <v>0</v>
      </c>
    </row>
    <row r="22" spans="1:19" x14ac:dyDescent="0.2">
      <c r="A22" s="137">
        <v>3</v>
      </c>
      <c r="B22" s="138"/>
      <c r="C22" s="138"/>
      <c r="D22" s="139"/>
      <c r="E22" s="140"/>
      <c r="F22" s="138"/>
      <c r="G22" s="108"/>
      <c r="H22" s="141"/>
      <c r="I22" s="138"/>
      <c r="J22" s="142"/>
      <c r="K22" s="141"/>
      <c r="L22" s="138"/>
      <c r="M22" s="142"/>
      <c r="N22" s="143">
        <f t="shared" si="0"/>
        <v>0</v>
      </c>
      <c r="O22" s="144">
        <f t="shared" si="1"/>
        <v>0</v>
      </c>
      <c r="P22" s="144">
        <f t="shared" si="2"/>
        <v>0</v>
      </c>
      <c r="Q22" s="144">
        <f t="shared" si="3"/>
        <v>0</v>
      </c>
      <c r="R22" s="145">
        <f>IFERROR(IF(B22="Pregrado",((IF(I22&gt;=16,VLOOKUP('P38'!G22,INFORMACION!$D:$E,2,FALSE)*N22,((VLOOKUP('P38'!G22,INFORMACION!$D:$E,2,FALSE)*N22)*I22)/16)))*(J22/100),((IF(I22&gt;=16,(VLOOKUP('P38'!G22,INFORMACION!$D:$E,2,FALSE)+10)*N22,(((VLOOKUP('P38'!G22,INFORMACION!$D:$E,2,FALSE)+10)*N22)*I22)/16)))*(J22/100)),0)</f>
        <v>0</v>
      </c>
      <c r="S22" s="86">
        <f t="shared" si="4"/>
        <v>0</v>
      </c>
    </row>
    <row r="23" spans="1:19" x14ac:dyDescent="0.2">
      <c r="A23" s="137">
        <v>4</v>
      </c>
      <c r="B23" s="138"/>
      <c r="C23" s="138"/>
      <c r="D23" s="139"/>
      <c r="E23" s="140"/>
      <c r="F23" s="138"/>
      <c r="G23" s="108"/>
      <c r="H23" s="141"/>
      <c r="I23" s="138"/>
      <c r="J23" s="142"/>
      <c r="K23" s="141"/>
      <c r="L23" s="138"/>
      <c r="M23" s="142"/>
      <c r="N23" s="143">
        <f t="shared" si="0"/>
        <v>0</v>
      </c>
      <c r="O23" s="144">
        <f t="shared" si="1"/>
        <v>0</v>
      </c>
      <c r="P23" s="144">
        <f t="shared" si="2"/>
        <v>0</v>
      </c>
      <c r="Q23" s="144">
        <f t="shared" si="3"/>
        <v>0</v>
      </c>
      <c r="R23" s="145">
        <f>IFERROR(IF(B23="Pregrado",((IF(I23&gt;=16,VLOOKUP('P38'!G23,INFORMACION!$D:$E,2,FALSE)*N23,((VLOOKUP('P38'!G23,INFORMACION!$D:$E,2,FALSE)*N23)*I23)/16)))*(J23/100),((IF(I23&gt;=16,(VLOOKUP('P38'!G23,INFORMACION!$D:$E,2,FALSE)+10)*N23,(((VLOOKUP('P38'!G23,INFORMACION!$D:$E,2,FALSE)+10)*N23)*I23)/16)))*(J23/100)),0)</f>
        <v>0</v>
      </c>
      <c r="S23" s="86">
        <f t="shared" si="4"/>
        <v>0</v>
      </c>
    </row>
    <row r="24" spans="1:19" x14ac:dyDescent="0.2">
      <c r="A24" s="137">
        <v>5</v>
      </c>
      <c r="B24" s="138"/>
      <c r="C24" s="138"/>
      <c r="D24" s="139"/>
      <c r="E24" s="140"/>
      <c r="F24" s="138"/>
      <c r="G24" s="108"/>
      <c r="H24" s="141"/>
      <c r="I24" s="138"/>
      <c r="J24" s="142"/>
      <c r="K24" s="141"/>
      <c r="L24" s="138"/>
      <c r="M24" s="142"/>
      <c r="N24" s="143">
        <f t="shared" si="0"/>
        <v>0</v>
      </c>
      <c r="O24" s="144">
        <f t="shared" si="1"/>
        <v>0</v>
      </c>
      <c r="P24" s="144">
        <f t="shared" si="2"/>
        <v>0</v>
      </c>
      <c r="Q24" s="144">
        <f t="shared" si="3"/>
        <v>0</v>
      </c>
      <c r="R24" s="145">
        <f>IFERROR(IF(B24="Pregrado",((IF(I24&gt;=16,VLOOKUP('P38'!G24,INFORMACION!$D:$E,2,FALSE)*N24,((VLOOKUP('P38'!G24,INFORMACION!$D:$E,2,FALSE)*N24)*I24)/16)))*(J24/100),((IF(I24&gt;=16,(VLOOKUP('P38'!G24,INFORMACION!$D:$E,2,FALSE)+10)*N24,(((VLOOKUP('P38'!G24,INFORMACION!$D:$E,2,FALSE)+10)*N24)*I24)/16)))*(J24/100)),0)</f>
        <v>0</v>
      </c>
      <c r="S24" s="86">
        <f t="shared" si="4"/>
        <v>0</v>
      </c>
    </row>
    <row r="25" spans="1:19" x14ac:dyDescent="0.2">
      <c r="A25" s="137">
        <v>6</v>
      </c>
      <c r="B25" s="138"/>
      <c r="C25" s="138"/>
      <c r="D25" s="139"/>
      <c r="E25" s="138"/>
      <c r="F25" s="138"/>
      <c r="G25" s="108"/>
      <c r="H25" s="141"/>
      <c r="I25" s="138"/>
      <c r="J25" s="142"/>
      <c r="K25" s="141"/>
      <c r="L25" s="138"/>
      <c r="M25" s="142"/>
      <c r="N25" s="143">
        <f t="shared" si="0"/>
        <v>0</v>
      </c>
      <c r="O25" s="144">
        <f t="shared" si="1"/>
        <v>0</v>
      </c>
      <c r="P25" s="144">
        <f t="shared" si="2"/>
        <v>0</v>
      </c>
      <c r="Q25" s="144">
        <f t="shared" si="3"/>
        <v>0</v>
      </c>
      <c r="R25" s="145">
        <f>IFERROR(IF(B25="Pregrado",((IF(I25&gt;=16,VLOOKUP('P38'!G25,INFORMACION!$D:$E,2,FALSE)*N25,((VLOOKUP('P38'!G25,INFORMACION!$D:$E,2,FALSE)*N25)*I25)/16)))*(J25/100),((IF(I25&gt;=16,(VLOOKUP('P38'!G25,INFORMACION!$D:$E,2,FALSE)+10)*N25,(((VLOOKUP('P38'!G25,INFORMACION!$D:$E,2,FALSE)+10)*N25)*I25)/16)))*(J25/100)),0)</f>
        <v>0</v>
      </c>
      <c r="S25" s="86">
        <f t="shared" si="4"/>
        <v>0</v>
      </c>
    </row>
    <row r="26" spans="1:19" ht="13.5" thickBot="1" x14ac:dyDescent="0.25">
      <c r="A26" s="146">
        <v>7</v>
      </c>
      <c r="B26" s="147"/>
      <c r="C26" s="147"/>
      <c r="D26" s="148"/>
      <c r="E26" s="147"/>
      <c r="F26" s="147"/>
      <c r="G26" s="109"/>
      <c r="H26" s="149"/>
      <c r="I26" s="147"/>
      <c r="J26" s="150"/>
      <c r="K26" s="149"/>
      <c r="L26" s="147"/>
      <c r="M26" s="150"/>
      <c r="N26" s="151">
        <f t="shared" si="0"/>
        <v>0</v>
      </c>
      <c r="O26" s="152">
        <f t="shared" si="1"/>
        <v>0</v>
      </c>
      <c r="P26" s="152">
        <f t="shared" si="2"/>
        <v>0</v>
      </c>
      <c r="Q26" s="152">
        <f t="shared" si="3"/>
        <v>0</v>
      </c>
      <c r="R26" s="153">
        <f>IFERROR(IF(B26="Pregrado",((IF(I26&gt;=16,VLOOKUP('P38'!G26,INFORMACION!$D:$E,2,FALSE)*N26,((VLOOKUP('P38'!G26,INFORMACION!$D:$E,2,FALSE)*N26)*I26)/16)))*(J26/100),((IF(I26&gt;=16,(VLOOKUP('P38'!G26,INFORMACION!$D:$E,2,FALSE)+10)*N26,(((VLOOKUP('P38'!G26,INFORMACION!$D:$E,2,FALSE)+10)*N26)*I26)/16)))*(J26/100)),0)</f>
        <v>0</v>
      </c>
      <c r="S26" s="87">
        <f t="shared" si="4"/>
        <v>0</v>
      </c>
    </row>
    <row r="27" spans="1:19" ht="1.5" customHeight="1" thickBot="1" x14ac:dyDescent="0.25">
      <c r="A27" s="154"/>
      <c r="B27" s="155"/>
      <c r="C27" s="110"/>
      <c r="D27" s="156" t="s">
        <v>270</v>
      </c>
      <c r="E27" s="155"/>
      <c r="F27" s="155"/>
      <c r="G27" s="110"/>
      <c r="H27" s="157">
        <v>1</v>
      </c>
      <c r="I27" s="158">
        <v>16</v>
      </c>
      <c r="J27" s="159">
        <v>100</v>
      </c>
      <c r="K27" s="154"/>
      <c r="L27" s="155"/>
      <c r="M27" s="88"/>
      <c r="N27" s="160"/>
      <c r="O27" s="155"/>
      <c r="P27" s="155"/>
      <c r="Q27" s="155"/>
      <c r="R27" s="155"/>
      <c r="S27" s="88"/>
    </row>
    <row r="28" spans="1:19" ht="15.75" thickBot="1" x14ac:dyDescent="0.25">
      <c r="A28" s="426" t="s">
        <v>144</v>
      </c>
      <c r="B28" s="427"/>
      <c r="C28" s="427"/>
      <c r="D28" s="427"/>
      <c r="E28" s="427"/>
      <c r="F28" s="427"/>
      <c r="G28" s="427"/>
      <c r="H28" s="427"/>
      <c r="I28" s="427"/>
      <c r="J28" s="428"/>
      <c r="K28" s="161">
        <f>SUM(K20:K26)</f>
        <v>0</v>
      </c>
      <c r="L28" s="162">
        <f t="shared" ref="L28:S28" si="5">SUM(L20:L26)</f>
        <v>0</v>
      </c>
      <c r="M28" s="89">
        <f t="shared" si="5"/>
        <v>0</v>
      </c>
      <c r="N28" s="163">
        <f t="shared" si="5"/>
        <v>0</v>
      </c>
      <c r="O28" s="162">
        <f t="shared" si="5"/>
        <v>0</v>
      </c>
      <c r="P28" s="162">
        <f t="shared" si="5"/>
        <v>0</v>
      </c>
      <c r="Q28" s="162">
        <f t="shared" si="5"/>
        <v>0</v>
      </c>
      <c r="R28" s="162">
        <f t="shared" si="5"/>
        <v>0</v>
      </c>
      <c r="S28" s="89">
        <f t="shared" si="5"/>
        <v>0</v>
      </c>
    </row>
    <row r="29" spans="1:19" ht="15.75" thickBot="1" x14ac:dyDescent="0.25">
      <c r="A29" s="426" t="s">
        <v>150</v>
      </c>
      <c r="B29" s="427"/>
      <c r="C29" s="427"/>
      <c r="D29" s="427"/>
      <c r="E29" s="427"/>
      <c r="F29" s="427"/>
      <c r="G29" s="427"/>
      <c r="H29" s="427"/>
      <c r="I29" s="427"/>
      <c r="J29" s="428"/>
      <c r="K29" s="161">
        <v>0</v>
      </c>
      <c r="L29" s="162">
        <v>0</v>
      </c>
      <c r="M29" s="89">
        <v>0</v>
      </c>
      <c r="N29" s="163">
        <v>0</v>
      </c>
      <c r="O29" s="162">
        <v>0</v>
      </c>
      <c r="P29" s="162">
        <f>VLOOKUP(G16,INFORMACION!T:V,2,FALSE)</f>
        <v>0</v>
      </c>
      <c r="Q29" s="162">
        <f>VLOOKUP(G16,INFORMACION!T:V,3,FALSE)</f>
        <v>0</v>
      </c>
      <c r="R29" s="162">
        <v>0</v>
      </c>
      <c r="S29" s="89">
        <f>SUM(P29:Q29)</f>
        <v>0</v>
      </c>
    </row>
    <row r="30" spans="1:19" ht="15.75" thickBot="1" x14ac:dyDescent="0.25">
      <c r="A30" s="426" t="s">
        <v>274</v>
      </c>
      <c r="B30" s="427"/>
      <c r="C30" s="427"/>
      <c r="D30" s="427"/>
      <c r="E30" s="427"/>
      <c r="F30" s="427"/>
      <c r="G30" s="427"/>
      <c r="H30" s="427"/>
      <c r="I30" s="427"/>
      <c r="J30" s="428"/>
      <c r="K30" s="161">
        <f>SUM(K28:K29)</f>
        <v>0</v>
      </c>
      <c r="L30" s="162">
        <f t="shared" ref="L30:S30" si="6">SUM(L28:L29)</f>
        <v>0</v>
      </c>
      <c r="M30" s="89">
        <f t="shared" si="6"/>
        <v>0</v>
      </c>
      <c r="N30" s="163">
        <f t="shared" si="6"/>
        <v>0</v>
      </c>
      <c r="O30" s="162">
        <f t="shared" si="6"/>
        <v>0</v>
      </c>
      <c r="P30" s="162">
        <f t="shared" si="6"/>
        <v>0</v>
      </c>
      <c r="Q30" s="162">
        <f t="shared" si="6"/>
        <v>0</v>
      </c>
      <c r="R30" s="162">
        <f t="shared" si="6"/>
        <v>0</v>
      </c>
      <c r="S30" s="89">
        <f t="shared" si="6"/>
        <v>0</v>
      </c>
    </row>
    <row r="31" spans="1:19" ht="10.5" customHeight="1" x14ac:dyDescent="0.2">
      <c r="A31" s="164"/>
      <c r="B31" s="111"/>
      <c r="C31" s="111"/>
      <c r="D31" s="165"/>
      <c r="E31" s="111"/>
      <c r="F31" s="111"/>
      <c r="G31" s="111"/>
      <c r="H31" s="111"/>
      <c r="I31" s="111"/>
      <c r="J31" s="111"/>
      <c r="K31" s="111"/>
      <c r="L31" s="111"/>
      <c r="M31" s="111"/>
      <c r="N31" s="111"/>
      <c r="O31" s="111"/>
      <c r="P31" s="111"/>
      <c r="Q31" s="111"/>
      <c r="R31" s="111"/>
      <c r="S31" s="90"/>
    </row>
    <row r="32" spans="1:19" ht="13.5" thickBot="1" x14ac:dyDescent="0.25"/>
    <row r="33" spans="1:19" ht="13.5" thickBot="1" x14ac:dyDescent="0.25">
      <c r="G33" s="402" t="s">
        <v>152</v>
      </c>
      <c r="H33" s="403"/>
      <c r="I33" s="403"/>
      <c r="J33" s="403"/>
      <c r="K33" s="403"/>
      <c r="L33" s="403"/>
      <c r="M33" s="403"/>
      <c r="N33" s="404"/>
      <c r="Q33" s="124"/>
    </row>
    <row r="34" spans="1:19" ht="13.5" thickBot="1" x14ac:dyDescent="0.25">
      <c r="G34" s="400" t="s">
        <v>151</v>
      </c>
      <c r="H34" s="396"/>
      <c r="I34" s="396"/>
      <c r="J34" s="396"/>
      <c r="K34" s="396"/>
      <c r="L34" s="401"/>
      <c r="M34" s="400" t="s">
        <v>126</v>
      </c>
      <c r="N34" s="444"/>
      <c r="Q34" s="100"/>
    </row>
    <row r="35" spans="1:19" ht="16.5" thickBot="1" x14ac:dyDescent="0.25">
      <c r="G35" s="397" t="s">
        <v>275</v>
      </c>
      <c r="H35" s="398"/>
      <c r="I35" s="398"/>
      <c r="J35" s="398"/>
      <c r="K35" s="398"/>
      <c r="L35" s="399"/>
      <c r="M35" s="445">
        <f>S30</f>
        <v>0</v>
      </c>
      <c r="N35" s="446"/>
      <c r="Q35" s="124"/>
    </row>
    <row r="36" spans="1:19" x14ac:dyDescent="0.2">
      <c r="G36" s="112"/>
      <c r="H36" s="112"/>
      <c r="I36" s="112"/>
      <c r="J36" s="112"/>
      <c r="K36" s="112"/>
      <c r="L36" s="112"/>
      <c r="M36" s="167"/>
      <c r="N36" s="167"/>
      <c r="Q36" s="124"/>
    </row>
    <row r="37" spans="1:19" ht="13.5" thickBot="1" x14ac:dyDescent="0.25">
      <c r="G37" s="112"/>
      <c r="H37" s="112"/>
      <c r="I37" s="112"/>
      <c r="J37" s="112"/>
      <c r="K37" s="112"/>
      <c r="L37" s="112"/>
      <c r="M37" s="167"/>
      <c r="N37" s="167"/>
      <c r="Q37" s="124"/>
    </row>
    <row r="38" spans="1:19" ht="13.5" thickBot="1" x14ac:dyDescent="0.25">
      <c r="A38" s="405" t="s">
        <v>38</v>
      </c>
      <c r="B38" s="406"/>
      <c r="C38" s="406"/>
      <c r="D38" s="406"/>
      <c r="E38" s="406"/>
      <c r="F38" s="406"/>
      <c r="G38" s="407"/>
      <c r="H38" s="97"/>
      <c r="I38" s="402" t="s">
        <v>157</v>
      </c>
      <c r="J38" s="403"/>
      <c r="K38" s="403"/>
      <c r="L38" s="403"/>
      <c r="M38" s="403"/>
      <c r="N38" s="403"/>
      <c r="O38" s="403"/>
      <c r="P38" s="403"/>
      <c r="Q38" s="403"/>
      <c r="R38" s="403"/>
      <c r="S38" s="404"/>
    </row>
    <row r="39" spans="1:19" ht="13.5" thickBot="1" x14ac:dyDescent="0.25">
      <c r="A39" s="204" t="s">
        <v>25</v>
      </c>
      <c r="B39" s="396" t="s">
        <v>121</v>
      </c>
      <c r="C39" s="396"/>
      <c r="D39" s="396"/>
      <c r="E39" s="396" t="s">
        <v>154</v>
      </c>
      <c r="F39" s="396"/>
      <c r="G39" s="210" t="s">
        <v>155</v>
      </c>
      <c r="I39" s="92" t="s">
        <v>25</v>
      </c>
      <c r="J39" s="400" t="s">
        <v>121</v>
      </c>
      <c r="K39" s="396"/>
      <c r="L39" s="396"/>
      <c r="M39" s="396"/>
      <c r="N39" s="444"/>
      <c r="O39" s="451" t="s">
        <v>154</v>
      </c>
      <c r="P39" s="452"/>
      <c r="Q39" s="452"/>
      <c r="R39" s="453"/>
      <c r="S39" s="92" t="s">
        <v>159</v>
      </c>
    </row>
    <row r="40" spans="1:19" ht="20.100000000000001" customHeight="1" x14ac:dyDescent="0.2">
      <c r="A40" s="169">
        <v>1</v>
      </c>
      <c r="B40" s="450"/>
      <c r="C40" s="450"/>
      <c r="D40" s="450"/>
      <c r="E40" s="454"/>
      <c r="F40" s="454"/>
      <c r="G40" s="93"/>
      <c r="I40" s="169">
        <v>1</v>
      </c>
      <c r="J40" s="450"/>
      <c r="K40" s="450"/>
      <c r="L40" s="450"/>
      <c r="M40" s="450"/>
      <c r="N40" s="450"/>
      <c r="O40" s="458"/>
      <c r="P40" s="459"/>
      <c r="Q40" s="459"/>
      <c r="R40" s="460"/>
      <c r="S40" s="93"/>
    </row>
    <row r="41" spans="1:19" ht="20.100000000000001" customHeight="1" x14ac:dyDescent="0.2">
      <c r="A41" s="137">
        <v>2</v>
      </c>
      <c r="B41" s="450"/>
      <c r="C41" s="450"/>
      <c r="D41" s="450"/>
      <c r="E41" s="436"/>
      <c r="F41" s="436"/>
      <c r="G41" s="99"/>
      <c r="I41" s="137">
        <v>2</v>
      </c>
      <c r="J41" s="450"/>
      <c r="K41" s="450"/>
      <c r="L41" s="450"/>
      <c r="M41" s="450"/>
      <c r="N41" s="450"/>
      <c r="O41" s="438"/>
      <c r="P41" s="439"/>
      <c r="Q41" s="439"/>
      <c r="R41" s="440"/>
      <c r="S41" s="94"/>
    </row>
    <row r="42" spans="1:19" ht="20.100000000000001" customHeight="1" x14ac:dyDescent="0.2">
      <c r="A42" s="137">
        <v>3</v>
      </c>
      <c r="B42" s="450"/>
      <c r="C42" s="450"/>
      <c r="D42" s="450"/>
      <c r="E42" s="436"/>
      <c r="F42" s="436"/>
      <c r="G42" s="94"/>
      <c r="I42" s="137">
        <v>3</v>
      </c>
      <c r="J42" s="450"/>
      <c r="K42" s="450"/>
      <c r="L42" s="450"/>
      <c r="M42" s="450"/>
      <c r="N42" s="450"/>
      <c r="O42" s="438"/>
      <c r="P42" s="439"/>
      <c r="Q42" s="439"/>
      <c r="R42" s="440"/>
      <c r="S42" s="94"/>
    </row>
    <row r="43" spans="1:19" ht="20.100000000000001" customHeight="1" x14ac:dyDescent="0.2">
      <c r="A43" s="137">
        <v>4</v>
      </c>
      <c r="B43" s="450"/>
      <c r="C43" s="450"/>
      <c r="D43" s="450"/>
      <c r="E43" s="436"/>
      <c r="F43" s="436"/>
      <c r="G43" s="94"/>
      <c r="I43" s="137">
        <v>4</v>
      </c>
      <c r="J43" s="450"/>
      <c r="K43" s="450"/>
      <c r="L43" s="450"/>
      <c r="M43" s="450"/>
      <c r="N43" s="450"/>
      <c r="O43" s="438"/>
      <c r="P43" s="439"/>
      <c r="Q43" s="439"/>
      <c r="R43" s="440"/>
      <c r="S43" s="94"/>
    </row>
    <row r="44" spans="1:19" ht="20.100000000000001" customHeight="1" thickBot="1" x14ac:dyDescent="0.25">
      <c r="A44" s="170">
        <v>5</v>
      </c>
      <c r="B44" s="450"/>
      <c r="C44" s="450"/>
      <c r="D44" s="450"/>
      <c r="E44" s="437"/>
      <c r="F44" s="437"/>
      <c r="G44" s="95"/>
      <c r="H44" s="97"/>
      <c r="I44" s="170">
        <v>5</v>
      </c>
      <c r="J44" s="450"/>
      <c r="K44" s="450"/>
      <c r="L44" s="450"/>
      <c r="M44" s="450"/>
      <c r="N44" s="450"/>
      <c r="O44" s="441"/>
      <c r="P44" s="442"/>
      <c r="Q44" s="442"/>
      <c r="R44" s="443"/>
      <c r="S44" s="95"/>
    </row>
    <row r="45" spans="1:19" ht="13.5" thickBot="1" x14ac:dyDescent="0.25">
      <c r="A45" s="455" t="s">
        <v>156</v>
      </c>
      <c r="B45" s="456"/>
      <c r="C45" s="456"/>
      <c r="D45" s="456"/>
      <c r="E45" s="456"/>
      <c r="F45" s="456"/>
      <c r="G45" s="211">
        <f>SUM(G40:G44)</f>
        <v>0</v>
      </c>
      <c r="H45" s="97"/>
      <c r="I45" s="455" t="s">
        <v>160</v>
      </c>
      <c r="J45" s="456"/>
      <c r="K45" s="456"/>
      <c r="L45" s="456"/>
      <c r="M45" s="456"/>
      <c r="N45" s="456"/>
      <c r="O45" s="456"/>
      <c r="P45" s="456"/>
      <c r="Q45" s="456"/>
      <c r="R45" s="457"/>
      <c r="S45" s="96">
        <f>SUM(S40:S44)</f>
        <v>0</v>
      </c>
    </row>
    <row r="46" spans="1:19" ht="13.5" thickBot="1" x14ac:dyDescent="0.25">
      <c r="A46" s="97"/>
      <c r="B46" s="97"/>
      <c r="C46" s="97"/>
      <c r="D46" s="171"/>
      <c r="E46" s="97"/>
      <c r="F46" s="97"/>
      <c r="G46" s="97"/>
      <c r="H46" s="97"/>
      <c r="I46" s="97"/>
      <c r="J46" s="97"/>
      <c r="K46" s="97"/>
      <c r="L46" s="97"/>
      <c r="M46" s="97"/>
      <c r="N46" s="97"/>
      <c r="O46" s="97"/>
      <c r="P46" s="97"/>
      <c r="Q46" s="97"/>
      <c r="R46" s="97"/>
      <c r="S46" s="97"/>
    </row>
    <row r="47" spans="1:19" ht="13.5" thickBot="1" x14ac:dyDescent="0.25">
      <c r="A47" s="447" t="s">
        <v>245</v>
      </c>
      <c r="B47" s="448"/>
      <c r="C47" s="448"/>
      <c r="D47" s="448"/>
      <c r="E47" s="448"/>
      <c r="F47" s="448"/>
      <c r="G47" s="449"/>
      <c r="H47" s="97"/>
      <c r="I47" s="402" t="s">
        <v>246</v>
      </c>
      <c r="J47" s="403"/>
      <c r="K47" s="403"/>
      <c r="L47" s="403"/>
      <c r="M47" s="403"/>
      <c r="N47" s="403"/>
      <c r="O47" s="403"/>
      <c r="P47" s="403"/>
      <c r="Q47" s="403"/>
      <c r="R47" s="403"/>
      <c r="S47" s="404"/>
    </row>
    <row r="48" spans="1:19" ht="13.5" thickBot="1" x14ac:dyDescent="0.25">
      <c r="A48" s="204" t="s">
        <v>25</v>
      </c>
      <c r="B48" s="396" t="s">
        <v>121</v>
      </c>
      <c r="C48" s="396"/>
      <c r="D48" s="396"/>
      <c r="E48" s="396" t="s">
        <v>174</v>
      </c>
      <c r="F48" s="396"/>
      <c r="G48" s="210" t="s">
        <v>155</v>
      </c>
      <c r="H48" s="97"/>
      <c r="I48" s="92" t="s">
        <v>25</v>
      </c>
      <c r="J48" s="400" t="s">
        <v>121</v>
      </c>
      <c r="K48" s="396"/>
      <c r="L48" s="396"/>
      <c r="M48" s="396"/>
      <c r="N48" s="444"/>
      <c r="O48" s="451" t="s">
        <v>154</v>
      </c>
      <c r="P48" s="452"/>
      <c r="Q48" s="452"/>
      <c r="R48" s="453"/>
      <c r="S48" s="92" t="s">
        <v>159</v>
      </c>
    </row>
    <row r="49" spans="1:19" x14ac:dyDescent="0.2">
      <c r="A49" s="172">
        <v>1</v>
      </c>
      <c r="B49" s="450"/>
      <c r="C49" s="450"/>
      <c r="D49" s="450"/>
      <c r="E49" s="464"/>
      <c r="F49" s="464"/>
      <c r="G49" s="98"/>
      <c r="H49" s="97"/>
      <c r="I49" s="172">
        <v>1</v>
      </c>
      <c r="J49" s="450"/>
      <c r="K49" s="450"/>
      <c r="L49" s="450"/>
      <c r="M49" s="450"/>
      <c r="N49" s="450"/>
      <c r="O49" s="461"/>
      <c r="P49" s="462"/>
      <c r="Q49" s="462"/>
      <c r="R49" s="463"/>
      <c r="S49" s="98"/>
    </row>
    <row r="50" spans="1:19" x14ac:dyDescent="0.2">
      <c r="A50" s="173">
        <v>2</v>
      </c>
      <c r="B50" s="450"/>
      <c r="C50" s="450"/>
      <c r="D50" s="450"/>
      <c r="E50" s="465"/>
      <c r="F50" s="465"/>
      <c r="G50" s="99"/>
      <c r="H50" s="97"/>
      <c r="I50" s="173">
        <v>2</v>
      </c>
      <c r="J50" s="450"/>
      <c r="K50" s="450"/>
      <c r="L50" s="450"/>
      <c r="M50" s="450"/>
      <c r="N50" s="450"/>
      <c r="O50" s="469"/>
      <c r="P50" s="470"/>
      <c r="Q50" s="470"/>
      <c r="R50" s="471"/>
      <c r="S50" s="99"/>
    </row>
    <row r="51" spans="1:19" x14ac:dyDescent="0.2">
      <c r="A51" s="173">
        <v>3</v>
      </c>
      <c r="B51" s="450"/>
      <c r="C51" s="450"/>
      <c r="D51" s="450"/>
      <c r="E51" s="465"/>
      <c r="F51" s="465"/>
      <c r="G51" s="99"/>
      <c r="H51" s="97"/>
      <c r="I51" s="173">
        <v>3</v>
      </c>
      <c r="J51" s="450"/>
      <c r="K51" s="450"/>
      <c r="L51" s="450"/>
      <c r="M51" s="450"/>
      <c r="N51" s="450"/>
      <c r="O51" s="469"/>
      <c r="P51" s="470"/>
      <c r="Q51" s="470"/>
      <c r="R51" s="471"/>
      <c r="S51" s="99"/>
    </row>
    <row r="52" spans="1:19" x14ac:dyDescent="0.2">
      <c r="A52" s="173">
        <v>4</v>
      </c>
      <c r="B52" s="450"/>
      <c r="C52" s="450"/>
      <c r="D52" s="450"/>
      <c r="E52" s="465"/>
      <c r="F52" s="465"/>
      <c r="G52" s="99"/>
      <c r="H52" s="97"/>
      <c r="I52" s="173">
        <v>4</v>
      </c>
      <c r="J52" s="450"/>
      <c r="K52" s="450"/>
      <c r="L52" s="450"/>
      <c r="M52" s="450"/>
      <c r="N52" s="450"/>
      <c r="O52" s="469"/>
      <c r="P52" s="470"/>
      <c r="Q52" s="470"/>
      <c r="R52" s="471"/>
      <c r="S52" s="99"/>
    </row>
    <row r="53" spans="1:19" ht="13.5" thickBot="1" x14ac:dyDescent="0.25">
      <c r="A53" s="170">
        <v>5</v>
      </c>
      <c r="B53" s="450"/>
      <c r="C53" s="450"/>
      <c r="D53" s="450"/>
      <c r="E53" s="472"/>
      <c r="F53" s="472"/>
      <c r="G53" s="95"/>
      <c r="H53" s="97"/>
      <c r="I53" s="170">
        <v>5</v>
      </c>
      <c r="J53" s="450"/>
      <c r="K53" s="450"/>
      <c r="L53" s="450"/>
      <c r="M53" s="450"/>
      <c r="N53" s="450"/>
      <c r="O53" s="466"/>
      <c r="P53" s="467"/>
      <c r="Q53" s="467"/>
      <c r="R53" s="468"/>
      <c r="S53" s="95"/>
    </row>
    <row r="54" spans="1:19" ht="13.5" thickBot="1" x14ac:dyDescent="0.25">
      <c r="A54" s="455" t="s">
        <v>182</v>
      </c>
      <c r="B54" s="456"/>
      <c r="C54" s="456"/>
      <c r="D54" s="456"/>
      <c r="E54" s="456"/>
      <c r="F54" s="456"/>
      <c r="G54" s="211">
        <f>IF(SUM(G49:G53)&gt;40,40,SUM(G49:G53))</f>
        <v>0</v>
      </c>
      <c r="H54" s="97"/>
      <c r="I54" s="455" t="s">
        <v>181</v>
      </c>
      <c r="J54" s="456"/>
      <c r="K54" s="456"/>
      <c r="L54" s="456"/>
      <c r="M54" s="456"/>
      <c r="N54" s="456"/>
      <c r="O54" s="456"/>
      <c r="P54" s="456"/>
      <c r="Q54" s="456"/>
      <c r="R54" s="457"/>
      <c r="S54" s="96">
        <f>IF(SUM(S49:S53)&gt;30,30,SUM(S49:S53))</f>
        <v>0</v>
      </c>
    </row>
    <row r="55" spans="1:19" ht="13.5" thickBot="1" x14ac:dyDescent="0.25">
      <c r="A55" s="209"/>
      <c r="B55" s="209"/>
      <c r="C55" s="209"/>
      <c r="D55" s="209"/>
      <c r="E55" s="209"/>
      <c r="F55" s="209"/>
      <c r="G55" s="100"/>
      <c r="H55" s="97"/>
      <c r="I55" s="209"/>
      <c r="J55" s="209"/>
      <c r="K55" s="209"/>
      <c r="L55" s="209"/>
      <c r="M55" s="209"/>
      <c r="N55" s="209"/>
      <c r="O55" s="209"/>
      <c r="P55" s="209"/>
      <c r="Q55" s="209"/>
      <c r="R55" s="209"/>
      <c r="S55" s="100"/>
    </row>
    <row r="56" spans="1:19" ht="13.5" thickBot="1" x14ac:dyDescent="0.25">
      <c r="A56" s="447" t="s">
        <v>190</v>
      </c>
      <c r="B56" s="448"/>
      <c r="C56" s="448"/>
      <c r="D56" s="448"/>
      <c r="E56" s="448"/>
      <c r="F56" s="448"/>
      <c r="G56" s="449"/>
      <c r="H56" s="97"/>
      <c r="I56" s="402" t="s">
        <v>254</v>
      </c>
      <c r="J56" s="403"/>
      <c r="K56" s="403"/>
      <c r="L56" s="403"/>
      <c r="M56" s="403"/>
      <c r="N56" s="403"/>
      <c r="O56" s="403"/>
      <c r="P56" s="403"/>
      <c r="Q56" s="403"/>
      <c r="R56" s="403"/>
      <c r="S56" s="404"/>
    </row>
    <row r="57" spans="1:19" ht="13.5" thickBot="1" x14ac:dyDescent="0.25">
      <c r="A57" s="204" t="s">
        <v>25</v>
      </c>
      <c r="B57" s="396" t="s">
        <v>121</v>
      </c>
      <c r="C57" s="396"/>
      <c r="D57" s="396"/>
      <c r="E57" s="396" t="s">
        <v>196</v>
      </c>
      <c r="F57" s="396"/>
      <c r="G57" s="210" t="s">
        <v>155</v>
      </c>
      <c r="H57" s="97"/>
      <c r="I57" s="92" t="s">
        <v>25</v>
      </c>
      <c r="J57" s="400" t="s">
        <v>210</v>
      </c>
      <c r="K57" s="396"/>
      <c r="L57" s="396"/>
      <c r="M57" s="396"/>
      <c r="N57" s="444"/>
      <c r="O57" s="451" t="s">
        <v>215</v>
      </c>
      <c r="P57" s="452"/>
      <c r="Q57" s="452"/>
      <c r="R57" s="453"/>
      <c r="S57" s="92" t="s">
        <v>159</v>
      </c>
    </row>
    <row r="58" spans="1:19" ht="21.95" customHeight="1" x14ac:dyDescent="0.2">
      <c r="A58" s="172">
        <v>1</v>
      </c>
      <c r="B58" s="450"/>
      <c r="C58" s="450"/>
      <c r="D58" s="450"/>
      <c r="E58" s="454"/>
      <c r="F58" s="454"/>
      <c r="G58" s="98"/>
      <c r="H58" s="97"/>
      <c r="I58" s="172">
        <v>1</v>
      </c>
      <c r="J58" s="450"/>
      <c r="K58" s="450"/>
      <c r="L58" s="450"/>
      <c r="M58" s="450"/>
      <c r="N58" s="450"/>
      <c r="O58" s="473"/>
      <c r="P58" s="474"/>
      <c r="Q58" s="474"/>
      <c r="R58" s="475"/>
      <c r="S58" s="98"/>
    </row>
    <row r="59" spans="1:19" ht="21.95" customHeight="1" thickBot="1" x14ac:dyDescent="0.25">
      <c r="A59" s="173">
        <v>2</v>
      </c>
      <c r="B59" s="450"/>
      <c r="C59" s="450"/>
      <c r="D59" s="450"/>
      <c r="E59" s="476"/>
      <c r="F59" s="477"/>
      <c r="G59" s="98"/>
      <c r="H59" s="97"/>
      <c r="I59" s="173">
        <v>2</v>
      </c>
      <c r="J59" s="450"/>
      <c r="K59" s="450"/>
      <c r="L59" s="450"/>
      <c r="M59" s="450"/>
      <c r="N59" s="450"/>
      <c r="O59" s="438"/>
      <c r="P59" s="439"/>
      <c r="Q59" s="439"/>
      <c r="R59" s="440"/>
      <c r="S59" s="99"/>
    </row>
    <row r="60" spans="1:19" ht="13.5" thickBot="1" x14ac:dyDescent="0.25">
      <c r="A60" s="455" t="s">
        <v>201</v>
      </c>
      <c r="B60" s="456"/>
      <c r="C60" s="456"/>
      <c r="D60" s="456"/>
      <c r="E60" s="456"/>
      <c r="F60" s="456"/>
      <c r="G60" s="211">
        <f>SUM(G58:G59)</f>
        <v>0</v>
      </c>
      <c r="H60" s="97"/>
      <c r="I60" s="455" t="s">
        <v>216</v>
      </c>
      <c r="J60" s="456"/>
      <c r="K60" s="456"/>
      <c r="L60" s="456"/>
      <c r="M60" s="456"/>
      <c r="N60" s="456"/>
      <c r="O60" s="456"/>
      <c r="P60" s="456"/>
      <c r="Q60" s="456"/>
      <c r="R60" s="457"/>
      <c r="S60" s="96">
        <f>SUM(S58:S59)</f>
        <v>0</v>
      </c>
    </row>
    <row r="61" spans="1:19" ht="13.5" thickBot="1" x14ac:dyDescent="0.25">
      <c r="A61" s="209"/>
      <c r="B61" s="209"/>
      <c r="C61" s="209"/>
      <c r="D61" s="209"/>
      <c r="E61" s="209"/>
      <c r="F61" s="209"/>
      <c r="G61" s="100"/>
      <c r="H61" s="97"/>
      <c r="I61" s="97"/>
      <c r="J61" s="97"/>
      <c r="K61" s="97"/>
      <c r="L61" s="97"/>
      <c r="M61" s="97"/>
      <c r="N61" s="97"/>
      <c r="O61" s="97"/>
      <c r="P61" s="97"/>
      <c r="Q61" s="97"/>
      <c r="R61" s="97"/>
      <c r="S61" s="97"/>
    </row>
    <row r="62" spans="1:19" ht="13.5" thickBot="1" x14ac:dyDescent="0.25">
      <c r="A62" s="447" t="s">
        <v>247</v>
      </c>
      <c r="B62" s="448"/>
      <c r="C62" s="448"/>
      <c r="D62" s="448"/>
      <c r="E62" s="448"/>
      <c r="F62" s="448"/>
      <c r="G62" s="449"/>
      <c r="H62" s="97"/>
      <c r="I62" s="402" t="s">
        <v>248</v>
      </c>
      <c r="J62" s="403"/>
      <c r="K62" s="403"/>
      <c r="L62" s="403"/>
      <c r="M62" s="403"/>
      <c r="N62" s="403"/>
      <c r="O62" s="403"/>
      <c r="P62" s="403"/>
      <c r="Q62" s="403"/>
      <c r="R62" s="403"/>
      <c r="S62" s="404"/>
    </row>
    <row r="63" spans="1:19" ht="13.5" thickBot="1" x14ac:dyDescent="0.25">
      <c r="A63" s="204" t="s">
        <v>25</v>
      </c>
      <c r="B63" s="396" t="s">
        <v>113</v>
      </c>
      <c r="C63" s="396"/>
      <c r="D63" s="396"/>
      <c r="E63" s="396" t="s">
        <v>183</v>
      </c>
      <c r="F63" s="396"/>
      <c r="G63" s="210" t="s">
        <v>155</v>
      </c>
      <c r="H63" s="97"/>
      <c r="I63" s="92" t="s">
        <v>25</v>
      </c>
      <c r="J63" s="400" t="s">
        <v>188</v>
      </c>
      <c r="K63" s="396"/>
      <c r="L63" s="396"/>
      <c r="M63" s="396"/>
      <c r="N63" s="444"/>
      <c r="O63" s="451" t="s">
        <v>154</v>
      </c>
      <c r="P63" s="452"/>
      <c r="Q63" s="452"/>
      <c r="R63" s="453"/>
      <c r="S63" s="92" t="s">
        <v>159</v>
      </c>
    </row>
    <row r="64" spans="1:19" ht="20.100000000000001" customHeight="1" x14ac:dyDescent="0.2">
      <c r="A64" s="172">
        <v>1</v>
      </c>
      <c r="B64" s="450"/>
      <c r="C64" s="450"/>
      <c r="D64" s="450"/>
      <c r="E64" s="454"/>
      <c r="F64" s="454"/>
      <c r="G64" s="98"/>
      <c r="H64" s="97"/>
      <c r="I64" s="172">
        <v>1</v>
      </c>
      <c r="J64" s="450"/>
      <c r="K64" s="450"/>
      <c r="L64" s="450"/>
      <c r="M64" s="450"/>
      <c r="N64" s="450"/>
      <c r="O64" s="473"/>
      <c r="P64" s="474"/>
      <c r="Q64" s="474"/>
      <c r="R64" s="475"/>
      <c r="S64" s="98"/>
    </row>
    <row r="65" spans="1:19" ht="20.100000000000001" customHeight="1" x14ac:dyDescent="0.2">
      <c r="A65" s="173">
        <v>2</v>
      </c>
      <c r="B65" s="450"/>
      <c r="C65" s="450"/>
      <c r="D65" s="450"/>
      <c r="E65" s="436"/>
      <c r="F65" s="436"/>
      <c r="G65" s="99"/>
      <c r="H65" s="97"/>
      <c r="I65" s="173">
        <v>2</v>
      </c>
      <c r="J65" s="450"/>
      <c r="K65" s="450"/>
      <c r="L65" s="450"/>
      <c r="M65" s="450"/>
      <c r="N65" s="450"/>
      <c r="O65" s="438"/>
      <c r="P65" s="439"/>
      <c r="Q65" s="439"/>
      <c r="R65" s="440"/>
      <c r="S65" s="99"/>
    </row>
    <row r="66" spans="1:19" ht="20.100000000000001" customHeight="1" x14ac:dyDescent="0.2">
      <c r="A66" s="173">
        <v>3</v>
      </c>
      <c r="B66" s="450"/>
      <c r="C66" s="450"/>
      <c r="D66" s="450"/>
      <c r="E66" s="436"/>
      <c r="F66" s="436"/>
      <c r="G66" s="99"/>
      <c r="H66" s="97"/>
      <c r="I66" s="173">
        <v>3</v>
      </c>
      <c r="J66" s="450"/>
      <c r="K66" s="450"/>
      <c r="L66" s="450"/>
      <c r="M66" s="450"/>
      <c r="N66" s="450"/>
      <c r="O66" s="438"/>
      <c r="P66" s="439"/>
      <c r="Q66" s="439"/>
      <c r="R66" s="440"/>
      <c r="S66" s="99"/>
    </row>
    <row r="67" spans="1:19" ht="20.100000000000001" customHeight="1" x14ac:dyDescent="0.2">
      <c r="A67" s="173">
        <v>4</v>
      </c>
      <c r="B67" s="450"/>
      <c r="C67" s="450"/>
      <c r="D67" s="450"/>
      <c r="E67" s="436"/>
      <c r="F67" s="436"/>
      <c r="G67" s="99"/>
      <c r="H67" s="97"/>
      <c r="I67" s="173">
        <v>4</v>
      </c>
      <c r="J67" s="450"/>
      <c r="K67" s="450"/>
      <c r="L67" s="450"/>
      <c r="M67" s="450"/>
      <c r="N67" s="450"/>
      <c r="O67" s="438"/>
      <c r="P67" s="439"/>
      <c r="Q67" s="439"/>
      <c r="R67" s="440"/>
      <c r="S67" s="99"/>
    </row>
    <row r="68" spans="1:19" ht="20.100000000000001" customHeight="1" thickBot="1" x14ac:dyDescent="0.25">
      <c r="A68" s="170">
        <v>5</v>
      </c>
      <c r="B68" s="450"/>
      <c r="C68" s="450"/>
      <c r="D68" s="450"/>
      <c r="E68" s="437"/>
      <c r="F68" s="437"/>
      <c r="G68" s="95"/>
      <c r="H68" s="97"/>
      <c r="I68" s="170">
        <v>5</v>
      </c>
      <c r="J68" s="450"/>
      <c r="K68" s="450"/>
      <c r="L68" s="450"/>
      <c r="M68" s="450"/>
      <c r="N68" s="450"/>
      <c r="O68" s="441"/>
      <c r="P68" s="442"/>
      <c r="Q68" s="442"/>
      <c r="R68" s="443"/>
      <c r="S68" s="95"/>
    </row>
    <row r="69" spans="1:19" ht="13.5" thickBot="1" x14ac:dyDescent="0.25">
      <c r="A69" s="455" t="s">
        <v>184</v>
      </c>
      <c r="B69" s="456"/>
      <c r="C69" s="456"/>
      <c r="D69" s="456"/>
      <c r="E69" s="456"/>
      <c r="F69" s="456"/>
      <c r="G69" s="211">
        <f>IF(SUM(G64:G68)&gt;90,90,SUM(G64:G68))</f>
        <v>0</v>
      </c>
      <c r="H69" s="97"/>
      <c r="I69" s="455" t="s">
        <v>189</v>
      </c>
      <c r="J69" s="456"/>
      <c r="K69" s="456"/>
      <c r="L69" s="456"/>
      <c r="M69" s="456"/>
      <c r="N69" s="456"/>
      <c r="O69" s="456"/>
      <c r="P69" s="456"/>
      <c r="Q69" s="456"/>
      <c r="R69" s="457"/>
      <c r="S69" s="96">
        <f>IF(SUM(S64:S68)&gt;15,15,SUM(S64:S68))</f>
        <v>0</v>
      </c>
    </row>
    <row r="70" spans="1:19" ht="13.5" thickBot="1" x14ac:dyDescent="0.25">
      <c r="A70" s="97"/>
      <c r="B70" s="97"/>
      <c r="C70" s="97"/>
      <c r="D70" s="171"/>
      <c r="E70" s="97"/>
      <c r="F70" s="97"/>
      <c r="G70" s="97"/>
      <c r="H70" s="97"/>
      <c r="I70" s="97"/>
      <c r="J70" s="97"/>
      <c r="K70" s="97"/>
      <c r="L70" s="97"/>
      <c r="M70" s="97"/>
      <c r="N70" s="97"/>
      <c r="O70" s="97"/>
      <c r="P70" s="97"/>
      <c r="Q70" s="97"/>
      <c r="R70" s="97"/>
      <c r="S70" s="97"/>
    </row>
    <row r="71" spans="1:19" ht="13.5" thickBot="1" x14ac:dyDescent="0.25">
      <c r="A71" s="447" t="s">
        <v>217</v>
      </c>
      <c r="B71" s="448"/>
      <c r="C71" s="448"/>
      <c r="D71" s="448"/>
      <c r="E71" s="448"/>
      <c r="F71" s="448"/>
      <c r="G71" s="449"/>
      <c r="H71" s="97"/>
      <c r="I71" s="402" t="s">
        <v>249</v>
      </c>
      <c r="J71" s="403"/>
      <c r="K71" s="403"/>
      <c r="L71" s="403"/>
      <c r="M71" s="403"/>
      <c r="N71" s="403"/>
      <c r="O71" s="403"/>
      <c r="P71" s="403"/>
      <c r="Q71" s="403"/>
      <c r="R71" s="403"/>
      <c r="S71" s="404"/>
    </row>
    <row r="72" spans="1:19" ht="13.5" thickBot="1" x14ac:dyDescent="0.25">
      <c r="A72" s="204" t="s">
        <v>25</v>
      </c>
      <c r="B72" s="396" t="s">
        <v>121</v>
      </c>
      <c r="C72" s="396"/>
      <c r="D72" s="396"/>
      <c r="E72" s="396" t="s">
        <v>225</v>
      </c>
      <c r="F72" s="396"/>
      <c r="G72" s="210" t="s">
        <v>155</v>
      </c>
      <c r="H72" s="97"/>
      <c r="I72" s="92" t="s">
        <v>25</v>
      </c>
      <c r="J72" s="400" t="s">
        <v>121</v>
      </c>
      <c r="K72" s="396"/>
      <c r="L72" s="396"/>
      <c r="M72" s="396"/>
      <c r="N72" s="444"/>
      <c r="O72" s="451" t="s">
        <v>151</v>
      </c>
      <c r="P72" s="452"/>
      <c r="Q72" s="452"/>
      <c r="R72" s="453"/>
      <c r="S72" s="92" t="s">
        <v>159</v>
      </c>
    </row>
    <row r="73" spans="1:19" ht="20.100000000000001" customHeight="1" x14ac:dyDescent="0.2">
      <c r="A73" s="172">
        <v>1</v>
      </c>
      <c r="B73" s="450"/>
      <c r="C73" s="450"/>
      <c r="D73" s="450"/>
      <c r="E73" s="454"/>
      <c r="F73" s="454"/>
      <c r="G73" s="98"/>
      <c r="H73" s="97"/>
      <c r="I73" s="172">
        <v>1</v>
      </c>
      <c r="J73" s="450"/>
      <c r="K73" s="450"/>
      <c r="L73" s="450"/>
      <c r="M73" s="450"/>
      <c r="N73" s="450"/>
      <c r="O73" s="473"/>
      <c r="P73" s="474"/>
      <c r="Q73" s="474"/>
      <c r="R73" s="475"/>
      <c r="S73" s="98"/>
    </row>
    <row r="74" spans="1:19" ht="20.100000000000001" customHeight="1" x14ac:dyDescent="0.2">
      <c r="A74" s="173">
        <v>2</v>
      </c>
      <c r="B74" s="450"/>
      <c r="C74" s="450"/>
      <c r="D74" s="450"/>
      <c r="E74" s="436"/>
      <c r="F74" s="436"/>
      <c r="G74" s="99"/>
      <c r="H74" s="97"/>
      <c r="I74" s="173">
        <v>2</v>
      </c>
      <c r="J74" s="450"/>
      <c r="K74" s="450"/>
      <c r="L74" s="450"/>
      <c r="M74" s="450"/>
      <c r="N74" s="450"/>
      <c r="O74" s="438"/>
      <c r="P74" s="439"/>
      <c r="Q74" s="439"/>
      <c r="R74" s="440"/>
      <c r="S74" s="99"/>
    </row>
    <row r="75" spans="1:19" ht="20.100000000000001" customHeight="1" x14ac:dyDescent="0.2">
      <c r="A75" s="173">
        <v>3</v>
      </c>
      <c r="B75" s="450"/>
      <c r="C75" s="450"/>
      <c r="D75" s="450"/>
      <c r="E75" s="436"/>
      <c r="F75" s="436"/>
      <c r="G75" s="99"/>
      <c r="H75" s="97"/>
      <c r="I75" s="173">
        <v>3</v>
      </c>
      <c r="J75" s="450"/>
      <c r="K75" s="450"/>
      <c r="L75" s="450"/>
      <c r="M75" s="450"/>
      <c r="N75" s="450"/>
      <c r="O75" s="438"/>
      <c r="P75" s="439"/>
      <c r="Q75" s="439"/>
      <c r="R75" s="440"/>
      <c r="S75" s="99"/>
    </row>
    <row r="76" spans="1:19" ht="20.100000000000001" customHeight="1" x14ac:dyDescent="0.2">
      <c r="A76" s="173">
        <v>4</v>
      </c>
      <c r="B76" s="450"/>
      <c r="C76" s="450"/>
      <c r="D76" s="450"/>
      <c r="E76" s="436"/>
      <c r="F76" s="436"/>
      <c r="G76" s="99"/>
      <c r="H76" s="97"/>
      <c r="I76" s="173">
        <v>4</v>
      </c>
      <c r="J76" s="450"/>
      <c r="K76" s="450"/>
      <c r="L76" s="450"/>
      <c r="M76" s="450"/>
      <c r="N76" s="450"/>
      <c r="O76" s="438"/>
      <c r="P76" s="439"/>
      <c r="Q76" s="439"/>
      <c r="R76" s="440"/>
      <c r="S76" s="99"/>
    </row>
    <row r="77" spans="1:19" ht="20.100000000000001" customHeight="1" thickBot="1" x14ac:dyDescent="0.25">
      <c r="A77" s="170">
        <v>5</v>
      </c>
      <c r="B77" s="450"/>
      <c r="C77" s="450"/>
      <c r="D77" s="450"/>
      <c r="E77" s="437"/>
      <c r="F77" s="437"/>
      <c r="G77" s="95"/>
      <c r="H77" s="97"/>
      <c r="I77" s="170">
        <v>5</v>
      </c>
      <c r="J77" s="450"/>
      <c r="K77" s="450"/>
      <c r="L77" s="450"/>
      <c r="M77" s="450"/>
      <c r="N77" s="450"/>
      <c r="O77" s="441"/>
      <c r="P77" s="442"/>
      <c r="Q77" s="442"/>
      <c r="R77" s="443"/>
      <c r="S77" s="95"/>
    </row>
    <row r="78" spans="1:19" ht="13.5" thickBot="1" x14ac:dyDescent="0.25">
      <c r="A78" s="455" t="s">
        <v>226</v>
      </c>
      <c r="B78" s="456"/>
      <c r="C78" s="456"/>
      <c r="D78" s="456"/>
      <c r="E78" s="456"/>
      <c r="F78" s="456"/>
      <c r="G78" s="211">
        <f>+SUM(G73:G77)</f>
        <v>0</v>
      </c>
      <c r="H78" s="97"/>
      <c r="I78" s="455" t="s">
        <v>189</v>
      </c>
      <c r="J78" s="456"/>
      <c r="K78" s="456"/>
      <c r="L78" s="456"/>
      <c r="M78" s="456"/>
      <c r="N78" s="456"/>
      <c r="O78" s="456"/>
      <c r="P78" s="456"/>
      <c r="Q78" s="456"/>
      <c r="R78" s="457"/>
      <c r="S78" s="96">
        <f>IF(SUM(S73:S77)&gt;45,45,SUM(S73:S77))</f>
        <v>0</v>
      </c>
    </row>
    <row r="79" spans="1:19" ht="13.5" thickBot="1" x14ac:dyDescent="0.25">
      <c r="A79" s="97"/>
      <c r="B79" s="97"/>
      <c r="C79" s="97"/>
      <c r="D79" s="171"/>
      <c r="E79" s="97"/>
      <c r="F79" s="97"/>
      <c r="G79" s="97"/>
      <c r="H79" s="97"/>
      <c r="I79" s="97"/>
      <c r="J79" s="97"/>
      <c r="K79" s="97"/>
      <c r="L79" s="97"/>
      <c r="M79" s="97"/>
      <c r="N79" s="97"/>
      <c r="O79" s="97"/>
      <c r="P79" s="97"/>
      <c r="Q79" s="97"/>
      <c r="R79" s="97"/>
      <c r="S79" s="97"/>
    </row>
    <row r="80" spans="1:19" ht="13.5" thickBot="1" x14ac:dyDescent="0.25">
      <c r="A80" s="447" t="s">
        <v>14</v>
      </c>
      <c r="B80" s="448"/>
      <c r="C80" s="448"/>
      <c r="D80" s="448"/>
      <c r="E80" s="448"/>
      <c r="F80" s="448"/>
      <c r="G80" s="449"/>
      <c r="H80" s="97"/>
      <c r="I80" s="402" t="s">
        <v>30</v>
      </c>
      <c r="J80" s="403"/>
      <c r="K80" s="403"/>
      <c r="L80" s="403"/>
      <c r="M80" s="403"/>
      <c r="N80" s="403"/>
      <c r="O80" s="403"/>
      <c r="P80" s="403"/>
      <c r="Q80" s="403"/>
      <c r="R80" s="403"/>
      <c r="S80" s="404"/>
    </row>
    <row r="81" spans="1:19" ht="13.5" thickBot="1" x14ac:dyDescent="0.25">
      <c r="A81" s="204" t="s">
        <v>25</v>
      </c>
      <c r="B81" s="401" t="s">
        <v>151</v>
      </c>
      <c r="C81" s="479"/>
      <c r="D81" s="479"/>
      <c r="E81" s="479"/>
      <c r="F81" s="480"/>
      <c r="G81" s="210" t="s">
        <v>155</v>
      </c>
      <c r="H81" s="97"/>
      <c r="I81" s="92" t="s">
        <v>25</v>
      </c>
      <c r="J81" s="400" t="s">
        <v>233</v>
      </c>
      <c r="K81" s="396"/>
      <c r="L81" s="396"/>
      <c r="M81" s="396"/>
      <c r="N81" s="444"/>
      <c r="O81" s="451" t="s">
        <v>234</v>
      </c>
      <c r="P81" s="452"/>
      <c r="Q81" s="452"/>
      <c r="R81" s="453"/>
      <c r="S81" s="92" t="s">
        <v>159</v>
      </c>
    </row>
    <row r="82" spans="1:19" ht="21.95" customHeight="1" x14ac:dyDescent="0.2">
      <c r="A82" s="172">
        <v>1</v>
      </c>
      <c r="B82" s="481"/>
      <c r="C82" s="482"/>
      <c r="D82" s="482"/>
      <c r="E82" s="482"/>
      <c r="F82" s="483"/>
      <c r="G82" s="98"/>
      <c r="H82" s="97"/>
      <c r="I82" s="172">
        <v>1</v>
      </c>
      <c r="J82" s="450"/>
      <c r="K82" s="450"/>
      <c r="L82" s="450"/>
      <c r="M82" s="450"/>
      <c r="N82" s="450"/>
      <c r="O82" s="473"/>
      <c r="P82" s="474"/>
      <c r="Q82" s="474"/>
      <c r="R82" s="475"/>
      <c r="S82" s="98"/>
    </row>
    <row r="83" spans="1:19" ht="21.95" customHeight="1" thickBot="1" x14ac:dyDescent="0.25">
      <c r="A83" s="173">
        <v>2</v>
      </c>
      <c r="B83" s="484"/>
      <c r="C83" s="485"/>
      <c r="D83" s="485"/>
      <c r="E83" s="485"/>
      <c r="F83" s="486"/>
      <c r="G83" s="99"/>
      <c r="H83" s="97"/>
      <c r="I83" s="173">
        <v>2</v>
      </c>
      <c r="J83" s="478"/>
      <c r="K83" s="478"/>
      <c r="L83" s="478"/>
      <c r="M83" s="478"/>
      <c r="N83" s="478"/>
      <c r="O83" s="438"/>
      <c r="P83" s="439"/>
      <c r="Q83" s="439"/>
      <c r="R83" s="440"/>
      <c r="S83" s="99"/>
    </row>
    <row r="84" spans="1:19" ht="21.95" customHeight="1" thickBot="1" x14ac:dyDescent="0.25">
      <c r="A84" s="455" t="s">
        <v>232</v>
      </c>
      <c r="B84" s="456"/>
      <c r="C84" s="456"/>
      <c r="D84" s="456"/>
      <c r="E84" s="456"/>
      <c r="F84" s="456"/>
      <c r="G84" s="211">
        <f>SUM(G82:G83)</f>
        <v>0</v>
      </c>
      <c r="I84" s="137">
        <v>3</v>
      </c>
      <c r="J84" s="478"/>
      <c r="K84" s="478"/>
      <c r="L84" s="478"/>
      <c r="M84" s="478"/>
      <c r="N84" s="478"/>
      <c r="O84" s="438"/>
      <c r="P84" s="439"/>
      <c r="Q84" s="439"/>
      <c r="R84" s="440"/>
      <c r="S84" s="94"/>
    </row>
    <row r="85" spans="1:19" ht="21.95" customHeight="1" x14ac:dyDescent="0.2">
      <c r="A85" s="487"/>
      <c r="B85" s="487"/>
      <c r="C85" s="487"/>
      <c r="D85" s="487"/>
      <c r="E85" s="487"/>
      <c r="F85" s="487"/>
      <c r="G85" s="487"/>
      <c r="I85" s="137">
        <v>4</v>
      </c>
      <c r="J85" s="478"/>
      <c r="K85" s="478"/>
      <c r="L85" s="478"/>
      <c r="M85" s="478"/>
      <c r="N85" s="478"/>
      <c r="O85" s="438"/>
      <c r="P85" s="439"/>
      <c r="Q85" s="439"/>
      <c r="R85" s="440"/>
      <c r="S85" s="94"/>
    </row>
    <row r="86" spans="1:19" ht="21.95" customHeight="1" x14ac:dyDescent="0.2">
      <c r="A86" s="488"/>
      <c r="B86" s="488"/>
      <c r="C86" s="488"/>
      <c r="D86" s="488"/>
      <c r="E86" s="488"/>
      <c r="F86" s="488"/>
      <c r="G86" s="488"/>
      <c r="I86" s="174">
        <v>5</v>
      </c>
      <c r="J86" s="498"/>
      <c r="K86" s="498"/>
      <c r="L86" s="498"/>
      <c r="M86" s="498"/>
      <c r="N86" s="498"/>
      <c r="O86" s="441"/>
      <c r="P86" s="442"/>
      <c r="Q86" s="442"/>
      <c r="R86" s="443"/>
      <c r="S86" s="101"/>
    </row>
    <row r="87" spans="1:19" ht="21.95" customHeight="1" x14ac:dyDescent="0.2">
      <c r="A87" s="488"/>
      <c r="B87" s="488"/>
      <c r="C87" s="488"/>
      <c r="D87" s="488"/>
      <c r="E87" s="488"/>
      <c r="F87" s="488"/>
      <c r="G87" s="488"/>
      <c r="I87" s="174">
        <v>6</v>
      </c>
      <c r="J87" s="498"/>
      <c r="K87" s="498"/>
      <c r="L87" s="498"/>
      <c r="M87" s="498"/>
      <c r="N87" s="498"/>
      <c r="O87" s="441"/>
      <c r="P87" s="442"/>
      <c r="Q87" s="442"/>
      <c r="R87" s="443"/>
      <c r="S87" s="101"/>
    </row>
    <row r="88" spans="1:19" ht="21.95" customHeight="1" thickBot="1" x14ac:dyDescent="0.25">
      <c r="A88" s="488"/>
      <c r="B88" s="488"/>
      <c r="C88" s="488"/>
      <c r="D88" s="488"/>
      <c r="E88" s="488"/>
      <c r="F88" s="488"/>
      <c r="G88" s="488"/>
      <c r="I88" s="174">
        <v>7</v>
      </c>
      <c r="J88" s="498"/>
      <c r="K88" s="498"/>
      <c r="L88" s="498"/>
      <c r="M88" s="498"/>
      <c r="N88" s="498"/>
      <c r="O88" s="441"/>
      <c r="P88" s="442"/>
      <c r="Q88" s="442"/>
      <c r="R88" s="443"/>
      <c r="S88" s="101"/>
    </row>
    <row r="89" spans="1:19" ht="13.5" thickBot="1" x14ac:dyDescent="0.25">
      <c r="A89" s="488"/>
      <c r="B89" s="488"/>
      <c r="C89" s="488"/>
      <c r="D89" s="488"/>
      <c r="E89" s="488"/>
      <c r="F89" s="488"/>
      <c r="G89" s="488"/>
      <c r="I89" s="499" t="s">
        <v>235</v>
      </c>
      <c r="J89" s="500"/>
      <c r="K89" s="500"/>
      <c r="L89" s="500"/>
      <c r="M89" s="500"/>
      <c r="N89" s="500"/>
      <c r="O89" s="500"/>
      <c r="P89" s="500"/>
      <c r="Q89" s="500"/>
      <c r="R89" s="501"/>
      <c r="S89" s="96">
        <f>SUM(S82:S88)</f>
        <v>0</v>
      </c>
    </row>
    <row r="90" spans="1:19" ht="13.5" thickBot="1" x14ac:dyDescent="0.25">
      <c r="A90" s="488"/>
      <c r="B90" s="488"/>
      <c r="C90" s="488"/>
      <c r="D90" s="488"/>
      <c r="E90" s="488"/>
      <c r="F90" s="488"/>
      <c r="G90" s="488"/>
      <c r="H90" s="102"/>
      <c r="I90" s="102"/>
      <c r="J90" s="102"/>
      <c r="K90" s="102"/>
      <c r="L90" s="102"/>
      <c r="M90" s="102"/>
    </row>
    <row r="91" spans="1:19" x14ac:dyDescent="0.2">
      <c r="A91" s="102"/>
      <c r="B91" s="497" t="s">
        <v>236</v>
      </c>
      <c r="C91" s="497"/>
      <c r="D91" s="497"/>
      <c r="E91" s="502" t="s">
        <v>237</v>
      </c>
      <c r="F91" s="502"/>
      <c r="G91" s="502"/>
      <c r="H91" s="102"/>
      <c r="I91" s="102"/>
      <c r="J91" s="102"/>
      <c r="K91" s="102"/>
      <c r="L91" s="102"/>
      <c r="M91" s="102"/>
      <c r="N91" s="489" t="s">
        <v>21</v>
      </c>
      <c r="O91" s="490"/>
      <c r="P91" s="490"/>
      <c r="Q91" s="490"/>
      <c r="R91" s="493">
        <f>+M35+G45+S45+G54+S54+G60+S60+G69+S69+G78+S78+G84+S89</f>
        <v>0</v>
      </c>
      <c r="S91" s="494"/>
    </row>
    <row r="92" spans="1:19" ht="13.5" thickBot="1" x14ac:dyDescent="0.25">
      <c r="A92" s="102"/>
      <c r="B92" s="102"/>
      <c r="C92" s="102"/>
      <c r="D92" s="175"/>
      <c r="E92" s="102"/>
      <c r="F92" s="102"/>
      <c r="G92" s="102"/>
      <c r="H92" s="102"/>
      <c r="I92" s="102"/>
      <c r="J92" s="102"/>
      <c r="K92" s="102"/>
      <c r="L92" s="102"/>
      <c r="M92" s="102"/>
      <c r="N92" s="491"/>
      <c r="O92" s="492"/>
      <c r="P92" s="492"/>
      <c r="Q92" s="492"/>
      <c r="R92" s="495"/>
      <c r="S92" s="496"/>
    </row>
    <row r="93" spans="1:19" x14ac:dyDescent="0.2">
      <c r="A93" s="102"/>
      <c r="B93" s="212" t="s">
        <v>279</v>
      </c>
      <c r="C93" s="102"/>
      <c r="D93" s="175"/>
      <c r="E93" s="102"/>
      <c r="F93" s="102"/>
      <c r="G93" s="102"/>
      <c r="H93" s="102"/>
      <c r="I93" s="102"/>
      <c r="J93" s="102"/>
      <c r="K93" s="102"/>
      <c r="L93" s="102"/>
      <c r="M93" s="102"/>
      <c r="N93" s="102"/>
      <c r="O93" s="102"/>
      <c r="P93" s="102"/>
      <c r="Q93" s="102"/>
      <c r="R93" s="102"/>
      <c r="S93" s="102"/>
    </row>
    <row r="97" spans="5:5" x14ac:dyDescent="0.2">
      <c r="E97" s="176"/>
    </row>
  </sheetData>
  <sheetProtection algorithmName="SHA-512" hashValue="sWz3/ctMFBA3rpw+cHZRyob8Eh+qxiU56mhg4GxGFIMyd4jIiA7jOmheDuAVWrAulE6WgubHKzTe/xt7kV7vhA==" saltValue="1WpnHCm/V/qZRzMaAr6WlA==" spinCount="100000" sheet="1" objects="1" scenarios="1"/>
  <mergeCells count="197">
    <mergeCell ref="A1:S1"/>
    <mergeCell ref="A2:S2"/>
    <mergeCell ref="A3:N3"/>
    <mergeCell ref="O3:P3"/>
    <mergeCell ref="Q3:R3"/>
    <mergeCell ref="A5:C5"/>
    <mergeCell ref="D5:G5"/>
    <mergeCell ref="J5:M5"/>
    <mergeCell ref="N5:R5"/>
    <mergeCell ref="A11:C11"/>
    <mergeCell ref="D11:G11"/>
    <mergeCell ref="J11:M11"/>
    <mergeCell ref="N11:R11"/>
    <mergeCell ref="A13:S13"/>
    <mergeCell ref="A16:E16"/>
    <mergeCell ref="G16:K16"/>
    <mergeCell ref="A7:C7"/>
    <mergeCell ref="D7:G7"/>
    <mergeCell ref="J7:M7"/>
    <mergeCell ref="N7:R7"/>
    <mergeCell ref="A9:C9"/>
    <mergeCell ref="D9:G9"/>
    <mergeCell ref="J9:M9"/>
    <mergeCell ref="N9:R9"/>
    <mergeCell ref="J18:J19"/>
    <mergeCell ref="K18:M18"/>
    <mergeCell ref="N18:S18"/>
    <mergeCell ref="A28:J28"/>
    <mergeCell ref="A29:J29"/>
    <mergeCell ref="A30:J30"/>
    <mergeCell ref="A18:A19"/>
    <mergeCell ref="B18:B19"/>
    <mergeCell ref="C18:C19"/>
    <mergeCell ref="D18:G18"/>
    <mergeCell ref="H18:H19"/>
    <mergeCell ref="I18:I19"/>
    <mergeCell ref="B39:D39"/>
    <mergeCell ref="E39:F39"/>
    <mergeCell ref="J39:N39"/>
    <mergeCell ref="O39:R39"/>
    <mergeCell ref="B40:D40"/>
    <mergeCell ref="E40:F40"/>
    <mergeCell ref="J40:N40"/>
    <mergeCell ref="O40:R40"/>
    <mergeCell ref="G33:N33"/>
    <mergeCell ref="G34:L34"/>
    <mergeCell ref="M34:N34"/>
    <mergeCell ref="G35:L35"/>
    <mergeCell ref="M35:N35"/>
    <mergeCell ref="A38:G38"/>
    <mergeCell ref="I38:S38"/>
    <mergeCell ref="B43:D43"/>
    <mergeCell ref="E43:F43"/>
    <mergeCell ref="J43:N43"/>
    <mergeCell ref="O43:R43"/>
    <mergeCell ref="B44:D44"/>
    <mergeCell ref="E44:F44"/>
    <mergeCell ref="J44:N44"/>
    <mergeCell ref="O44:R44"/>
    <mergeCell ref="B41:D41"/>
    <mergeCell ref="E41:F41"/>
    <mergeCell ref="J41:N41"/>
    <mergeCell ref="O41:R41"/>
    <mergeCell ref="B42:D42"/>
    <mergeCell ref="E42:F42"/>
    <mergeCell ref="J42:N42"/>
    <mergeCell ref="O42:R42"/>
    <mergeCell ref="B49:D49"/>
    <mergeCell ref="E49:F49"/>
    <mergeCell ref="J49:N49"/>
    <mergeCell ref="O49:R49"/>
    <mergeCell ref="B50:D50"/>
    <mergeCell ref="E50:F50"/>
    <mergeCell ref="J50:N50"/>
    <mergeCell ref="O50:R50"/>
    <mergeCell ref="A45:F45"/>
    <mergeCell ref="I45:R45"/>
    <mergeCell ref="A47:G47"/>
    <mergeCell ref="I47:S47"/>
    <mergeCell ref="B48:D48"/>
    <mergeCell ref="E48:F48"/>
    <mergeCell ref="J48:N48"/>
    <mergeCell ref="O48:R48"/>
    <mergeCell ref="B53:D53"/>
    <mergeCell ref="E53:F53"/>
    <mergeCell ref="J53:N53"/>
    <mergeCell ref="O53:R53"/>
    <mergeCell ref="A54:F54"/>
    <mergeCell ref="I54:R54"/>
    <mergeCell ref="B51:D51"/>
    <mergeCell ref="E51:F51"/>
    <mergeCell ref="J51:N51"/>
    <mergeCell ref="O51:R51"/>
    <mergeCell ref="B52:D52"/>
    <mergeCell ref="E52:F52"/>
    <mergeCell ref="J52:N52"/>
    <mergeCell ref="O52:R52"/>
    <mergeCell ref="B58:D58"/>
    <mergeCell ref="E58:F58"/>
    <mergeCell ref="J58:N58"/>
    <mergeCell ref="O58:R58"/>
    <mergeCell ref="B59:D59"/>
    <mergeCell ref="E59:F59"/>
    <mergeCell ref="J59:N59"/>
    <mergeCell ref="O59:R59"/>
    <mergeCell ref="A56:G56"/>
    <mergeCell ref="I56:S56"/>
    <mergeCell ref="B57:D57"/>
    <mergeCell ref="E57:F57"/>
    <mergeCell ref="J57:N57"/>
    <mergeCell ref="O57:R57"/>
    <mergeCell ref="B64:D64"/>
    <mergeCell ref="E64:F64"/>
    <mergeCell ref="J64:N64"/>
    <mergeCell ref="O64:R64"/>
    <mergeCell ref="B65:D65"/>
    <mergeCell ref="E65:F65"/>
    <mergeCell ref="J65:N65"/>
    <mergeCell ref="O65:R65"/>
    <mergeCell ref="A60:F60"/>
    <mergeCell ref="I60:R60"/>
    <mergeCell ref="A62:G62"/>
    <mergeCell ref="I62:S62"/>
    <mergeCell ref="B63:D63"/>
    <mergeCell ref="E63:F63"/>
    <mergeCell ref="J63:N63"/>
    <mergeCell ref="O63:R63"/>
    <mergeCell ref="B68:D68"/>
    <mergeCell ref="E68:F68"/>
    <mergeCell ref="J68:N68"/>
    <mergeCell ref="O68:R68"/>
    <mergeCell ref="A69:F69"/>
    <mergeCell ref="I69:R69"/>
    <mergeCell ref="B66:D66"/>
    <mergeCell ref="E66:F66"/>
    <mergeCell ref="J66:N66"/>
    <mergeCell ref="O66:R66"/>
    <mergeCell ref="B67:D67"/>
    <mergeCell ref="E67:F67"/>
    <mergeCell ref="J67:N67"/>
    <mergeCell ref="O67:R67"/>
    <mergeCell ref="B73:D73"/>
    <mergeCell ref="E73:F73"/>
    <mergeCell ref="J73:N73"/>
    <mergeCell ref="O73:R73"/>
    <mergeCell ref="B74:D74"/>
    <mergeCell ref="E74:F74"/>
    <mergeCell ref="J74:N74"/>
    <mergeCell ref="O74:R74"/>
    <mergeCell ref="A71:G71"/>
    <mergeCell ref="I71:S71"/>
    <mergeCell ref="B72:D72"/>
    <mergeCell ref="E72:F72"/>
    <mergeCell ref="J72:N72"/>
    <mergeCell ref="O72:R72"/>
    <mergeCell ref="B77:D77"/>
    <mergeCell ref="E77:F77"/>
    <mergeCell ref="J77:N77"/>
    <mergeCell ref="O77:R77"/>
    <mergeCell ref="A78:F78"/>
    <mergeCell ref="I78:R78"/>
    <mergeCell ref="B75:D75"/>
    <mergeCell ref="E75:F75"/>
    <mergeCell ref="J75:N75"/>
    <mergeCell ref="O75:R75"/>
    <mergeCell ref="B76:D76"/>
    <mergeCell ref="E76:F76"/>
    <mergeCell ref="J76:N76"/>
    <mergeCell ref="O76:R76"/>
    <mergeCell ref="B83:F83"/>
    <mergeCell ref="J83:N83"/>
    <mergeCell ref="O83:R83"/>
    <mergeCell ref="A84:F84"/>
    <mergeCell ref="J84:N84"/>
    <mergeCell ref="O84:R84"/>
    <mergeCell ref="A80:G80"/>
    <mergeCell ref="I80:S80"/>
    <mergeCell ref="B81:F81"/>
    <mergeCell ref="J81:N81"/>
    <mergeCell ref="O81:R81"/>
    <mergeCell ref="B82:F82"/>
    <mergeCell ref="J82:N82"/>
    <mergeCell ref="O82:R82"/>
    <mergeCell ref="B91:D91"/>
    <mergeCell ref="E91:G91"/>
    <mergeCell ref="N91:Q92"/>
    <mergeCell ref="R91:S92"/>
    <mergeCell ref="A85:G90"/>
    <mergeCell ref="J85:N85"/>
    <mergeCell ref="O85:R85"/>
    <mergeCell ref="J86:N86"/>
    <mergeCell ref="O86:R86"/>
    <mergeCell ref="J87:N87"/>
    <mergeCell ref="O87:R87"/>
    <mergeCell ref="J88:N88"/>
    <mergeCell ref="O88:R88"/>
    <mergeCell ref="I89:R89"/>
  </mergeCells>
  <dataValidations count="6">
    <dataValidation allowBlank="1" showInputMessage="1" showErrorMessage="1" errorTitle="Error" error="Seleccione el nivel educativo._x000a_Límite:_x000a_Pregrado[20 Horas]_x000a_Posgrado[30 Horas]" sqref="G64"/>
    <dataValidation allowBlank="1" showInputMessage="1" showErrorMessage="1" errorTitle="Error" error="Seleccione una opción del listado" sqref="J82:N82"/>
    <dataValidation allowBlank="1" showInputMessage="1" showErrorMessage="1" errorTitle="Error" error="Seleccione un Item de la lista" sqref="B82"/>
    <dataValidation type="decimal" allowBlank="1" showInputMessage="1" showErrorMessage="1" errorTitle="Error" error="Solo se permiten datos numericos." sqref="M20">
      <formula1>0</formula1>
      <formula2>100</formula2>
    </dataValidation>
    <dataValidation type="decimal" allowBlank="1" showInputMessage="1" showErrorMessage="1" errorTitle="Error" error="Solo se permiten datos numericos" sqref="K20:L20">
      <formula1>0</formula1>
      <formula2>100</formula2>
    </dataValidation>
    <dataValidation type="decimal" allowBlank="1" showInputMessage="1" showErrorMessage="1" errorTitle="Error" error="Solo se permiten datos númericos" sqref="J20:J27">
      <formula1>0</formula1>
      <formula2>100</formula2>
    </dataValidation>
  </dataValidations>
  <pageMargins left="0.3" right="0.25" top="0.75" bottom="0.25" header="0.3" footer="0.3"/>
  <pageSetup paperSize="14" scale="66" orientation="landscape" r:id="rId1"/>
  <rowBreaks count="1" manualBreakCount="1">
    <brk id="55" max="16383" man="1"/>
  </rowBreaks>
  <drawing r:id="rId2"/>
  <extLst>
    <ext xmlns:x14="http://schemas.microsoft.com/office/spreadsheetml/2009/9/main" uri="{CCE6A557-97BC-4b89-ADB6-D9C93CAAB3DF}">
      <x14:dataValidations xmlns:xm="http://schemas.microsoft.com/office/excel/2006/main" count="18">
        <x14:dataValidation type="list" allowBlank="1" showInputMessage="1" showErrorMessage="1" errorTitle="Error" error="Seleccione una opción de la lista">
          <x14:formula1>
            <xm:f>INFORMACION!$AF$2:$AF$3</xm:f>
          </x14:formula1>
          <xm:sqref>J40:N44</xm:sqref>
        </x14:dataValidation>
        <x14:dataValidation type="list" allowBlank="1" showInputMessage="1" showErrorMessage="1" errorTitle="Error" error="Seleccione una opción de la lista">
          <x14:formula1>
            <xm:f>INFORMACION!$AE$2:$AE$5</xm:f>
          </x14:formula1>
          <xm:sqref>B40:D44</xm:sqref>
        </x14:dataValidation>
        <x14:dataValidation type="list" allowBlank="1" showInputMessage="1" showErrorMessage="1" errorTitle="Error" error="Seleccione una opción del listado">
          <x14:formula1>
            <xm:f>INFORMACION!$AD$2:$AD$5</xm:f>
          </x14:formula1>
          <xm:sqref>J73:N77</xm:sqref>
        </x14:dataValidation>
        <x14:dataValidation type="list" allowBlank="1" showInputMessage="1" showErrorMessage="1" errorTitle="Error" error="Seleccione un Item de la lista">
          <x14:formula1>
            <xm:f>INFORMACION!$AC$2:$AC$8</xm:f>
          </x14:formula1>
          <xm:sqref>B73:D77</xm:sqref>
        </x14:dataValidation>
        <x14:dataValidation type="list" allowBlank="1" showInputMessage="1" showErrorMessage="1" errorTitle="Error" error="Seleccione una opción del listado">
          <x14:formula1>
            <xm:f>INFORMACION!$AB$2:$AB$12</xm:f>
          </x14:formula1>
          <xm:sqref>J58:N59</xm:sqref>
        </x14:dataValidation>
        <x14:dataValidation type="list" allowBlank="1" showInputMessage="1" showErrorMessage="1" errorTitle="Error" error="Seleccione un Item de la lista">
          <x14:formula1>
            <xm:f>INFORMACION!$Z$2:$Z$9</xm:f>
          </x14:formula1>
          <xm:sqref>B58:D59</xm:sqref>
        </x14:dataValidation>
        <x14:dataValidation type="list" allowBlank="1" showInputMessage="1" showErrorMessage="1" errorTitle="Error" error="Seleccione una opción del listado">
          <x14:formula1>
            <xm:f>INFORMACION!$Y$2:$Y$4</xm:f>
          </x14:formula1>
          <xm:sqref>J64:N68</xm:sqref>
        </x14:dataValidation>
        <x14:dataValidation type="list" allowBlank="1" showInputMessage="1" showErrorMessage="1" errorTitle="Error" error="Seleccione un Item de la lista">
          <x14:formula1>
            <xm:f>INFORMACION!$A$2:$A$3</xm:f>
          </x14:formula1>
          <xm:sqref>B64:D68</xm:sqref>
        </x14:dataValidation>
        <x14:dataValidation type="list" allowBlank="1" showInputMessage="1" showErrorMessage="1" errorTitle="Error" error="Seleccione una opción del listado">
          <x14:formula1>
            <xm:f>INFORMACION!$X$2:$X$5</xm:f>
          </x14:formula1>
          <xm:sqref>J49:N53</xm:sqref>
        </x14:dataValidation>
        <x14:dataValidation type="list" allowBlank="1" showInputMessage="1" showErrorMessage="1" errorTitle="Error" error="Seleccione un Item de la lista">
          <x14:formula1>
            <xm:f>INFORMACION!$W$2:$W$14</xm:f>
          </x14:formula1>
          <xm:sqref>B49:D53</xm:sqref>
        </x14:dataValidation>
        <x14:dataValidation type="list" allowBlank="1" showInputMessage="1" showErrorMessage="1" errorTitle="Error" error="Seleccione una opción del listado">
          <x14:formula1>
            <xm:f>INFORMACION!$T$2:$T$4</xm:f>
          </x14:formula1>
          <xm:sqref>E17 G16</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el tipo de vinculación del listado">
          <x14:formula1>
            <xm:f>INFORMACION!$F$3:$F$4</xm:f>
          </x14:formula1>
          <xm:sqref>D9:G9</xm:sqref>
        </x14:dataValidation>
        <x14:dataValidation type="list" showInputMessage="1" showErrorMessage="1" errorTitle="Error" error="Seleccione una opción de la lista desplegable">
          <x14:formula1>
            <xm:f>INFORMACION!$D$2:$D$7</xm:f>
          </x14:formula1>
          <xm:sqref>G20:G26</xm:sqref>
        </x14:dataValidation>
        <x14:dataValidation type="list" showInputMessage="1" showErrorMessage="1">
          <x14:formula1>
            <xm:f>INFORMACION!$C$2:$C$23</xm:f>
          </x14:formula1>
          <xm:sqref>I20:I27</xm:sqref>
        </x14:dataValidation>
        <x14:dataValidation type="list" showInputMessage="1" showErrorMessage="1">
          <x14:formula1>
            <xm:f>INFORMACION!$B$2:$B$3</xm:f>
          </x14:formula1>
          <xm:sqref>C20:C26</xm:sqref>
        </x14:dataValidation>
        <x14:dataValidation type="list" showInputMessage="1" showErrorMessage="1" errorTitle="Error" error="Seleccione un valor de la lista desplegable">
          <x14:formula1>
            <xm:f>INFORMACION!$A$2:$A$3</xm:f>
          </x14:formula1>
          <xm:sqref>B20:B26</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97"/>
  <sheetViews>
    <sheetView zoomScale="90" zoomScaleNormal="90" workbookViewId="0">
      <selection activeCell="D7" sqref="D7:G7"/>
    </sheetView>
  </sheetViews>
  <sheetFormatPr baseColWidth="10" defaultColWidth="11.42578125" defaultRowHeight="12.75" x14ac:dyDescent="0.2"/>
  <cols>
    <col min="1" max="1" width="3.7109375" style="91" bestFit="1" customWidth="1"/>
    <col min="2" max="2" width="10" style="91" customWidth="1"/>
    <col min="3" max="3" width="9.5703125" style="91" customWidth="1"/>
    <col min="4" max="4" width="10.5703125" style="166" customWidth="1"/>
    <col min="5" max="5" width="54" style="91" customWidth="1"/>
    <col min="6" max="6" width="3.7109375" style="91" customWidth="1"/>
    <col min="7" max="7" width="26.28515625" style="91" customWidth="1"/>
    <col min="8" max="9" width="3.7109375" style="91" customWidth="1"/>
    <col min="10" max="10" width="5.5703125" style="91" bestFit="1" customWidth="1"/>
    <col min="11" max="11" width="6" style="91" bestFit="1" customWidth="1"/>
    <col min="12" max="13" width="6" style="91" customWidth="1"/>
    <col min="14" max="18" width="9.28515625" style="91" customWidth="1"/>
    <col min="19" max="19" width="10" style="91" customWidth="1"/>
    <col min="20" max="16384" width="11.42578125" style="91"/>
  </cols>
  <sheetData>
    <row r="1" spans="1:19" x14ac:dyDescent="0.2">
      <c r="A1" s="408" t="s">
        <v>24</v>
      </c>
      <c r="B1" s="409"/>
      <c r="C1" s="409"/>
      <c r="D1" s="409"/>
      <c r="E1" s="409"/>
      <c r="F1" s="409"/>
      <c r="G1" s="409"/>
      <c r="H1" s="409"/>
      <c r="I1" s="409"/>
      <c r="J1" s="409"/>
      <c r="K1" s="409"/>
      <c r="L1" s="409"/>
      <c r="M1" s="409"/>
      <c r="N1" s="409"/>
      <c r="O1" s="409"/>
      <c r="P1" s="409"/>
      <c r="Q1" s="409"/>
      <c r="R1" s="409"/>
      <c r="S1" s="410"/>
    </row>
    <row r="2" spans="1:19" ht="13.5" thickBot="1" x14ac:dyDescent="0.25">
      <c r="A2" s="377" t="s">
        <v>278</v>
      </c>
      <c r="B2" s="378"/>
      <c r="C2" s="378"/>
      <c r="D2" s="378"/>
      <c r="E2" s="378"/>
      <c r="F2" s="378"/>
      <c r="G2" s="378"/>
      <c r="H2" s="378"/>
      <c r="I2" s="378"/>
      <c r="J2" s="378"/>
      <c r="K2" s="378"/>
      <c r="L2" s="378"/>
      <c r="M2" s="378"/>
      <c r="N2" s="378"/>
      <c r="O2" s="378"/>
      <c r="P2" s="378"/>
      <c r="Q2" s="378"/>
      <c r="R2" s="378"/>
      <c r="S2" s="411"/>
    </row>
    <row r="3" spans="1:19" ht="13.5" thickBot="1" x14ac:dyDescent="0.25">
      <c r="A3" s="377" t="s">
        <v>153</v>
      </c>
      <c r="B3" s="378"/>
      <c r="C3" s="378"/>
      <c r="D3" s="378"/>
      <c r="E3" s="378"/>
      <c r="F3" s="378"/>
      <c r="G3" s="378"/>
      <c r="H3" s="378"/>
      <c r="I3" s="378"/>
      <c r="J3" s="378"/>
      <c r="K3" s="378"/>
      <c r="L3" s="378"/>
      <c r="M3" s="378"/>
      <c r="N3" s="378"/>
      <c r="O3" s="378" t="s">
        <v>0</v>
      </c>
      <c r="P3" s="411"/>
      <c r="Q3" s="434">
        <f>'RESUMEN-DPTO'!AK8</f>
        <v>0</v>
      </c>
      <c r="R3" s="435"/>
      <c r="S3" s="80"/>
    </row>
    <row r="4" spans="1:19" ht="13.5" thickBot="1" x14ac:dyDescent="0.25">
      <c r="A4" s="115"/>
      <c r="B4" s="103"/>
      <c r="C4" s="103"/>
      <c r="D4" s="116"/>
      <c r="E4" s="103"/>
      <c r="F4" s="103"/>
      <c r="G4" s="103"/>
      <c r="H4" s="103"/>
      <c r="I4" s="103"/>
      <c r="J4" s="103"/>
      <c r="K4" s="103"/>
      <c r="L4" s="103"/>
      <c r="M4" s="103"/>
      <c r="N4" s="103"/>
      <c r="O4" s="103"/>
      <c r="P4" s="103"/>
      <c r="Q4" s="103"/>
      <c r="R4" s="103"/>
      <c r="S4" s="80"/>
    </row>
    <row r="5" spans="1:19" ht="13.5" thickBot="1" x14ac:dyDescent="0.25">
      <c r="A5" s="377" t="s">
        <v>56</v>
      </c>
      <c r="B5" s="378"/>
      <c r="C5" s="378"/>
      <c r="D5" s="379">
        <f>'RESUMEN-DPTO'!D8:O8</f>
        <v>0</v>
      </c>
      <c r="E5" s="380"/>
      <c r="F5" s="380"/>
      <c r="G5" s="381"/>
      <c r="H5" s="103"/>
      <c r="I5" s="103"/>
      <c r="J5" s="386" t="s">
        <v>28</v>
      </c>
      <c r="K5" s="386"/>
      <c r="L5" s="386"/>
      <c r="M5" s="386"/>
      <c r="N5" s="379">
        <f>'RESUMEN-DPTO'!T8</f>
        <v>0</v>
      </c>
      <c r="O5" s="387"/>
      <c r="P5" s="387"/>
      <c r="Q5" s="387"/>
      <c r="R5" s="388"/>
      <c r="S5" s="80"/>
    </row>
    <row r="6" spans="1:19" ht="3" customHeight="1" thickBot="1" x14ac:dyDescent="0.25">
      <c r="A6" s="117"/>
      <c r="B6" s="118"/>
      <c r="C6" s="118"/>
      <c r="D6" s="116"/>
      <c r="E6" s="103"/>
      <c r="F6" s="103"/>
      <c r="G6" s="103"/>
      <c r="H6" s="103"/>
      <c r="I6" s="103"/>
      <c r="J6" s="203"/>
      <c r="K6" s="203"/>
      <c r="L6" s="203"/>
      <c r="M6" s="203"/>
      <c r="N6" s="103"/>
      <c r="O6" s="103"/>
      <c r="P6" s="103"/>
      <c r="Q6" s="103"/>
      <c r="R6" s="103"/>
      <c r="S6" s="80"/>
    </row>
    <row r="7" spans="1:19" ht="13.5" thickBot="1" x14ac:dyDescent="0.25">
      <c r="A7" s="377" t="s">
        <v>138</v>
      </c>
      <c r="B7" s="378"/>
      <c r="C7" s="378"/>
      <c r="D7" s="382"/>
      <c r="E7" s="383"/>
      <c r="F7" s="383"/>
      <c r="G7" s="384"/>
      <c r="H7" s="103"/>
      <c r="I7" s="103"/>
      <c r="J7" s="386" t="s">
        <v>55</v>
      </c>
      <c r="K7" s="386"/>
      <c r="L7" s="386"/>
      <c r="M7" s="386"/>
      <c r="N7" s="389"/>
      <c r="O7" s="390"/>
      <c r="P7" s="390"/>
      <c r="Q7" s="390"/>
      <c r="R7" s="391"/>
      <c r="S7" s="80"/>
    </row>
    <row r="8" spans="1:19" ht="2.25" customHeight="1" thickBot="1" x14ac:dyDescent="0.25">
      <c r="A8" s="117"/>
      <c r="B8" s="118"/>
      <c r="C8" s="118"/>
      <c r="D8" s="116"/>
      <c r="E8" s="103"/>
      <c r="F8" s="103"/>
      <c r="G8" s="103"/>
      <c r="H8" s="103"/>
      <c r="I8" s="103"/>
      <c r="J8" s="203"/>
      <c r="K8" s="203"/>
      <c r="L8" s="203"/>
      <c r="M8" s="203"/>
      <c r="N8" s="103"/>
      <c r="O8" s="103"/>
      <c r="P8" s="103"/>
      <c r="Q8" s="103"/>
      <c r="R8" s="103"/>
      <c r="S8" s="80"/>
    </row>
    <row r="9" spans="1:19" ht="13.5" thickBot="1" x14ac:dyDescent="0.25">
      <c r="A9" s="377" t="s">
        <v>42</v>
      </c>
      <c r="B9" s="378"/>
      <c r="C9" s="378"/>
      <c r="D9" s="385"/>
      <c r="E9" s="383"/>
      <c r="F9" s="383"/>
      <c r="G9" s="384"/>
      <c r="H9" s="103"/>
      <c r="I9" s="103"/>
      <c r="J9" s="386" t="s">
        <v>106</v>
      </c>
      <c r="K9" s="386"/>
      <c r="L9" s="386"/>
      <c r="M9" s="386"/>
      <c r="N9" s="392"/>
      <c r="O9" s="390"/>
      <c r="P9" s="390"/>
      <c r="Q9" s="390"/>
      <c r="R9" s="391"/>
      <c r="S9" s="80"/>
    </row>
    <row r="10" spans="1:19" ht="2.25" customHeight="1" thickBot="1" x14ac:dyDescent="0.25">
      <c r="A10" s="117"/>
      <c r="B10" s="118"/>
      <c r="C10" s="118"/>
      <c r="D10" s="116"/>
      <c r="E10" s="103"/>
      <c r="F10" s="103"/>
      <c r="G10" s="103"/>
      <c r="H10" s="103"/>
      <c r="I10" s="103"/>
      <c r="J10" s="118"/>
      <c r="K10" s="118"/>
      <c r="L10" s="118"/>
      <c r="M10" s="118"/>
      <c r="N10" s="103"/>
      <c r="O10" s="103"/>
      <c r="P10" s="103"/>
      <c r="Q10" s="103"/>
      <c r="R10" s="103"/>
      <c r="S10" s="80"/>
    </row>
    <row r="11" spans="1:19" ht="13.5" thickBot="1" x14ac:dyDescent="0.25">
      <c r="A11" s="377" t="s">
        <v>139</v>
      </c>
      <c r="B11" s="378"/>
      <c r="C11" s="378"/>
      <c r="D11" s="385"/>
      <c r="E11" s="383"/>
      <c r="F11" s="383"/>
      <c r="G11" s="384"/>
      <c r="H11" s="103"/>
      <c r="I11" s="103"/>
      <c r="J11" s="386" t="s">
        <v>109</v>
      </c>
      <c r="K11" s="386"/>
      <c r="L11" s="386"/>
      <c r="M11" s="386"/>
      <c r="N11" s="393"/>
      <c r="O11" s="394"/>
      <c r="P11" s="394"/>
      <c r="Q11" s="394"/>
      <c r="R11" s="395"/>
      <c r="S11" s="80"/>
    </row>
    <row r="12" spans="1:19" ht="6.75" customHeight="1" thickBot="1" x14ac:dyDescent="0.25">
      <c r="A12" s="120"/>
      <c r="B12" s="104"/>
      <c r="C12" s="104"/>
      <c r="D12" s="121"/>
      <c r="E12" s="104"/>
      <c r="F12" s="104"/>
      <c r="G12" s="104"/>
      <c r="H12" s="104"/>
      <c r="I12" s="104"/>
      <c r="J12" s="104"/>
      <c r="K12" s="104"/>
      <c r="L12" s="104"/>
      <c r="M12" s="104"/>
      <c r="N12" s="104"/>
      <c r="O12" s="104"/>
      <c r="P12" s="104"/>
      <c r="Q12" s="104"/>
      <c r="R12" s="104"/>
      <c r="S12" s="81"/>
    </row>
    <row r="13" spans="1:19" ht="13.5" thickBot="1" x14ac:dyDescent="0.25">
      <c r="A13" s="405" t="s">
        <v>26</v>
      </c>
      <c r="B13" s="406"/>
      <c r="C13" s="406"/>
      <c r="D13" s="406"/>
      <c r="E13" s="406"/>
      <c r="F13" s="406"/>
      <c r="G13" s="406"/>
      <c r="H13" s="406"/>
      <c r="I13" s="406"/>
      <c r="J13" s="406"/>
      <c r="K13" s="406"/>
      <c r="L13" s="406"/>
      <c r="M13" s="406"/>
      <c r="N13" s="406"/>
      <c r="O13" s="406"/>
      <c r="P13" s="406"/>
      <c r="Q13" s="406"/>
      <c r="R13" s="406"/>
      <c r="S13" s="407"/>
    </row>
    <row r="14" spans="1:19" ht="4.5" customHeight="1" thickBot="1" x14ac:dyDescent="0.25">
      <c r="A14" s="122"/>
      <c r="B14" s="105"/>
      <c r="C14" s="105"/>
      <c r="D14" s="105"/>
      <c r="E14" s="105"/>
      <c r="F14" s="105"/>
      <c r="G14" s="105"/>
      <c r="H14" s="105"/>
      <c r="I14" s="105"/>
      <c r="J14" s="105"/>
      <c r="K14" s="105"/>
      <c r="L14" s="105"/>
      <c r="M14" s="105"/>
      <c r="N14" s="105"/>
      <c r="O14" s="105"/>
      <c r="P14" s="105"/>
      <c r="Q14" s="105"/>
      <c r="R14" s="105"/>
      <c r="S14" s="82"/>
    </row>
    <row r="15" spans="1:19" s="124" customFormat="1" ht="3" customHeight="1" thickBot="1" x14ac:dyDescent="0.25">
      <c r="A15" s="208"/>
      <c r="B15" s="209"/>
      <c r="C15" s="209"/>
      <c r="D15" s="209"/>
      <c r="E15" s="209"/>
      <c r="F15" s="209"/>
      <c r="G15" s="209"/>
      <c r="H15" s="209"/>
      <c r="I15" s="209"/>
      <c r="J15" s="209"/>
      <c r="K15" s="209"/>
      <c r="L15" s="209"/>
      <c r="M15" s="209"/>
      <c r="N15" s="209"/>
      <c r="O15" s="209"/>
      <c r="P15" s="209"/>
      <c r="Q15" s="209"/>
      <c r="R15" s="209"/>
      <c r="S15" s="83"/>
    </row>
    <row r="16" spans="1:19" s="124" customFormat="1" ht="13.5" thickBot="1" x14ac:dyDescent="0.25">
      <c r="A16" s="429" t="s">
        <v>273</v>
      </c>
      <c r="B16" s="430"/>
      <c r="C16" s="430"/>
      <c r="D16" s="430"/>
      <c r="E16" s="430"/>
      <c r="F16" s="100"/>
      <c r="G16" s="431" t="s">
        <v>145</v>
      </c>
      <c r="H16" s="432"/>
      <c r="I16" s="432"/>
      <c r="J16" s="432"/>
      <c r="K16" s="433"/>
      <c r="L16" s="209"/>
      <c r="M16" s="209"/>
      <c r="N16" s="209"/>
      <c r="O16" s="209"/>
      <c r="P16" s="209"/>
      <c r="Q16" s="209"/>
      <c r="R16" s="209"/>
      <c r="S16" s="83"/>
    </row>
    <row r="17" spans="1:19" s="124" customFormat="1" ht="3" customHeight="1" thickBot="1" x14ac:dyDescent="0.25">
      <c r="A17" s="208"/>
      <c r="B17" s="209"/>
      <c r="C17" s="209"/>
      <c r="D17" s="209"/>
      <c r="E17" s="209"/>
      <c r="F17" s="209"/>
      <c r="G17" s="209"/>
      <c r="H17" s="209"/>
      <c r="I17" s="209"/>
      <c r="J17" s="209"/>
      <c r="K17" s="209"/>
      <c r="L17" s="209"/>
      <c r="M17" s="209"/>
      <c r="N17" s="209"/>
      <c r="O17" s="209"/>
      <c r="P17" s="209"/>
      <c r="Q17" s="209"/>
      <c r="R17" s="209"/>
      <c r="S17" s="83"/>
    </row>
    <row r="18" spans="1:19" x14ac:dyDescent="0.2">
      <c r="A18" s="376" t="s">
        <v>25</v>
      </c>
      <c r="B18" s="413" t="s">
        <v>264</v>
      </c>
      <c r="C18" s="415" t="s">
        <v>265</v>
      </c>
      <c r="D18" s="423" t="s">
        <v>143</v>
      </c>
      <c r="E18" s="424"/>
      <c r="F18" s="424"/>
      <c r="G18" s="425"/>
      <c r="H18" s="417" t="s">
        <v>260</v>
      </c>
      <c r="I18" s="419" t="s">
        <v>261</v>
      </c>
      <c r="J18" s="421" t="s">
        <v>262</v>
      </c>
      <c r="K18" s="376" t="s">
        <v>263</v>
      </c>
      <c r="L18" s="374"/>
      <c r="M18" s="375"/>
      <c r="N18" s="373" t="s">
        <v>123</v>
      </c>
      <c r="O18" s="374"/>
      <c r="P18" s="374"/>
      <c r="Q18" s="374"/>
      <c r="R18" s="374"/>
      <c r="S18" s="375"/>
    </row>
    <row r="19" spans="1:19" ht="63.75" customHeight="1" thickBot="1" x14ac:dyDescent="0.25">
      <c r="A19" s="412"/>
      <c r="B19" s="414"/>
      <c r="C19" s="416"/>
      <c r="D19" s="44" t="s">
        <v>266</v>
      </c>
      <c r="E19" s="42" t="s">
        <v>257</v>
      </c>
      <c r="F19" s="207" t="s">
        <v>258</v>
      </c>
      <c r="G19" s="78" t="s">
        <v>259</v>
      </c>
      <c r="H19" s="418"/>
      <c r="I19" s="420"/>
      <c r="J19" s="422"/>
      <c r="K19" s="206" t="s">
        <v>142</v>
      </c>
      <c r="L19" s="207" t="s">
        <v>140</v>
      </c>
      <c r="M19" s="84" t="s">
        <v>141</v>
      </c>
      <c r="N19" s="126" t="s">
        <v>134</v>
      </c>
      <c r="O19" s="205" t="s">
        <v>135</v>
      </c>
      <c r="P19" s="207" t="s">
        <v>125</v>
      </c>
      <c r="Q19" s="207" t="s">
        <v>136</v>
      </c>
      <c r="R19" s="207" t="s">
        <v>124</v>
      </c>
      <c r="S19" s="84" t="s">
        <v>137</v>
      </c>
    </row>
    <row r="20" spans="1:19" x14ac:dyDescent="0.2">
      <c r="A20" s="128">
        <v>1</v>
      </c>
      <c r="B20" s="129"/>
      <c r="C20" s="129"/>
      <c r="D20" s="130"/>
      <c r="E20" s="131"/>
      <c r="F20" s="131"/>
      <c r="G20" s="107"/>
      <c r="H20" s="132"/>
      <c r="I20" s="129"/>
      <c r="J20" s="133"/>
      <c r="K20" s="132"/>
      <c r="L20" s="129"/>
      <c r="M20" s="133"/>
      <c r="N20" s="134">
        <f>IFERROR((K20+L20+M20),0)</f>
        <v>0</v>
      </c>
      <c r="O20" s="135">
        <f>IFERROR((N20*I20)*(J20/100),0)</f>
        <v>0</v>
      </c>
      <c r="P20" s="135">
        <f>IFERROR(((IF(I20&gt;=16,15,((I20*15)/16))*J20)/100)/H20,0)</f>
        <v>0</v>
      </c>
      <c r="Q20" s="135">
        <f>IFERROR(((IF(I20&gt;=16,30,((I20*30)/16))*J20)/100)/H20,0)</f>
        <v>0</v>
      </c>
      <c r="R20" s="136">
        <f>IFERROR(IF(B20="Pregrado",((IF(I20&gt;=16,VLOOKUP('P39'!G20,INFORMACION!$D:$E,2,FALSE)*N20,((VLOOKUP('P39'!G20,INFORMACION!$D:$E,2,FALSE)*N20)*I20)/16)))*(J20/100),((IF(I20&gt;=16,(VLOOKUP('P39'!G20,INFORMACION!$D:$E,2,FALSE)+10)*N20,(((VLOOKUP('P39'!G20,INFORMACION!$D:$E,2,FALSE)+10)*N20)*I20)/16)))*(J20/100)),0)</f>
        <v>0</v>
      </c>
      <c r="S20" s="85">
        <f>IFERROR(O20+P20+Q20+R20,0)</f>
        <v>0</v>
      </c>
    </row>
    <row r="21" spans="1:19" x14ac:dyDescent="0.2">
      <c r="A21" s="137">
        <v>2</v>
      </c>
      <c r="B21" s="138"/>
      <c r="C21" s="138"/>
      <c r="D21" s="139"/>
      <c r="E21" s="140"/>
      <c r="F21" s="138"/>
      <c r="G21" s="108"/>
      <c r="H21" s="141"/>
      <c r="I21" s="138"/>
      <c r="J21" s="142"/>
      <c r="K21" s="141"/>
      <c r="L21" s="138"/>
      <c r="M21" s="142"/>
      <c r="N21" s="143">
        <f t="shared" ref="N21:N26" si="0">IFERROR((K21+L21+M21),0)</f>
        <v>0</v>
      </c>
      <c r="O21" s="144">
        <f t="shared" ref="O21:O26" si="1">IFERROR((N21*I21)*(J21/100),0)</f>
        <v>0</v>
      </c>
      <c r="P21" s="144">
        <f t="shared" ref="P21:P26" si="2">IFERROR(((IF(I21&gt;=16,15,((I21*15)/16))*J21)/100)/H21,0)</f>
        <v>0</v>
      </c>
      <c r="Q21" s="144">
        <f t="shared" ref="Q21:Q26" si="3">IFERROR(((IF(I21&gt;=16,30,((I21*30)/16))*J21)/100)/H21,0)</f>
        <v>0</v>
      </c>
      <c r="R21" s="145">
        <f>IFERROR(IF(B21="Pregrado",((IF(I21&gt;=16,VLOOKUP('P39'!G21,INFORMACION!$D:$E,2,FALSE)*N21,((VLOOKUP('P39'!G21,INFORMACION!$D:$E,2,FALSE)*N21)*I21)/16)))*(J21/100),((IF(I21&gt;=16,(VLOOKUP('P39'!G21,INFORMACION!$D:$E,2,FALSE)+10)*N21,(((VLOOKUP('P39'!G21,INFORMACION!$D:$E,2,FALSE)+10)*N21)*I21)/16)))*(J21/100)),0)</f>
        <v>0</v>
      </c>
      <c r="S21" s="86">
        <f t="shared" ref="S21:S26" si="4">IFERROR(O21+P21+Q21+R21,0)</f>
        <v>0</v>
      </c>
    </row>
    <row r="22" spans="1:19" x14ac:dyDescent="0.2">
      <c r="A22" s="137">
        <v>3</v>
      </c>
      <c r="B22" s="138"/>
      <c r="C22" s="138"/>
      <c r="D22" s="139"/>
      <c r="E22" s="140"/>
      <c r="F22" s="138"/>
      <c r="G22" s="108"/>
      <c r="H22" s="141"/>
      <c r="I22" s="138"/>
      <c r="J22" s="142"/>
      <c r="K22" s="141"/>
      <c r="L22" s="138"/>
      <c r="M22" s="142"/>
      <c r="N22" s="143">
        <f t="shared" si="0"/>
        <v>0</v>
      </c>
      <c r="O22" s="144">
        <f t="shared" si="1"/>
        <v>0</v>
      </c>
      <c r="P22" s="144">
        <f t="shared" si="2"/>
        <v>0</v>
      </c>
      <c r="Q22" s="144">
        <f t="shared" si="3"/>
        <v>0</v>
      </c>
      <c r="R22" s="145">
        <f>IFERROR(IF(B22="Pregrado",((IF(I22&gt;=16,VLOOKUP('P39'!G22,INFORMACION!$D:$E,2,FALSE)*N22,((VLOOKUP('P39'!G22,INFORMACION!$D:$E,2,FALSE)*N22)*I22)/16)))*(J22/100),((IF(I22&gt;=16,(VLOOKUP('P39'!G22,INFORMACION!$D:$E,2,FALSE)+10)*N22,(((VLOOKUP('P39'!G22,INFORMACION!$D:$E,2,FALSE)+10)*N22)*I22)/16)))*(J22/100)),0)</f>
        <v>0</v>
      </c>
      <c r="S22" s="86">
        <f t="shared" si="4"/>
        <v>0</v>
      </c>
    </row>
    <row r="23" spans="1:19" x14ac:dyDescent="0.2">
      <c r="A23" s="137">
        <v>4</v>
      </c>
      <c r="B23" s="138"/>
      <c r="C23" s="138"/>
      <c r="D23" s="139"/>
      <c r="E23" s="140"/>
      <c r="F23" s="138"/>
      <c r="G23" s="108"/>
      <c r="H23" s="141"/>
      <c r="I23" s="138"/>
      <c r="J23" s="142"/>
      <c r="K23" s="141"/>
      <c r="L23" s="138"/>
      <c r="M23" s="142"/>
      <c r="N23" s="143">
        <f t="shared" si="0"/>
        <v>0</v>
      </c>
      <c r="O23" s="144">
        <f t="shared" si="1"/>
        <v>0</v>
      </c>
      <c r="P23" s="144">
        <f t="shared" si="2"/>
        <v>0</v>
      </c>
      <c r="Q23" s="144">
        <f t="shared" si="3"/>
        <v>0</v>
      </c>
      <c r="R23" s="145">
        <f>IFERROR(IF(B23="Pregrado",((IF(I23&gt;=16,VLOOKUP('P39'!G23,INFORMACION!$D:$E,2,FALSE)*N23,((VLOOKUP('P39'!G23,INFORMACION!$D:$E,2,FALSE)*N23)*I23)/16)))*(J23/100),((IF(I23&gt;=16,(VLOOKUP('P39'!G23,INFORMACION!$D:$E,2,FALSE)+10)*N23,(((VLOOKUP('P39'!G23,INFORMACION!$D:$E,2,FALSE)+10)*N23)*I23)/16)))*(J23/100)),0)</f>
        <v>0</v>
      </c>
      <c r="S23" s="86">
        <f t="shared" si="4"/>
        <v>0</v>
      </c>
    </row>
    <row r="24" spans="1:19" x14ac:dyDescent="0.2">
      <c r="A24" s="137">
        <v>5</v>
      </c>
      <c r="B24" s="138"/>
      <c r="C24" s="138"/>
      <c r="D24" s="139"/>
      <c r="E24" s="140"/>
      <c r="F24" s="138"/>
      <c r="G24" s="108"/>
      <c r="H24" s="141"/>
      <c r="I24" s="138"/>
      <c r="J24" s="142"/>
      <c r="K24" s="141"/>
      <c r="L24" s="138"/>
      <c r="M24" s="142"/>
      <c r="N24" s="143">
        <f t="shared" si="0"/>
        <v>0</v>
      </c>
      <c r="O24" s="144">
        <f t="shared" si="1"/>
        <v>0</v>
      </c>
      <c r="P24" s="144">
        <f t="shared" si="2"/>
        <v>0</v>
      </c>
      <c r="Q24" s="144">
        <f t="shared" si="3"/>
        <v>0</v>
      </c>
      <c r="R24" s="145">
        <f>IFERROR(IF(B24="Pregrado",((IF(I24&gt;=16,VLOOKUP('P39'!G24,INFORMACION!$D:$E,2,FALSE)*N24,((VLOOKUP('P39'!G24,INFORMACION!$D:$E,2,FALSE)*N24)*I24)/16)))*(J24/100),((IF(I24&gt;=16,(VLOOKUP('P39'!G24,INFORMACION!$D:$E,2,FALSE)+10)*N24,(((VLOOKUP('P39'!G24,INFORMACION!$D:$E,2,FALSE)+10)*N24)*I24)/16)))*(J24/100)),0)</f>
        <v>0</v>
      </c>
      <c r="S24" s="86">
        <f t="shared" si="4"/>
        <v>0</v>
      </c>
    </row>
    <row r="25" spans="1:19" x14ac:dyDescent="0.2">
      <c r="A25" s="137">
        <v>6</v>
      </c>
      <c r="B25" s="138"/>
      <c r="C25" s="138"/>
      <c r="D25" s="139"/>
      <c r="E25" s="138"/>
      <c r="F25" s="138"/>
      <c r="G25" s="108"/>
      <c r="H25" s="141"/>
      <c r="I25" s="138"/>
      <c r="J25" s="142"/>
      <c r="K25" s="141"/>
      <c r="L25" s="138"/>
      <c r="M25" s="142"/>
      <c r="N25" s="143">
        <f t="shared" si="0"/>
        <v>0</v>
      </c>
      <c r="O25" s="144">
        <f t="shared" si="1"/>
        <v>0</v>
      </c>
      <c r="P25" s="144">
        <f t="shared" si="2"/>
        <v>0</v>
      </c>
      <c r="Q25" s="144">
        <f t="shared" si="3"/>
        <v>0</v>
      </c>
      <c r="R25" s="145">
        <f>IFERROR(IF(B25="Pregrado",((IF(I25&gt;=16,VLOOKUP('P39'!G25,INFORMACION!$D:$E,2,FALSE)*N25,((VLOOKUP('P39'!G25,INFORMACION!$D:$E,2,FALSE)*N25)*I25)/16)))*(J25/100),((IF(I25&gt;=16,(VLOOKUP('P39'!G25,INFORMACION!$D:$E,2,FALSE)+10)*N25,(((VLOOKUP('P39'!G25,INFORMACION!$D:$E,2,FALSE)+10)*N25)*I25)/16)))*(J25/100)),0)</f>
        <v>0</v>
      </c>
      <c r="S25" s="86">
        <f t="shared" si="4"/>
        <v>0</v>
      </c>
    </row>
    <row r="26" spans="1:19" ht="13.5" thickBot="1" x14ac:dyDescent="0.25">
      <c r="A26" s="146">
        <v>7</v>
      </c>
      <c r="B26" s="147"/>
      <c r="C26" s="147"/>
      <c r="D26" s="148"/>
      <c r="E26" s="147"/>
      <c r="F26" s="147"/>
      <c r="G26" s="109"/>
      <c r="H26" s="149"/>
      <c r="I26" s="147"/>
      <c r="J26" s="150"/>
      <c r="K26" s="149"/>
      <c r="L26" s="147"/>
      <c r="M26" s="150"/>
      <c r="N26" s="151">
        <f t="shared" si="0"/>
        <v>0</v>
      </c>
      <c r="O26" s="152">
        <f t="shared" si="1"/>
        <v>0</v>
      </c>
      <c r="P26" s="152">
        <f t="shared" si="2"/>
        <v>0</v>
      </c>
      <c r="Q26" s="152">
        <f t="shared" si="3"/>
        <v>0</v>
      </c>
      <c r="R26" s="153">
        <f>IFERROR(IF(B26="Pregrado",((IF(I26&gt;=16,VLOOKUP('P39'!G26,INFORMACION!$D:$E,2,FALSE)*N26,((VLOOKUP('P39'!G26,INFORMACION!$D:$E,2,FALSE)*N26)*I26)/16)))*(J26/100),((IF(I26&gt;=16,(VLOOKUP('P39'!G26,INFORMACION!$D:$E,2,FALSE)+10)*N26,(((VLOOKUP('P39'!G26,INFORMACION!$D:$E,2,FALSE)+10)*N26)*I26)/16)))*(J26/100)),0)</f>
        <v>0</v>
      </c>
      <c r="S26" s="87">
        <f t="shared" si="4"/>
        <v>0</v>
      </c>
    </row>
    <row r="27" spans="1:19" ht="1.5" customHeight="1" thickBot="1" x14ac:dyDescent="0.25">
      <c r="A27" s="154"/>
      <c r="B27" s="155"/>
      <c r="C27" s="110"/>
      <c r="D27" s="156" t="s">
        <v>270</v>
      </c>
      <c r="E27" s="155"/>
      <c r="F27" s="155"/>
      <c r="G27" s="110"/>
      <c r="H27" s="157">
        <v>1</v>
      </c>
      <c r="I27" s="158">
        <v>16</v>
      </c>
      <c r="J27" s="159">
        <v>100</v>
      </c>
      <c r="K27" s="154"/>
      <c r="L27" s="155"/>
      <c r="M27" s="88"/>
      <c r="N27" s="160"/>
      <c r="O27" s="155"/>
      <c r="P27" s="155"/>
      <c r="Q27" s="155"/>
      <c r="R27" s="155"/>
      <c r="S27" s="88"/>
    </row>
    <row r="28" spans="1:19" ht="15.75" thickBot="1" x14ac:dyDescent="0.25">
      <c r="A28" s="426" t="s">
        <v>144</v>
      </c>
      <c r="B28" s="427"/>
      <c r="C28" s="427"/>
      <c r="D28" s="427"/>
      <c r="E28" s="427"/>
      <c r="F28" s="427"/>
      <c r="G28" s="427"/>
      <c r="H28" s="427"/>
      <c r="I28" s="427"/>
      <c r="J28" s="428"/>
      <c r="K28" s="161">
        <f>SUM(K20:K26)</f>
        <v>0</v>
      </c>
      <c r="L28" s="162">
        <f t="shared" ref="L28:S28" si="5">SUM(L20:L26)</f>
        <v>0</v>
      </c>
      <c r="M28" s="89">
        <f t="shared" si="5"/>
        <v>0</v>
      </c>
      <c r="N28" s="163">
        <f t="shared" si="5"/>
        <v>0</v>
      </c>
      <c r="O28" s="162">
        <f t="shared" si="5"/>
        <v>0</v>
      </c>
      <c r="P28" s="162">
        <f t="shared" si="5"/>
        <v>0</v>
      </c>
      <c r="Q28" s="162">
        <f t="shared" si="5"/>
        <v>0</v>
      </c>
      <c r="R28" s="162">
        <f t="shared" si="5"/>
        <v>0</v>
      </c>
      <c r="S28" s="89">
        <f t="shared" si="5"/>
        <v>0</v>
      </c>
    </row>
    <row r="29" spans="1:19" ht="15.75" thickBot="1" x14ac:dyDescent="0.25">
      <c r="A29" s="426" t="s">
        <v>150</v>
      </c>
      <c r="B29" s="427"/>
      <c r="C29" s="427"/>
      <c r="D29" s="427"/>
      <c r="E29" s="427"/>
      <c r="F29" s="427"/>
      <c r="G29" s="427"/>
      <c r="H29" s="427"/>
      <c r="I29" s="427"/>
      <c r="J29" s="428"/>
      <c r="K29" s="161">
        <v>0</v>
      </c>
      <c r="L29" s="162">
        <v>0</v>
      </c>
      <c r="M29" s="89">
        <v>0</v>
      </c>
      <c r="N29" s="163">
        <v>0</v>
      </c>
      <c r="O29" s="162">
        <v>0</v>
      </c>
      <c r="P29" s="162">
        <f>VLOOKUP(G16,INFORMACION!T:V,2,FALSE)</f>
        <v>0</v>
      </c>
      <c r="Q29" s="162">
        <f>VLOOKUP(G16,INFORMACION!T:V,3,FALSE)</f>
        <v>0</v>
      </c>
      <c r="R29" s="162">
        <v>0</v>
      </c>
      <c r="S29" s="89">
        <f>SUM(P29:Q29)</f>
        <v>0</v>
      </c>
    </row>
    <row r="30" spans="1:19" ht="15.75" thickBot="1" x14ac:dyDescent="0.25">
      <c r="A30" s="426" t="s">
        <v>274</v>
      </c>
      <c r="B30" s="427"/>
      <c r="C30" s="427"/>
      <c r="D30" s="427"/>
      <c r="E30" s="427"/>
      <c r="F30" s="427"/>
      <c r="G30" s="427"/>
      <c r="H30" s="427"/>
      <c r="I30" s="427"/>
      <c r="J30" s="428"/>
      <c r="K30" s="161">
        <f>SUM(K28:K29)</f>
        <v>0</v>
      </c>
      <c r="L30" s="162">
        <f t="shared" ref="L30:S30" si="6">SUM(L28:L29)</f>
        <v>0</v>
      </c>
      <c r="M30" s="89">
        <f t="shared" si="6"/>
        <v>0</v>
      </c>
      <c r="N30" s="163">
        <f t="shared" si="6"/>
        <v>0</v>
      </c>
      <c r="O30" s="162">
        <f t="shared" si="6"/>
        <v>0</v>
      </c>
      <c r="P30" s="162">
        <f t="shared" si="6"/>
        <v>0</v>
      </c>
      <c r="Q30" s="162">
        <f t="shared" si="6"/>
        <v>0</v>
      </c>
      <c r="R30" s="162">
        <f t="shared" si="6"/>
        <v>0</v>
      </c>
      <c r="S30" s="89">
        <f t="shared" si="6"/>
        <v>0</v>
      </c>
    </row>
    <row r="31" spans="1:19" ht="10.5" customHeight="1" x14ac:dyDescent="0.2">
      <c r="A31" s="164"/>
      <c r="B31" s="111"/>
      <c r="C31" s="111"/>
      <c r="D31" s="165"/>
      <c r="E31" s="111"/>
      <c r="F31" s="111"/>
      <c r="G31" s="111"/>
      <c r="H31" s="111"/>
      <c r="I31" s="111"/>
      <c r="J31" s="111"/>
      <c r="K31" s="111"/>
      <c r="L31" s="111"/>
      <c r="M31" s="111"/>
      <c r="N31" s="111"/>
      <c r="O31" s="111"/>
      <c r="P31" s="111"/>
      <c r="Q31" s="111"/>
      <c r="R31" s="111"/>
      <c r="S31" s="90"/>
    </row>
    <row r="32" spans="1:19" ht="13.5" thickBot="1" x14ac:dyDescent="0.25"/>
    <row r="33" spans="1:19" ht="13.5" thickBot="1" x14ac:dyDescent="0.25">
      <c r="G33" s="402" t="s">
        <v>152</v>
      </c>
      <c r="H33" s="403"/>
      <c r="I33" s="403"/>
      <c r="J33" s="403"/>
      <c r="K33" s="403"/>
      <c r="L33" s="403"/>
      <c r="M33" s="403"/>
      <c r="N33" s="404"/>
      <c r="Q33" s="124"/>
    </row>
    <row r="34" spans="1:19" ht="13.5" thickBot="1" x14ac:dyDescent="0.25">
      <c r="G34" s="400" t="s">
        <v>151</v>
      </c>
      <c r="H34" s="396"/>
      <c r="I34" s="396"/>
      <c r="J34" s="396"/>
      <c r="K34" s="396"/>
      <c r="L34" s="401"/>
      <c r="M34" s="400" t="s">
        <v>126</v>
      </c>
      <c r="N34" s="444"/>
      <c r="Q34" s="100"/>
    </row>
    <row r="35" spans="1:19" ht="16.5" thickBot="1" x14ac:dyDescent="0.25">
      <c r="G35" s="397" t="s">
        <v>275</v>
      </c>
      <c r="H35" s="398"/>
      <c r="I35" s="398"/>
      <c r="J35" s="398"/>
      <c r="K35" s="398"/>
      <c r="L35" s="399"/>
      <c r="M35" s="445">
        <f>S30</f>
        <v>0</v>
      </c>
      <c r="N35" s="446"/>
      <c r="Q35" s="124"/>
    </row>
    <row r="36" spans="1:19" x14ac:dyDescent="0.2">
      <c r="G36" s="112"/>
      <c r="H36" s="112"/>
      <c r="I36" s="112"/>
      <c r="J36" s="112"/>
      <c r="K36" s="112"/>
      <c r="L36" s="112"/>
      <c r="M36" s="167"/>
      <c r="N36" s="167"/>
      <c r="Q36" s="124"/>
    </row>
    <row r="37" spans="1:19" ht="13.5" thickBot="1" x14ac:dyDescent="0.25">
      <c r="G37" s="112"/>
      <c r="H37" s="112"/>
      <c r="I37" s="112"/>
      <c r="J37" s="112"/>
      <c r="K37" s="112"/>
      <c r="L37" s="112"/>
      <c r="M37" s="167"/>
      <c r="N37" s="167"/>
      <c r="Q37" s="124"/>
    </row>
    <row r="38" spans="1:19" ht="13.5" thickBot="1" x14ac:dyDescent="0.25">
      <c r="A38" s="405" t="s">
        <v>38</v>
      </c>
      <c r="B38" s="406"/>
      <c r="C38" s="406"/>
      <c r="D38" s="406"/>
      <c r="E38" s="406"/>
      <c r="F38" s="406"/>
      <c r="G38" s="407"/>
      <c r="H38" s="97"/>
      <c r="I38" s="402" t="s">
        <v>157</v>
      </c>
      <c r="J38" s="403"/>
      <c r="K38" s="403"/>
      <c r="L38" s="403"/>
      <c r="M38" s="403"/>
      <c r="N38" s="403"/>
      <c r="O38" s="403"/>
      <c r="P38" s="403"/>
      <c r="Q38" s="403"/>
      <c r="R38" s="403"/>
      <c r="S38" s="404"/>
    </row>
    <row r="39" spans="1:19" ht="13.5" thickBot="1" x14ac:dyDescent="0.25">
      <c r="A39" s="204" t="s">
        <v>25</v>
      </c>
      <c r="B39" s="396" t="s">
        <v>121</v>
      </c>
      <c r="C39" s="396"/>
      <c r="D39" s="396"/>
      <c r="E39" s="396" t="s">
        <v>154</v>
      </c>
      <c r="F39" s="396"/>
      <c r="G39" s="210" t="s">
        <v>155</v>
      </c>
      <c r="I39" s="92" t="s">
        <v>25</v>
      </c>
      <c r="J39" s="400" t="s">
        <v>121</v>
      </c>
      <c r="K39" s="396"/>
      <c r="L39" s="396"/>
      <c r="M39" s="396"/>
      <c r="N39" s="444"/>
      <c r="O39" s="451" t="s">
        <v>154</v>
      </c>
      <c r="P39" s="452"/>
      <c r="Q39" s="452"/>
      <c r="R39" s="453"/>
      <c r="S39" s="92" t="s">
        <v>159</v>
      </c>
    </row>
    <row r="40" spans="1:19" ht="20.100000000000001" customHeight="1" x14ac:dyDescent="0.2">
      <c r="A40" s="169">
        <v>1</v>
      </c>
      <c r="B40" s="450"/>
      <c r="C40" s="450"/>
      <c r="D40" s="450"/>
      <c r="E40" s="454"/>
      <c r="F40" s="454"/>
      <c r="G40" s="93"/>
      <c r="I40" s="169">
        <v>1</v>
      </c>
      <c r="J40" s="450"/>
      <c r="K40" s="450"/>
      <c r="L40" s="450"/>
      <c r="M40" s="450"/>
      <c r="N40" s="450"/>
      <c r="O40" s="458"/>
      <c r="P40" s="459"/>
      <c r="Q40" s="459"/>
      <c r="R40" s="460"/>
      <c r="S40" s="93"/>
    </row>
    <row r="41" spans="1:19" ht="20.100000000000001" customHeight="1" x14ac:dyDescent="0.2">
      <c r="A41" s="137">
        <v>2</v>
      </c>
      <c r="B41" s="450"/>
      <c r="C41" s="450"/>
      <c r="D41" s="450"/>
      <c r="E41" s="436"/>
      <c r="F41" s="436"/>
      <c r="G41" s="99"/>
      <c r="I41" s="137">
        <v>2</v>
      </c>
      <c r="J41" s="450"/>
      <c r="K41" s="450"/>
      <c r="L41" s="450"/>
      <c r="M41" s="450"/>
      <c r="N41" s="450"/>
      <c r="O41" s="438"/>
      <c r="P41" s="439"/>
      <c r="Q41" s="439"/>
      <c r="R41" s="440"/>
      <c r="S41" s="94"/>
    </row>
    <row r="42" spans="1:19" ht="20.100000000000001" customHeight="1" x14ac:dyDescent="0.2">
      <c r="A42" s="137">
        <v>3</v>
      </c>
      <c r="B42" s="450"/>
      <c r="C42" s="450"/>
      <c r="D42" s="450"/>
      <c r="E42" s="436"/>
      <c r="F42" s="436"/>
      <c r="G42" s="94"/>
      <c r="I42" s="137">
        <v>3</v>
      </c>
      <c r="J42" s="450"/>
      <c r="K42" s="450"/>
      <c r="L42" s="450"/>
      <c r="M42" s="450"/>
      <c r="N42" s="450"/>
      <c r="O42" s="438"/>
      <c r="P42" s="439"/>
      <c r="Q42" s="439"/>
      <c r="R42" s="440"/>
      <c r="S42" s="94"/>
    </row>
    <row r="43" spans="1:19" ht="20.100000000000001" customHeight="1" x14ac:dyDescent="0.2">
      <c r="A43" s="137">
        <v>4</v>
      </c>
      <c r="B43" s="450"/>
      <c r="C43" s="450"/>
      <c r="D43" s="450"/>
      <c r="E43" s="436"/>
      <c r="F43" s="436"/>
      <c r="G43" s="94"/>
      <c r="I43" s="137">
        <v>4</v>
      </c>
      <c r="J43" s="450"/>
      <c r="K43" s="450"/>
      <c r="L43" s="450"/>
      <c r="M43" s="450"/>
      <c r="N43" s="450"/>
      <c r="O43" s="438"/>
      <c r="P43" s="439"/>
      <c r="Q43" s="439"/>
      <c r="R43" s="440"/>
      <c r="S43" s="94"/>
    </row>
    <row r="44" spans="1:19" ht="20.100000000000001" customHeight="1" thickBot="1" x14ac:dyDescent="0.25">
      <c r="A44" s="170">
        <v>5</v>
      </c>
      <c r="B44" s="450"/>
      <c r="C44" s="450"/>
      <c r="D44" s="450"/>
      <c r="E44" s="437"/>
      <c r="F44" s="437"/>
      <c r="G44" s="95"/>
      <c r="H44" s="97"/>
      <c r="I44" s="170">
        <v>5</v>
      </c>
      <c r="J44" s="450"/>
      <c r="K44" s="450"/>
      <c r="L44" s="450"/>
      <c r="M44" s="450"/>
      <c r="N44" s="450"/>
      <c r="O44" s="441"/>
      <c r="P44" s="442"/>
      <c r="Q44" s="442"/>
      <c r="R44" s="443"/>
      <c r="S44" s="95"/>
    </row>
    <row r="45" spans="1:19" ht="13.5" thickBot="1" x14ac:dyDescent="0.25">
      <c r="A45" s="455" t="s">
        <v>156</v>
      </c>
      <c r="B45" s="456"/>
      <c r="C45" s="456"/>
      <c r="D45" s="456"/>
      <c r="E45" s="456"/>
      <c r="F45" s="456"/>
      <c r="G45" s="211">
        <f>SUM(G40:G44)</f>
        <v>0</v>
      </c>
      <c r="H45" s="97"/>
      <c r="I45" s="455" t="s">
        <v>160</v>
      </c>
      <c r="J45" s="456"/>
      <c r="K45" s="456"/>
      <c r="L45" s="456"/>
      <c r="M45" s="456"/>
      <c r="N45" s="456"/>
      <c r="O45" s="456"/>
      <c r="P45" s="456"/>
      <c r="Q45" s="456"/>
      <c r="R45" s="457"/>
      <c r="S45" s="96">
        <f>SUM(S40:S44)</f>
        <v>0</v>
      </c>
    </row>
    <row r="46" spans="1:19" ht="13.5" thickBot="1" x14ac:dyDescent="0.25">
      <c r="A46" s="97"/>
      <c r="B46" s="97"/>
      <c r="C46" s="97"/>
      <c r="D46" s="171"/>
      <c r="E46" s="97"/>
      <c r="F46" s="97"/>
      <c r="G46" s="97"/>
      <c r="H46" s="97"/>
      <c r="I46" s="97"/>
      <c r="J46" s="97"/>
      <c r="K46" s="97"/>
      <c r="L46" s="97"/>
      <c r="M46" s="97"/>
      <c r="N46" s="97"/>
      <c r="O46" s="97"/>
      <c r="P46" s="97"/>
      <c r="Q46" s="97"/>
      <c r="R46" s="97"/>
      <c r="S46" s="97"/>
    </row>
    <row r="47" spans="1:19" ht="13.5" thickBot="1" x14ac:dyDescent="0.25">
      <c r="A47" s="447" t="s">
        <v>245</v>
      </c>
      <c r="B47" s="448"/>
      <c r="C47" s="448"/>
      <c r="D47" s="448"/>
      <c r="E47" s="448"/>
      <c r="F47" s="448"/>
      <c r="G47" s="449"/>
      <c r="H47" s="97"/>
      <c r="I47" s="402" t="s">
        <v>246</v>
      </c>
      <c r="J47" s="403"/>
      <c r="K47" s="403"/>
      <c r="L47" s="403"/>
      <c r="M47" s="403"/>
      <c r="N47" s="403"/>
      <c r="O47" s="403"/>
      <c r="P47" s="403"/>
      <c r="Q47" s="403"/>
      <c r="R47" s="403"/>
      <c r="S47" s="404"/>
    </row>
    <row r="48" spans="1:19" ht="13.5" thickBot="1" x14ac:dyDescent="0.25">
      <c r="A48" s="204" t="s">
        <v>25</v>
      </c>
      <c r="B48" s="396" t="s">
        <v>121</v>
      </c>
      <c r="C48" s="396"/>
      <c r="D48" s="396"/>
      <c r="E48" s="396" t="s">
        <v>174</v>
      </c>
      <c r="F48" s="396"/>
      <c r="G48" s="210" t="s">
        <v>155</v>
      </c>
      <c r="H48" s="97"/>
      <c r="I48" s="92" t="s">
        <v>25</v>
      </c>
      <c r="J48" s="400" t="s">
        <v>121</v>
      </c>
      <c r="K48" s="396"/>
      <c r="L48" s="396"/>
      <c r="M48" s="396"/>
      <c r="N48" s="444"/>
      <c r="O48" s="451" t="s">
        <v>154</v>
      </c>
      <c r="P48" s="452"/>
      <c r="Q48" s="452"/>
      <c r="R48" s="453"/>
      <c r="S48" s="92" t="s">
        <v>159</v>
      </c>
    </row>
    <row r="49" spans="1:19" x14ac:dyDescent="0.2">
      <c r="A49" s="172">
        <v>1</v>
      </c>
      <c r="B49" s="450"/>
      <c r="C49" s="450"/>
      <c r="D49" s="450"/>
      <c r="E49" s="464"/>
      <c r="F49" s="464"/>
      <c r="G49" s="98"/>
      <c r="H49" s="97"/>
      <c r="I49" s="172">
        <v>1</v>
      </c>
      <c r="J49" s="450"/>
      <c r="K49" s="450"/>
      <c r="L49" s="450"/>
      <c r="M49" s="450"/>
      <c r="N49" s="450"/>
      <c r="O49" s="461"/>
      <c r="P49" s="462"/>
      <c r="Q49" s="462"/>
      <c r="R49" s="463"/>
      <c r="S49" s="98"/>
    </row>
    <row r="50" spans="1:19" x14ac:dyDescent="0.2">
      <c r="A50" s="173">
        <v>2</v>
      </c>
      <c r="B50" s="450"/>
      <c r="C50" s="450"/>
      <c r="D50" s="450"/>
      <c r="E50" s="465"/>
      <c r="F50" s="465"/>
      <c r="G50" s="99"/>
      <c r="H50" s="97"/>
      <c r="I50" s="173">
        <v>2</v>
      </c>
      <c r="J50" s="450"/>
      <c r="K50" s="450"/>
      <c r="L50" s="450"/>
      <c r="M50" s="450"/>
      <c r="N50" s="450"/>
      <c r="O50" s="469"/>
      <c r="P50" s="470"/>
      <c r="Q50" s="470"/>
      <c r="R50" s="471"/>
      <c r="S50" s="99"/>
    </row>
    <row r="51" spans="1:19" x14ac:dyDescent="0.2">
      <c r="A51" s="173">
        <v>3</v>
      </c>
      <c r="B51" s="450"/>
      <c r="C51" s="450"/>
      <c r="D51" s="450"/>
      <c r="E51" s="465"/>
      <c r="F51" s="465"/>
      <c r="G51" s="99"/>
      <c r="H51" s="97"/>
      <c r="I51" s="173">
        <v>3</v>
      </c>
      <c r="J51" s="450"/>
      <c r="K51" s="450"/>
      <c r="L51" s="450"/>
      <c r="M51" s="450"/>
      <c r="N51" s="450"/>
      <c r="O51" s="469"/>
      <c r="P51" s="470"/>
      <c r="Q51" s="470"/>
      <c r="R51" s="471"/>
      <c r="S51" s="99"/>
    </row>
    <row r="52" spans="1:19" x14ac:dyDescent="0.2">
      <c r="A52" s="173">
        <v>4</v>
      </c>
      <c r="B52" s="450"/>
      <c r="C52" s="450"/>
      <c r="D52" s="450"/>
      <c r="E52" s="465"/>
      <c r="F52" s="465"/>
      <c r="G52" s="99"/>
      <c r="H52" s="97"/>
      <c r="I52" s="173">
        <v>4</v>
      </c>
      <c r="J52" s="450"/>
      <c r="K52" s="450"/>
      <c r="L52" s="450"/>
      <c r="M52" s="450"/>
      <c r="N52" s="450"/>
      <c r="O52" s="469"/>
      <c r="P52" s="470"/>
      <c r="Q52" s="470"/>
      <c r="R52" s="471"/>
      <c r="S52" s="99"/>
    </row>
    <row r="53" spans="1:19" ht="13.5" thickBot="1" x14ac:dyDescent="0.25">
      <c r="A53" s="170">
        <v>5</v>
      </c>
      <c r="B53" s="450"/>
      <c r="C53" s="450"/>
      <c r="D53" s="450"/>
      <c r="E53" s="472"/>
      <c r="F53" s="472"/>
      <c r="G53" s="95"/>
      <c r="H53" s="97"/>
      <c r="I53" s="170">
        <v>5</v>
      </c>
      <c r="J53" s="450"/>
      <c r="K53" s="450"/>
      <c r="L53" s="450"/>
      <c r="M53" s="450"/>
      <c r="N53" s="450"/>
      <c r="O53" s="466"/>
      <c r="P53" s="467"/>
      <c r="Q53" s="467"/>
      <c r="R53" s="468"/>
      <c r="S53" s="95"/>
    </row>
    <row r="54" spans="1:19" ht="13.5" thickBot="1" x14ac:dyDescent="0.25">
      <c r="A54" s="455" t="s">
        <v>182</v>
      </c>
      <c r="B54" s="456"/>
      <c r="C54" s="456"/>
      <c r="D54" s="456"/>
      <c r="E54" s="456"/>
      <c r="F54" s="456"/>
      <c r="G54" s="211">
        <f>IF(SUM(G49:G53)&gt;40,40,SUM(G49:G53))</f>
        <v>0</v>
      </c>
      <c r="H54" s="97"/>
      <c r="I54" s="455" t="s">
        <v>181</v>
      </c>
      <c r="J54" s="456"/>
      <c r="K54" s="456"/>
      <c r="L54" s="456"/>
      <c r="M54" s="456"/>
      <c r="N54" s="456"/>
      <c r="O54" s="456"/>
      <c r="P54" s="456"/>
      <c r="Q54" s="456"/>
      <c r="R54" s="457"/>
      <c r="S54" s="96">
        <f>IF(SUM(S49:S53)&gt;30,30,SUM(S49:S53))</f>
        <v>0</v>
      </c>
    </row>
    <row r="55" spans="1:19" ht="13.5" thickBot="1" x14ac:dyDescent="0.25">
      <c r="A55" s="209"/>
      <c r="B55" s="209"/>
      <c r="C55" s="209"/>
      <c r="D55" s="209"/>
      <c r="E55" s="209"/>
      <c r="F55" s="209"/>
      <c r="G55" s="100"/>
      <c r="H55" s="97"/>
      <c r="I55" s="209"/>
      <c r="J55" s="209"/>
      <c r="K55" s="209"/>
      <c r="L55" s="209"/>
      <c r="M55" s="209"/>
      <c r="N55" s="209"/>
      <c r="O55" s="209"/>
      <c r="P55" s="209"/>
      <c r="Q55" s="209"/>
      <c r="R55" s="209"/>
      <c r="S55" s="100"/>
    </row>
    <row r="56" spans="1:19" ht="13.5" thickBot="1" x14ac:dyDescent="0.25">
      <c r="A56" s="447" t="s">
        <v>190</v>
      </c>
      <c r="B56" s="448"/>
      <c r="C56" s="448"/>
      <c r="D56" s="448"/>
      <c r="E56" s="448"/>
      <c r="F56" s="448"/>
      <c r="G56" s="449"/>
      <c r="H56" s="97"/>
      <c r="I56" s="402" t="s">
        <v>254</v>
      </c>
      <c r="J56" s="403"/>
      <c r="K56" s="403"/>
      <c r="L56" s="403"/>
      <c r="M56" s="403"/>
      <c r="N56" s="403"/>
      <c r="O56" s="403"/>
      <c r="P56" s="403"/>
      <c r="Q56" s="403"/>
      <c r="R56" s="403"/>
      <c r="S56" s="404"/>
    </row>
    <row r="57" spans="1:19" ht="13.5" thickBot="1" x14ac:dyDescent="0.25">
      <c r="A57" s="204" t="s">
        <v>25</v>
      </c>
      <c r="B57" s="396" t="s">
        <v>121</v>
      </c>
      <c r="C57" s="396"/>
      <c r="D57" s="396"/>
      <c r="E57" s="396" t="s">
        <v>196</v>
      </c>
      <c r="F57" s="396"/>
      <c r="G57" s="210" t="s">
        <v>155</v>
      </c>
      <c r="H57" s="97"/>
      <c r="I57" s="92" t="s">
        <v>25</v>
      </c>
      <c r="J57" s="400" t="s">
        <v>210</v>
      </c>
      <c r="K57" s="396"/>
      <c r="L57" s="396"/>
      <c r="M57" s="396"/>
      <c r="N57" s="444"/>
      <c r="O57" s="451" t="s">
        <v>215</v>
      </c>
      <c r="P57" s="452"/>
      <c r="Q57" s="452"/>
      <c r="R57" s="453"/>
      <c r="S57" s="92" t="s">
        <v>159</v>
      </c>
    </row>
    <row r="58" spans="1:19" ht="21.95" customHeight="1" x14ac:dyDescent="0.2">
      <c r="A58" s="172">
        <v>1</v>
      </c>
      <c r="B58" s="450"/>
      <c r="C58" s="450"/>
      <c r="D58" s="450"/>
      <c r="E58" s="454"/>
      <c r="F58" s="454"/>
      <c r="G58" s="98"/>
      <c r="H58" s="97"/>
      <c r="I58" s="172">
        <v>1</v>
      </c>
      <c r="J58" s="450"/>
      <c r="K58" s="450"/>
      <c r="L58" s="450"/>
      <c r="M58" s="450"/>
      <c r="N58" s="450"/>
      <c r="O58" s="473"/>
      <c r="P58" s="474"/>
      <c r="Q58" s="474"/>
      <c r="R58" s="475"/>
      <c r="S58" s="98"/>
    </row>
    <row r="59" spans="1:19" ht="21.95" customHeight="1" thickBot="1" x14ac:dyDescent="0.25">
      <c r="A59" s="173">
        <v>2</v>
      </c>
      <c r="B59" s="450"/>
      <c r="C59" s="450"/>
      <c r="D59" s="450"/>
      <c r="E59" s="476"/>
      <c r="F59" s="477"/>
      <c r="G59" s="98"/>
      <c r="H59" s="97"/>
      <c r="I59" s="173">
        <v>2</v>
      </c>
      <c r="J59" s="450"/>
      <c r="K59" s="450"/>
      <c r="L59" s="450"/>
      <c r="M59" s="450"/>
      <c r="N59" s="450"/>
      <c r="O59" s="438"/>
      <c r="P59" s="439"/>
      <c r="Q59" s="439"/>
      <c r="R59" s="440"/>
      <c r="S59" s="99"/>
    </row>
    <row r="60" spans="1:19" ht="13.5" thickBot="1" x14ac:dyDescent="0.25">
      <c r="A60" s="455" t="s">
        <v>201</v>
      </c>
      <c r="B60" s="456"/>
      <c r="C60" s="456"/>
      <c r="D60" s="456"/>
      <c r="E60" s="456"/>
      <c r="F60" s="456"/>
      <c r="G60" s="211">
        <f>SUM(G58:G59)</f>
        <v>0</v>
      </c>
      <c r="H60" s="97"/>
      <c r="I60" s="455" t="s">
        <v>216</v>
      </c>
      <c r="J60" s="456"/>
      <c r="K60" s="456"/>
      <c r="L60" s="456"/>
      <c r="M60" s="456"/>
      <c r="N60" s="456"/>
      <c r="O60" s="456"/>
      <c r="P60" s="456"/>
      <c r="Q60" s="456"/>
      <c r="R60" s="457"/>
      <c r="S60" s="96">
        <f>SUM(S58:S59)</f>
        <v>0</v>
      </c>
    </row>
    <row r="61" spans="1:19" ht="13.5" thickBot="1" x14ac:dyDescent="0.25">
      <c r="A61" s="209"/>
      <c r="B61" s="209"/>
      <c r="C61" s="209"/>
      <c r="D61" s="209"/>
      <c r="E61" s="209"/>
      <c r="F61" s="209"/>
      <c r="G61" s="100"/>
      <c r="H61" s="97"/>
      <c r="I61" s="97"/>
      <c r="J61" s="97"/>
      <c r="K61" s="97"/>
      <c r="L61" s="97"/>
      <c r="M61" s="97"/>
      <c r="N61" s="97"/>
      <c r="O61" s="97"/>
      <c r="P61" s="97"/>
      <c r="Q61" s="97"/>
      <c r="R61" s="97"/>
      <c r="S61" s="97"/>
    </row>
    <row r="62" spans="1:19" ht="13.5" thickBot="1" x14ac:dyDescent="0.25">
      <c r="A62" s="447" t="s">
        <v>247</v>
      </c>
      <c r="B62" s="448"/>
      <c r="C62" s="448"/>
      <c r="D62" s="448"/>
      <c r="E62" s="448"/>
      <c r="F62" s="448"/>
      <c r="G62" s="449"/>
      <c r="H62" s="97"/>
      <c r="I62" s="402" t="s">
        <v>248</v>
      </c>
      <c r="J62" s="403"/>
      <c r="K62" s="403"/>
      <c r="L62" s="403"/>
      <c r="M62" s="403"/>
      <c r="N62" s="403"/>
      <c r="O62" s="403"/>
      <c r="P62" s="403"/>
      <c r="Q62" s="403"/>
      <c r="R62" s="403"/>
      <c r="S62" s="404"/>
    </row>
    <row r="63" spans="1:19" ht="13.5" thickBot="1" x14ac:dyDescent="0.25">
      <c r="A63" s="204" t="s">
        <v>25</v>
      </c>
      <c r="B63" s="396" t="s">
        <v>113</v>
      </c>
      <c r="C63" s="396"/>
      <c r="D63" s="396"/>
      <c r="E63" s="396" t="s">
        <v>183</v>
      </c>
      <c r="F63" s="396"/>
      <c r="G63" s="210" t="s">
        <v>155</v>
      </c>
      <c r="H63" s="97"/>
      <c r="I63" s="92" t="s">
        <v>25</v>
      </c>
      <c r="J63" s="400" t="s">
        <v>188</v>
      </c>
      <c r="K63" s="396"/>
      <c r="L63" s="396"/>
      <c r="M63" s="396"/>
      <c r="N63" s="444"/>
      <c r="O63" s="451" t="s">
        <v>154</v>
      </c>
      <c r="P63" s="452"/>
      <c r="Q63" s="452"/>
      <c r="R63" s="453"/>
      <c r="S63" s="92" t="s">
        <v>159</v>
      </c>
    </row>
    <row r="64" spans="1:19" ht="20.100000000000001" customHeight="1" x14ac:dyDescent="0.2">
      <c r="A64" s="172">
        <v>1</v>
      </c>
      <c r="B64" s="450"/>
      <c r="C64" s="450"/>
      <c r="D64" s="450"/>
      <c r="E64" s="454"/>
      <c r="F64" s="454"/>
      <c r="G64" s="98"/>
      <c r="H64" s="97"/>
      <c r="I64" s="172">
        <v>1</v>
      </c>
      <c r="J64" s="450"/>
      <c r="K64" s="450"/>
      <c r="L64" s="450"/>
      <c r="M64" s="450"/>
      <c r="N64" s="450"/>
      <c r="O64" s="473"/>
      <c r="P64" s="474"/>
      <c r="Q64" s="474"/>
      <c r="R64" s="475"/>
      <c r="S64" s="98"/>
    </row>
    <row r="65" spans="1:19" ht="20.100000000000001" customHeight="1" x14ac:dyDescent="0.2">
      <c r="A65" s="173">
        <v>2</v>
      </c>
      <c r="B65" s="450"/>
      <c r="C65" s="450"/>
      <c r="D65" s="450"/>
      <c r="E65" s="436"/>
      <c r="F65" s="436"/>
      <c r="G65" s="99"/>
      <c r="H65" s="97"/>
      <c r="I65" s="173">
        <v>2</v>
      </c>
      <c r="J65" s="450"/>
      <c r="K65" s="450"/>
      <c r="L65" s="450"/>
      <c r="M65" s="450"/>
      <c r="N65" s="450"/>
      <c r="O65" s="438"/>
      <c r="P65" s="439"/>
      <c r="Q65" s="439"/>
      <c r="R65" s="440"/>
      <c r="S65" s="99"/>
    </row>
    <row r="66" spans="1:19" ht="20.100000000000001" customHeight="1" x14ac:dyDescent="0.2">
      <c r="A66" s="173">
        <v>3</v>
      </c>
      <c r="B66" s="450"/>
      <c r="C66" s="450"/>
      <c r="D66" s="450"/>
      <c r="E66" s="436"/>
      <c r="F66" s="436"/>
      <c r="G66" s="99"/>
      <c r="H66" s="97"/>
      <c r="I66" s="173">
        <v>3</v>
      </c>
      <c r="J66" s="450"/>
      <c r="K66" s="450"/>
      <c r="L66" s="450"/>
      <c r="M66" s="450"/>
      <c r="N66" s="450"/>
      <c r="O66" s="438"/>
      <c r="P66" s="439"/>
      <c r="Q66" s="439"/>
      <c r="R66" s="440"/>
      <c r="S66" s="99"/>
    </row>
    <row r="67" spans="1:19" ht="20.100000000000001" customHeight="1" x14ac:dyDescent="0.2">
      <c r="A67" s="173">
        <v>4</v>
      </c>
      <c r="B67" s="450"/>
      <c r="C67" s="450"/>
      <c r="D67" s="450"/>
      <c r="E67" s="436"/>
      <c r="F67" s="436"/>
      <c r="G67" s="99"/>
      <c r="H67" s="97"/>
      <c r="I67" s="173">
        <v>4</v>
      </c>
      <c r="J67" s="450"/>
      <c r="K67" s="450"/>
      <c r="L67" s="450"/>
      <c r="M67" s="450"/>
      <c r="N67" s="450"/>
      <c r="O67" s="438"/>
      <c r="P67" s="439"/>
      <c r="Q67" s="439"/>
      <c r="R67" s="440"/>
      <c r="S67" s="99"/>
    </row>
    <row r="68" spans="1:19" ht="20.100000000000001" customHeight="1" thickBot="1" x14ac:dyDescent="0.25">
      <c r="A68" s="170">
        <v>5</v>
      </c>
      <c r="B68" s="450"/>
      <c r="C68" s="450"/>
      <c r="D68" s="450"/>
      <c r="E68" s="437"/>
      <c r="F68" s="437"/>
      <c r="G68" s="95"/>
      <c r="H68" s="97"/>
      <c r="I68" s="170">
        <v>5</v>
      </c>
      <c r="J68" s="450"/>
      <c r="K68" s="450"/>
      <c r="L68" s="450"/>
      <c r="M68" s="450"/>
      <c r="N68" s="450"/>
      <c r="O68" s="441"/>
      <c r="P68" s="442"/>
      <c r="Q68" s="442"/>
      <c r="R68" s="443"/>
      <c r="S68" s="95"/>
    </row>
    <row r="69" spans="1:19" ht="13.5" thickBot="1" x14ac:dyDescent="0.25">
      <c r="A69" s="455" t="s">
        <v>184</v>
      </c>
      <c r="B69" s="456"/>
      <c r="C69" s="456"/>
      <c r="D69" s="456"/>
      <c r="E69" s="456"/>
      <c r="F69" s="456"/>
      <c r="G69" s="211">
        <f>IF(SUM(G64:G68)&gt;90,90,SUM(G64:G68))</f>
        <v>0</v>
      </c>
      <c r="H69" s="97"/>
      <c r="I69" s="455" t="s">
        <v>189</v>
      </c>
      <c r="J69" s="456"/>
      <c r="K69" s="456"/>
      <c r="L69" s="456"/>
      <c r="M69" s="456"/>
      <c r="N69" s="456"/>
      <c r="O69" s="456"/>
      <c r="P69" s="456"/>
      <c r="Q69" s="456"/>
      <c r="R69" s="457"/>
      <c r="S69" s="96">
        <f>IF(SUM(S64:S68)&gt;15,15,SUM(S64:S68))</f>
        <v>0</v>
      </c>
    </row>
    <row r="70" spans="1:19" ht="13.5" thickBot="1" x14ac:dyDescent="0.25">
      <c r="A70" s="97"/>
      <c r="B70" s="97"/>
      <c r="C70" s="97"/>
      <c r="D70" s="171"/>
      <c r="E70" s="97"/>
      <c r="F70" s="97"/>
      <c r="G70" s="97"/>
      <c r="H70" s="97"/>
      <c r="I70" s="97"/>
      <c r="J70" s="97"/>
      <c r="K70" s="97"/>
      <c r="L70" s="97"/>
      <c r="M70" s="97"/>
      <c r="N70" s="97"/>
      <c r="O70" s="97"/>
      <c r="P70" s="97"/>
      <c r="Q70" s="97"/>
      <c r="R70" s="97"/>
      <c r="S70" s="97"/>
    </row>
    <row r="71" spans="1:19" ht="13.5" thickBot="1" x14ac:dyDescent="0.25">
      <c r="A71" s="447" t="s">
        <v>217</v>
      </c>
      <c r="B71" s="448"/>
      <c r="C71" s="448"/>
      <c r="D71" s="448"/>
      <c r="E71" s="448"/>
      <c r="F71" s="448"/>
      <c r="G71" s="449"/>
      <c r="H71" s="97"/>
      <c r="I71" s="402" t="s">
        <v>249</v>
      </c>
      <c r="J71" s="403"/>
      <c r="K71" s="403"/>
      <c r="L71" s="403"/>
      <c r="M71" s="403"/>
      <c r="N71" s="403"/>
      <c r="O71" s="403"/>
      <c r="P71" s="403"/>
      <c r="Q71" s="403"/>
      <c r="R71" s="403"/>
      <c r="S71" s="404"/>
    </row>
    <row r="72" spans="1:19" ht="13.5" thickBot="1" x14ac:dyDescent="0.25">
      <c r="A72" s="204" t="s">
        <v>25</v>
      </c>
      <c r="B72" s="396" t="s">
        <v>121</v>
      </c>
      <c r="C72" s="396"/>
      <c r="D72" s="396"/>
      <c r="E72" s="396" t="s">
        <v>225</v>
      </c>
      <c r="F72" s="396"/>
      <c r="G72" s="210" t="s">
        <v>155</v>
      </c>
      <c r="H72" s="97"/>
      <c r="I72" s="92" t="s">
        <v>25</v>
      </c>
      <c r="J72" s="400" t="s">
        <v>121</v>
      </c>
      <c r="K72" s="396"/>
      <c r="L72" s="396"/>
      <c r="M72" s="396"/>
      <c r="N72" s="444"/>
      <c r="O72" s="451" t="s">
        <v>151</v>
      </c>
      <c r="P72" s="452"/>
      <c r="Q72" s="452"/>
      <c r="R72" s="453"/>
      <c r="S72" s="92" t="s">
        <v>159</v>
      </c>
    </row>
    <row r="73" spans="1:19" ht="20.100000000000001" customHeight="1" x14ac:dyDescent="0.2">
      <c r="A73" s="172">
        <v>1</v>
      </c>
      <c r="B73" s="450"/>
      <c r="C73" s="450"/>
      <c r="D73" s="450"/>
      <c r="E73" s="454"/>
      <c r="F73" s="454"/>
      <c r="G73" s="98"/>
      <c r="H73" s="97"/>
      <c r="I73" s="172">
        <v>1</v>
      </c>
      <c r="J73" s="450"/>
      <c r="K73" s="450"/>
      <c r="L73" s="450"/>
      <c r="M73" s="450"/>
      <c r="N73" s="450"/>
      <c r="O73" s="473"/>
      <c r="P73" s="474"/>
      <c r="Q73" s="474"/>
      <c r="R73" s="475"/>
      <c r="S73" s="98"/>
    </row>
    <row r="74" spans="1:19" ht="20.100000000000001" customHeight="1" x14ac:dyDescent="0.2">
      <c r="A74" s="173">
        <v>2</v>
      </c>
      <c r="B74" s="450"/>
      <c r="C74" s="450"/>
      <c r="D74" s="450"/>
      <c r="E74" s="436"/>
      <c r="F74" s="436"/>
      <c r="G74" s="99"/>
      <c r="H74" s="97"/>
      <c r="I74" s="173">
        <v>2</v>
      </c>
      <c r="J74" s="450"/>
      <c r="K74" s="450"/>
      <c r="L74" s="450"/>
      <c r="M74" s="450"/>
      <c r="N74" s="450"/>
      <c r="O74" s="438"/>
      <c r="P74" s="439"/>
      <c r="Q74" s="439"/>
      <c r="R74" s="440"/>
      <c r="S74" s="99"/>
    </row>
    <row r="75" spans="1:19" ht="20.100000000000001" customHeight="1" x14ac:dyDescent="0.2">
      <c r="A75" s="173">
        <v>3</v>
      </c>
      <c r="B75" s="450"/>
      <c r="C75" s="450"/>
      <c r="D75" s="450"/>
      <c r="E75" s="436"/>
      <c r="F75" s="436"/>
      <c r="G75" s="99"/>
      <c r="H75" s="97"/>
      <c r="I75" s="173">
        <v>3</v>
      </c>
      <c r="J75" s="450"/>
      <c r="K75" s="450"/>
      <c r="L75" s="450"/>
      <c r="M75" s="450"/>
      <c r="N75" s="450"/>
      <c r="O75" s="438"/>
      <c r="P75" s="439"/>
      <c r="Q75" s="439"/>
      <c r="R75" s="440"/>
      <c r="S75" s="99"/>
    </row>
    <row r="76" spans="1:19" ht="20.100000000000001" customHeight="1" x14ac:dyDescent="0.2">
      <c r="A76" s="173">
        <v>4</v>
      </c>
      <c r="B76" s="450"/>
      <c r="C76" s="450"/>
      <c r="D76" s="450"/>
      <c r="E76" s="436"/>
      <c r="F76" s="436"/>
      <c r="G76" s="99"/>
      <c r="H76" s="97"/>
      <c r="I76" s="173">
        <v>4</v>
      </c>
      <c r="J76" s="450"/>
      <c r="K76" s="450"/>
      <c r="L76" s="450"/>
      <c r="M76" s="450"/>
      <c r="N76" s="450"/>
      <c r="O76" s="438"/>
      <c r="P76" s="439"/>
      <c r="Q76" s="439"/>
      <c r="R76" s="440"/>
      <c r="S76" s="99"/>
    </row>
    <row r="77" spans="1:19" ht="20.100000000000001" customHeight="1" thickBot="1" x14ac:dyDescent="0.25">
      <c r="A77" s="170">
        <v>5</v>
      </c>
      <c r="B77" s="450"/>
      <c r="C77" s="450"/>
      <c r="D77" s="450"/>
      <c r="E77" s="437"/>
      <c r="F77" s="437"/>
      <c r="G77" s="95"/>
      <c r="H77" s="97"/>
      <c r="I77" s="170">
        <v>5</v>
      </c>
      <c r="J77" s="450"/>
      <c r="K77" s="450"/>
      <c r="L77" s="450"/>
      <c r="M77" s="450"/>
      <c r="N77" s="450"/>
      <c r="O77" s="441"/>
      <c r="P77" s="442"/>
      <c r="Q77" s="442"/>
      <c r="R77" s="443"/>
      <c r="S77" s="95"/>
    </row>
    <row r="78" spans="1:19" ht="13.5" thickBot="1" x14ac:dyDescent="0.25">
      <c r="A78" s="455" t="s">
        <v>226</v>
      </c>
      <c r="B78" s="456"/>
      <c r="C78" s="456"/>
      <c r="D78" s="456"/>
      <c r="E78" s="456"/>
      <c r="F78" s="456"/>
      <c r="G78" s="211">
        <f>+SUM(G73:G77)</f>
        <v>0</v>
      </c>
      <c r="H78" s="97"/>
      <c r="I78" s="455" t="s">
        <v>189</v>
      </c>
      <c r="J78" s="456"/>
      <c r="K78" s="456"/>
      <c r="L78" s="456"/>
      <c r="M78" s="456"/>
      <c r="N78" s="456"/>
      <c r="O78" s="456"/>
      <c r="P78" s="456"/>
      <c r="Q78" s="456"/>
      <c r="R78" s="457"/>
      <c r="S78" s="96">
        <f>IF(SUM(S73:S77)&gt;45,45,SUM(S73:S77))</f>
        <v>0</v>
      </c>
    </row>
    <row r="79" spans="1:19" ht="13.5" thickBot="1" x14ac:dyDescent="0.25">
      <c r="A79" s="97"/>
      <c r="B79" s="97"/>
      <c r="C79" s="97"/>
      <c r="D79" s="171"/>
      <c r="E79" s="97"/>
      <c r="F79" s="97"/>
      <c r="G79" s="97"/>
      <c r="H79" s="97"/>
      <c r="I79" s="97"/>
      <c r="J79" s="97"/>
      <c r="K79" s="97"/>
      <c r="L79" s="97"/>
      <c r="M79" s="97"/>
      <c r="N79" s="97"/>
      <c r="O79" s="97"/>
      <c r="P79" s="97"/>
      <c r="Q79" s="97"/>
      <c r="R79" s="97"/>
      <c r="S79" s="97"/>
    </row>
    <row r="80" spans="1:19" ht="13.5" thickBot="1" x14ac:dyDescent="0.25">
      <c r="A80" s="447" t="s">
        <v>14</v>
      </c>
      <c r="B80" s="448"/>
      <c r="C80" s="448"/>
      <c r="D80" s="448"/>
      <c r="E80" s="448"/>
      <c r="F80" s="448"/>
      <c r="G80" s="449"/>
      <c r="H80" s="97"/>
      <c r="I80" s="402" t="s">
        <v>30</v>
      </c>
      <c r="J80" s="403"/>
      <c r="K80" s="403"/>
      <c r="L80" s="403"/>
      <c r="M80" s="403"/>
      <c r="N80" s="403"/>
      <c r="O80" s="403"/>
      <c r="P80" s="403"/>
      <c r="Q80" s="403"/>
      <c r="R80" s="403"/>
      <c r="S80" s="404"/>
    </row>
    <row r="81" spans="1:19" ht="13.5" thickBot="1" x14ac:dyDescent="0.25">
      <c r="A81" s="204" t="s">
        <v>25</v>
      </c>
      <c r="B81" s="401" t="s">
        <v>151</v>
      </c>
      <c r="C81" s="479"/>
      <c r="D81" s="479"/>
      <c r="E81" s="479"/>
      <c r="F81" s="480"/>
      <c r="G81" s="210" t="s">
        <v>155</v>
      </c>
      <c r="H81" s="97"/>
      <c r="I81" s="92" t="s">
        <v>25</v>
      </c>
      <c r="J81" s="400" t="s">
        <v>233</v>
      </c>
      <c r="K81" s="396"/>
      <c r="L81" s="396"/>
      <c r="M81" s="396"/>
      <c r="N81" s="444"/>
      <c r="O81" s="451" t="s">
        <v>234</v>
      </c>
      <c r="P81" s="452"/>
      <c r="Q81" s="452"/>
      <c r="R81" s="453"/>
      <c r="S81" s="92" t="s">
        <v>159</v>
      </c>
    </row>
    <row r="82" spans="1:19" ht="21.95" customHeight="1" x14ac:dyDescent="0.2">
      <c r="A82" s="172">
        <v>1</v>
      </c>
      <c r="B82" s="481"/>
      <c r="C82" s="482"/>
      <c r="D82" s="482"/>
      <c r="E82" s="482"/>
      <c r="F82" s="483"/>
      <c r="G82" s="98"/>
      <c r="H82" s="97"/>
      <c r="I82" s="172">
        <v>1</v>
      </c>
      <c r="J82" s="450"/>
      <c r="K82" s="450"/>
      <c r="L82" s="450"/>
      <c r="M82" s="450"/>
      <c r="N82" s="450"/>
      <c r="O82" s="473"/>
      <c r="P82" s="474"/>
      <c r="Q82" s="474"/>
      <c r="R82" s="475"/>
      <c r="S82" s="98"/>
    </row>
    <row r="83" spans="1:19" ht="21.95" customHeight="1" thickBot="1" x14ac:dyDescent="0.25">
      <c r="A83" s="173">
        <v>2</v>
      </c>
      <c r="B83" s="484"/>
      <c r="C83" s="485"/>
      <c r="D83" s="485"/>
      <c r="E83" s="485"/>
      <c r="F83" s="486"/>
      <c r="G83" s="99"/>
      <c r="H83" s="97"/>
      <c r="I83" s="173">
        <v>2</v>
      </c>
      <c r="J83" s="478"/>
      <c r="K83" s="478"/>
      <c r="L83" s="478"/>
      <c r="M83" s="478"/>
      <c r="N83" s="478"/>
      <c r="O83" s="438"/>
      <c r="P83" s="439"/>
      <c r="Q83" s="439"/>
      <c r="R83" s="440"/>
      <c r="S83" s="99"/>
    </row>
    <row r="84" spans="1:19" ht="21.95" customHeight="1" thickBot="1" x14ac:dyDescent="0.25">
      <c r="A84" s="455" t="s">
        <v>232</v>
      </c>
      <c r="B84" s="456"/>
      <c r="C84" s="456"/>
      <c r="D84" s="456"/>
      <c r="E84" s="456"/>
      <c r="F84" s="456"/>
      <c r="G84" s="211">
        <f>SUM(G82:G83)</f>
        <v>0</v>
      </c>
      <c r="I84" s="137">
        <v>3</v>
      </c>
      <c r="J84" s="478"/>
      <c r="K84" s="478"/>
      <c r="L84" s="478"/>
      <c r="M84" s="478"/>
      <c r="N84" s="478"/>
      <c r="O84" s="438"/>
      <c r="P84" s="439"/>
      <c r="Q84" s="439"/>
      <c r="R84" s="440"/>
      <c r="S84" s="94"/>
    </row>
    <row r="85" spans="1:19" ht="21.95" customHeight="1" x14ac:dyDescent="0.2">
      <c r="A85" s="487"/>
      <c r="B85" s="487"/>
      <c r="C85" s="487"/>
      <c r="D85" s="487"/>
      <c r="E85" s="487"/>
      <c r="F85" s="487"/>
      <c r="G85" s="487"/>
      <c r="I85" s="137">
        <v>4</v>
      </c>
      <c r="J85" s="478"/>
      <c r="K85" s="478"/>
      <c r="L85" s="478"/>
      <c r="M85" s="478"/>
      <c r="N85" s="478"/>
      <c r="O85" s="438"/>
      <c r="P85" s="439"/>
      <c r="Q85" s="439"/>
      <c r="R85" s="440"/>
      <c r="S85" s="94"/>
    </row>
    <row r="86" spans="1:19" ht="21.95" customHeight="1" x14ac:dyDescent="0.2">
      <c r="A86" s="488"/>
      <c r="B86" s="488"/>
      <c r="C86" s="488"/>
      <c r="D86" s="488"/>
      <c r="E86" s="488"/>
      <c r="F86" s="488"/>
      <c r="G86" s="488"/>
      <c r="I86" s="174">
        <v>5</v>
      </c>
      <c r="J86" s="498"/>
      <c r="K86" s="498"/>
      <c r="L86" s="498"/>
      <c r="M86" s="498"/>
      <c r="N86" s="498"/>
      <c r="O86" s="441"/>
      <c r="P86" s="442"/>
      <c r="Q86" s="442"/>
      <c r="R86" s="443"/>
      <c r="S86" s="101"/>
    </row>
    <row r="87" spans="1:19" ht="21.95" customHeight="1" x14ac:dyDescent="0.2">
      <c r="A87" s="488"/>
      <c r="B87" s="488"/>
      <c r="C87" s="488"/>
      <c r="D87" s="488"/>
      <c r="E87" s="488"/>
      <c r="F87" s="488"/>
      <c r="G87" s="488"/>
      <c r="I87" s="174">
        <v>6</v>
      </c>
      <c r="J87" s="498"/>
      <c r="K87" s="498"/>
      <c r="L87" s="498"/>
      <c r="M87" s="498"/>
      <c r="N87" s="498"/>
      <c r="O87" s="441"/>
      <c r="P87" s="442"/>
      <c r="Q87" s="442"/>
      <c r="R87" s="443"/>
      <c r="S87" s="101"/>
    </row>
    <row r="88" spans="1:19" ht="21.95" customHeight="1" thickBot="1" x14ac:dyDescent="0.25">
      <c r="A88" s="488"/>
      <c r="B88" s="488"/>
      <c r="C88" s="488"/>
      <c r="D88" s="488"/>
      <c r="E88" s="488"/>
      <c r="F88" s="488"/>
      <c r="G88" s="488"/>
      <c r="I88" s="174">
        <v>7</v>
      </c>
      <c r="J88" s="498"/>
      <c r="K88" s="498"/>
      <c r="L88" s="498"/>
      <c r="M88" s="498"/>
      <c r="N88" s="498"/>
      <c r="O88" s="441"/>
      <c r="P88" s="442"/>
      <c r="Q88" s="442"/>
      <c r="R88" s="443"/>
      <c r="S88" s="101"/>
    </row>
    <row r="89" spans="1:19" ht="13.5" thickBot="1" x14ac:dyDescent="0.25">
      <c r="A89" s="488"/>
      <c r="B89" s="488"/>
      <c r="C89" s="488"/>
      <c r="D89" s="488"/>
      <c r="E89" s="488"/>
      <c r="F89" s="488"/>
      <c r="G89" s="488"/>
      <c r="I89" s="499" t="s">
        <v>235</v>
      </c>
      <c r="J89" s="500"/>
      <c r="K89" s="500"/>
      <c r="L89" s="500"/>
      <c r="M89" s="500"/>
      <c r="N89" s="500"/>
      <c r="O89" s="500"/>
      <c r="P89" s="500"/>
      <c r="Q89" s="500"/>
      <c r="R89" s="501"/>
      <c r="S89" s="96">
        <f>SUM(S82:S88)</f>
        <v>0</v>
      </c>
    </row>
    <row r="90" spans="1:19" ht="13.5" thickBot="1" x14ac:dyDescent="0.25">
      <c r="A90" s="488"/>
      <c r="B90" s="488"/>
      <c r="C90" s="488"/>
      <c r="D90" s="488"/>
      <c r="E90" s="488"/>
      <c r="F90" s="488"/>
      <c r="G90" s="488"/>
      <c r="H90" s="102"/>
      <c r="I90" s="102"/>
      <c r="J90" s="102"/>
      <c r="K90" s="102"/>
      <c r="L90" s="102"/>
      <c r="M90" s="102"/>
    </row>
    <row r="91" spans="1:19" x14ac:dyDescent="0.2">
      <c r="A91" s="102"/>
      <c r="B91" s="497" t="s">
        <v>236</v>
      </c>
      <c r="C91" s="497"/>
      <c r="D91" s="497"/>
      <c r="E91" s="502" t="s">
        <v>237</v>
      </c>
      <c r="F91" s="502"/>
      <c r="G91" s="502"/>
      <c r="H91" s="102"/>
      <c r="I91" s="102"/>
      <c r="J91" s="102"/>
      <c r="K91" s="102"/>
      <c r="L91" s="102"/>
      <c r="M91" s="102"/>
      <c r="N91" s="489" t="s">
        <v>21</v>
      </c>
      <c r="O91" s="490"/>
      <c r="P91" s="490"/>
      <c r="Q91" s="490"/>
      <c r="R91" s="493">
        <f>+M35+G45+S45+G54+S54+G60+S60+G69+S69+G78+S78+G84+S89</f>
        <v>0</v>
      </c>
      <c r="S91" s="494"/>
    </row>
    <row r="92" spans="1:19" ht="13.5" thickBot="1" x14ac:dyDescent="0.25">
      <c r="A92" s="102"/>
      <c r="B92" s="102"/>
      <c r="C92" s="102"/>
      <c r="D92" s="175"/>
      <c r="E92" s="102"/>
      <c r="F92" s="102"/>
      <c r="G92" s="102"/>
      <c r="H92" s="102"/>
      <c r="I92" s="102"/>
      <c r="J92" s="102"/>
      <c r="K92" s="102"/>
      <c r="L92" s="102"/>
      <c r="M92" s="102"/>
      <c r="N92" s="491"/>
      <c r="O92" s="492"/>
      <c r="P92" s="492"/>
      <c r="Q92" s="492"/>
      <c r="R92" s="495"/>
      <c r="S92" s="496"/>
    </row>
    <row r="93" spans="1:19" x14ac:dyDescent="0.2">
      <c r="A93" s="102"/>
      <c r="B93" s="212" t="s">
        <v>279</v>
      </c>
      <c r="C93" s="102"/>
      <c r="D93" s="175"/>
      <c r="E93" s="102"/>
      <c r="F93" s="102"/>
      <c r="G93" s="102"/>
      <c r="H93" s="102"/>
      <c r="I93" s="102"/>
      <c r="J93" s="102"/>
      <c r="K93" s="102"/>
      <c r="L93" s="102"/>
      <c r="M93" s="102"/>
      <c r="N93" s="102"/>
      <c r="O93" s="102"/>
      <c r="P93" s="102"/>
      <c r="Q93" s="102"/>
      <c r="R93" s="102"/>
      <c r="S93" s="102"/>
    </row>
    <row r="97" spans="5:5" x14ac:dyDescent="0.2">
      <c r="E97" s="176"/>
    </row>
  </sheetData>
  <sheetProtection algorithmName="SHA-512" hashValue="sWz3/ctMFBA3rpw+cHZRyob8Eh+qxiU56mhg4GxGFIMyd4jIiA7jOmheDuAVWrAulE6WgubHKzTe/xt7kV7vhA==" saltValue="1WpnHCm/V/qZRzMaAr6WlA==" spinCount="100000" sheet="1" objects="1" scenarios="1"/>
  <mergeCells count="197">
    <mergeCell ref="A1:S1"/>
    <mergeCell ref="A2:S2"/>
    <mergeCell ref="A3:N3"/>
    <mergeCell ref="O3:P3"/>
    <mergeCell ref="Q3:R3"/>
    <mergeCell ref="A5:C5"/>
    <mergeCell ref="D5:G5"/>
    <mergeCell ref="J5:M5"/>
    <mergeCell ref="N5:R5"/>
    <mergeCell ref="A11:C11"/>
    <mergeCell ref="D11:G11"/>
    <mergeCell ref="J11:M11"/>
    <mergeCell ref="N11:R11"/>
    <mergeCell ref="A13:S13"/>
    <mergeCell ref="A16:E16"/>
    <mergeCell ref="G16:K16"/>
    <mergeCell ref="A7:C7"/>
    <mergeCell ref="D7:G7"/>
    <mergeCell ref="J7:M7"/>
    <mergeCell ref="N7:R7"/>
    <mergeCell ref="A9:C9"/>
    <mergeCell ref="D9:G9"/>
    <mergeCell ref="J9:M9"/>
    <mergeCell ref="N9:R9"/>
    <mergeCell ref="J18:J19"/>
    <mergeCell ref="K18:M18"/>
    <mergeCell ref="N18:S18"/>
    <mergeCell ref="A28:J28"/>
    <mergeCell ref="A29:J29"/>
    <mergeCell ref="A30:J30"/>
    <mergeCell ref="A18:A19"/>
    <mergeCell ref="B18:B19"/>
    <mergeCell ref="C18:C19"/>
    <mergeCell ref="D18:G18"/>
    <mergeCell ref="H18:H19"/>
    <mergeCell ref="I18:I19"/>
    <mergeCell ref="B39:D39"/>
    <mergeCell ref="E39:F39"/>
    <mergeCell ref="J39:N39"/>
    <mergeCell ref="O39:R39"/>
    <mergeCell ref="B40:D40"/>
    <mergeCell ref="E40:F40"/>
    <mergeCell ref="J40:N40"/>
    <mergeCell ref="O40:R40"/>
    <mergeCell ref="G33:N33"/>
    <mergeCell ref="G34:L34"/>
    <mergeCell ref="M34:N34"/>
    <mergeCell ref="G35:L35"/>
    <mergeCell ref="M35:N35"/>
    <mergeCell ref="A38:G38"/>
    <mergeCell ref="I38:S38"/>
    <mergeCell ref="B43:D43"/>
    <mergeCell ref="E43:F43"/>
    <mergeCell ref="J43:N43"/>
    <mergeCell ref="O43:R43"/>
    <mergeCell ref="B44:D44"/>
    <mergeCell ref="E44:F44"/>
    <mergeCell ref="J44:N44"/>
    <mergeCell ref="O44:R44"/>
    <mergeCell ref="B41:D41"/>
    <mergeCell ref="E41:F41"/>
    <mergeCell ref="J41:N41"/>
    <mergeCell ref="O41:R41"/>
    <mergeCell ref="B42:D42"/>
    <mergeCell ref="E42:F42"/>
    <mergeCell ref="J42:N42"/>
    <mergeCell ref="O42:R42"/>
    <mergeCell ref="B49:D49"/>
    <mergeCell ref="E49:F49"/>
    <mergeCell ref="J49:N49"/>
    <mergeCell ref="O49:R49"/>
    <mergeCell ref="B50:D50"/>
    <mergeCell ref="E50:F50"/>
    <mergeCell ref="J50:N50"/>
    <mergeCell ref="O50:R50"/>
    <mergeCell ref="A45:F45"/>
    <mergeCell ref="I45:R45"/>
    <mergeCell ref="A47:G47"/>
    <mergeCell ref="I47:S47"/>
    <mergeCell ref="B48:D48"/>
    <mergeCell ref="E48:F48"/>
    <mergeCell ref="J48:N48"/>
    <mergeCell ref="O48:R48"/>
    <mergeCell ref="B53:D53"/>
    <mergeCell ref="E53:F53"/>
    <mergeCell ref="J53:N53"/>
    <mergeCell ref="O53:R53"/>
    <mergeCell ref="A54:F54"/>
    <mergeCell ref="I54:R54"/>
    <mergeCell ref="B51:D51"/>
    <mergeCell ref="E51:F51"/>
    <mergeCell ref="J51:N51"/>
    <mergeCell ref="O51:R51"/>
    <mergeCell ref="B52:D52"/>
    <mergeCell ref="E52:F52"/>
    <mergeCell ref="J52:N52"/>
    <mergeCell ref="O52:R52"/>
    <mergeCell ref="B58:D58"/>
    <mergeCell ref="E58:F58"/>
    <mergeCell ref="J58:N58"/>
    <mergeCell ref="O58:R58"/>
    <mergeCell ref="B59:D59"/>
    <mergeCell ref="E59:F59"/>
    <mergeCell ref="J59:N59"/>
    <mergeCell ref="O59:R59"/>
    <mergeCell ref="A56:G56"/>
    <mergeCell ref="I56:S56"/>
    <mergeCell ref="B57:D57"/>
    <mergeCell ref="E57:F57"/>
    <mergeCell ref="J57:N57"/>
    <mergeCell ref="O57:R57"/>
    <mergeCell ref="B64:D64"/>
    <mergeCell ref="E64:F64"/>
    <mergeCell ref="J64:N64"/>
    <mergeCell ref="O64:R64"/>
    <mergeCell ref="B65:D65"/>
    <mergeCell ref="E65:F65"/>
    <mergeCell ref="J65:N65"/>
    <mergeCell ref="O65:R65"/>
    <mergeCell ref="A60:F60"/>
    <mergeCell ref="I60:R60"/>
    <mergeCell ref="A62:G62"/>
    <mergeCell ref="I62:S62"/>
    <mergeCell ref="B63:D63"/>
    <mergeCell ref="E63:F63"/>
    <mergeCell ref="J63:N63"/>
    <mergeCell ref="O63:R63"/>
    <mergeCell ref="B68:D68"/>
    <mergeCell ref="E68:F68"/>
    <mergeCell ref="J68:N68"/>
    <mergeCell ref="O68:R68"/>
    <mergeCell ref="A69:F69"/>
    <mergeCell ref="I69:R69"/>
    <mergeCell ref="B66:D66"/>
    <mergeCell ref="E66:F66"/>
    <mergeCell ref="J66:N66"/>
    <mergeCell ref="O66:R66"/>
    <mergeCell ref="B67:D67"/>
    <mergeCell ref="E67:F67"/>
    <mergeCell ref="J67:N67"/>
    <mergeCell ref="O67:R67"/>
    <mergeCell ref="B73:D73"/>
    <mergeCell ref="E73:F73"/>
    <mergeCell ref="J73:N73"/>
    <mergeCell ref="O73:R73"/>
    <mergeCell ref="B74:D74"/>
    <mergeCell ref="E74:F74"/>
    <mergeCell ref="J74:N74"/>
    <mergeCell ref="O74:R74"/>
    <mergeCell ref="A71:G71"/>
    <mergeCell ref="I71:S71"/>
    <mergeCell ref="B72:D72"/>
    <mergeCell ref="E72:F72"/>
    <mergeCell ref="J72:N72"/>
    <mergeCell ref="O72:R72"/>
    <mergeCell ref="B77:D77"/>
    <mergeCell ref="E77:F77"/>
    <mergeCell ref="J77:N77"/>
    <mergeCell ref="O77:R77"/>
    <mergeCell ref="A78:F78"/>
    <mergeCell ref="I78:R78"/>
    <mergeCell ref="B75:D75"/>
    <mergeCell ref="E75:F75"/>
    <mergeCell ref="J75:N75"/>
    <mergeCell ref="O75:R75"/>
    <mergeCell ref="B76:D76"/>
    <mergeCell ref="E76:F76"/>
    <mergeCell ref="J76:N76"/>
    <mergeCell ref="O76:R76"/>
    <mergeCell ref="B83:F83"/>
    <mergeCell ref="J83:N83"/>
    <mergeCell ref="O83:R83"/>
    <mergeCell ref="A84:F84"/>
    <mergeCell ref="J84:N84"/>
    <mergeCell ref="O84:R84"/>
    <mergeCell ref="A80:G80"/>
    <mergeCell ref="I80:S80"/>
    <mergeCell ref="B81:F81"/>
    <mergeCell ref="J81:N81"/>
    <mergeCell ref="O81:R81"/>
    <mergeCell ref="B82:F82"/>
    <mergeCell ref="J82:N82"/>
    <mergeCell ref="O82:R82"/>
    <mergeCell ref="B91:D91"/>
    <mergeCell ref="E91:G91"/>
    <mergeCell ref="N91:Q92"/>
    <mergeCell ref="R91:S92"/>
    <mergeCell ref="A85:G90"/>
    <mergeCell ref="J85:N85"/>
    <mergeCell ref="O85:R85"/>
    <mergeCell ref="J86:N86"/>
    <mergeCell ref="O86:R86"/>
    <mergeCell ref="J87:N87"/>
    <mergeCell ref="O87:R87"/>
    <mergeCell ref="J88:N88"/>
    <mergeCell ref="O88:R88"/>
    <mergeCell ref="I89:R89"/>
  </mergeCells>
  <dataValidations count="6">
    <dataValidation allowBlank="1" showInputMessage="1" showErrorMessage="1" errorTitle="Error" error="Seleccione el nivel educativo._x000a_Límite:_x000a_Pregrado[20 Horas]_x000a_Posgrado[30 Horas]" sqref="G64"/>
    <dataValidation allowBlank="1" showInputMessage="1" showErrorMessage="1" errorTitle="Error" error="Seleccione una opción del listado" sqref="J82:N82"/>
    <dataValidation allowBlank="1" showInputMessage="1" showErrorMessage="1" errorTitle="Error" error="Seleccione un Item de la lista" sqref="B82"/>
    <dataValidation type="decimal" allowBlank="1" showInputMessage="1" showErrorMessage="1" errorTitle="Error" error="Solo se permiten datos numericos." sqref="M20">
      <formula1>0</formula1>
      <formula2>100</formula2>
    </dataValidation>
    <dataValidation type="decimal" allowBlank="1" showInputMessage="1" showErrorMessage="1" errorTitle="Error" error="Solo se permiten datos numericos" sqref="K20:L20">
      <formula1>0</formula1>
      <formula2>100</formula2>
    </dataValidation>
    <dataValidation type="decimal" allowBlank="1" showInputMessage="1" showErrorMessage="1" errorTitle="Error" error="Solo se permiten datos númericos" sqref="J20:J27">
      <formula1>0</formula1>
      <formula2>100</formula2>
    </dataValidation>
  </dataValidations>
  <pageMargins left="0.3" right="0.25" top="0.75" bottom="0.25" header="0.3" footer="0.3"/>
  <pageSetup paperSize="14" scale="66" orientation="landscape" r:id="rId1"/>
  <rowBreaks count="1" manualBreakCount="1">
    <brk id="55" max="16383" man="1"/>
  </rowBreaks>
  <drawing r:id="rId2"/>
  <extLst>
    <ext xmlns:x14="http://schemas.microsoft.com/office/spreadsheetml/2009/9/main" uri="{CCE6A557-97BC-4b89-ADB6-D9C93CAAB3DF}">
      <x14:dataValidations xmlns:xm="http://schemas.microsoft.com/office/excel/2006/main" count="18">
        <x14:dataValidation type="list" allowBlank="1" showInputMessage="1" showErrorMessage="1" errorTitle="Error" error="Seleccione una opción de la lista">
          <x14:formula1>
            <xm:f>INFORMACION!$AF$2:$AF$3</xm:f>
          </x14:formula1>
          <xm:sqref>J40:N44</xm:sqref>
        </x14:dataValidation>
        <x14:dataValidation type="list" allowBlank="1" showInputMessage="1" showErrorMessage="1" errorTitle="Error" error="Seleccione una opción de la lista">
          <x14:formula1>
            <xm:f>INFORMACION!$AE$2:$AE$5</xm:f>
          </x14:formula1>
          <xm:sqref>B40:D44</xm:sqref>
        </x14:dataValidation>
        <x14:dataValidation type="list" allowBlank="1" showInputMessage="1" showErrorMessage="1" errorTitle="Error" error="Seleccione una opción del listado">
          <x14:formula1>
            <xm:f>INFORMACION!$AD$2:$AD$5</xm:f>
          </x14:formula1>
          <xm:sqref>J73:N77</xm:sqref>
        </x14:dataValidation>
        <x14:dataValidation type="list" allowBlank="1" showInputMessage="1" showErrorMessage="1" errorTitle="Error" error="Seleccione un Item de la lista">
          <x14:formula1>
            <xm:f>INFORMACION!$AC$2:$AC$8</xm:f>
          </x14:formula1>
          <xm:sqref>B73:D77</xm:sqref>
        </x14:dataValidation>
        <x14:dataValidation type="list" allowBlank="1" showInputMessage="1" showErrorMessage="1" errorTitle="Error" error="Seleccione una opción del listado">
          <x14:formula1>
            <xm:f>INFORMACION!$AB$2:$AB$12</xm:f>
          </x14:formula1>
          <xm:sqref>J58:N59</xm:sqref>
        </x14:dataValidation>
        <x14:dataValidation type="list" allowBlank="1" showInputMessage="1" showErrorMessage="1" errorTitle="Error" error="Seleccione un Item de la lista">
          <x14:formula1>
            <xm:f>INFORMACION!$Z$2:$Z$9</xm:f>
          </x14:formula1>
          <xm:sqref>B58:D59</xm:sqref>
        </x14:dataValidation>
        <x14:dataValidation type="list" allowBlank="1" showInputMessage="1" showErrorMessage="1" errorTitle="Error" error="Seleccione una opción del listado">
          <x14:formula1>
            <xm:f>INFORMACION!$Y$2:$Y$4</xm:f>
          </x14:formula1>
          <xm:sqref>J64:N68</xm:sqref>
        </x14:dataValidation>
        <x14:dataValidation type="list" allowBlank="1" showInputMessage="1" showErrorMessage="1" errorTitle="Error" error="Seleccione un Item de la lista">
          <x14:formula1>
            <xm:f>INFORMACION!$A$2:$A$3</xm:f>
          </x14:formula1>
          <xm:sqref>B64:D68</xm:sqref>
        </x14:dataValidation>
        <x14:dataValidation type="list" allowBlank="1" showInputMessage="1" showErrorMessage="1" errorTitle="Error" error="Seleccione una opción del listado">
          <x14:formula1>
            <xm:f>INFORMACION!$X$2:$X$5</xm:f>
          </x14:formula1>
          <xm:sqref>J49:N53</xm:sqref>
        </x14:dataValidation>
        <x14:dataValidation type="list" allowBlank="1" showInputMessage="1" showErrorMessage="1" errorTitle="Error" error="Seleccione un Item de la lista">
          <x14:formula1>
            <xm:f>INFORMACION!$W$2:$W$14</xm:f>
          </x14:formula1>
          <xm:sqref>B49:D53</xm:sqref>
        </x14:dataValidation>
        <x14:dataValidation type="list" allowBlank="1" showInputMessage="1" showErrorMessage="1" errorTitle="Error" error="Seleccione una opción del listado">
          <x14:formula1>
            <xm:f>INFORMACION!$T$2:$T$4</xm:f>
          </x14:formula1>
          <xm:sqref>E17 G16</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el tipo de vinculación del listado">
          <x14:formula1>
            <xm:f>INFORMACION!$F$3:$F$4</xm:f>
          </x14:formula1>
          <xm:sqref>D9:G9</xm:sqref>
        </x14:dataValidation>
        <x14:dataValidation type="list" showInputMessage="1" showErrorMessage="1" errorTitle="Error" error="Seleccione una opción de la lista desplegable">
          <x14:formula1>
            <xm:f>INFORMACION!$D$2:$D$7</xm:f>
          </x14:formula1>
          <xm:sqref>G20:G26</xm:sqref>
        </x14:dataValidation>
        <x14:dataValidation type="list" showInputMessage="1" showErrorMessage="1">
          <x14:formula1>
            <xm:f>INFORMACION!$C$2:$C$23</xm:f>
          </x14:formula1>
          <xm:sqref>I20:I27</xm:sqref>
        </x14:dataValidation>
        <x14:dataValidation type="list" showInputMessage="1" showErrorMessage="1">
          <x14:formula1>
            <xm:f>INFORMACION!$B$2:$B$3</xm:f>
          </x14:formula1>
          <xm:sqref>C20:C26</xm:sqref>
        </x14:dataValidation>
        <x14:dataValidation type="list" showInputMessage="1" showErrorMessage="1" errorTitle="Error" error="Seleccione un valor de la lista desplegable">
          <x14:formula1>
            <xm:f>INFORMACION!$A$2:$A$3</xm:f>
          </x14:formula1>
          <xm:sqref>B20:B26</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97"/>
  <sheetViews>
    <sheetView zoomScale="90" zoomScaleNormal="90" workbookViewId="0">
      <selection activeCell="D11" sqref="D11:G11"/>
    </sheetView>
  </sheetViews>
  <sheetFormatPr baseColWidth="10" defaultColWidth="11.42578125" defaultRowHeight="12.75" x14ac:dyDescent="0.2"/>
  <cols>
    <col min="1" max="1" width="3.7109375" style="91" bestFit="1" customWidth="1"/>
    <col min="2" max="2" width="10" style="91" customWidth="1"/>
    <col min="3" max="3" width="9.5703125" style="91" customWidth="1"/>
    <col min="4" max="4" width="10.5703125" style="166" customWidth="1"/>
    <col min="5" max="5" width="54" style="91" customWidth="1"/>
    <col min="6" max="6" width="3.7109375" style="91" customWidth="1"/>
    <col min="7" max="7" width="26.28515625" style="91" customWidth="1"/>
    <col min="8" max="9" width="3.7109375" style="91" customWidth="1"/>
    <col min="10" max="10" width="5.5703125" style="91" bestFit="1" customWidth="1"/>
    <col min="11" max="11" width="6" style="91" bestFit="1" customWidth="1"/>
    <col min="12" max="13" width="6" style="91" customWidth="1"/>
    <col min="14" max="18" width="9.28515625" style="91" customWidth="1"/>
    <col min="19" max="19" width="10" style="91" customWidth="1"/>
    <col min="20" max="16384" width="11.42578125" style="91"/>
  </cols>
  <sheetData>
    <row r="1" spans="1:19" x14ac:dyDescent="0.2">
      <c r="A1" s="408" t="s">
        <v>24</v>
      </c>
      <c r="B1" s="409"/>
      <c r="C1" s="409"/>
      <c r="D1" s="409"/>
      <c r="E1" s="409"/>
      <c r="F1" s="409"/>
      <c r="G1" s="409"/>
      <c r="H1" s="409"/>
      <c r="I1" s="409"/>
      <c r="J1" s="409"/>
      <c r="K1" s="409"/>
      <c r="L1" s="409"/>
      <c r="M1" s="409"/>
      <c r="N1" s="409"/>
      <c r="O1" s="409"/>
      <c r="P1" s="409"/>
      <c r="Q1" s="409"/>
      <c r="R1" s="409"/>
      <c r="S1" s="410"/>
    </row>
    <row r="2" spans="1:19" ht="13.5" thickBot="1" x14ac:dyDescent="0.25">
      <c r="A2" s="377" t="s">
        <v>278</v>
      </c>
      <c r="B2" s="378"/>
      <c r="C2" s="378"/>
      <c r="D2" s="378"/>
      <c r="E2" s="378"/>
      <c r="F2" s="378"/>
      <c r="G2" s="378"/>
      <c r="H2" s="378"/>
      <c r="I2" s="378"/>
      <c r="J2" s="378"/>
      <c r="K2" s="378"/>
      <c r="L2" s="378"/>
      <c r="M2" s="378"/>
      <c r="N2" s="378"/>
      <c r="O2" s="378"/>
      <c r="P2" s="378"/>
      <c r="Q2" s="378"/>
      <c r="R2" s="378"/>
      <c r="S2" s="411"/>
    </row>
    <row r="3" spans="1:19" ht="13.5" thickBot="1" x14ac:dyDescent="0.25">
      <c r="A3" s="377" t="s">
        <v>153</v>
      </c>
      <c r="B3" s="378"/>
      <c r="C3" s="378"/>
      <c r="D3" s="378"/>
      <c r="E3" s="378"/>
      <c r="F3" s="378"/>
      <c r="G3" s="378"/>
      <c r="H3" s="378"/>
      <c r="I3" s="378"/>
      <c r="J3" s="378"/>
      <c r="K3" s="378"/>
      <c r="L3" s="378"/>
      <c r="M3" s="378"/>
      <c r="N3" s="378"/>
      <c r="O3" s="378" t="s">
        <v>0</v>
      </c>
      <c r="P3" s="411"/>
      <c r="Q3" s="434">
        <f>'RESUMEN-DPTO'!AK8</f>
        <v>0</v>
      </c>
      <c r="R3" s="435"/>
      <c r="S3" s="80"/>
    </row>
    <row r="4" spans="1:19" ht="13.5" thickBot="1" x14ac:dyDescent="0.25">
      <c r="A4" s="115"/>
      <c r="B4" s="103"/>
      <c r="C4" s="103"/>
      <c r="D4" s="116"/>
      <c r="E4" s="103"/>
      <c r="F4" s="103"/>
      <c r="G4" s="103"/>
      <c r="H4" s="103"/>
      <c r="I4" s="103"/>
      <c r="J4" s="103"/>
      <c r="K4" s="103"/>
      <c r="L4" s="103"/>
      <c r="M4" s="103"/>
      <c r="N4" s="103"/>
      <c r="O4" s="103"/>
      <c r="P4" s="103"/>
      <c r="Q4" s="103"/>
      <c r="R4" s="103"/>
      <c r="S4" s="80"/>
    </row>
    <row r="5" spans="1:19" ht="13.5" thickBot="1" x14ac:dyDescent="0.25">
      <c r="A5" s="377" t="s">
        <v>56</v>
      </c>
      <c r="B5" s="378"/>
      <c r="C5" s="378"/>
      <c r="D5" s="379">
        <f>'RESUMEN-DPTO'!D8:O8</f>
        <v>0</v>
      </c>
      <c r="E5" s="380"/>
      <c r="F5" s="380"/>
      <c r="G5" s="381"/>
      <c r="H5" s="103"/>
      <c r="I5" s="103"/>
      <c r="J5" s="386" t="s">
        <v>28</v>
      </c>
      <c r="K5" s="386"/>
      <c r="L5" s="386"/>
      <c r="M5" s="386"/>
      <c r="N5" s="379">
        <f>'RESUMEN-DPTO'!T8</f>
        <v>0</v>
      </c>
      <c r="O5" s="387"/>
      <c r="P5" s="387"/>
      <c r="Q5" s="387"/>
      <c r="R5" s="388"/>
      <c r="S5" s="80"/>
    </row>
    <row r="6" spans="1:19" ht="3" customHeight="1" thickBot="1" x14ac:dyDescent="0.25">
      <c r="A6" s="117"/>
      <c r="B6" s="118"/>
      <c r="C6" s="118"/>
      <c r="D6" s="116"/>
      <c r="E6" s="103"/>
      <c r="F6" s="103"/>
      <c r="G6" s="103"/>
      <c r="H6" s="103"/>
      <c r="I6" s="103"/>
      <c r="J6" s="203"/>
      <c r="K6" s="203"/>
      <c r="L6" s="203"/>
      <c r="M6" s="203"/>
      <c r="N6" s="103"/>
      <c r="O6" s="103"/>
      <c r="P6" s="103"/>
      <c r="Q6" s="103"/>
      <c r="R6" s="103"/>
      <c r="S6" s="80"/>
    </row>
    <row r="7" spans="1:19" ht="13.5" thickBot="1" x14ac:dyDescent="0.25">
      <c r="A7" s="377" t="s">
        <v>138</v>
      </c>
      <c r="B7" s="378"/>
      <c r="C7" s="378"/>
      <c r="D7" s="382"/>
      <c r="E7" s="383"/>
      <c r="F7" s="383"/>
      <c r="G7" s="384"/>
      <c r="H7" s="103"/>
      <c r="I7" s="103"/>
      <c r="J7" s="386" t="s">
        <v>55</v>
      </c>
      <c r="K7" s="386"/>
      <c r="L7" s="386"/>
      <c r="M7" s="386"/>
      <c r="N7" s="389"/>
      <c r="O7" s="390"/>
      <c r="P7" s="390"/>
      <c r="Q7" s="390"/>
      <c r="R7" s="391"/>
      <c r="S7" s="80"/>
    </row>
    <row r="8" spans="1:19" ht="2.25" customHeight="1" thickBot="1" x14ac:dyDescent="0.25">
      <c r="A8" s="117"/>
      <c r="B8" s="118"/>
      <c r="C8" s="118"/>
      <c r="D8" s="116"/>
      <c r="E8" s="103"/>
      <c r="F8" s="103"/>
      <c r="G8" s="103"/>
      <c r="H8" s="103"/>
      <c r="I8" s="103"/>
      <c r="J8" s="203"/>
      <c r="K8" s="203"/>
      <c r="L8" s="203"/>
      <c r="M8" s="203"/>
      <c r="N8" s="103"/>
      <c r="O8" s="103"/>
      <c r="P8" s="103"/>
      <c r="Q8" s="103"/>
      <c r="R8" s="103"/>
      <c r="S8" s="80"/>
    </row>
    <row r="9" spans="1:19" ht="13.5" thickBot="1" x14ac:dyDescent="0.25">
      <c r="A9" s="377" t="s">
        <v>42</v>
      </c>
      <c r="B9" s="378"/>
      <c r="C9" s="378"/>
      <c r="D9" s="385"/>
      <c r="E9" s="383"/>
      <c r="F9" s="383"/>
      <c r="G9" s="384"/>
      <c r="H9" s="103"/>
      <c r="I9" s="103"/>
      <c r="J9" s="386" t="s">
        <v>106</v>
      </c>
      <c r="K9" s="386"/>
      <c r="L9" s="386"/>
      <c r="M9" s="386"/>
      <c r="N9" s="392"/>
      <c r="O9" s="390"/>
      <c r="P9" s="390"/>
      <c r="Q9" s="390"/>
      <c r="R9" s="391"/>
      <c r="S9" s="80"/>
    </row>
    <row r="10" spans="1:19" ht="2.25" customHeight="1" thickBot="1" x14ac:dyDescent="0.25">
      <c r="A10" s="117"/>
      <c r="B10" s="118"/>
      <c r="C10" s="118"/>
      <c r="D10" s="116"/>
      <c r="E10" s="103"/>
      <c r="F10" s="103"/>
      <c r="G10" s="103"/>
      <c r="H10" s="103"/>
      <c r="I10" s="103"/>
      <c r="J10" s="118"/>
      <c r="K10" s="118"/>
      <c r="L10" s="118"/>
      <c r="M10" s="118"/>
      <c r="N10" s="103"/>
      <c r="O10" s="103"/>
      <c r="P10" s="103"/>
      <c r="Q10" s="103"/>
      <c r="R10" s="103"/>
      <c r="S10" s="80"/>
    </row>
    <row r="11" spans="1:19" ht="13.5" thickBot="1" x14ac:dyDescent="0.25">
      <c r="A11" s="377" t="s">
        <v>139</v>
      </c>
      <c r="B11" s="378"/>
      <c r="C11" s="378"/>
      <c r="D11" s="385"/>
      <c r="E11" s="383"/>
      <c r="F11" s="383"/>
      <c r="G11" s="384"/>
      <c r="H11" s="103"/>
      <c r="I11" s="103"/>
      <c r="J11" s="386" t="s">
        <v>109</v>
      </c>
      <c r="K11" s="386"/>
      <c r="L11" s="386"/>
      <c r="M11" s="386"/>
      <c r="N11" s="393"/>
      <c r="O11" s="394"/>
      <c r="P11" s="394"/>
      <c r="Q11" s="394"/>
      <c r="R11" s="395"/>
      <c r="S11" s="80"/>
    </row>
    <row r="12" spans="1:19" ht="6.75" customHeight="1" thickBot="1" x14ac:dyDescent="0.25">
      <c r="A12" s="120"/>
      <c r="B12" s="104"/>
      <c r="C12" s="104"/>
      <c r="D12" s="121"/>
      <c r="E12" s="104"/>
      <c r="F12" s="104"/>
      <c r="G12" s="104"/>
      <c r="H12" s="104"/>
      <c r="I12" s="104"/>
      <c r="J12" s="104"/>
      <c r="K12" s="104"/>
      <c r="L12" s="104"/>
      <c r="M12" s="104"/>
      <c r="N12" s="104"/>
      <c r="O12" s="104"/>
      <c r="P12" s="104"/>
      <c r="Q12" s="104"/>
      <c r="R12" s="104"/>
      <c r="S12" s="81"/>
    </row>
    <row r="13" spans="1:19" ht="13.5" thickBot="1" x14ac:dyDescent="0.25">
      <c r="A13" s="405" t="s">
        <v>26</v>
      </c>
      <c r="B13" s="406"/>
      <c r="C13" s="406"/>
      <c r="D13" s="406"/>
      <c r="E13" s="406"/>
      <c r="F13" s="406"/>
      <c r="G13" s="406"/>
      <c r="H13" s="406"/>
      <c r="I13" s="406"/>
      <c r="J13" s="406"/>
      <c r="K13" s="406"/>
      <c r="L13" s="406"/>
      <c r="M13" s="406"/>
      <c r="N13" s="406"/>
      <c r="O13" s="406"/>
      <c r="P13" s="406"/>
      <c r="Q13" s="406"/>
      <c r="R13" s="406"/>
      <c r="S13" s="407"/>
    </row>
    <row r="14" spans="1:19" ht="4.5" customHeight="1" thickBot="1" x14ac:dyDescent="0.25">
      <c r="A14" s="122"/>
      <c r="B14" s="105"/>
      <c r="C14" s="105"/>
      <c r="D14" s="105"/>
      <c r="E14" s="105"/>
      <c r="F14" s="105"/>
      <c r="G14" s="105"/>
      <c r="H14" s="105"/>
      <c r="I14" s="105"/>
      <c r="J14" s="105"/>
      <c r="K14" s="105"/>
      <c r="L14" s="105"/>
      <c r="M14" s="105"/>
      <c r="N14" s="105"/>
      <c r="O14" s="105"/>
      <c r="P14" s="105"/>
      <c r="Q14" s="105"/>
      <c r="R14" s="105"/>
      <c r="S14" s="82"/>
    </row>
    <row r="15" spans="1:19" s="124" customFormat="1" ht="3" customHeight="1" thickBot="1" x14ac:dyDescent="0.25">
      <c r="A15" s="208"/>
      <c r="B15" s="209"/>
      <c r="C15" s="209"/>
      <c r="D15" s="209"/>
      <c r="E15" s="209"/>
      <c r="F15" s="209"/>
      <c r="G15" s="209"/>
      <c r="H15" s="209"/>
      <c r="I15" s="209"/>
      <c r="J15" s="209"/>
      <c r="K15" s="209"/>
      <c r="L15" s="209"/>
      <c r="M15" s="209"/>
      <c r="N15" s="209"/>
      <c r="O15" s="209"/>
      <c r="P15" s="209"/>
      <c r="Q15" s="209"/>
      <c r="R15" s="209"/>
      <c r="S15" s="83"/>
    </row>
    <row r="16" spans="1:19" s="124" customFormat="1" ht="13.5" thickBot="1" x14ac:dyDescent="0.25">
      <c r="A16" s="429" t="s">
        <v>273</v>
      </c>
      <c r="B16" s="430"/>
      <c r="C16" s="430"/>
      <c r="D16" s="430"/>
      <c r="E16" s="430"/>
      <c r="F16" s="100"/>
      <c r="G16" s="431" t="s">
        <v>145</v>
      </c>
      <c r="H16" s="432"/>
      <c r="I16" s="432"/>
      <c r="J16" s="432"/>
      <c r="K16" s="433"/>
      <c r="L16" s="209"/>
      <c r="M16" s="209"/>
      <c r="N16" s="209"/>
      <c r="O16" s="209"/>
      <c r="P16" s="209"/>
      <c r="Q16" s="209"/>
      <c r="R16" s="209"/>
      <c r="S16" s="83"/>
    </row>
    <row r="17" spans="1:19" s="124" customFormat="1" ht="3" customHeight="1" thickBot="1" x14ac:dyDescent="0.25">
      <c r="A17" s="208"/>
      <c r="B17" s="209"/>
      <c r="C17" s="209"/>
      <c r="D17" s="209"/>
      <c r="E17" s="209"/>
      <c r="F17" s="209"/>
      <c r="G17" s="209"/>
      <c r="H17" s="209"/>
      <c r="I17" s="209"/>
      <c r="J17" s="209"/>
      <c r="K17" s="209"/>
      <c r="L17" s="209"/>
      <c r="M17" s="209"/>
      <c r="N17" s="209"/>
      <c r="O17" s="209"/>
      <c r="P17" s="209"/>
      <c r="Q17" s="209"/>
      <c r="R17" s="209"/>
      <c r="S17" s="83"/>
    </row>
    <row r="18" spans="1:19" x14ac:dyDescent="0.2">
      <c r="A18" s="376" t="s">
        <v>25</v>
      </c>
      <c r="B18" s="413" t="s">
        <v>264</v>
      </c>
      <c r="C18" s="415" t="s">
        <v>265</v>
      </c>
      <c r="D18" s="423" t="s">
        <v>143</v>
      </c>
      <c r="E18" s="424"/>
      <c r="F18" s="424"/>
      <c r="G18" s="425"/>
      <c r="H18" s="417" t="s">
        <v>260</v>
      </c>
      <c r="I18" s="419" t="s">
        <v>261</v>
      </c>
      <c r="J18" s="421" t="s">
        <v>262</v>
      </c>
      <c r="K18" s="376" t="s">
        <v>263</v>
      </c>
      <c r="L18" s="374"/>
      <c r="M18" s="375"/>
      <c r="N18" s="373" t="s">
        <v>123</v>
      </c>
      <c r="O18" s="374"/>
      <c r="P18" s="374"/>
      <c r="Q18" s="374"/>
      <c r="R18" s="374"/>
      <c r="S18" s="375"/>
    </row>
    <row r="19" spans="1:19" ht="63.75" customHeight="1" thickBot="1" x14ac:dyDescent="0.25">
      <c r="A19" s="412"/>
      <c r="B19" s="414"/>
      <c r="C19" s="416"/>
      <c r="D19" s="44" t="s">
        <v>266</v>
      </c>
      <c r="E19" s="42" t="s">
        <v>257</v>
      </c>
      <c r="F19" s="207" t="s">
        <v>258</v>
      </c>
      <c r="G19" s="78" t="s">
        <v>259</v>
      </c>
      <c r="H19" s="418"/>
      <c r="I19" s="420"/>
      <c r="J19" s="422"/>
      <c r="K19" s="206" t="s">
        <v>142</v>
      </c>
      <c r="L19" s="207" t="s">
        <v>140</v>
      </c>
      <c r="M19" s="84" t="s">
        <v>141</v>
      </c>
      <c r="N19" s="126" t="s">
        <v>134</v>
      </c>
      <c r="O19" s="205" t="s">
        <v>135</v>
      </c>
      <c r="P19" s="207" t="s">
        <v>125</v>
      </c>
      <c r="Q19" s="207" t="s">
        <v>136</v>
      </c>
      <c r="R19" s="207" t="s">
        <v>124</v>
      </c>
      <c r="S19" s="84" t="s">
        <v>137</v>
      </c>
    </row>
    <row r="20" spans="1:19" x14ac:dyDescent="0.2">
      <c r="A20" s="128">
        <v>1</v>
      </c>
      <c r="B20" s="129"/>
      <c r="C20" s="129"/>
      <c r="D20" s="130"/>
      <c r="E20" s="131"/>
      <c r="F20" s="131"/>
      <c r="G20" s="107"/>
      <c r="H20" s="132"/>
      <c r="I20" s="129"/>
      <c r="J20" s="133"/>
      <c r="K20" s="132"/>
      <c r="L20" s="129"/>
      <c r="M20" s="133"/>
      <c r="N20" s="134">
        <f>IFERROR((K20+L20+M20),0)</f>
        <v>0</v>
      </c>
      <c r="O20" s="135">
        <f>IFERROR((N20*I20)*(J20/100),0)</f>
        <v>0</v>
      </c>
      <c r="P20" s="135">
        <f>IFERROR(((IF(I20&gt;=16,15,((I20*15)/16))*J20)/100)/H20,0)</f>
        <v>0</v>
      </c>
      <c r="Q20" s="135">
        <f>IFERROR(((IF(I20&gt;=16,30,((I20*30)/16))*J20)/100)/H20,0)</f>
        <v>0</v>
      </c>
      <c r="R20" s="136">
        <f>IFERROR(IF(B20="Pregrado",((IF(I20&gt;=16,VLOOKUP('P40'!G20,INFORMACION!$D:$E,2,FALSE)*N20,((VLOOKUP('P40'!G20,INFORMACION!$D:$E,2,FALSE)*N20)*I20)/16)))*(J20/100),((IF(I20&gt;=16,(VLOOKUP('P40'!G20,INFORMACION!$D:$E,2,FALSE)+10)*N20,(((VLOOKUP('P40'!G20,INFORMACION!$D:$E,2,FALSE)+10)*N20)*I20)/16)))*(J20/100)),0)</f>
        <v>0</v>
      </c>
      <c r="S20" s="85">
        <f>IFERROR(O20+P20+Q20+R20,0)</f>
        <v>0</v>
      </c>
    </row>
    <row r="21" spans="1:19" x14ac:dyDescent="0.2">
      <c r="A21" s="137">
        <v>2</v>
      </c>
      <c r="B21" s="138"/>
      <c r="C21" s="138"/>
      <c r="D21" s="139"/>
      <c r="E21" s="140"/>
      <c r="F21" s="138"/>
      <c r="G21" s="108"/>
      <c r="H21" s="141"/>
      <c r="I21" s="138"/>
      <c r="J21" s="142"/>
      <c r="K21" s="141"/>
      <c r="L21" s="138"/>
      <c r="M21" s="142"/>
      <c r="N21" s="143">
        <f t="shared" ref="N21:N26" si="0">IFERROR((K21+L21+M21),0)</f>
        <v>0</v>
      </c>
      <c r="O21" s="144">
        <f t="shared" ref="O21:O26" si="1">IFERROR((N21*I21)*(J21/100),0)</f>
        <v>0</v>
      </c>
      <c r="P21" s="144">
        <f t="shared" ref="P21:P26" si="2">IFERROR(((IF(I21&gt;=16,15,((I21*15)/16))*J21)/100)/H21,0)</f>
        <v>0</v>
      </c>
      <c r="Q21" s="144">
        <f t="shared" ref="Q21:Q26" si="3">IFERROR(((IF(I21&gt;=16,30,((I21*30)/16))*J21)/100)/H21,0)</f>
        <v>0</v>
      </c>
      <c r="R21" s="145">
        <f>IFERROR(IF(B21="Pregrado",((IF(I21&gt;=16,VLOOKUP('P40'!G21,INFORMACION!$D:$E,2,FALSE)*N21,((VLOOKUP('P40'!G21,INFORMACION!$D:$E,2,FALSE)*N21)*I21)/16)))*(J21/100),((IF(I21&gt;=16,(VLOOKUP('P40'!G21,INFORMACION!$D:$E,2,FALSE)+10)*N21,(((VLOOKUP('P40'!G21,INFORMACION!$D:$E,2,FALSE)+10)*N21)*I21)/16)))*(J21/100)),0)</f>
        <v>0</v>
      </c>
      <c r="S21" s="86">
        <f t="shared" ref="S21:S26" si="4">IFERROR(O21+P21+Q21+R21,0)</f>
        <v>0</v>
      </c>
    </row>
    <row r="22" spans="1:19" x14ac:dyDescent="0.2">
      <c r="A22" s="137">
        <v>3</v>
      </c>
      <c r="B22" s="138"/>
      <c r="C22" s="138"/>
      <c r="D22" s="139"/>
      <c r="E22" s="140"/>
      <c r="F22" s="138"/>
      <c r="G22" s="108"/>
      <c r="H22" s="141"/>
      <c r="I22" s="138"/>
      <c r="J22" s="142"/>
      <c r="K22" s="141"/>
      <c r="L22" s="138"/>
      <c r="M22" s="142"/>
      <c r="N22" s="143">
        <f t="shared" si="0"/>
        <v>0</v>
      </c>
      <c r="O22" s="144">
        <f t="shared" si="1"/>
        <v>0</v>
      </c>
      <c r="P22" s="144">
        <f t="shared" si="2"/>
        <v>0</v>
      </c>
      <c r="Q22" s="144">
        <f t="shared" si="3"/>
        <v>0</v>
      </c>
      <c r="R22" s="145">
        <f>IFERROR(IF(B22="Pregrado",((IF(I22&gt;=16,VLOOKUP('P40'!G22,INFORMACION!$D:$E,2,FALSE)*N22,((VLOOKUP('P40'!G22,INFORMACION!$D:$E,2,FALSE)*N22)*I22)/16)))*(J22/100),((IF(I22&gt;=16,(VLOOKUP('P40'!G22,INFORMACION!$D:$E,2,FALSE)+10)*N22,(((VLOOKUP('P40'!G22,INFORMACION!$D:$E,2,FALSE)+10)*N22)*I22)/16)))*(J22/100)),0)</f>
        <v>0</v>
      </c>
      <c r="S22" s="86">
        <f t="shared" si="4"/>
        <v>0</v>
      </c>
    </row>
    <row r="23" spans="1:19" x14ac:dyDescent="0.2">
      <c r="A23" s="137">
        <v>4</v>
      </c>
      <c r="B23" s="138"/>
      <c r="C23" s="138"/>
      <c r="D23" s="139"/>
      <c r="E23" s="140"/>
      <c r="F23" s="138"/>
      <c r="G23" s="108"/>
      <c r="H23" s="141"/>
      <c r="I23" s="138"/>
      <c r="J23" s="142"/>
      <c r="K23" s="141"/>
      <c r="L23" s="138"/>
      <c r="M23" s="142"/>
      <c r="N23" s="143">
        <f t="shared" si="0"/>
        <v>0</v>
      </c>
      <c r="O23" s="144">
        <f t="shared" si="1"/>
        <v>0</v>
      </c>
      <c r="P23" s="144">
        <f t="shared" si="2"/>
        <v>0</v>
      </c>
      <c r="Q23" s="144">
        <f t="shared" si="3"/>
        <v>0</v>
      </c>
      <c r="R23" s="145">
        <f>IFERROR(IF(B23="Pregrado",((IF(I23&gt;=16,VLOOKUP('P40'!G23,INFORMACION!$D:$E,2,FALSE)*N23,((VLOOKUP('P40'!G23,INFORMACION!$D:$E,2,FALSE)*N23)*I23)/16)))*(J23/100),((IF(I23&gt;=16,(VLOOKUP('P40'!G23,INFORMACION!$D:$E,2,FALSE)+10)*N23,(((VLOOKUP('P40'!G23,INFORMACION!$D:$E,2,FALSE)+10)*N23)*I23)/16)))*(J23/100)),0)</f>
        <v>0</v>
      </c>
      <c r="S23" s="86">
        <f t="shared" si="4"/>
        <v>0</v>
      </c>
    </row>
    <row r="24" spans="1:19" x14ac:dyDescent="0.2">
      <c r="A24" s="137">
        <v>5</v>
      </c>
      <c r="B24" s="138"/>
      <c r="C24" s="138"/>
      <c r="D24" s="139"/>
      <c r="E24" s="140"/>
      <c r="F24" s="138"/>
      <c r="G24" s="108"/>
      <c r="H24" s="141"/>
      <c r="I24" s="138"/>
      <c r="J24" s="142"/>
      <c r="K24" s="141"/>
      <c r="L24" s="138"/>
      <c r="M24" s="142"/>
      <c r="N24" s="143">
        <f t="shared" si="0"/>
        <v>0</v>
      </c>
      <c r="O24" s="144">
        <f t="shared" si="1"/>
        <v>0</v>
      </c>
      <c r="P24" s="144">
        <f t="shared" si="2"/>
        <v>0</v>
      </c>
      <c r="Q24" s="144">
        <f t="shared" si="3"/>
        <v>0</v>
      </c>
      <c r="R24" s="145">
        <f>IFERROR(IF(B24="Pregrado",((IF(I24&gt;=16,VLOOKUP('P40'!G24,INFORMACION!$D:$E,2,FALSE)*N24,((VLOOKUP('P40'!G24,INFORMACION!$D:$E,2,FALSE)*N24)*I24)/16)))*(J24/100),((IF(I24&gt;=16,(VLOOKUP('P40'!G24,INFORMACION!$D:$E,2,FALSE)+10)*N24,(((VLOOKUP('P40'!G24,INFORMACION!$D:$E,2,FALSE)+10)*N24)*I24)/16)))*(J24/100)),0)</f>
        <v>0</v>
      </c>
      <c r="S24" s="86">
        <f t="shared" si="4"/>
        <v>0</v>
      </c>
    </row>
    <row r="25" spans="1:19" x14ac:dyDescent="0.2">
      <c r="A25" s="137">
        <v>6</v>
      </c>
      <c r="B25" s="138"/>
      <c r="C25" s="138"/>
      <c r="D25" s="139"/>
      <c r="E25" s="138"/>
      <c r="F25" s="138"/>
      <c r="G25" s="108"/>
      <c r="H25" s="141"/>
      <c r="I25" s="138"/>
      <c r="J25" s="142"/>
      <c r="K25" s="141"/>
      <c r="L25" s="138"/>
      <c r="M25" s="142"/>
      <c r="N25" s="143">
        <f t="shared" si="0"/>
        <v>0</v>
      </c>
      <c r="O25" s="144">
        <f t="shared" si="1"/>
        <v>0</v>
      </c>
      <c r="P25" s="144">
        <f t="shared" si="2"/>
        <v>0</v>
      </c>
      <c r="Q25" s="144">
        <f t="shared" si="3"/>
        <v>0</v>
      </c>
      <c r="R25" s="145">
        <f>IFERROR(IF(B25="Pregrado",((IF(I25&gt;=16,VLOOKUP('P40'!G25,INFORMACION!$D:$E,2,FALSE)*N25,((VLOOKUP('P40'!G25,INFORMACION!$D:$E,2,FALSE)*N25)*I25)/16)))*(J25/100),((IF(I25&gt;=16,(VLOOKUP('P40'!G25,INFORMACION!$D:$E,2,FALSE)+10)*N25,(((VLOOKUP('P40'!G25,INFORMACION!$D:$E,2,FALSE)+10)*N25)*I25)/16)))*(J25/100)),0)</f>
        <v>0</v>
      </c>
      <c r="S25" s="86">
        <f t="shared" si="4"/>
        <v>0</v>
      </c>
    </row>
    <row r="26" spans="1:19" ht="13.5" thickBot="1" x14ac:dyDescent="0.25">
      <c r="A26" s="146">
        <v>7</v>
      </c>
      <c r="B26" s="147"/>
      <c r="C26" s="147"/>
      <c r="D26" s="148"/>
      <c r="E26" s="147"/>
      <c r="F26" s="147"/>
      <c r="G26" s="109"/>
      <c r="H26" s="149"/>
      <c r="I26" s="147"/>
      <c r="J26" s="150"/>
      <c r="K26" s="149"/>
      <c r="L26" s="147"/>
      <c r="M26" s="150"/>
      <c r="N26" s="151">
        <f t="shared" si="0"/>
        <v>0</v>
      </c>
      <c r="O26" s="152">
        <f t="shared" si="1"/>
        <v>0</v>
      </c>
      <c r="P26" s="152">
        <f t="shared" si="2"/>
        <v>0</v>
      </c>
      <c r="Q26" s="152">
        <f t="shared" si="3"/>
        <v>0</v>
      </c>
      <c r="R26" s="153">
        <f>IFERROR(IF(B26="Pregrado",((IF(I26&gt;=16,VLOOKUP('P40'!G26,INFORMACION!$D:$E,2,FALSE)*N26,((VLOOKUP('P40'!G26,INFORMACION!$D:$E,2,FALSE)*N26)*I26)/16)))*(J26/100),((IF(I26&gt;=16,(VLOOKUP('P40'!G26,INFORMACION!$D:$E,2,FALSE)+10)*N26,(((VLOOKUP('P40'!G26,INFORMACION!$D:$E,2,FALSE)+10)*N26)*I26)/16)))*(J26/100)),0)</f>
        <v>0</v>
      </c>
      <c r="S26" s="87">
        <f t="shared" si="4"/>
        <v>0</v>
      </c>
    </row>
    <row r="27" spans="1:19" ht="1.5" customHeight="1" thickBot="1" x14ac:dyDescent="0.25">
      <c r="A27" s="154"/>
      <c r="B27" s="155"/>
      <c r="C27" s="110"/>
      <c r="D27" s="156" t="s">
        <v>270</v>
      </c>
      <c r="E27" s="155"/>
      <c r="F27" s="155"/>
      <c r="G27" s="110"/>
      <c r="H27" s="157">
        <v>1</v>
      </c>
      <c r="I27" s="158">
        <v>16</v>
      </c>
      <c r="J27" s="159">
        <v>100</v>
      </c>
      <c r="K27" s="154"/>
      <c r="L27" s="155"/>
      <c r="M27" s="88"/>
      <c r="N27" s="160"/>
      <c r="O27" s="155"/>
      <c r="P27" s="155"/>
      <c r="Q27" s="155"/>
      <c r="R27" s="155"/>
      <c r="S27" s="88"/>
    </row>
    <row r="28" spans="1:19" ht="15.75" thickBot="1" x14ac:dyDescent="0.25">
      <c r="A28" s="426" t="s">
        <v>144</v>
      </c>
      <c r="B28" s="427"/>
      <c r="C28" s="427"/>
      <c r="D28" s="427"/>
      <c r="E28" s="427"/>
      <c r="F28" s="427"/>
      <c r="G28" s="427"/>
      <c r="H28" s="427"/>
      <c r="I28" s="427"/>
      <c r="J28" s="428"/>
      <c r="K28" s="161">
        <f>SUM(K20:K26)</f>
        <v>0</v>
      </c>
      <c r="L28" s="162">
        <f t="shared" ref="L28:S28" si="5">SUM(L20:L26)</f>
        <v>0</v>
      </c>
      <c r="M28" s="89">
        <f t="shared" si="5"/>
        <v>0</v>
      </c>
      <c r="N28" s="163">
        <f t="shared" si="5"/>
        <v>0</v>
      </c>
      <c r="O28" s="162">
        <f t="shared" si="5"/>
        <v>0</v>
      </c>
      <c r="P28" s="162">
        <f t="shared" si="5"/>
        <v>0</v>
      </c>
      <c r="Q28" s="162">
        <f t="shared" si="5"/>
        <v>0</v>
      </c>
      <c r="R28" s="162">
        <f t="shared" si="5"/>
        <v>0</v>
      </c>
      <c r="S28" s="89">
        <f t="shared" si="5"/>
        <v>0</v>
      </c>
    </row>
    <row r="29" spans="1:19" ht="15.75" thickBot="1" x14ac:dyDescent="0.25">
      <c r="A29" s="426" t="s">
        <v>150</v>
      </c>
      <c r="B29" s="427"/>
      <c r="C29" s="427"/>
      <c r="D29" s="427"/>
      <c r="E29" s="427"/>
      <c r="F29" s="427"/>
      <c r="G29" s="427"/>
      <c r="H29" s="427"/>
      <c r="I29" s="427"/>
      <c r="J29" s="428"/>
      <c r="K29" s="161">
        <v>0</v>
      </c>
      <c r="L29" s="162">
        <v>0</v>
      </c>
      <c r="M29" s="89">
        <v>0</v>
      </c>
      <c r="N29" s="163">
        <v>0</v>
      </c>
      <c r="O29" s="162">
        <v>0</v>
      </c>
      <c r="P29" s="162">
        <f>VLOOKUP(G16,INFORMACION!T:V,2,FALSE)</f>
        <v>0</v>
      </c>
      <c r="Q29" s="162">
        <f>VLOOKUP(G16,INFORMACION!T:V,3,FALSE)</f>
        <v>0</v>
      </c>
      <c r="R29" s="162">
        <v>0</v>
      </c>
      <c r="S29" s="89">
        <f>SUM(P29:Q29)</f>
        <v>0</v>
      </c>
    </row>
    <row r="30" spans="1:19" ht="15.75" thickBot="1" x14ac:dyDescent="0.25">
      <c r="A30" s="426" t="s">
        <v>274</v>
      </c>
      <c r="B30" s="427"/>
      <c r="C30" s="427"/>
      <c r="D30" s="427"/>
      <c r="E30" s="427"/>
      <c r="F30" s="427"/>
      <c r="G30" s="427"/>
      <c r="H30" s="427"/>
      <c r="I30" s="427"/>
      <c r="J30" s="428"/>
      <c r="K30" s="161">
        <f>SUM(K28:K29)</f>
        <v>0</v>
      </c>
      <c r="L30" s="162">
        <f t="shared" ref="L30:S30" si="6">SUM(L28:L29)</f>
        <v>0</v>
      </c>
      <c r="M30" s="89">
        <f t="shared" si="6"/>
        <v>0</v>
      </c>
      <c r="N30" s="163">
        <f t="shared" si="6"/>
        <v>0</v>
      </c>
      <c r="O30" s="162">
        <f t="shared" si="6"/>
        <v>0</v>
      </c>
      <c r="P30" s="162">
        <f t="shared" si="6"/>
        <v>0</v>
      </c>
      <c r="Q30" s="162">
        <f t="shared" si="6"/>
        <v>0</v>
      </c>
      <c r="R30" s="162">
        <f t="shared" si="6"/>
        <v>0</v>
      </c>
      <c r="S30" s="89">
        <f t="shared" si="6"/>
        <v>0</v>
      </c>
    </row>
    <row r="31" spans="1:19" ht="10.5" customHeight="1" x14ac:dyDescent="0.2">
      <c r="A31" s="164"/>
      <c r="B31" s="111"/>
      <c r="C31" s="111"/>
      <c r="D31" s="165"/>
      <c r="E31" s="111"/>
      <c r="F31" s="111"/>
      <c r="G31" s="111"/>
      <c r="H31" s="111"/>
      <c r="I31" s="111"/>
      <c r="J31" s="111"/>
      <c r="K31" s="111"/>
      <c r="L31" s="111"/>
      <c r="M31" s="111"/>
      <c r="N31" s="111"/>
      <c r="O31" s="111"/>
      <c r="P31" s="111"/>
      <c r="Q31" s="111"/>
      <c r="R31" s="111"/>
      <c r="S31" s="90"/>
    </row>
    <row r="32" spans="1:19" ht="13.5" thickBot="1" x14ac:dyDescent="0.25"/>
    <row r="33" spans="1:19" ht="13.5" thickBot="1" x14ac:dyDescent="0.25">
      <c r="G33" s="402" t="s">
        <v>152</v>
      </c>
      <c r="H33" s="403"/>
      <c r="I33" s="403"/>
      <c r="J33" s="403"/>
      <c r="K33" s="403"/>
      <c r="L33" s="403"/>
      <c r="M33" s="403"/>
      <c r="N33" s="404"/>
      <c r="Q33" s="124"/>
    </row>
    <row r="34" spans="1:19" ht="13.5" thickBot="1" x14ac:dyDescent="0.25">
      <c r="G34" s="400" t="s">
        <v>151</v>
      </c>
      <c r="H34" s="396"/>
      <c r="I34" s="396"/>
      <c r="J34" s="396"/>
      <c r="K34" s="396"/>
      <c r="L34" s="401"/>
      <c r="M34" s="400" t="s">
        <v>126</v>
      </c>
      <c r="N34" s="444"/>
      <c r="Q34" s="100"/>
    </row>
    <row r="35" spans="1:19" ht="16.5" thickBot="1" x14ac:dyDescent="0.25">
      <c r="G35" s="397" t="s">
        <v>275</v>
      </c>
      <c r="H35" s="398"/>
      <c r="I35" s="398"/>
      <c r="J35" s="398"/>
      <c r="K35" s="398"/>
      <c r="L35" s="399"/>
      <c r="M35" s="445">
        <f>S30</f>
        <v>0</v>
      </c>
      <c r="N35" s="446"/>
      <c r="Q35" s="124"/>
    </row>
    <row r="36" spans="1:19" x14ac:dyDescent="0.2">
      <c r="G36" s="112"/>
      <c r="H36" s="112"/>
      <c r="I36" s="112"/>
      <c r="J36" s="112"/>
      <c r="K36" s="112"/>
      <c r="L36" s="112"/>
      <c r="M36" s="167"/>
      <c r="N36" s="167"/>
      <c r="Q36" s="124"/>
    </row>
    <row r="37" spans="1:19" ht="13.5" thickBot="1" x14ac:dyDescent="0.25">
      <c r="G37" s="112"/>
      <c r="H37" s="112"/>
      <c r="I37" s="112"/>
      <c r="J37" s="112"/>
      <c r="K37" s="112"/>
      <c r="L37" s="112"/>
      <c r="M37" s="167"/>
      <c r="N37" s="167"/>
      <c r="Q37" s="124"/>
    </row>
    <row r="38" spans="1:19" ht="13.5" thickBot="1" x14ac:dyDescent="0.25">
      <c r="A38" s="405" t="s">
        <v>38</v>
      </c>
      <c r="B38" s="406"/>
      <c r="C38" s="406"/>
      <c r="D38" s="406"/>
      <c r="E38" s="406"/>
      <c r="F38" s="406"/>
      <c r="G38" s="407"/>
      <c r="H38" s="97"/>
      <c r="I38" s="402" t="s">
        <v>157</v>
      </c>
      <c r="J38" s="403"/>
      <c r="K38" s="403"/>
      <c r="L38" s="403"/>
      <c r="M38" s="403"/>
      <c r="N38" s="403"/>
      <c r="O38" s="403"/>
      <c r="P38" s="403"/>
      <c r="Q38" s="403"/>
      <c r="R38" s="403"/>
      <c r="S38" s="404"/>
    </row>
    <row r="39" spans="1:19" ht="13.5" thickBot="1" x14ac:dyDescent="0.25">
      <c r="A39" s="204" t="s">
        <v>25</v>
      </c>
      <c r="B39" s="396" t="s">
        <v>121</v>
      </c>
      <c r="C39" s="396"/>
      <c r="D39" s="396"/>
      <c r="E39" s="396" t="s">
        <v>154</v>
      </c>
      <c r="F39" s="396"/>
      <c r="G39" s="210" t="s">
        <v>155</v>
      </c>
      <c r="I39" s="92" t="s">
        <v>25</v>
      </c>
      <c r="J39" s="400" t="s">
        <v>121</v>
      </c>
      <c r="K39" s="396"/>
      <c r="L39" s="396"/>
      <c r="M39" s="396"/>
      <c r="N39" s="444"/>
      <c r="O39" s="451" t="s">
        <v>154</v>
      </c>
      <c r="P39" s="452"/>
      <c r="Q39" s="452"/>
      <c r="R39" s="453"/>
      <c r="S39" s="92" t="s">
        <v>159</v>
      </c>
    </row>
    <row r="40" spans="1:19" ht="20.100000000000001" customHeight="1" x14ac:dyDescent="0.2">
      <c r="A40" s="169">
        <v>1</v>
      </c>
      <c r="B40" s="450"/>
      <c r="C40" s="450"/>
      <c r="D40" s="450"/>
      <c r="E40" s="454"/>
      <c r="F40" s="454"/>
      <c r="G40" s="93"/>
      <c r="I40" s="169">
        <v>1</v>
      </c>
      <c r="J40" s="450"/>
      <c r="K40" s="450"/>
      <c r="L40" s="450"/>
      <c r="M40" s="450"/>
      <c r="N40" s="450"/>
      <c r="O40" s="458"/>
      <c r="P40" s="459"/>
      <c r="Q40" s="459"/>
      <c r="R40" s="460"/>
      <c r="S40" s="93"/>
    </row>
    <row r="41" spans="1:19" ht="20.100000000000001" customHeight="1" x14ac:dyDescent="0.2">
      <c r="A41" s="137">
        <v>2</v>
      </c>
      <c r="B41" s="450"/>
      <c r="C41" s="450"/>
      <c r="D41" s="450"/>
      <c r="E41" s="436"/>
      <c r="F41" s="436"/>
      <c r="G41" s="99"/>
      <c r="I41" s="137">
        <v>2</v>
      </c>
      <c r="J41" s="450"/>
      <c r="K41" s="450"/>
      <c r="L41" s="450"/>
      <c r="M41" s="450"/>
      <c r="N41" s="450"/>
      <c r="O41" s="438"/>
      <c r="P41" s="439"/>
      <c r="Q41" s="439"/>
      <c r="R41" s="440"/>
      <c r="S41" s="94"/>
    </row>
    <row r="42" spans="1:19" ht="20.100000000000001" customHeight="1" x14ac:dyDescent="0.2">
      <c r="A42" s="137">
        <v>3</v>
      </c>
      <c r="B42" s="450"/>
      <c r="C42" s="450"/>
      <c r="D42" s="450"/>
      <c r="E42" s="436"/>
      <c r="F42" s="436"/>
      <c r="G42" s="94"/>
      <c r="I42" s="137">
        <v>3</v>
      </c>
      <c r="J42" s="450"/>
      <c r="K42" s="450"/>
      <c r="L42" s="450"/>
      <c r="M42" s="450"/>
      <c r="N42" s="450"/>
      <c r="O42" s="438"/>
      <c r="P42" s="439"/>
      <c r="Q42" s="439"/>
      <c r="R42" s="440"/>
      <c r="S42" s="94"/>
    </row>
    <row r="43" spans="1:19" ht="20.100000000000001" customHeight="1" x14ac:dyDescent="0.2">
      <c r="A43" s="137">
        <v>4</v>
      </c>
      <c r="B43" s="450"/>
      <c r="C43" s="450"/>
      <c r="D43" s="450"/>
      <c r="E43" s="436"/>
      <c r="F43" s="436"/>
      <c r="G43" s="94"/>
      <c r="I43" s="137">
        <v>4</v>
      </c>
      <c r="J43" s="450"/>
      <c r="K43" s="450"/>
      <c r="L43" s="450"/>
      <c r="M43" s="450"/>
      <c r="N43" s="450"/>
      <c r="O43" s="438"/>
      <c r="P43" s="439"/>
      <c r="Q43" s="439"/>
      <c r="R43" s="440"/>
      <c r="S43" s="94"/>
    </row>
    <row r="44" spans="1:19" ht="20.100000000000001" customHeight="1" thickBot="1" x14ac:dyDescent="0.25">
      <c r="A44" s="170">
        <v>5</v>
      </c>
      <c r="B44" s="450"/>
      <c r="C44" s="450"/>
      <c r="D44" s="450"/>
      <c r="E44" s="437"/>
      <c r="F44" s="437"/>
      <c r="G44" s="95"/>
      <c r="H44" s="97"/>
      <c r="I44" s="170">
        <v>5</v>
      </c>
      <c r="J44" s="450"/>
      <c r="K44" s="450"/>
      <c r="L44" s="450"/>
      <c r="M44" s="450"/>
      <c r="N44" s="450"/>
      <c r="O44" s="441"/>
      <c r="P44" s="442"/>
      <c r="Q44" s="442"/>
      <c r="R44" s="443"/>
      <c r="S44" s="95"/>
    </row>
    <row r="45" spans="1:19" ht="13.5" thickBot="1" x14ac:dyDescent="0.25">
      <c r="A45" s="455" t="s">
        <v>156</v>
      </c>
      <c r="B45" s="456"/>
      <c r="C45" s="456"/>
      <c r="D45" s="456"/>
      <c r="E45" s="456"/>
      <c r="F45" s="456"/>
      <c r="G45" s="211">
        <f>SUM(G40:G44)</f>
        <v>0</v>
      </c>
      <c r="H45" s="97"/>
      <c r="I45" s="455" t="s">
        <v>160</v>
      </c>
      <c r="J45" s="456"/>
      <c r="K45" s="456"/>
      <c r="L45" s="456"/>
      <c r="M45" s="456"/>
      <c r="N45" s="456"/>
      <c r="O45" s="456"/>
      <c r="P45" s="456"/>
      <c r="Q45" s="456"/>
      <c r="R45" s="457"/>
      <c r="S45" s="96">
        <f>SUM(S40:S44)</f>
        <v>0</v>
      </c>
    </row>
    <row r="46" spans="1:19" ht="13.5" thickBot="1" x14ac:dyDescent="0.25">
      <c r="A46" s="97"/>
      <c r="B46" s="97"/>
      <c r="C46" s="97"/>
      <c r="D46" s="171"/>
      <c r="E46" s="97"/>
      <c r="F46" s="97"/>
      <c r="G46" s="97"/>
      <c r="H46" s="97"/>
      <c r="I46" s="97"/>
      <c r="J46" s="97"/>
      <c r="K46" s="97"/>
      <c r="L46" s="97"/>
      <c r="M46" s="97"/>
      <c r="N46" s="97"/>
      <c r="O46" s="97"/>
      <c r="P46" s="97"/>
      <c r="Q46" s="97"/>
      <c r="R46" s="97"/>
      <c r="S46" s="97"/>
    </row>
    <row r="47" spans="1:19" ht="13.5" thickBot="1" x14ac:dyDescent="0.25">
      <c r="A47" s="447" t="s">
        <v>245</v>
      </c>
      <c r="B47" s="448"/>
      <c r="C47" s="448"/>
      <c r="D47" s="448"/>
      <c r="E47" s="448"/>
      <c r="F47" s="448"/>
      <c r="G47" s="449"/>
      <c r="H47" s="97"/>
      <c r="I47" s="402" t="s">
        <v>246</v>
      </c>
      <c r="J47" s="403"/>
      <c r="K47" s="403"/>
      <c r="L47" s="403"/>
      <c r="M47" s="403"/>
      <c r="N47" s="403"/>
      <c r="O47" s="403"/>
      <c r="P47" s="403"/>
      <c r="Q47" s="403"/>
      <c r="R47" s="403"/>
      <c r="S47" s="404"/>
    </row>
    <row r="48" spans="1:19" ht="13.5" thickBot="1" x14ac:dyDescent="0.25">
      <c r="A48" s="204" t="s">
        <v>25</v>
      </c>
      <c r="B48" s="396" t="s">
        <v>121</v>
      </c>
      <c r="C48" s="396"/>
      <c r="D48" s="396"/>
      <c r="E48" s="396" t="s">
        <v>174</v>
      </c>
      <c r="F48" s="396"/>
      <c r="G48" s="210" t="s">
        <v>155</v>
      </c>
      <c r="H48" s="97"/>
      <c r="I48" s="92" t="s">
        <v>25</v>
      </c>
      <c r="J48" s="400" t="s">
        <v>121</v>
      </c>
      <c r="K48" s="396"/>
      <c r="L48" s="396"/>
      <c r="M48" s="396"/>
      <c r="N48" s="444"/>
      <c r="O48" s="451" t="s">
        <v>154</v>
      </c>
      <c r="P48" s="452"/>
      <c r="Q48" s="452"/>
      <c r="R48" s="453"/>
      <c r="S48" s="92" t="s">
        <v>159</v>
      </c>
    </row>
    <row r="49" spans="1:19" x14ac:dyDescent="0.2">
      <c r="A49" s="172">
        <v>1</v>
      </c>
      <c r="B49" s="450"/>
      <c r="C49" s="450"/>
      <c r="D49" s="450"/>
      <c r="E49" s="464"/>
      <c r="F49" s="464"/>
      <c r="G49" s="98"/>
      <c r="H49" s="97"/>
      <c r="I49" s="172">
        <v>1</v>
      </c>
      <c r="J49" s="450"/>
      <c r="K49" s="450"/>
      <c r="L49" s="450"/>
      <c r="M49" s="450"/>
      <c r="N49" s="450"/>
      <c r="O49" s="461"/>
      <c r="P49" s="462"/>
      <c r="Q49" s="462"/>
      <c r="R49" s="463"/>
      <c r="S49" s="98"/>
    </row>
    <row r="50" spans="1:19" x14ac:dyDescent="0.2">
      <c r="A50" s="173">
        <v>2</v>
      </c>
      <c r="B50" s="450"/>
      <c r="C50" s="450"/>
      <c r="D50" s="450"/>
      <c r="E50" s="465"/>
      <c r="F50" s="465"/>
      <c r="G50" s="99"/>
      <c r="H50" s="97"/>
      <c r="I50" s="173">
        <v>2</v>
      </c>
      <c r="J50" s="450"/>
      <c r="K50" s="450"/>
      <c r="L50" s="450"/>
      <c r="M50" s="450"/>
      <c r="N50" s="450"/>
      <c r="O50" s="469"/>
      <c r="P50" s="470"/>
      <c r="Q50" s="470"/>
      <c r="R50" s="471"/>
      <c r="S50" s="99"/>
    </row>
    <row r="51" spans="1:19" x14ac:dyDescent="0.2">
      <c r="A51" s="173">
        <v>3</v>
      </c>
      <c r="B51" s="450"/>
      <c r="C51" s="450"/>
      <c r="D51" s="450"/>
      <c r="E51" s="465"/>
      <c r="F51" s="465"/>
      <c r="G51" s="99"/>
      <c r="H51" s="97"/>
      <c r="I51" s="173">
        <v>3</v>
      </c>
      <c r="J51" s="450"/>
      <c r="K51" s="450"/>
      <c r="L51" s="450"/>
      <c r="M51" s="450"/>
      <c r="N51" s="450"/>
      <c r="O51" s="469"/>
      <c r="P51" s="470"/>
      <c r="Q51" s="470"/>
      <c r="R51" s="471"/>
      <c r="S51" s="99"/>
    </row>
    <row r="52" spans="1:19" x14ac:dyDescent="0.2">
      <c r="A52" s="173">
        <v>4</v>
      </c>
      <c r="B52" s="450"/>
      <c r="C52" s="450"/>
      <c r="D52" s="450"/>
      <c r="E52" s="465"/>
      <c r="F52" s="465"/>
      <c r="G52" s="99"/>
      <c r="H52" s="97"/>
      <c r="I52" s="173">
        <v>4</v>
      </c>
      <c r="J52" s="450"/>
      <c r="K52" s="450"/>
      <c r="L52" s="450"/>
      <c r="M52" s="450"/>
      <c r="N52" s="450"/>
      <c r="O52" s="469"/>
      <c r="P52" s="470"/>
      <c r="Q52" s="470"/>
      <c r="R52" s="471"/>
      <c r="S52" s="99"/>
    </row>
    <row r="53" spans="1:19" ht="13.5" thickBot="1" x14ac:dyDescent="0.25">
      <c r="A53" s="170">
        <v>5</v>
      </c>
      <c r="B53" s="450"/>
      <c r="C53" s="450"/>
      <c r="D53" s="450"/>
      <c r="E53" s="472"/>
      <c r="F53" s="472"/>
      <c r="G53" s="95"/>
      <c r="H53" s="97"/>
      <c r="I53" s="170">
        <v>5</v>
      </c>
      <c r="J53" s="450"/>
      <c r="K53" s="450"/>
      <c r="L53" s="450"/>
      <c r="M53" s="450"/>
      <c r="N53" s="450"/>
      <c r="O53" s="466"/>
      <c r="P53" s="467"/>
      <c r="Q53" s="467"/>
      <c r="R53" s="468"/>
      <c r="S53" s="95"/>
    </row>
    <row r="54" spans="1:19" ht="13.5" thickBot="1" x14ac:dyDescent="0.25">
      <c r="A54" s="455" t="s">
        <v>182</v>
      </c>
      <c r="B54" s="456"/>
      <c r="C54" s="456"/>
      <c r="D54" s="456"/>
      <c r="E54" s="456"/>
      <c r="F54" s="456"/>
      <c r="G54" s="211">
        <f>IF(SUM(G49:G53)&gt;40,40,SUM(G49:G53))</f>
        <v>0</v>
      </c>
      <c r="H54" s="97"/>
      <c r="I54" s="455" t="s">
        <v>181</v>
      </c>
      <c r="J54" s="456"/>
      <c r="K54" s="456"/>
      <c r="L54" s="456"/>
      <c r="M54" s="456"/>
      <c r="N54" s="456"/>
      <c r="O54" s="456"/>
      <c r="P54" s="456"/>
      <c r="Q54" s="456"/>
      <c r="R54" s="457"/>
      <c r="S54" s="96">
        <f>IF(SUM(S49:S53)&gt;30,30,SUM(S49:S53))</f>
        <v>0</v>
      </c>
    </row>
    <row r="55" spans="1:19" ht="13.5" thickBot="1" x14ac:dyDescent="0.25">
      <c r="A55" s="209"/>
      <c r="B55" s="209"/>
      <c r="C55" s="209"/>
      <c r="D55" s="209"/>
      <c r="E55" s="209"/>
      <c r="F55" s="209"/>
      <c r="G55" s="100"/>
      <c r="H55" s="97"/>
      <c r="I55" s="209"/>
      <c r="J55" s="209"/>
      <c r="K55" s="209"/>
      <c r="L55" s="209"/>
      <c r="M55" s="209"/>
      <c r="N55" s="209"/>
      <c r="O55" s="209"/>
      <c r="P55" s="209"/>
      <c r="Q55" s="209"/>
      <c r="R55" s="209"/>
      <c r="S55" s="100"/>
    </row>
    <row r="56" spans="1:19" ht="13.5" thickBot="1" x14ac:dyDescent="0.25">
      <c r="A56" s="447" t="s">
        <v>190</v>
      </c>
      <c r="B56" s="448"/>
      <c r="C56" s="448"/>
      <c r="D56" s="448"/>
      <c r="E56" s="448"/>
      <c r="F56" s="448"/>
      <c r="G56" s="449"/>
      <c r="H56" s="97"/>
      <c r="I56" s="402" t="s">
        <v>254</v>
      </c>
      <c r="J56" s="403"/>
      <c r="K56" s="403"/>
      <c r="L56" s="403"/>
      <c r="M56" s="403"/>
      <c r="N56" s="403"/>
      <c r="O56" s="403"/>
      <c r="P56" s="403"/>
      <c r="Q56" s="403"/>
      <c r="R56" s="403"/>
      <c r="S56" s="404"/>
    </row>
    <row r="57" spans="1:19" ht="13.5" thickBot="1" x14ac:dyDescent="0.25">
      <c r="A57" s="204" t="s">
        <v>25</v>
      </c>
      <c r="B57" s="396" t="s">
        <v>121</v>
      </c>
      <c r="C57" s="396"/>
      <c r="D57" s="396"/>
      <c r="E57" s="396" t="s">
        <v>196</v>
      </c>
      <c r="F57" s="396"/>
      <c r="G57" s="210" t="s">
        <v>155</v>
      </c>
      <c r="H57" s="97"/>
      <c r="I57" s="92" t="s">
        <v>25</v>
      </c>
      <c r="J57" s="400" t="s">
        <v>210</v>
      </c>
      <c r="K57" s="396"/>
      <c r="L57" s="396"/>
      <c r="M57" s="396"/>
      <c r="N57" s="444"/>
      <c r="O57" s="451" t="s">
        <v>215</v>
      </c>
      <c r="P57" s="452"/>
      <c r="Q57" s="452"/>
      <c r="R57" s="453"/>
      <c r="S57" s="92" t="s">
        <v>159</v>
      </c>
    </row>
    <row r="58" spans="1:19" ht="21.95" customHeight="1" x14ac:dyDescent="0.2">
      <c r="A58" s="172">
        <v>1</v>
      </c>
      <c r="B58" s="450"/>
      <c r="C58" s="450"/>
      <c r="D58" s="450"/>
      <c r="E58" s="454"/>
      <c r="F58" s="454"/>
      <c r="G58" s="98"/>
      <c r="H58" s="97"/>
      <c r="I58" s="172">
        <v>1</v>
      </c>
      <c r="J58" s="450"/>
      <c r="K58" s="450"/>
      <c r="L58" s="450"/>
      <c r="M58" s="450"/>
      <c r="N58" s="450"/>
      <c r="O58" s="473"/>
      <c r="P58" s="474"/>
      <c r="Q58" s="474"/>
      <c r="R58" s="475"/>
      <c r="S58" s="98"/>
    </row>
    <row r="59" spans="1:19" ht="21.95" customHeight="1" thickBot="1" x14ac:dyDescent="0.25">
      <c r="A59" s="173">
        <v>2</v>
      </c>
      <c r="B59" s="450"/>
      <c r="C59" s="450"/>
      <c r="D59" s="450"/>
      <c r="E59" s="476"/>
      <c r="F59" s="477"/>
      <c r="G59" s="98"/>
      <c r="H59" s="97"/>
      <c r="I59" s="173">
        <v>2</v>
      </c>
      <c r="J59" s="450"/>
      <c r="K59" s="450"/>
      <c r="L59" s="450"/>
      <c r="M59" s="450"/>
      <c r="N59" s="450"/>
      <c r="O59" s="438"/>
      <c r="P59" s="439"/>
      <c r="Q59" s="439"/>
      <c r="R59" s="440"/>
      <c r="S59" s="99"/>
    </row>
    <row r="60" spans="1:19" ht="13.5" thickBot="1" x14ac:dyDescent="0.25">
      <c r="A60" s="455" t="s">
        <v>201</v>
      </c>
      <c r="B60" s="456"/>
      <c r="C60" s="456"/>
      <c r="D60" s="456"/>
      <c r="E60" s="456"/>
      <c r="F60" s="456"/>
      <c r="G60" s="211">
        <f>SUM(G58:G59)</f>
        <v>0</v>
      </c>
      <c r="H60" s="97"/>
      <c r="I60" s="455" t="s">
        <v>216</v>
      </c>
      <c r="J60" s="456"/>
      <c r="K60" s="456"/>
      <c r="L60" s="456"/>
      <c r="M60" s="456"/>
      <c r="N60" s="456"/>
      <c r="O60" s="456"/>
      <c r="P60" s="456"/>
      <c r="Q60" s="456"/>
      <c r="R60" s="457"/>
      <c r="S60" s="96">
        <f>SUM(S58:S59)</f>
        <v>0</v>
      </c>
    </row>
    <row r="61" spans="1:19" ht="13.5" thickBot="1" x14ac:dyDescent="0.25">
      <c r="A61" s="209"/>
      <c r="B61" s="209"/>
      <c r="C61" s="209"/>
      <c r="D61" s="209"/>
      <c r="E61" s="209"/>
      <c r="F61" s="209"/>
      <c r="G61" s="100"/>
      <c r="H61" s="97"/>
      <c r="I61" s="97"/>
      <c r="J61" s="97"/>
      <c r="K61" s="97"/>
      <c r="L61" s="97"/>
      <c r="M61" s="97"/>
      <c r="N61" s="97"/>
      <c r="O61" s="97"/>
      <c r="P61" s="97"/>
      <c r="Q61" s="97"/>
      <c r="R61" s="97"/>
      <c r="S61" s="97"/>
    </row>
    <row r="62" spans="1:19" ht="13.5" thickBot="1" x14ac:dyDescent="0.25">
      <c r="A62" s="447" t="s">
        <v>247</v>
      </c>
      <c r="B62" s="448"/>
      <c r="C62" s="448"/>
      <c r="D62" s="448"/>
      <c r="E62" s="448"/>
      <c r="F62" s="448"/>
      <c r="G62" s="449"/>
      <c r="H62" s="97"/>
      <c r="I62" s="402" t="s">
        <v>248</v>
      </c>
      <c r="J62" s="403"/>
      <c r="K62" s="403"/>
      <c r="L62" s="403"/>
      <c r="M62" s="403"/>
      <c r="N62" s="403"/>
      <c r="O62" s="403"/>
      <c r="P62" s="403"/>
      <c r="Q62" s="403"/>
      <c r="R62" s="403"/>
      <c r="S62" s="404"/>
    </row>
    <row r="63" spans="1:19" ht="13.5" thickBot="1" x14ac:dyDescent="0.25">
      <c r="A63" s="204" t="s">
        <v>25</v>
      </c>
      <c r="B63" s="396" t="s">
        <v>113</v>
      </c>
      <c r="C63" s="396"/>
      <c r="D63" s="396"/>
      <c r="E63" s="396" t="s">
        <v>183</v>
      </c>
      <c r="F63" s="396"/>
      <c r="G63" s="210" t="s">
        <v>155</v>
      </c>
      <c r="H63" s="97"/>
      <c r="I63" s="92" t="s">
        <v>25</v>
      </c>
      <c r="J63" s="400" t="s">
        <v>188</v>
      </c>
      <c r="K63" s="396"/>
      <c r="L63" s="396"/>
      <c r="M63" s="396"/>
      <c r="N63" s="444"/>
      <c r="O63" s="451" t="s">
        <v>154</v>
      </c>
      <c r="P63" s="452"/>
      <c r="Q63" s="452"/>
      <c r="R63" s="453"/>
      <c r="S63" s="92" t="s">
        <v>159</v>
      </c>
    </row>
    <row r="64" spans="1:19" ht="20.100000000000001" customHeight="1" x14ac:dyDescent="0.2">
      <c r="A64" s="172">
        <v>1</v>
      </c>
      <c r="B64" s="450"/>
      <c r="C64" s="450"/>
      <c r="D64" s="450"/>
      <c r="E64" s="454"/>
      <c r="F64" s="454"/>
      <c r="G64" s="98"/>
      <c r="H64" s="97"/>
      <c r="I64" s="172">
        <v>1</v>
      </c>
      <c r="J64" s="450"/>
      <c r="K64" s="450"/>
      <c r="L64" s="450"/>
      <c r="M64" s="450"/>
      <c r="N64" s="450"/>
      <c r="O64" s="473"/>
      <c r="P64" s="474"/>
      <c r="Q64" s="474"/>
      <c r="R64" s="475"/>
      <c r="S64" s="98"/>
    </row>
    <row r="65" spans="1:19" ht="20.100000000000001" customHeight="1" x14ac:dyDescent="0.2">
      <c r="A65" s="173">
        <v>2</v>
      </c>
      <c r="B65" s="450"/>
      <c r="C65" s="450"/>
      <c r="D65" s="450"/>
      <c r="E65" s="436"/>
      <c r="F65" s="436"/>
      <c r="G65" s="99"/>
      <c r="H65" s="97"/>
      <c r="I65" s="173">
        <v>2</v>
      </c>
      <c r="J65" s="450"/>
      <c r="K65" s="450"/>
      <c r="L65" s="450"/>
      <c r="M65" s="450"/>
      <c r="N65" s="450"/>
      <c r="O65" s="438"/>
      <c r="P65" s="439"/>
      <c r="Q65" s="439"/>
      <c r="R65" s="440"/>
      <c r="S65" s="99"/>
    </row>
    <row r="66" spans="1:19" ht="20.100000000000001" customHeight="1" x14ac:dyDescent="0.2">
      <c r="A66" s="173">
        <v>3</v>
      </c>
      <c r="B66" s="450"/>
      <c r="C66" s="450"/>
      <c r="D66" s="450"/>
      <c r="E66" s="436"/>
      <c r="F66" s="436"/>
      <c r="G66" s="99"/>
      <c r="H66" s="97"/>
      <c r="I66" s="173">
        <v>3</v>
      </c>
      <c r="J66" s="450"/>
      <c r="K66" s="450"/>
      <c r="L66" s="450"/>
      <c r="M66" s="450"/>
      <c r="N66" s="450"/>
      <c r="O66" s="438"/>
      <c r="P66" s="439"/>
      <c r="Q66" s="439"/>
      <c r="R66" s="440"/>
      <c r="S66" s="99"/>
    </row>
    <row r="67" spans="1:19" ht="20.100000000000001" customHeight="1" x14ac:dyDescent="0.2">
      <c r="A67" s="173">
        <v>4</v>
      </c>
      <c r="B67" s="450"/>
      <c r="C67" s="450"/>
      <c r="D67" s="450"/>
      <c r="E67" s="436"/>
      <c r="F67" s="436"/>
      <c r="G67" s="99"/>
      <c r="H67" s="97"/>
      <c r="I67" s="173">
        <v>4</v>
      </c>
      <c r="J67" s="450"/>
      <c r="K67" s="450"/>
      <c r="L67" s="450"/>
      <c r="M67" s="450"/>
      <c r="N67" s="450"/>
      <c r="O67" s="438"/>
      <c r="P67" s="439"/>
      <c r="Q67" s="439"/>
      <c r="R67" s="440"/>
      <c r="S67" s="99"/>
    </row>
    <row r="68" spans="1:19" ht="20.100000000000001" customHeight="1" thickBot="1" x14ac:dyDescent="0.25">
      <c r="A68" s="170">
        <v>5</v>
      </c>
      <c r="B68" s="450"/>
      <c r="C68" s="450"/>
      <c r="D68" s="450"/>
      <c r="E68" s="437"/>
      <c r="F68" s="437"/>
      <c r="G68" s="95"/>
      <c r="H68" s="97"/>
      <c r="I68" s="170">
        <v>5</v>
      </c>
      <c r="J68" s="450"/>
      <c r="K68" s="450"/>
      <c r="L68" s="450"/>
      <c r="M68" s="450"/>
      <c r="N68" s="450"/>
      <c r="O68" s="441"/>
      <c r="P68" s="442"/>
      <c r="Q68" s="442"/>
      <c r="R68" s="443"/>
      <c r="S68" s="95"/>
    </row>
    <row r="69" spans="1:19" ht="13.5" thickBot="1" x14ac:dyDescent="0.25">
      <c r="A69" s="455" t="s">
        <v>184</v>
      </c>
      <c r="B69" s="456"/>
      <c r="C69" s="456"/>
      <c r="D69" s="456"/>
      <c r="E69" s="456"/>
      <c r="F69" s="456"/>
      <c r="G69" s="211">
        <f>IF(SUM(G64:G68)&gt;90,90,SUM(G64:G68))</f>
        <v>0</v>
      </c>
      <c r="H69" s="97"/>
      <c r="I69" s="455" t="s">
        <v>189</v>
      </c>
      <c r="J69" s="456"/>
      <c r="K69" s="456"/>
      <c r="L69" s="456"/>
      <c r="M69" s="456"/>
      <c r="N69" s="456"/>
      <c r="O69" s="456"/>
      <c r="P69" s="456"/>
      <c r="Q69" s="456"/>
      <c r="R69" s="457"/>
      <c r="S69" s="96">
        <f>IF(SUM(S64:S68)&gt;15,15,SUM(S64:S68))</f>
        <v>0</v>
      </c>
    </row>
    <row r="70" spans="1:19" ht="13.5" thickBot="1" x14ac:dyDescent="0.25">
      <c r="A70" s="97"/>
      <c r="B70" s="97"/>
      <c r="C70" s="97"/>
      <c r="D70" s="171"/>
      <c r="E70" s="97"/>
      <c r="F70" s="97"/>
      <c r="G70" s="97"/>
      <c r="H70" s="97"/>
      <c r="I70" s="97"/>
      <c r="J70" s="97"/>
      <c r="K70" s="97"/>
      <c r="L70" s="97"/>
      <c r="M70" s="97"/>
      <c r="N70" s="97"/>
      <c r="O70" s="97"/>
      <c r="P70" s="97"/>
      <c r="Q70" s="97"/>
      <c r="R70" s="97"/>
      <c r="S70" s="97"/>
    </row>
    <row r="71" spans="1:19" ht="13.5" thickBot="1" x14ac:dyDescent="0.25">
      <c r="A71" s="447" t="s">
        <v>217</v>
      </c>
      <c r="B71" s="448"/>
      <c r="C71" s="448"/>
      <c r="D71" s="448"/>
      <c r="E71" s="448"/>
      <c r="F71" s="448"/>
      <c r="G71" s="449"/>
      <c r="H71" s="97"/>
      <c r="I71" s="402" t="s">
        <v>249</v>
      </c>
      <c r="J71" s="403"/>
      <c r="K71" s="403"/>
      <c r="L71" s="403"/>
      <c r="M71" s="403"/>
      <c r="N71" s="403"/>
      <c r="O71" s="403"/>
      <c r="P71" s="403"/>
      <c r="Q71" s="403"/>
      <c r="R71" s="403"/>
      <c r="S71" s="404"/>
    </row>
    <row r="72" spans="1:19" ht="13.5" thickBot="1" x14ac:dyDescent="0.25">
      <c r="A72" s="204" t="s">
        <v>25</v>
      </c>
      <c r="B72" s="396" t="s">
        <v>121</v>
      </c>
      <c r="C72" s="396"/>
      <c r="D72" s="396"/>
      <c r="E72" s="396" t="s">
        <v>225</v>
      </c>
      <c r="F72" s="396"/>
      <c r="G72" s="210" t="s">
        <v>155</v>
      </c>
      <c r="H72" s="97"/>
      <c r="I72" s="92" t="s">
        <v>25</v>
      </c>
      <c r="J72" s="400" t="s">
        <v>121</v>
      </c>
      <c r="K72" s="396"/>
      <c r="L72" s="396"/>
      <c r="M72" s="396"/>
      <c r="N72" s="444"/>
      <c r="O72" s="451" t="s">
        <v>151</v>
      </c>
      <c r="P72" s="452"/>
      <c r="Q72" s="452"/>
      <c r="R72" s="453"/>
      <c r="S72" s="92" t="s">
        <v>159</v>
      </c>
    </row>
    <row r="73" spans="1:19" ht="20.100000000000001" customHeight="1" x14ac:dyDescent="0.2">
      <c r="A73" s="172">
        <v>1</v>
      </c>
      <c r="B73" s="450"/>
      <c r="C73" s="450"/>
      <c r="D73" s="450"/>
      <c r="E73" s="454"/>
      <c r="F73" s="454"/>
      <c r="G73" s="98"/>
      <c r="H73" s="97"/>
      <c r="I73" s="172">
        <v>1</v>
      </c>
      <c r="J73" s="450"/>
      <c r="K73" s="450"/>
      <c r="L73" s="450"/>
      <c r="M73" s="450"/>
      <c r="N73" s="450"/>
      <c r="O73" s="473"/>
      <c r="P73" s="474"/>
      <c r="Q73" s="474"/>
      <c r="R73" s="475"/>
      <c r="S73" s="98"/>
    </row>
    <row r="74" spans="1:19" ht="20.100000000000001" customHeight="1" x14ac:dyDescent="0.2">
      <c r="A74" s="173">
        <v>2</v>
      </c>
      <c r="B74" s="450"/>
      <c r="C74" s="450"/>
      <c r="D74" s="450"/>
      <c r="E74" s="436"/>
      <c r="F74" s="436"/>
      <c r="G74" s="99"/>
      <c r="H74" s="97"/>
      <c r="I74" s="173">
        <v>2</v>
      </c>
      <c r="J74" s="450"/>
      <c r="K74" s="450"/>
      <c r="L74" s="450"/>
      <c r="M74" s="450"/>
      <c r="N74" s="450"/>
      <c r="O74" s="438"/>
      <c r="P74" s="439"/>
      <c r="Q74" s="439"/>
      <c r="R74" s="440"/>
      <c r="S74" s="99"/>
    </row>
    <row r="75" spans="1:19" ht="20.100000000000001" customHeight="1" x14ac:dyDescent="0.2">
      <c r="A75" s="173">
        <v>3</v>
      </c>
      <c r="B75" s="450"/>
      <c r="C75" s="450"/>
      <c r="D75" s="450"/>
      <c r="E75" s="436"/>
      <c r="F75" s="436"/>
      <c r="G75" s="99"/>
      <c r="H75" s="97"/>
      <c r="I75" s="173">
        <v>3</v>
      </c>
      <c r="J75" s="450"/>
      <c r="K75" s="450"/>
      <c r="L75" s="450"/>
      <c r="M75" s="450"/>
      <c r="N75" s="450"/>
      <c r="O75" s="438"/>
      <c r="P75" s="439"/>
      <c r="Q75" s="439"/>
      <c r="R75" s="440"/>
      <c r="S75" s="99"/>
    </row>
    <row r="76" spans="1:19" ht="20.100000000000001" customHeight="1" x14ac:dyDescent="0.2">
      <c r="A76" s="173">
        <v>4</v>
      </c>
      <c r="B76" s="450"/>
      <c r="C76" s="450"/>
      <c r="D76" s="450"/>
      <c r="E76" s="436"/>
      <c r="F76" s="436"/>
      <c r="G76" s="99"/>
      <c r="H76" s="97"/>
      <c r="I76" s="173">
        <v>4</v>
      </c>
      <c r="J76" s="450"/>
      <c r="K76" s="450"/>
      <c r="L76" s="450"/>
      <c r="M76" s="450"/>
      <c r="N76" s="450"/>
      <c r="O76" s="438"/>
      <c r="P76" s="439"/>
      <c r="Q76" s="439"/>
      <c r="R76" s="440"/>
      <c r="S76" s="99"/>
    </row>
    <row r="77" spans="1:19" ht="20.100000000000001" customHeight="1" thickBot="1" x14ac:dyDescent="0.25">
      <c r="A77" s="170">
        <v>5</v>
      </c>
      <c r="B77" s="450"/>
      <c r="C77" s="450"/>
      <c r="D77" s="450"/>
      <c r="E77" s="437"/>
      <c r="F77" s="437"/>
      <c r="G77" s="95"/>
      <c r="H77" s="97"/>
      <c r="I77" s="170">
        <v>5</v>
      </c>
      <c r="J77" s="450"/>
      <c r="K77" s="450"/>
      <c r="L77" s="450"/>
      <c r="M77" s="450"/>
      <c r="N77" s="450"/>
      <c r="O77" s="441"/>
      <c r="P77" s="442"/>
      <c r="Q77" s="442"/>
      <c r="R77" s="443"/>
      <c r="S77" s="95"/>
    </row>
    <row r="78" spans="1:19" ht="13.5" thickBot="1" x14ac:dyDescent="0.25">
      <c r="A78" s="455" t="s">
        <v>226</v>
      </c>
      <c r="B78" s="456"/>
      <c r="C78" s="456"/>
      <c r="D78" s="456"/>
      <c r="E78" s="456"/>
      <c r="F78" s="456"/>
      <c r="G78" s="211">
        <f>+SUM(G73:G77)</f>
        <v>0</v>
      </c>
      <c r="H78" s="97"/>
      <c r="I78" s="455" t="s">
        <v>189</v>
      </c>
      <c r="J78" s="456"/>
      <c r="K78" s="456"/>
      <c r="L78" s="456"/>
      <c r="M78" s="456"/>
      <c r="N78" s="456"/>
      <c r="O78" s="456"/>
      <c r="P78" s="456"/>
      <c r="Q78" s="456"/>
      <c r="R78" s="457"/>
      <c r="S78" s="96">
        <f>IF(SUM(S73:S77)&gt;45,45,SUM(S73:S77))</f>
        <v>0</v>
      </c>
    </row>
    <row r="79" spans="1:19" ht="13.5" thickBot="1" x14ac:dyDescent="0.25">
      <c r="A79" s="97"/>
      <c r="B79" s="97"/>
      <c r="C79" s="97"/>
      <c r="D79" s="171"/>
      <c r="E79" s="97"/>
      <c r="F79" s="97"/>
      <c r="G79" s="97"/>
      <c r="H79" s="97"/>
      <c r="I79" s="97"/>
      <c r="J79" s="97"/>
      <c r="K79" s="97"/>
      <c r="L79" s="97"/>
      <c r="M79" s="97"/>
      <c r="N79" s="97"/>
      <c r="O79" s="97"/>
      <c r="P79" s="97"/>
      <c r="Q79" s="97"/>
      <c r="R79" s="97"/>
      <c r="S79" s="97"/>
    </row>
    <row r="80" spans="1:19" ht="13.5" thickBot="1" x14ac:dyDescent="0.25">
      <c r="A80" s="447" t="s">
        <v>14</v>
      </c>
      <c r="B80" s="448"/>
      <c r="C80" s="448"/>
      <c r="D80" s="448"/>
      <c r="E80" s="448"/>
      <c r="F80" s="448"/>
      <c r="G80" s="449"/>
      <c r="H80" s="97"/>
      <c r="I80" s="402" t="s">
        <v>30</v>
      </c>
      <c r="J80" s="403"/>
      <c r="K80" s="403"/>
      <c r="L80" s="403"/>
      <c r="M80" s="403"/>
      <c r="N80" s="403"/>
      <c r="O80" s="403"/>
      <c r="P80" s="403"/>
      <c r="Q80" s="403"/>
      <c r="R80" s="403"/>
      <c r="S80" s="404"/>
    </row>
    <row r="81" spans="1:19" ht="13.5" thickBot="1" x14ac:dyDescent="0.25">
      <c r="A81" s="204" t="s">
        <v>25</v>
      </c>
      <c r="B81" s="401" t="s">
        <v>151</v>
      </c>
      <c r="C81" s="479"/>
      <c r="D81" s="479"/>
      <c r="E81" s="479"/>
      <c r="F81" s="480"/>
      <c r="G81" s="210" t="s">
        <v>155</v>
      </c>
      <c r="H81" s="97"/>
      <c r="I81" s="92" t="s">
        <v>25</v>
      </c>
      <c r="J81" s="400" t="s">
        <v>233</v>
      </c>
      <c r="K81" s="396"/>
      <c r="L81" s="396"/>
      <c r="M81" s="396"/>
      <c r="N81" s="444"/>
      <c r="O81" s="451" t="s">
        <v>234</v>
      </c>
      <c r="P81" s="452"/>
      <c r="Q81" s="452"/>
      <c r="R81" s="453"/>
      <c r="S81" s="92" t="s">
        <v>159</v>
      </c>
    </row>
    <row r="82" spans="1:19" ht="21.95" customHeight="1" x14ac:dyDescent="0.2">
      <c r="A82" s="172">
        <v>1</v>
      </c>
      <c r="B82" s="481"/>
      <c r="C82" s="482"/>
      <c r="D82" s="482"/>
      <c r="E82" s="482"/>
      <c r="F82" s="483"/>
      <c r="G82" s="98"/>
      <c r="H82" s="97"/>
      <c r="I82" s="172">
        <v>1</v>
      </c>
      <c r="J82" s="450"/>
      <c r="K82" s="450"/>
      <c r="L82" s="450"/>
      <c r="M82" s="450"/>
      <c r="N82" s="450"/>
      <c r="O82" s="473"/>
      <c r="P82" s="474"/>
      <c r="Q82" s="474"/>
      <c r="R82" s="475"/>
      <c r="S82" s="98"/>
    </row>
    <row r="83" spans="1:19" ht="21.95" customHeight="1" thickBot="1" x14ac:dyDescent="0.25">
      <c r="A83" s="173">
        <v>2</v>
      </c>
      <c r="B83" s="484"/>
      <c r="C83" s="485"/>
      <c r="D83" s="485"/>
      <c r="E83" s="485"/>
      <c r="F83" s="486"/>
      <c r="G83" s="99"/>
      <c r="H83" s="97"/>
      <c r="I83" s="173">
        <v>2</v>
      </c>
      <c r="J83" s="478"/>
      <c r="K83" s="478"/>
      <c r="L83" s="478"/>
      <c r="M83" s="478"/>
      <c r="N83" s="478"/>
      <c r="O83" s="438"/>
      <c r="P83" s="439"/>
      <c r="Q83" s="439"/>
      <c r="R83" s="440"/>
      <c r="S83" s="99"/>
    </row>
    <row r="84" spans="1:19" ht="21.95" customHeight="1" thickBot="1" x14ac:dyDescent="0.25">
      <c r="A84" s="455" t="s">
        <v>232</v>
      </c>
      <c r="B84" s="456"/>
      <c r="C84" s="456"/>
      <c r="D84" s="456"/>
      <c r="E84" s="456"/>
      <c r="F84" s="456"/>
      <c r="G84" s="211">
        <f>SUM(G82:G83)</f>
        <v>0</v>
      </c>
      <c r="I84" s="137">
        <v>3</v>
      </c>
      <c r="J84" s="478"/>
      <c r="K84" s="478"/>
      <c r="L84" s="478"/>
      <c r="M84" s="478"/>
      <c r="N84" s="478"/>
      <c r="O84" s="438"/>
      <c r="P84" s="439"/>
      <c r="Q84" s="439"/>
      <c r="R84" s="440"/>
      <c r="S84" s="94"/>
    </row>
    <row r="85" spans="1:19" ht="21.95" customHeight="1" x14ac:dyDescent="0.2">
      <c r="A85" s="487"/>
      <c r="B85" s="487"/>
      <c r="C85" s="487"/>
      <c r="D85" s="487"/>
      <c r="E85" s="487"/>
      <c r="F85" s="487"/>
      <c r="G85" s="487"/>
      <c r="I85" s="137">
        <v>4</v>
      </c>
      <c r="J85" s="478"/>
      <c r="K85" s="478"/>
      <c r="L85" s="478"/>
      <c r="M85" s="478"/>
      <c r="N85" s="478"/>
      <c r="O85" s="438"/>
      <c r="P85" s="439"/>
      <c r="Q85" s="439"/>
      <c r="R85" s="440"/>
      <c r="S85" s="94"/>
    </row>
    <row r="86" spans="1:19" ht="21.95" customHeight="1" x14ac:dyDescent="0.2">
      <c r="A86" s="488"/>
      <c r="B86" s="488"/>
      <c r="C86" s="488"/>
      <c r="D86" s="488"/>
      <c r="E86" s="488"/>
      <c r="F86" s="488"/>
      <c r="G86" s="488"/>
      <c r="I86" s="174">
        <v>5</v>
      </c>
      <c r="J86" s="498"/>
      <c r="K86" s="498"/>
      <c r="L86" s="498"/>
      <c r="M86" s="498"/>
      <c r="N86" s="498"/>
      <c r="O86" s="441"/>
      <c r="P86" s="442"/>
      <c r="Q86" s="442"/>
      <c r="R86" s="443"/>
      <c r="S86" s="101"/>
    </row>
    <row r="87" spans="1:19" ht="21.95" customHeight="1" x14ac:dyDescent="0.2">
      <c r="A87" s="488"/>
      <c r="B87" s="488"/>
      <c r="C87" s="488"/>
      <c r="D87" s="488"/>
      <c r="E87" s="488"/>
      <c r="F87" s="488"/>
      <c r="G87" s="488"/>
      <c r="I87" s="174">
        <v>6</v>
      </c>
      <c r="J87" s="498"/>
      <c r="K87" s="498"/>
      <c r="L87" s="498"/>
      <c r="M87" s="498"/>
      <c r="N87" s="498"/>
      <c r="O87" s="441"/>
      <c r="P87" s="442"/>
      <c r="Q87" s="442"/>
      <c r="R87" s="443"/>
      <c r="S87" s="101"/>
    </row>
    <row r="88" spans="1:19" ht="21.95" customHeight="1" thickBot="1" x14ac:dyDescent="0.25">
      <c r="A88" s="488"/>
      <c r="B88" s="488"/>
      <c r="C88" s="488"/>
      <c r="D88" s="488"/>
      <c r="E88" s="488"/>
      <c r="F88" s="488"/>
      <c r="G88" s="488"/>
      <c r="I88" s="174">
        <v>7</v>
      </c>
      <c r="J88" s="498"/>
      <c r="K88" s="498"/>
      <c r="L88" s="498"/>
      <c r="M88" s="498"/>
      <c r="N88" s="498"/>
      <c r="O88" s="441"/>
      <c r="P88" s="442"/>
      <c r="Q88" s="442"/>
      <c r="R88" s="443"/>
      <c r="S88" s="101"/>
    </row>
    <row r="89" spans="1:19" ht="13.5" thickBot="1" x14ac:dyDescent="0.25">
      <c r="A89" s="488"/>
      <c r="B89" s="488"/>
      <c r="C89" s="488"/>
      <c r="D89" s="488"/>
      <c r="E89" s="488"/>
      <c r="F89" s="488"/>
      <c r="G89" s="488"/>
      <c r="I89" s="499" t="s">
        <v>235</v>
      </c>
      <c r="J89" s="500"/>
      <c r="K89" s="500"/>
      <c r="L89" s="500"/>
      <c r="M89" s="500"/>
      <c r="N89" s="500"/>
      <c r="O89" s="500"/>
      <c r="P89" s="500"/>
      <c r="Q89" s="500"/>
      <c r="R89" s="501"/>
      <c r="S89" s="96">
        <f>SUM(S82:S88)</f>
        <v>0</v>
      </c>
    </row>
    <row r="90" spans="1:19" ht="13.5" thickBot="1" x14ac:dyDescent="0.25">
      <c r="A90" s="488"/>
      <c r="B90" s="488"/>
      <c r="C90" s="488"/>
      <c r="D90" s="488"/>
      <c r="E90" s="488"/>
      <c r="F90" s="488"/>
      <c r="G90" s="488"/>
      <c r="H90" s="102"/>
      <c r="I90" s="102"/>
      <c r="J90" s="102"/>
      <c r="K90" s="102"/>
      <c r="L90" s="102"/>
      <c r="M90" s="102"/>
    </row>
    <row r="91" spans="1:19" x14ac:dyDescent="0.2">
      <c r="A91" s="102"/>
      <c r="B91" s="497" t="s">
        <v>236</v>
      </c>
      <c r="C91" s="497"/>
      <c r="D91" s="497"/>
      <c r="E91" s="502" t="s">
        <v>237</v>
      </c>
      <c r="F91" s="502"/>
      <c r="G91" s="502"/>
      <c r="H91" s="102"/>
      <c r="I91" s="102"/>
      <c r="J91" s="102"/>
      <c r="K91" s="102"/>
      <c r="L91" s="102"/>
      <c r="M91" s="102"/>
      <c r="N91" s="489" t="s">
        <v>21</v>
      </c>
      <c r="O91" s="490"/>
      <c r="P91" s="490"/>
      <c r="Q91" s="490"/>
      <c r="R91" s="493">
        <f>+M35+G45+S45+G54+S54+G60+S60+G69+S69+G78+S78+G84+S89</f>
        <v>0</v>
      </c>
      <c r="S91" s="494"/>
    </row>
    <row r="92" spans="1:19" ht="13.5" thickBot="1" x14ac:dyDescent="0.25">
      <c r="A92" s="102"/>
      <c r="B92" s="102"/>
      <c r="C92" s="102"/>
      <c r="D92" s="175"/>
      <c r="E92" s="102"/>
      <c r="F92" s="102"/>
      <c r="G92" s="102"/>
      <c r="H92" s="102"/>
      <c r="I92" s="102"/>
      <c r="J92" s="102"/>
      <c r="K92" s="102"/>
      <c r="L92" s="102"/>
      <c r="M92" s="102"/>
      <c r="N92" s="491"/>
      <c r="O92" s="492"/>
      <c r="P92" s="492"/>
      <c r="Q92" s="492"/>
      <c r="R92" s="495"/>
      <c r="S92" s="496"/>
    </row>
    <row r="93" spans="1:19" x14ac:dyDescent="0.2">
      <c r="A93" s="102"/>
      <c r="B93" s="212" t="s">
        <v>279</v>
      </c>
      <c r="C93" s="102"/>
      <c r="D93" s="175"/>
      <c r="E93" s="102"/>
      <c r="F93" s="102"/>
      <c r="G93" s="102"/>
      <c r="H93" s="102"/>
      <c r="I93" s="102"/>
      <c r="J93" s="102"/>
      <c r="K93" s="102"/>
      <c r="L93" s="102"/>
      <c r="M93" s="102"/>
      <c r="N93" s="102"/>
      <c r="O93" s="102"/>
      <c r="P93" s="102"/>
      <c r="Q93" s="102"/>
      <c r="R93" s="102"/>
      <c r="S93" s="102"/>
    </row>
    <row r="97" spans="5:5" x14ac:dyDescent="0.2">
      <c r="E97" s="176"/>
    </row>
  </sheetData>
  <sheetProtection algorithmName="SHA-512" hashValue="sWz3/ctMFBA3rpw+cHZRyob8Eh+qxiU56mhg4GxGFIMyd4jIiA7jOmheDuAVWrAulE6WgubHKzTe/xt7kV7vhA==" saltValue="1WpnHCm/V/qZRzMaAr6WlA==" spinCount="100000" sheet="1" objects="1" scenarios="1"/>
  <mergeCells count="197">
    <mergeCell ref="A1:S1"/>
    <mergeCell ref="A2:S2"/>
    <mergeCell ref="A3:N3"/>
    <mergeCell ref="O3:P3"/>
    <mergeCell ref="Q3:R3"/>
    <mergeCell ref="A5:C5"/>
    <mergeCell ref="D5:G5"/>
    <mergeCell ref="J5:M5"/>
    <mergeCell ref="N5:R5"/>
    <mergeCell ref="A11:C11"/>
    <mergeCell ref="D11:G11"/>
    <mergeCell ref="J11:M11"/>
    <mergeCell ref="N11:R11"/>
    <mergeCell ref="A13:S13"/>
    <mergeCell ref="A16:E16"/>
    <mergeCell ref="G16:K16"/>
    <mergeCell ref="A7:C7"/>
    <mergeCell ref="D7:G7"/>
    <mergeCell ref="J7:M7"/>
    <mergeCell ref="N7:R7"/>
    <mergeCell ref="A9:C9"/>
    <mergeCell ref="D9:G9"/>
    <mergeCell ref="J9:M9"/>
    <mergeCell ref="N9:R9"/>
    <mergeCell ref="J18:J19"/>
    <mergeCell ref="K18:M18"/>
    <mergeCell ref="N18:S18"/>
    <mergeCell ref="A28:J28"/>
    <mergeCell ref="A29:J29"/>
    <mergeCell ref="A30:J30"/>
    <mergeCell ref="A18:A19"/>
    <mergeCell ref="B18:B19"/>
    <mergeCell ref="C18:C19"/>
    <mergeCell ref="D18:G18"/>
    <mergeCell ref="H18:H19"/>
    <mergeCell ref="I18:I19"/>
    <mergeCell ref="B39:D39"/>
    <mergeCell ref="E39:F39"/>
    <mergeCell ref="J39:N39"/>
    <mergeCell ref="O39:R39"/>
    <mergeCell ref="B40:D40"/>
    <mergeCell ref="E40:F40"/>
    <mergeCell ref="J40:N40"/>
    <mergeCell ref="O40:R40"/>
    <mergeCell ref="G33:N33"/>
    <mergeCell ref="G34:L34"/>
    <mergeCell ref="M34:N34"/>
    <mergeCell ref="G35:L35"/>
    <mergeCell ref="M35:N35"/>
    <mergeCell ref="A38:G38"/>
    <mergeCell ref="I38:S38"/>
    <mergeCell ref="B43:D43"/>
    <mergeCell ref="E43:F43"/>
    <mergeCell ref="J43:N43"/>
    <mergeCell ref="O43:R43"/>
    <mergeCell ref="B44:D44"/>
    <mergeCell ref="E44:F44"/>
    <mergeCell ref="J44:N44"/>
    <mergeCell ref="O44:R44"/>
    <mergeCell ref="B41:D41"/>
    <mergeCell ref="E41:F41"/>
    <mergeCell ref="J41:N41"/>
    <mergeCell ref="O41:R41"/>
    <mergeCell ref="B42:D42"/>
    <mergeCell ref="E42:F42"/>
    <mergeCell ref="J42:N42"/>
    <mergeCell ref="O42:R42"/>
    <mergeCell ref="B49:D49"/>
    <mergeCell ref="E49:F49"/>
    <mergeCell ref="J49:N49"/>
    <mergeCell ref="O49:R49"/>
    <mergeCell ref="B50:D50"/>
    <mergeCell ref="E50:F50"/>
    <mergeCell ref="J50:N50"/>
    <mergeCell ref="O50:R50"/>
    <mergeCell ref="A45:F45"/>
    <mergeCell ref="I45:R45"/>
    <mergeCell ref="A47:G47"/>
    <mergeCell ref="I47:S47"/>
    <mergeCell ref="B48:D48"/>
    <mergeCell ref="E48:F48"/>
    <mergeCell ref="J48:N48"/>
    <mergeCell ref="O48:R48"/>
    <mergeCell ref="B53:D53"/>
    <mergeCell ref="E53:F53"/>
    <mergeCell ref="J53:N53"/>
    <mergeCell ref="O53:R53"/>
    <mergeCell ref="A54:F54"/>
    <mergeCell ref="I54:R54"/>
    <mergeCell ref="B51:D51"/>
    <mergeCell ref="E51:F51"/>
    <mergeCell ref="J51:N51"/>
    <mergeCell ref="O51:R51"/>
    <mergeCell ref="B52:D52"/>
    <mergeCell ref="E52:F52"/>
    <mergeCell ref="J52:N52"/>
    <mergeCell ref="O52:R52"/>
    <mergeCell ref="B58:D58"/>
    <mergeCell ref="E58:F58"/>
    <mergeCell ref="J58:N58"/>
    <mergeCell ref="O58:R58"/>
    <mergeCell ref="B59:D59"/>
    <mergeCell ref="E59:F59"/>
    <mergeCell ref="J59:N59"/>
    <mergeCell ref="O59:R59"/>
    <mergeCell ref="A56:G56"/>
    <mergeCell ref="I56:S56"/>
    <mergeCell ref="B57:D57"/>
    <mergeCell ref="E57:F57"/>
    <mergeCell ref="J57:N57"/>
    <mergeCell ref="O57:R57"/>
    <mergeCell ref="B64:D64"/>
    <mergeCell ref="E64:F64"/>
    <mergeCell ref="J64:N64"/>
    <mergeCell ref="O64:R64"/>
    <mergeCell ref="B65:D65"/>
    <mergeCell ref="E65:F65"/>
    <mergeCell ref="J65:N65"/>
    <mergeCell ref="O65:R65"/>
    <mergeCell ref="A60:F60"/>
    <mergeCell ref="I60:R60"/>
    <mergeCell ref="A62:G62"/>
    <mergeCell ref="I62:S62"/>
    <mergeCell ref="B63:D63"/>
    <mergeCell ref="E63:F63"/>
    <mergeCell ref="J63:N63"/>
    <mergeCell ref="O63:R63"/>
    <mergeCell ref="B68:D68"/>
    <mergeCell ref="E68:F68"/>
    <mergeCell ref="J68:N68"/>
    <mergeCell ref="O68:R68"/>
    <mergeCell ref="A69:F69"/>
    <mergeCell ref="I69:R69"/>
    <mergeCell ref="B66:D66"/>
    <mergeCell ref="E66:F66"/>
    <mergeCell ref="J66:N66"/>
    <mergeCell ref="O66:R66"/>
    <mergeCell ref="B67:D67"/>
    <mergeCell ref="E67:F67"/>
    <mergeCell ref="J67:N67"/>
    <mergeCell ref="O67:R67"/>
    <mergeCell ref="B73:D73"/>
    <mergeCell ref="E73:F73"/>
    <mergeCell ref="J73:N73"/>
    <mergeCell ref="O73:R73"/>
    <mergeCell ref="B74:D74"/>
    <mergeCell ref="E74:F74"/>
    <mergeCell ref="J74:N74"/>
    <mergeCell ref="O74:R74"/>
    <mergeCell ref="A71:G71"/>
    <mergeCell ref="I71:S71"/>
    <mergeCell ref="B72:D72"/>
    <mergeCell ref="E72:F72"/>
    <mergeCell ref="J72:N72"/>
    <mergeCell ref="O72:R72"/>
    <mergeCell ref="B77:D77"/>
    <mergeCell ref="E77:F77"/>
    <mergeCell ref="J77:N77"/>
    <mergeCell ref="O77:R77"/>
    <mergeCell ref="A78:F78"/>
    <mergeCell ref="I78:R78"/>
    <mergeCell ref="B75:D75"/>
    <mergeCell ref="E75:F75"/>
    <mergeCell ref="J75:N75"/>
    <mergeCell ref="O75:R75"/>
    <mergeCell ref="B76:D76"/>
    <mergeCell ref="E76:F76"/>
    <mergeCell ref="J76:N76"/>
    <mergeCell ref="O76:R76"/>
    <mergeCell ref="B83:F83"/>
    <mergeCell ref="J83:N83"/>
    <mergeCell ref="O83:R83"/>
    <mergeCell ref="A84:F84"/>
    <mergeCell ref="J84:N84"/>
    <mergeCell ref="O84:R84"/>
    <mergeCell ref="A80:G80"/>
    <mergeCell ref="I80:S80"/>
    <mergeCell ref="B81:F81"/>
    <mergeCell ref="J81:N81"/>
    <mergeCell ref="O81:R81"/>
    <mergeCell ref="B82:F82"/>
    <mergeCell ref="J82:N82"/>
    <mergeCell ref="O82:R82"/>
    <mergeCell ref="B91:D91"/>
    <mergeCell ref="E91:G91"/>
    <mergeCell ref="N91:Q92"/>
    <mergeCell ref="R91:S92"/>
    <mergeCell ref="A85:G90"/>
    <mergeCell ref="J85:N85"/>
    <mergeCell ref="O85:R85"/>
    <mergeCell ref="J86:N86"/>
    <mergeCell ref="O86:R86"/>
    <mergeCell ref="J87:N87"/>
    <mergeCell ref="O87:R87"/>
    <mergeCell ref="J88:N88"/>
    <mergeCell ref="O88:R88"/>
    <mergeCell ref="I89:R89"/>
  </mergeCells>
  <dataValidations count="6">
    <dataValidation type="decimal" allowBlank="1" showInputMessage="1" showErrorMessage="1" errorTitle="Error" error="Solo se permiten datos númericos" sqref="J20:J27">
      <formula1>0</formula1>
      <formula2>100</formula2>
    </dataValidation>
    <dataValidation type="decimal" allowBlank="1" showInputMessage="1" showErrorMessage="1" errorTitle="Error" error="Solo se permiten datos numericos" sqref="K20:L20">
      <formula1>0</formula1>
      <formula2>100</formula2>
    </dataValidation>
    <dataValidation type="decimal" allowBlank="1" showInputMessage="1" showErrorMessage="1" errorTitle="Error" error="Solo se permiten datos numericos." sqref="M20">
      <formula1>0</formula1>
      <formula2>100</formula2>
    </dataValidation>
    <dataValidation allowBlank="1" showInputMessage="1" showErrorMessage="1" errorTitle="Error" error="Seleccione un Item de la lista" sqref="B82"/>
    <dataValidation allowBlank="1" showInputMessage="1" showErrorMessage="1" errorTitle="Error" error="Seleccione una opción del listado" sqref="J82:N82"/>
    <dataValidation allowBlank="1" showInputMessage="1" showErrorMessage="1" errorTitle="Error" error="Seleccione el nivel educativo._x000a_Límite:_x000a_Pregrado[20 Horas]_x000a_Posgrado[30 Horas]" sqref="G64"/>
  </dataValidations>
  <pageMargins left="0.3" right="0.25" top="0.75" bottom="0.25" header="0.3" footer="0.3"/>
  <pageSetup paperSize="14" scale="66" orientation="landscape" r:id="rId1"/>
  <rowBreaks count="1" manualBreakCount="1">
    <brk id="55" max="16383" man="1"/>
  </rowBreaks>
  <drawing r:id="rId2"/>
  <extLst>
    <ext xmlns:x14="http://schemas.microsoft.com/office/spreadsheetml/2009/9/main" uri="{CCE6A557-97BC-4b89-ADB6-D9C93CAAB3DF}">
      <x14:dataValidations xmlns:xm="http://schemas.microsoft.com/office/excel/2006/main" count="18">
        <x14:dataValidation type="list" showInputMessage="1" showErrorMessage="1" errorTitle="Error" error="Seleccione un valor de la lista desplegable">
          <x14:formula1>
            <xm:f>INFORMACION!$A$2:$A$3</xm:f>
          </x14:formula1>
          <xm:sqref>B20:B26</xm:sqref>
        </x14:dataValidation>
        <x14:dataValidation type="list" showInputMessage="1" showErrorMessage="1">
          <x14:formula1>
            <xm:f>INFORMACION!$B$2:$B$3</xm:f>
          </x14:formula1>
          <xm:sqref>C20:C26</xm:sqref>
        </x14:dataValidation>
        <x14:dataValidation type="list" showInputMessage="1" showErrorMessage="1">
          <x14:formula1>
            <xm:f>INFORMACION!$C$2:$C$23</xm:f>
          </x14:formula1>
          <xm:sqref>I20:I27</xm:sqref>
        </x14:dataValidation>
        <x14:dataValidation type="list" showInputMessage="1" showErrorMessage="1" errorTitle="Error" error="Seleccione una opción de la lista desplegable">
          <x14:formula1>
            <xm:f>INFORMACION!$D$2:$D$7</xm:f>
          </x14:formula1>
          <xm:sqref>G20:G26</xm:sqref>
        </x14:dataValidation>
        <x14:dataValidation type="list" allowBlank="1" showInputMessage="1" showErrorMessage="1" errorTitle="Error" error="Seleccione el tipo de vinculación del listado">
          <x14:formula1>
            <xm:f>INFORMACION!$F$3:$F$4</xm:f>
          </x14:formula1>
          <xm:sqref>D9:G9</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una opción del listado">
          <x14:formula1>
            <xm:f>INFORMACION!$T$2:$T$4</xm:f>
          </x14:formula1>
          <xm:sqref>E17 G16</xm:sqref>
        </x14:dataValidation>
        <x14:dataValidation type="list" allowBlank="1" showInputMessage="1" showErrorMessage="1" errorTitle="Error" error="Seleccione un Item de la lista">
          <x14:formula1>
            <xm:f>INFORMACION!$W$2:$W$14</xm:f>
          </x14:formula1>
          <xm:sqref>B49:D53</xm:sqref>
        </x14:dataValidation>
        <x14:dataValidation type="list" allowBlank="1" showInputMessage="1" showErrorMessage="1" errorTitle="Error" error="Seleccione una opción del listado">
          <x14:formula1>
            <xm:f>INFORMACION!$X$2:$X$5</xm:f>
          </x14:formula1>
          <xm:sqref>J49:N53</xm:sqref>
        </x14:dataValidation>
        <x14:dataValidation type="list" allowBlank="1" showInputMessage="1" showErrorMessage="1" errorTitle="Error" error="Seleccione un Item de la lista">
          <x14:formula1>
            <xm:f>INFORMACION!$A$2:$A$3</xm:f>
          </x14:formula1>
          <xm:sqref>B64:D68</xm:sqref>
        </x14:dataValidation>
        <x14:dataValidation type="list" allowBlank="1" showInputMessage="1" showErrorMessage="1" errorTitle="Error" error="Seleccione una opción del listado">
          <x14:formula1>
            <xm:f>INFORMACION!$Y$2:$Y$4</xm:f>
          </x14:formula1>
          <xm:sqref>J64:N68</xm:sqref>
        </x14:dataValidation>
        <x14:dataValidation type="list" allowBlank="1" showInputMessage="1" showErrorMessage="1" errorTitle="Error" error="Seleccione un Item de la lista">
          <x14:formula1>
            <xm:f>INFORMACION!$Z$2:$Z$9</xm:f>
          </x14:formula1>
          <xm:sqref>B58:D59</xm:sqref>
        </x14:dataValidation>
        <x14:dataValidation type="list" allowBlank="1" showInputMessage="1" showErrorMessage="1" errorTitle="Error" error="Seleccione una opción del listado">
          <x14:formula1>
            <xm:f>INFORMACION!$AB$2:$AB$12</xm:f>
          </x14:formula1>
          <xm:sqref>J58:N59</xm:sqref>
        </x14:dataValidation>
        <x14:dataValidation type="list" allowBlank="1" showInputMessage="1" showErrorMessage="1" errorTitle="Error" error="Seleccione un Item de la lista">
          <x14:formula1>
            <xm:f>INFORMACION!$AC$2:$AC$8</xm:f>
          </x14:formula1>
          <xm:sqref>B73:D77</xm:sqref>
        </x14:dataValidation>
        <x14:dataValidation type="list" allowBlank="1" showInputMessage="1" showErrorMessage="1" errorTitle="Error" error="Seleccione una opción del listado">
          <x14:formula1>
            <xm:f>INFORMACION!$AD$2:$AD$5</xm:f>
          </x14:formula1>
          <xm:sqref>J73:N77</xm:sqref>
        </x14:dataValidation>
        <x14:dataValidation type="list" allowBlank="1" showInputMessage="1" showErrorMessage="1" errorTitle="Error" error="Seleccione una opción de la lista">
          <x14:formula1>
            <xm:f>INFORMACION!$AE$2:$AE$5</xm:f>
          </x14:formula1>
          <xm:sqref>B40:D44</xm:sqref>
        </x14:dataValidation>
        <x14:dataValidation type="list" allowBlank="1" showInputMessage="1" showErrorMessage="1" errorTitle="Error" error="Seleccione una opción de la lista">
          <x14:formula1>
            <xm:f>INFORMACION!$AF$2:$AF$3</xm:f>
          </x14:formula1>
          <xm:sqref>J40:N44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97"/>
  <sheetViews>
    <sheetView zoomScale="90" zoomScaleNormal="90" workbookViewId="0">
      <selection activeCell="H23" sqref="H23:J23"/>
    </sheetView>
  </sheetViews>
  <sheetFormatPr baseColWidth="10" defaultColWidth="11.42578125" defaultRowHeight="12.75" x14ac:dyDescent="0.2"/>
  <cols>
    <col min="1" max="1" width="3.7109375" style="91" bestFit="1" customWidth="1"/>
    <col min="2" max="2" width="10" style="91" customWidth="1"/>
    <col min="3" max="3" width="9.5703125" style="91" customWidth="1"/>
    <col min="4" max="4" width="10.5703125" style="166" customWidth="1"/>
    <col min="5" max="5" width="54" style="91" customWidth="1"/>
    <col min="6" max="6" width="3.7109375" style="91" customWidth="1"/>
    <col min="7" max="7" width="26.28515625" style="91" customWidth="1"/>
    <col min="8" max="9" width="3.7109375" style="91" customWidth="1"/>
    <col min="10" max="10" width="5.5703125" style="91" bestFit="1" customWidth="1"/>
    <col min="11" max="11" width="6" style="91" bestFit="1" customWidth="1"/>
    <col min="12" max="13" width="6" style="91" customWidth="1"/>
    <col min="14" max="18" width="9.28515625" style="91" customWidth="1"/>
    <col min="19" max="19" width="10" style="91" customWidth="1"/>
    <col min="20" max="16384" width="11.42578125" style="91"/>
  </cols>
  <sheetData>
    <row r="1" spans="1:19" x14ac:dyDescent="0.2">
      <c r="A1" s="408" t="s">
        <v>24</v>
      </c>
      <c r="B1" s="409"/>
      <c r="C1" s="409"/>
      <c r="D1" s="409"/>
      <c r="E1" s="409"/>
      <c r="F1" s="409"/>
      <c r="G1" s="409"/>
      <c r="H1" s="409"/>
      <c r="I1" s="409"/>
      <c r="J1" s="409"/>
      <c r="K1" s="409"/>
      <c r="L1" s="409"/>
      <c r="M1" s="409"/>
      <c r="N1" s="409"/>
      <c r="O1" s="409"/>
      <c r="P1" s="409"/>
      <c r="Q1" s="409"/>
      <c r="R1" s="409"/>
      <c r="S1" s="410"/>
    </row>
    <row r="2" spans="1:19" ht="13.5" thickBot="1" x14ac:dyDescent="0.25">
      <c r="A2" s="377" t="s">
        <v>278</v>
      </c>
      <c r="B2" s="378"/>
      <c r="C2" s="378"/>
      <c r="D2" s="378"/>
      <c r="E2" s="378"/>
      <c r="F2" s="378"/>
      <c r="G2" s="378"/>
      <c r="H2" s="378"/>
      <c r="I2" s="378"/>
      <c r="J2" s="378"/>
      <c r="K2" s="378"/>
      <c r="L2" s="378"/>
      <c r="M2" s="378"/>
      <c r="N2" s="378"/>
      <c r="O2" s="378"/>
      <c r="P2" s="378"/>
      <c r="Q2" s="378"/>
      <c r="R2" s="378"/>
      <c r="S2" s="411"/>
    </row>
    <row r="3" spans="1:19" ht="13.5" thickBot="1" x14ac:dyDescent="0.25">
      <c r="A3" s="377" t="s">
        <v>153</v>
      </c>
      <c r="B3" s="378"/>
      <c r="C3" s="378"/>
      <c r="D3" s="378"/>
      <c r="E3" s="378"/>
      <c r="F3" s="378"/>
      <c r="G3" s="378"/>
      <c r="H3" s="378"/>
      <c r="I3" s="378"/>
      <c r="J3" s="378"/>
      <c r="K3" s="378"/>
      <c r="L3" s="378"/>
      <c r="M3" s="378"/>
      <c r="N3" s="378"/>
      <c r="O3" s="378" t="s">
        <v>0</v>
      </c>
      <c r="P3" s="411"/>
      <c r="Q3" s="434">
        <f>'RESUMEN-DPTO'!AK8</f>
        <v>0</v>
      </c>
      <c r="R3" s="435"/>
      <c r="S3" s="80"/>
    </row>
    <row r="4" spans="1:19" ht="13.5" thickBot="1" x14ac:dyDescent="0.25">
      <c r="A4" s="115"/>
      <c r="B4" s="103"/>
      <c r="C4" s="103"/>
      <c r="D4" s="116"/>
      <c r="E4" s="103"/>
      <c r="F4" s="103"/>
      <c r="G4" s="103"/>
      <c r="H4" s="103"/>
      <c r="I4" s="103"/>
      <c r="J4" s="103"/>
      <c r="K4" s="103"/>
      <c r="L4" s="103"/>
      <c r="M4" s="103"/>
      <c r="N4" s="103"/>
      <c r="O4" s="103"/>
      <c r="P4" s="103"/>
      <c r="Q4" s="103"/>
      <c r="R4" s="103"/>
      <c r="S4" s="80"/>
    </row>
    <row r="5" spans="1:19" ht="13.5" thickBot="1" x14ac:dyDescent="0.25">
      <c r="A5" s="377" t="s">
        <v>56</v>
      </c>
      <c r="B5" s="378"/>
      <c r="C5" s="378"/>
      <c r="D5" s="379">
        <f>'RESUMEN-DPTO'!D8:O8</f>
        <v>0</v>
      </c>
      <c r="E5" s="380"/>
      <c r="F5" s="380"/>
      <c r="G5" s="381"/>
      <c r="H5" s="103"/>
      <c r="I5" s="103"/>
      <c r="J5" s="386" t="s">
        <v>28</v>
      </c>
      <c r="K5" s="386"/>
      <c r="L5" s="386"/>
      <c r="M5" s="386"/>
      <c r="N5" s="379">
        <f>'RESUMEN-DPTO'!T8</f>
        <v>0</v>
      </c>
      <c r="O5" s="387"/>
      <c r="P5" s="387"/>
      <c r="Q5" s="387"/>
      <c r="R5" s="388"/>
      <c r="S5" s="80"/>
    </row>
    <row r="6" spans="1:19" ht="3" customHeight="1" thickBot="1" x14ac:dyDescent="0.25">
      <c r="A6" s="117"/>
      <c r="B6" s="118"/>
      <c r="C6" s="118"/>
      <c r="D6" s="116"/>
      <c r="E6" s="103"/>
      <c r="F6" s="103"/>
      <c r="G6" s="103"/>
      <c r="H6" s="103"/>
      <c r="I6" s="103"/>
      <c r="J6" s="119"/>
      <c r="K6" s="119"/>
      <c r="L6" s="119"/>
      <c r="M6" s="119"/>
      <c r="N6" s="103"/>
      <c r="O6" s="103"/>
      <c r="P6" s="103"/>
      <c r="Q6" s="103"/>
      <c r="R6" s="103"/>
      <c r="S6" s="80"/>
    </row>
    <row r="7" spans="1:19" ht="13.5" thickBot="1" x14ac:dyDescent="0.25">
      <c r="A7" s="377" t="s">
        <v>138</v>
      </c>
      <c r="B7" s="378"/>
      <c r="C7" s="378"/>
      <c r="D7" s="382"/>
      <c r="E7" s="383"/>
      <c r="F7" s="383"/>
      <c r="G7" s="384"/>
      <c r="H7" s="103"/>
      <c r="I7" s="103"/>
      <c r="J7" s="386" t="s">
        <v>55</v>
      </c>
      <c r="K7" s="386"/>
      <c r="L7" s="386"/>
      <c r="M7" s="386"/>
      <c r="N7" s="389"/>
      <c r="O7" s="390"/>
      <c r="P7" s="390"/>
      <c r="Q7" s="390"/>
      <c r="R7" s="391"/>
      <c r="S7" s="80"/>
    </row>
    <row r="8" spans="1:19" ht="2.25" customHeight="1" thickBot="1" x14ac:dyDescent="0.25">
      <c r="A8" s="117"/>
      <c r="B8" s="118"/>
      <c r="C8" s="118"/>
      <c r="D8" s="116"/>
      <c r="E8" s="103"/>
      <c r="F8" s="103"/>
      <c r="G8" s="103"/>
      <c r="H8" s="103"/>
      <c r="I8" s="103"/>
      <c r="J8" s="119"/>
      <c r="K8" s="119"/>
      <c r="L8" s="119"/>
      <c r="M8" s="119"/>
      <c r="N8" s="103"/>
      <c r="O8" s="103"/>
      <c r="P8" s="103"/>
      <c r="Q8" s="103"/>
      <c r="R8" s="103"/>
      <c r="S8" s="80"/>
    </row>
    <row r="9" spans="1:19" ht="13.5" thickBot="1" x14ac:dyDescent="0.25">
      <c r="A9" s="377" t="s">
        <v>42</v>
      </c>
      <c r="B9" s="378"/>
      <c r="C9" s="378"/>
      <c r="D9" s="385"/>
      <c r="E9" s="383"/>
      <c r="F9" s="383"/>
      <c r="G9" s="384"/>
      <c r="H9" s="103"/>
      <c r="I9" s="103"/>
      <c r="J9" s="386" t="s">
        <v>106</v>
      </c>
      <c r="K9" s="386"/>
      <c r="L9" s="386"/>
      <c r="M9" s="386"/>
      <c r="N9" s="392"/>
      <c r="O9" s="390"/>
      <c r="P9" s="390"/>
      <c r="Q9" s="390"/>
      <c r="R9" s="391"/>
      <c r="S9" s="80"/>
    </row>
    <row r="10" spans="1:19" ht="2.25" customHeight="1" thickBot="1" x14ac:dyDescent="0.25">
      <c r="A10" s="117"/>
      <c r="B10" s="118"/>
      <c r="C10" s="118"/>
      <c r="D10" s="116"/>
      <c r="E10" s="103"/>
      <c r="F10" s="103"/>
      <c r="G10" s="103"/>
      <c r="H10" s="103"/>
      <c r="I10" s="103"/>
      <c r="J10" s="118"/>
      <c r="K10" s="118"/>
      <c r="L10" s="118"/>
      <c r="M10" s="118"/>
      <c r="N10" s="103"/>
      <c r="O10" s="103"/>
      <c r="P10" s="103"/>
      <c r="Q10" s="103"/>
      <c r="R10" s="103"/>
      <c r="S10" s="80"/>
    </row>
    <row r="11" spans="1:19" ht="13.5" thickBot="1" x14ac:dyDescent="0.25">
      <c r="A11" s="377" t="s">
        <v>139</v>
      </c>
      <c r="B11" s="378"/>
      <c r="C11" s="378"/>
      <c r="D11" s="385"/>
      <c r="E11" s="383"/>
      <c r="F11" s="383"/>
      <c r="G11" s="384"/>
      <c r="H11" s="103"/>
      <c r="I11" s="103"/>
      <c r="J11" s="386" t="s">
        <v>109</v>
      </c>
      <c r="K11" s="386"/>
      <c r="L11" s="386"/>
      <c r="M11" s="386"/>
      <c r="N11" s="393"/>
      <c r="O11" s="394"/>
      <c r="P11" s="394"/>
      <c r="Q11" s="394"/>
      <c r="R11" s="395"/>
      <c r="S11" s="80"/>
    </row>
    <row r="12" spans="1:19" ht="6.75" customHeight="1" thickBot="1" x14ac:dyDescent="0.25">
      <c r="A12" s="120"/>
      <c r="B12" s="104"/>
      <c r="C12" s="104"/>
      <c r="D12" s="121"/>
      <c r="E12" s="104"/>
      <c r="F12" s="104"/>
      <c r="G12" s="104"/>
      <c r="H12" s="104"/>
      <c r="I12" s="104"/>
      <c r="J12" s="104"/>
      <c r="K12" s="104"/>
      <c r="L12" s="104"/>
      <c r="M12" s="104"/>
      <c r="N12" s="104"/>
      <c r="O12" s="104"/>
      <c r="P12" s="104"/>
      <c r="Q12" s="104"/>
      <c r="R12" s="104"/>
      <c r="S12" s="81"/>
    </row>
    <row r="13" spans="1:19" ht="13.5" thickBot="1" x14ac:dyDescent="0.25">
      <c r="A13" s="405" t="s">
        <v>26</v>
      </c>
      <c r="B13" s="406"/>
      <c r="C13" s="406"/>
      <c r="D13" s="406"/>
      <c r="E13" s="406"/>
      <c r="F13" s="406"/>
      <c r="G13" s="406"/>
      <c r="H13" s="406"/>
      <c r="I13" s="406"/>
      <c r="J13" s="406"/>
      <c r="K13" s="406"/>
      <c r="L13" s="406"/>
      <c r="M13" s="406"/>
      <c r="N13" s="406"/>
      <c r="O13" s="406"/>
      <c r="P13" s="406"/>
      <c r="Q13" s="406"/>
      <c r="R13" s="406"/>
      <c r="S13" s="407"/>
    </row>
    <row r="14" spans="1:19" ht="4.5" customHeight="1" thickBot="1" x14ac:dyDescent="0.25">
      <c r="A14" s="122"/>
      <c r="B14" s="105"/>
      <c r="C14" s="105"/>
      <c r="D14" s="105"/>
      <c r="E14" s="105"/>
      <c r="F14" s="105"/>
      <c r="G14" s="105"/>
      <c r="H14" s="105"/>
      <c r="I14" s="105"/>
      <c r="J14" s="105"/>
      <c r="K14" s="105"/>
      <c r="L14" s="105"/>
      <c r="M14" s="105"/>
      <c r="N14" s="105"/>
      <c r="O14" s="105"/>
      <c r="P14" s="105"/>
      <c r="Q14" s="105"/>
      <c r="R14" s="105"/>
      <c r="S14" s="82"/>
    </row>
    <row r="15" spans="1:19" s="124" customFormat="1" ht="3" customHeight="1" thickBot="1" x14ac:dyDescent="0.25">
      <c r="A15" s="123"/>
      <c r="B15" s="106"/>
      <c r="C15" s="106"/>
      <c r="D15" s="106"/>
      <c r="E15" s="106"/>
      <c r="F15" s="106"/>
      <c r="G15" s="106"/>
      <c r="H15" s="106"/>
      <c r="I15" s="106"/>
      <c r="J15" s="106"/>
      <c r="K15" s="106"/>
      <c r="L15" s="106"/>
      <c r="M15" s="106"/>
      <c r="N15" s="106"/>
      <c r="O15" s="106"/>
      <c r="P15" s="106"/>
      <c r="Q15" s="106"/>
      <c r="R15" s="106"/>
      <c r="S15" s="83"/>
    </row>
    <row r="16" spans="1:19" s="124" customFormat="1" ht="13.5" thickBot="1" x14ac:dyDescent="0.25">
      <c r="A16" s="429" t="s">
        <v>273</v>
      </c>
      <c r="B16" s="430"/>
      <c r="C16" s="430"/>
      <c r="D16" s="430"/>
      <c r="E16" s="430"/>
      <c r="F16" s="100"/>
      <c r="G16" s="431" t="s">
        <v>145</v>
      </c>
      <c r="H16" s="432"/>
      <c r="I16" s="432"/>
      <c r="J16" s="432"/>
      <c r="K16" s="433"/>
      <c r="L16" s="106"/>
      <c r="M16" s="106"/>
      <c r="N16" s="106"/>
      <c r="O16" s="106"/>
      <c r="P16" s="106"/>
      <c r="Q16" s="106"/>
      <c r="R16" s="106"/>
      <c r="S16" s="83"/>
    </row>
    <row r="17" spans="1:19" s="124" customFormat="1" ht="3" customHeight="1" thickBot="1" x14ac:dyDescent="0.25">
      <c r="A17" s="123"/>
      <c r="B17" s="106"/>
      <c r="C17" s="106"/>
      <c r="D17" s="106"/>
      <c r="E17" s="106"/>
      <c r="F17" s="106"/>
      <c r="G17" s="106"/>
      <c r="H17" s="106"/>
      <c r="I17" s="106"/>
      <c r="J17" s="106"/>
      <c r="K17" s="106"/>
      <c r="L17" s="106"/>
      <c r="M17" s="106"/>
      <c r="N17" s="106"/>
      <c r="O17" s="106"/>
      <c r="P17" s="106"/>
      <c r="Q17" s="106"/>
      <c r="R17" s="106"/>
      <c r="S17" s="83"/>
    </row>
    <row r="18" spans="1:19" x14ac:dyDescent="0.2">
      <c r="A18" s="376" t="s">
        <v>25</v>
      </c>
      <c r="B18" s="413" t="s">
        <v>264</v>
      </c>
      <c r="C18" s="415" t="s">
        <v>265</v>
      </c>
      <c r="D18" s="423" t="s">
        <v>143</v>
      </c>
      <c r="E18" s="424"/>
      <c r="F18" s="424"/>
      <c r="G18" s="425"/>
      <c r="H18" s="417" t="s">
        <v>260</v>
      </c>
      <c r="I18" s="419" t="s">
        <v>261</v>
      </c>
      <c r="J18" s="421" t="s">
        <v>262</v>
      </c>
      <c r="K18" s="376" t="s">
        <v>263</v>
      </c>
      <c r="L18" s="374"/>
      <c r="M18" s="375"/>
      <c r="N18" s="373" t="s">
        <v>123</v>
      </c>
      <c r="O18" s="374"/>
      <c r="P18" s="374"/>
      <c r="Q18" s="374"/>
      <c r="R18" s="374"/>
      <c r="S18" s="375"/>
    </row>
    <row r="19" spans="1:19" ht="63.75" customHeight="1" thickBot="1" x14ac:dyDescent="0.25">
      <c r="A19" s="412"/>
      <c r="B19" s="414"/>
      <c r="C19" s="416"/>
      <c r="D19" s="44" t="s">
        <v>266</v>
      </c>
      <c r="E19" s="42" t="s">
        <v>257</v>
      </c>
      <c r="F19" s="43" t="s">
        <v>258</v>
      </c>
      <c r="G19" s="78" t="s">
        <v>259</v>
      </c>
      <c r="H19" s="418"/>
      <c r="I19" s="420"/>
      <c r="J19" s="422"/>
      <c r="K19" s="125" t="s">
        <v>142</v>
      </c>
      <c r="L19" s="43" t="s">
        <v>140</v>
      </c>
      <c r="M19" s="84" t="s">
        <v>141</v>
      </c>
      <c r="N19" s="126" t="s">
        <v>134</v>
      </c>
      <c r="O19" s="127" t="s">
        <v>135</v>
      </c>
      <c r="P19" s="43" t="s">
        <v>125</v>
      </c>
      <c r="Q19" s="43" t="s">
        <v>136</v>
      </c>
      <c r="R19" s="43" t="s">
        <v>124</v>
      </c>
      <c r="S19" s="84" t="s">
        <v>137</v>
      </c>
    </row>
    <row r="20" spans="1:19" x14ac:dyDescent="0.2">
      <c r="A20" s="128">
        <v>1</v>
      </c>
      <c r="B20" s="129"/>
      <c r="C20" s="129"/>
      <c r="D20" s="130"/>
      <c r="E20" s="131"/>
      <c r="F20" s="131"/>
      <c r="G20" s="107"/>
      <c r="H20" s="132"/>
      <c r="I20" s="129"/>
      <c r="J20" s="133"/>
      <c r="K20" s="132"/>
      <c r="L20" s="129"/>
      <c r="M20" s="133"/>
      <c r="N20" s="134">
        <f>IFERROR((K20+L20+M20),0)</f>
        <v>0</v>
      </c>
      <c r="O20" s="135">
        <f>IFERROR((N20*I20)*(J20/100),0)</f>
        <v>0</v>
      </c>
      <c r="P20" s="135">
        <f>IFERROR(((IF(I20&gt;=16,15,((I20*15)/16))*J20)/100)/H20,0)</f>
        <v>0</v>
      </c>
      <c r="Q20" s="135">
        <f>IFERROR(((IF(I20&gt;=16,30,((I20*30)/16))*J20)/100)/H20,0)</f>
        <v>0</v>
      </c>
      <c r="R20" s="136">
        <f>IFERROR(IF(B20="Pregrado",((IF(I20&gt;=16,VLOOKUP('P1'!G20,INFORMACION!$D:$E,2,FALSE)*N20,((VLOOKUP('P1'!G20,INFORMACION!$D:$E,2,FALSE)*N20)*I20)/16)))*(J20/100),((IF(I20&gt;=16,(VLOOKUP('P1'!G20,INFORMACION!$D:$E,2,FALSE)+10)*N20,(((VLOOKUP('P1'!G20,INFORMACION!$D:$E,2,FALSE)+10)*N20)*I20)/16)))*(J20/100)),0)</f>
        <v>0</v>
      </c>
      <c r="S20" s="85">
        <f>IFERROR(O20+P20+Q20+R20,0)</f>
        <v>0</v>
      </c>
    </row>
    <row r="21" spans="1:19" x14ac:dyDescent="0.2">
      <c r="A21" s="137">
        <v>2</v>
      </c>
      <c r="B21" s="138"/>
      <c r="C21" s="138"/>
      <c r="D21" s="139"/>
      <c r="E21" s="140"/>
      <c r="F21" s="138"/>
      <c r="G21" s="108"/>
      <c r="H21" s="141"/>
      <c r="I21" s="138"/>
      <c r="J21" s="142"/>
      <c r="K21" s="141"/>
      <c r="L21" s="138"/>
      <c r="M21" s="142"/>
      <c r="N21" s="143">
        <f t="shared" ref="N21:N26" si="0">IFERROR((K21+L21+M21),0)</f>
        <v>0</v>
      </c>
      <c r="O21" s="144">
        <f t="shared" ref="O21:O26" si="1">IFERROR((N21*I21)*(J21/100),0)</f>
        <v>0</v>
      </c>
      <c r="P21" s="144">
        <f t="shared" ref="P21:P26" si="2">IFERROR(((IF(I21&gt;=16,15,((I21*15)/16))*J21)/100)/H21,0)</f>
        <v>0</v>
      </c>
      <c r="Q21" s="144">
        <f t="shared" ref="Q21:Q26" si="3">IFERROR(((IF(I21&gt;=16,30,((I21*30)/16))*J21)/100)/H21,0)</f>
        <v>0</v>
      </c>
      <c r="R21" s="145">
        <f>IFERROR(IF(B21="Pregrado",((IF(I21&gt;=16,VLOOKUP('P1'!G21,INFORMACION!$D:$E,2,FALSE)*N21,((VLOOKUP('P1'!G21,INFORMACION!$D:$E,2,FALSE)*N21)*I21)/16)))*(J21/100),((IF(I21&gt;=16,(VLOOKUP('P1'!G21,INFORMACION!$D:$E,2,FALSE)+10)*N21,(((VLOOKUP('P1'!G21,INFORMACION!$D:$E,2,FALSE)+10)*N21)*I21)/16)))*(J21/100)),0)</f>
        <v>0</v>
      </c>
      <c r="S21" s="86">
        <f t="shared" ref="S21:S26" si="4">IFERROR(O21+P21+Q21+R21,0)</f>
        <v>0</v>
      </c>
    </row>
    <row r="22" spans="1:19" x14ac:dyDescent="0.2">
      <c r="A22" s="137">
        <v>3</v>
      </c>
      <c r="B22" s="138"/>
      <c r="C22" s="138"/>
      <c r="D22" s="139"/>
      <c r="E22" s="140"/>
      <c r="F22" s="138"/>
      <c r="G22" s="108"/>
      <c r="H22" s="141"/>
      <c r="I22" s="138"/>
      <c r="J22" s="142"/>
      <c r="K22" s="141"/>
      <c r="L22" s="138"/>
      <c r="M22" s="142"/>
      <c r="N22" s="143">
        <f t="shared" si="0"/>
        <v>0</v>
      </c>
      <c r="O22" s="144">
        <f t="shared" si="1"/>
        <v>0</v>
      </c>
      <c r="P22" s="144">
        <f t="shared" si="2"/>
        <v>0</v>
      </c>
      <c r="Q22" s="144">
        <f t="shared" si="3"/>
        <v>0</v>
      </c>
      <c r="R22" s="145">
        <f>IFERROR(IF(B22="Pregrado",((IF(I22&gt;=16,VLOOKUP('P1'!G22,INFORMACION!$D:$E,2,FALSE)*N22,((VLOOKUP('P1'!G22,INFORMACION!$D:$E,2,FALSE)*N22)*I22)/16)))*(J22/100),((IF(I22&gt;=16,(VLOOKUP('P1'!G22,INFORMACION!$D:$E,2,FALSE)+10)*N22,(((VLOOKUP('P1'!G22,INFORMACION!$D:$E,2,FALSE)+10)*N22)*I22)/16)))*(J22/100)),0)</f>
        <v>0</v>
      </c>
      <c r="S22" s="86">
        <f t="shared" si="4"/>
        <v>0</v>
      </c>
    </row>
    <row r="23" spans="1:19" x14ac:dyDescent="0.2">
      <c r="A23" s="137">
        <v>4</v>
      </c>
      <c r="B23" s="138"/>
      <c r="C23" s="138"/>
      <c r="D23" s="139"/>
      <c r="E23" s="140"/>
      <c r="F23" s="138"/>
      <c r="G23" s="108"/>
      <c r="H23" s="141"/>
      <c r="I23" s="138"/>
      <c r="J23" s="142"/>
      <c r="K23" s="141"/>
      <c r="L23" s="138"/>
      <c r="M23" s="142"/>
      <c r="N23" s="143">
        <f t="shared" si="0"/>
        <v>0</v>
      </c>
      <c r="O23" s="144">
        <f t="shared" si="1"/>
        <v>0</v>
      </c>
      <c r="P23" s="144">
        <f t="shared" si="2"/>
        <v>0</v>
      </c>
      <c r="Q23" s="144">
        <f t="shared" si="3"/>
        <v>0</v>
      </c>
      <c r="R23" s="145">
        <f>IFERROR(IF(B23="Pregrado",((IF(I23&gt;=16,VLOOKUP('P1'!G23,INFORMACION!$D:$E,2,FALSE)*N23,((VLOOKUP('P1'!G23,INFORMACION!$D:$E,2,FALSE)*N23)*I23)/16)))*(J23/100),((IF(I23&gt;=16,(VLOOKUP('P1'!G23,INFORMACION!$D:$E,2,FALSE)+10)*N23,(((VLOOKUP('P1'!G23,INFORMACION!$D:$E,2,FALSE)+10)*N23)*I23)/16)))*(J23/100)),0)</f>
        <v>0</v>
      </c>
      <c r="S23" s="86">
        <f t="shared" si="4"/>
        <v>0</v>
      </c>
    </row>
    <row r="24" spans="1:19" x14ac:dyDescent="0.2">
      <c r="A24" s="137">
        <v>5</v>
      </c>
      <c r="B24" s="138"/>
      <c r="C24" s="138"/>
      <c r="D24" s="139"/>
      <c r="E24" s="140"/>
      <c r="F24" s="138"/>
      <c r="G24" s="108"/>
      <c r="H24" s="141"/>
      <c r="I24" s="138"/>
      <c r="J24" s="142"/>
      <c r="K24" s="141"/>
      <c r="L24" s="138"/>
      <c r="M24" s="142"/>
      <c r="N24" s="143">
        <f t="shared" si="0"/>
        <v>0</v>
      </c>
      <c r="O24" s="144">
        <f t="shared" si="1"/>
        <v>0</v>
      </c>
      <c r="P24" s="144">
        <f t="shared" si="2"/>
        <v>0</v>
      </c>
      <c r="Q24" s="144">
        <f t="shared" si="3"/>
        <v>0</v>
      </c>
      <c r="R24" s="145">
        <f>IFERROR(IF(B24="Pregrado",((IF(I24&gt;=16,VLOOKUP('P1'!G24,INFORMACION!$D:$E,2,FALSE)*N24,((VLOOKUP('P1'!G24,INFORMACION!$D:$E,2,FALSE)*N24)*I24)/16)))*(J24/100),((IF(I24&gt;=16,(VLOOKUP('P1'!G24,INFORMACION!$D:$E,2,FALSE)+10)*N24,(((VLOOKUP('P1'!G24,INFORMACION!$D:$E,2,FALSE)+10)*N24)*I24)/16)))*(J24/100)),0)</f>
        <v>0</v>
      </c>
      <c r="S24" s="86">
        <f t="shared" si="4"/>
        <v>0</v>
      </c>
    </row>
    <row r="25" spans="1:19" x14ac:dyDescent="0.2">
      <c r="A25" s="137">
        <v>6</v>
      </c>
      <c r="B25" s="138"/>
      <c r="C25" s="138"/>
      <c r="D25" s="139"/>
      <c r="E25" s="138"/>
      <c r="F25" s="138"/>
      <c r="G25" s="108"/>
      <c r="H25" s="141"/>
      <c r="I25" s="138"/>
      <c r="J25" s="142"/>
      <c r="K25" s="141"/>
      <c r="L25" s="138"/>
      <c r="M25" s="142"/>
      <c r="N25" s="143">
        <f t="shared" si="0"/>
        <v>0</v>
      </c>
      <c r="O25" s="144">
        <f t="shared" si="1"/>
        <v>0</v>
      </c>
      <c r="P25" s="144">
        <f t="shared" si="2"/>
        <v>0</v>
      </c>
      <c r="Q25" s="144">
        <f t="shared" si="3"/>
        <v>0</v>
      </c>
      <c r="R25" s="145">
        <f>IFERROR(IF(B25="Pregrado",((IF(I25&gt;=16,VLOOKUP('P1'!G25,INFORMACION!$D:$E,2,FALSE)*N25,((VLOOKUP('P1'!G25,INFORMACION!$D:$E,2,FALSE)*N25)*I25)/16)))*(J25/100),((IF(I25&gt;=16,(VLOOKUP('P1'!G25,INFORMACION!$D:$E,2,FALSE)+10)*N25,(((VLOOKUP('P1'!G25,INFORMACION!$D:$E,2,FALSE)+10)*N25)*I25)/16)))*(J25/100)),0)</f>
        <v>0</v>
      </c>
      <c r="S25" s="86">
        <f t="shared" si="4"/>
        <v>0</v>
      </c>
    </row>
    <row r="26" spans="1:19" ht="13.5" thickBot="1" x14ac:dyDescent="0.25">
      <c r="A26" s="146">
        <v>7</v>
      </c>
      <c r="B26" s="147"/>
      <c r="C26" s="147"/>
      <c r="D26" s="148"/>
      <c r="E26" s="147"/>
      <c r="F26" s="147"/>
      <c r="G26" s="109"/>
      <c r="H26" s="149"/>
      <c r="I26" s="147"/>
      <c r="J26" s="150"/>
      <c r="K26" s="149"/>
      <c r="L26" s="147"/>
      <c r="M26" s="150"/>
      <c r="N26" s="151">
        <f t="shared" si="0"/>
        <v>0</v>
      </c>
      <c r="O26" s="152">
        <f t="shared" si="1"/>
        <v>0</v>
      </c>
      <c r="P26" s="152">
        <f t="shared" si="2"/>
        <v>0</v>
      </c>
      <c r="Q26" s="152">
        <f t="shared" si="3"/>
        <v>0</v>
      </c>
      <c r="R26" s="153">
        <f>IFERROR(IF(B26="Pregrado",((IF(I26&gt;=16,VLOOKUP('P1'!G26,INFORMACION!$D:$E,2,FALSE)*N26,((VLOOKUP('P1'!G26,INFORMACION!$D:$E,2,FALSE)*N26)*I26)/16)))*(J26/100),((IF(I26&gt;=16,(VLOOKUP('P1'!G26,INFORMACION!$D:$E,2,FALSE)+10)*N26,(((VLOOKUP('P1'!G26,INFORMACION!$D:$E,2,FALSE)+10)*N26)*I26)/16)))*(J26/100)),0)</f>
        <v>0</v>
      </c>
      <c r="S26" s="87">
        <f t="shared" si="4"/>
        <v>0</v>
      </c>
    </row>
    <row r="27" spans="1:19" ht="1.5" customHeight="1" thickBot="1" x14ac:dyDescent="0.25">
      <c r="A27" s="154"/>
      <c r="B27" s="155"/>
      <c r="C27" s="110"/>
      <c r="D27" s="156" t="s">
        <v>270</v>
      </c>
      <c r="E27" s="155"/>
      <c r="F27" s="155"/>
      <c r="G27" s="110"/>
      <c r="H27" s="157">
        <v>1</v>
      </c>
      <c r="I27" s="158">
        <v>16</v>
      </c>
      <c r="J27" s="159">
        <v>100</v>
      </c>
      <c r="K27" s="154"/>
      <c r="L27" s="155"/>
      <c r="M27" s="88"/>
      <c r="N27" s="160"/>
      <c r="O27" s="155"/>
      <c r="P27" s="155"/>
      <c r="Q27" s="155"/>
      <c r="R27" s="155"/>
      <c r="S27" s="88"/>
    </row>
    <row r="28" spans="1:19" ht="15.75" thickBot="1" x14ac:dyDescent="0.25">
      <c r="A28" s="426" t="s">
        <v>144</v>
      </c>
      <c r="B28" s="427"/>
      <c r="C28" s="427"/>
      <c r="D28" s="427"/>
      <c r="E28" s="427"/>
      <c r="F28" s="427"/>
      <c r="G28" s="427"/>
      <c r="H28" s="427"/>
      <c r="I28" s="427"/>
      <c r="J28" s="428"/>
      <c r="K28" s="161">
        <f>SUM(K20:K26)</f>
        <v>0</v>
      </c>
      <c r="L28" s="162">
        <f t="shared" ref="L28:S28" si="5">SUM(L20:L26)</f>
        <v>0</v>
      </c>
      <c r="M28" s="89">
        <f t="shared" si="5"/>
        <v>0</v>
      </c>
      <c r="N28" s="163">
        <f t="shared" si="5"/>
        <v>0</v>
      </c>
      <c r="O28" s="162">
        <f t="shared" si="5"/>
        <v>0</v>
      </c>
      <c r="P28" s="162">
        <f t="shared" si="5"/>
        <v>0</v>
      </c>
      <c r="Q28" s="162">
        <f t="shared" si="5"/>
        <v>0</v>
      </c>
      <c r="R28" s="162">
        <f t="shared" si="5"/>
        <v>0</v>
      </c>
      <c r="S28" s="89">
        <f t="shared" si="5"/>
        <v>0</v>
      </c>
    </row>
    <row r="29" spans="1:19" ht="15.75" thickBot="1" x14ac:dyDescent="0.25">
      <c r="A29" s="426" t="s">
        <v>150</v>
      </c>
      <c r="B29" s="427"/>
      <c r="C29" s="427"/>
      <c r="D29" s="427"/>
      <c r="E29" s="427"/>
      <c r="F29" s="427"/>
      <c r="G29" s="427"/>
      <c r="H29" s="427"/>
      <c r="I29" s="427"/>
      <c r="J29" s="428"/>
      <c r="K29" s="161">
        <v>0</v>
      </c>
      <c r="L29" s="162">
        <v>0</v>
      </c>
      <c r="M29" s="89">
        <v>0</v>
      </c>
      <c r="N29" s="163">
        <v>0</v>
      </c>
      <c r="O29" s="162">
        <v>0</v>
      </c>
      <c r="P29" s="162">
        <f>VLOOKUP(G16,INFORMACION!T:V,2,FALSE)</f>
        <v>0</v>
      </c>
      <c r="Q29" s="162">
        <f>VLOOKUP(G16,INFORMACION!T:V,3,FALSE)</f>
        <v>0</v>
      </c>
      <c r="R29" s="162">
        <v>0</v>
      </c>
      <c r="S29" s="89">
        <f>SUM(P29:Q29)</f>
        <v>0</v>
      </c>
    </row>
    <row r="30" spans="1:19" ht="15.75" thickBot="1" x14ac:dyDescent="0.25">
      <c r="A30" s="426" t="s">
        <v>274</v>
      </c>
      <c r="B30" s="427"/>
      <c r="C30" s="427"/>
      <c r="D30" s="427"/>
      <c r="E30" s="427"/>
      <c r="F30" s="427"/>
      <c r="G30" s="427"/>
      <c r="H30" s="427"/>
      <c r="I30" s="427"/>
      <c r="J30" s="428"/>
      <c r="K30" s="161">
        <f>SUM(K28:K29)</f>
        <v>0</v>
      </c>
      <c r="L30" s="162">
        <f t="shared" ref="L30:S30" si="6">SUM(L28:L29)</f>
        <v>0</v>
      </c>
      <c r="M30" s="89">
        <f t="shared" si="6"/>
        <v>0</v>
      </c>
      <c r="N30" s="163">
        <f t="shared" si="6"/>
        <v>0</v>
      </c>
      <c r="O30" s="162">
        <f t="shared" si="6"/>
        <v>0</v>
      </c>
      <c r="P30" s="162">
        <f t="shared" si="6"/>
        <v>0</v>
      </c>
      <c r="Q30" s="162">
        <f t="shared" si="6"/>
        <v>0</v>
      </c>
      <c r="R30" s="162">
        <f t="shared" si="6"/>
        <v>0</v>
      </c>
      <c r="S30" s="89">
        <f t="shared" si="6"/>
        <v>0</v>
      </c>
    </row>
    <row r="31" spans="1:19" ht="10.5" customHeight="1" x14ac:dyDescent="0.2">
      <c r="A31" s="164"/>
      <c r="B31" s="111"/>
      <c r="C31" s="111"/>
      <c r="D31" s="165"/>
      <c r="E31" s="111"/>
      <c r="F31" s="111"/>
      <c r="G31" s="111"/>
      <c r="H31" s="111"/>
      <c r="I31" s="111"/>
      <c r="J31" s="111"/>
      <c r="K31" s="111"/>
      <c r="L31" s="111"/>
      <c r="M31" s="111"/>
      <c r="N31" s="111"/>
      <c r="O31" s="111"/>
      <c r="P31" s="111"/>
      <c r="Q31" s="111"/>
      <c r="R31" s="111"/>
      <c r="S31" s="90"/>
    </row>
    <row r="32" spans="1:19" ht="13.5" thickBot="1" x14ac:dyDescent="0.25"/>
    <row r="33" spans="1:19" ht="13.5" thickBot="1" x14ac:dyDescent="0.25">
      <c r="G33" s="402" t="s">
        <v>152</v>
      </c>
      <c r="H33" s="403"/>
      <c r="I33" s="403"/>
      <c r="J33" s="403"/>
      <c r="K33" s="403"/>
      <c r="L33" s="403"/>
      <c r="M33" s="403"/>
      <c r="N33" s="404"/>
      <c r="Q33" s="124"/>
    </row>
    <row r="34" spans="1:19" ht="13.5" thickBot="1" x14ac:dyDescent="0.25">
      <c r="G34" s="400" t="s">
        <v>151</v>
      </c>
      <c r="H34" s="396"/>
      <c r="I34" s="396"/>
      <c r="J34" s="396"/>
      <c r="K34" s="396"/>
      <c r="L34" s="401"/>
      <c r="M34" s="400" t="s">
        <v>126</v>
      </c>
      <c r="N34" s="444"/>
      <c r="Q34" s="100"/>
    </row>
    <row r="35" spans="1:19" ht="16.5" thickBot="1" x14ac:dyDescent="0.25">
      <c r="G35" s="397" t="s">
        <v>275</v>
      </c>
      <c r="H35" s="398"/>
      <c r="I35" s="398"/>
      <c r="J35" s="398"/>
      <c r="K35" s="398"/>
      <c r="L35" s="399"/>
      <c r="M35" s="445">
        <f>S30</f>
        <v>0</v>
      </c>
      <c r="N35" s="446"/>
      <c r="Q35" s="124"/>
    </row>
    <row r="36" spans="1:19" x14ac:dyDescent="0.2">
      <c r="G36" s="112"/>
      <c r="H36" s="112"/>
      <c r="I36" s="112"/>
      <c r="J36" s="112"/>
      <c r="K36" s="112"/>
      <c r="L36" s="112"/>
      <c r="M36" s="167"/>
      <c r="N36" s="167"/>
      <c r="Q36" s="124"/>
    </row>
    <row r="37" spans="1:19" ht="13.5" thickBot="1" x14ac:dyDescent="0.25">
      <c r="G37" s="112"/>
      <c r="H37" s="112"/>
      <c r="I37" s="112"/>
      <c r="J37" s="112"/>
      <c r="K37" s="112"/>
      <c r="L37" s="112"/>
      <c r="M37" s="167"/>
      <c r="N37" s="167"/>
      <c r="Q37" s="124"/>
    </row>
    <row r="38" spans="1:19" ht="13.5" thickBot="1" x14ac:dyDescent="0.25">
      <c r="A38" s="405" t="s">
        <v>38</v>
      </c>
      <c r="B38" s="406"/>
      <c r="C38" s="406"/>
      <c r="D38" s="406"/>
      <c r="E38" s="406"/>
      <c r="F38" s="406"/>
      <c r="G38" s="407"/>
      <c r="H38" s="97"/>
      <c r="I38" s="402" t="s">
        <v>157</v>
      </c>
      <c r="J38" s="403"/>
      <c r="K38" s="403"/>
      <c r="L38" s="403"/>
      <c r="M38" s="403"/>
      <c r="N38" s="403"/>
      <c r="O38" s="403"/>
      <c r="P38" s="403"/>
      <c r="Q38" s="403"/>
      <c r="R38" s="403"/>
      <c r="S38" s="404"/>
    </row>
    <row r="39" spans="1:19" ht="13.5" thickBot="1" x14ac:dyDescent="0.25">
      <c r="A39" s="168" t="s">
        <v>25</v>
      </c>
      <c r="B39" s="396" t="s">
        <v>121</v>
      </c>
      <c r="C39" s="396"/>
      <c r="D39" s="396"/>
      <c r="E39" s="396" t="s">
        <v>154</v>
      </c>
      <c r="F39" s="396"/>
      <c r="G39" s="113" t="s">
        <v>155</v>
      </c>
      <c r="I39" s="92" t="s">
        <v>25</v>
      </c>
      <c r="J39" s="400" t="s">
        <v>121</v>
      </c>
      <c r="K39" s="396"/>
      <c r="L39" s="396"/>
      <c r="M39" s="396"/>
      <c r="N39" s="444"/>
      <c r="O39" s="451" t="s">
        <v>154</v>
      </c>
      <c r="P39" s="452"/>
      <c r="Q39" s="452"/>
      <c r="R39" s="453"/>
      <c r="S39" s="92" t="s">
        <v>159</v>
      </c>
    </row>
    <row r="40" spans="1:19" ht="20.100000000000001" customHeight="1" x14ac:dyDescent="0.2">
      <c r="A40" s="169">
        <v>1</v>
      </c>
      <c r="B40" s="450"/>
      <c r="C40" s="450"/>
      <c r="D40" s="450"/>
      <c r="E40" s="454"/>
      <c r="F40" s="454"/>
      <c r="G40" s="93"/>
      <c r="I40" s="169">
        <v>1</v>
      </c>
      <c r="J40" s="450"/>
      <c r="K40" s="450"/>
      <c r="L40" s="450"/>
      <c r="M40" s="450"/>
      <c r="N40" s="450"/>
      <c r="O40" s="458"/>
      <c r="P40" s="459"/>
      <c r="Q40" s="459"/>
      <c r="R40" s="460"/>
      <c r="S40" s="93"/>
    </row>
    <row r="41" spans="1:19" ht="20.100000000000001" customHeight="1" x14ac:dyDescent="0.2">
      <c r="A41" s="137">
        <v>2</v>
      </c>
      <c r="B41" s="450"/>
      <c r="C41" s="450"/>
      <c r="D41" s="450"/>
      <c r="E41" s="436"/>
      <c r="F41" s="436"/>
      <c r="G41" s="99"/>
      <c r="I41" s="137">
        <v>2</v>
      </c>
      <c r="J41" s="450"/>
      <c r="K41" s="450"/>
      <c r="L41" s="450"/>
      <c r="M41" s="450"/>
      <c r="N41" s="450"/>
      <c r="O41" s="438"/>
      <c r="P41" s="439"/>
      <c r="Q41" s="439"/>
      <c r="R41" s="440"/>
      <c r="S41" s="94"/>
    </row>
    <row r="42" spans="1:19" ht="20.100000000000001" customHeight="1" x14ac:dyDescent="0.2">
      <c r="A42" s="137">
        <v>3</v>
      </c>
      <c r="B42" s="450"/>
      <c r="C42" s="450"/>
      <c r="D42" s="450"/>
      <c r="E42" s="436"/>
      <c r="F42" s="436"/>
      <c r="G42" s="94"/>
      <c r="I42" s="137">
        <v>3</v>
      </c>
      <c r="J42" s="450"/>
      <c r="K42" s="450"/>
      <c r="L42" s="450"/>
      <c r="M42" s="450"/>
      <c r="N42" s="450"/>
      <c r="O42" s="438"/>
      <c r="P42" s="439"/>
      <c r="Q42" s="439"/>
      <c r="R42" s="440"/>
      <c r="S42" s="94"/>
    </row>
    <row r="43" spans="1:19" ht="20.100000000000001" customHeight="1" x14ac:dyDescent="0.2">
      <c r="A43" s="137">
        <v>4</v>
      </c>
      <c r="B43" s="450"/>
      <c r="C43" s="450"/>
      <c r="D43" s="450"/>
      <c r="E43" s="436"/>
      <c r="F43" s="436"/>
      <c r="G43" s="94"/>
      <c r="I43" s="137">
        <v>4</v>
      </c>
      <c r="J43" s="450"/>
      <c r="K43" s="450"/>
      <c r="L43" s="450"/>
      <c r="M43" s="450"/>
      <c r="N43" s="450"/>
      <c r="O43" s="438"/>
      <c r="P43" s="439"/>
      <c r="Q43" s="439"/>
      <c r="R43" s="440"/>
      <c r="S43" s="94"/>
    </row>
    <row r="44" spans="1:19" ht="20.100000000000001" customHeight="1" thickBot="1" x14ac:dyDescent="0.25">
      <c r="A44" s="170">
        <v>5</v>
      </c>
      <c r="B44" s="450"/>
      <c r="C44" s="450"/>
      <c r="D44" s="450"/>
      <c r="E44" s="437"/>
      <c r="F44" s="437"/>
      <c r="G44" s="95"/>
      <c r="H44" s="97"/>
      <c r="I44" s="170">
        <v>5</v>
      </c>
      <c r="J44" s="450"/>
      <c r="K44" s="450"/>
      <c r="L44" s="450"/>
      <c r="M44" s="450"/>
      <c r="N44" s="450"/>
      <c r="O44" s="441"/>
      <c r="P44" s="442"/>
      <c r="Q44" s="442"/>
      <c r="R44" s="443"/>
      <c r="S44" s="95"/>
    </row>
    <row r="45" spans="1:19" ht="13.5" thickBot="1" x14ac:dyDescent="0.25">
      <c r="A45" s="455" t="s">
        <v>156</v>
      </c>
      <c r="B45" s="456"/>
      <c r="C45" s="456"/>
      <c r="D45" s="456"/>
      <c r="E45" s="456"/>
      <c r="F45" s="456"/>
      <c r="G45" s="114">
        <f>SUM(G40:G44)</f>
        <v>0</v>
      </c>
      <c r="H45" s="97"/>
      <c r="I45" s="455" t="s">
        <v>160</v>
      </c>
      <c r="J45" s="456"/>
      <c r="K45" s="456"/>
      <c r="L45" s="456"/>
      <c r="M45" s="456"/>
      <c r="N45" s="456"/>
      <c r="O45" s="456"/>
      <c r="P45" s="456"/>
      <c r="Q45" s="456"/>
      <c r="R45" s="457"/>
      <c r="S45" s="96">
        <f>SUM(S40:S44)</f>
        <v>0</v>
      </c>
    </row>
    <row r="46" spans="1:19" ht="13.5" thickBot="1" x14ac:dyDescent="0.25">
      <c r="A46" s="97"/>
      <c r="B46" s="97"/>
      <c r="C46" s="97"/>
      <c r="D46" s="171"/>
      <c r="E46" s="97"/>
      <c r="F46" s="97"/>
      <c r="G46" s="97"/>
      <c r="H46" s="97"/>
      <c r="I46" s="97"/>
      <c r="J46" s="97"/>
      <c r="K46" s="97"/>
      <c r="L46" s="97"/>
      <c r="M46" s="97"/>
      <c r="N46" s="97"/>
      <c r="O46" s="97"/>
      <c r="P46" s="97"/>
      <c r="Q46" s="97"/>
      <c r="R46" s="97"/>
      <c r="S46" s="97"/>
    </row>
    <row r="47" spans="1:19" ht="13.5" thickBot="1" x14ac:dyDescent="0.25">
      <c r="A47" s="447" t="s">
        <v>245</v>
      </c>
      <c r="B47" s="448"/>
      <c r="C47" s="448"/>
      <c r="D47" s="448"/>
      <c r="E47" s="448"/>
      <c r="F47" s="448"/>
      <c r="G47" s="449"/>
      <c r="H47" s="97"/>
      <c r="I47" s="402" t="s">
        <v>246</v>
      </c>
      <c r="J47" s="403"/>
      <c r="K47" s="403"/>
      <c r="L47" s="403"/>
      <c r="M47" s="403"/>
      <c r="N47" s="403"/>
      <c r="O47" s="403"/>
      <c r="P47" s="403"/>
      <c r="Q47" s="403"/>
      <c r="R47" s="403"/>
      <c r="S47" s="404"/>
    </row>
    <row r="48" spans="1:19" ht="13.5" thickBot="1" x14ac:dyDescent="0.25">
      <c r="A48" s="168" t="s">
        <v>25</v>
      </c>
      <c r="B48" s="396" t="s">
        <v>121</v>
      </c>
      <c r="C48" s="396"/>
      <c r="D48" s="396"/>
      <c r="E48" s="396" t="s">
        <v>174</v>
      </c>
      <c r="F48" s="396"/>
      <c r="G48" s="113" t="s">
        <v>155</v>
      </c>
      <c r="H48" s="97"/>
      <c r="I48" s="92" t="s">
        <v>25</v>
      </c>
      <c r="J48" s="400" t="s">
        <v>121</v>
      </c>
      <c r="K48" s="396"/>
      <c r="L48" s="396"/>
      <c r="M48" s="396"/>
      <c r="N48" s="444"/>
      <c r="O48" s="451" t="s">
        <v>154</v>
      </c>
      <c r="P48" s="452"/>
      <c r="Q48" s="452"/>
      <c r="R48" s="453"/>
      <c r="S48" s="92" t="s">
        <v>159</v>
      </c>
    </row>
    <row r="49" spans="1:19" x14ac:dyDescent="0.2">
      <c r="A49" s="172">
        <v>1</v>
      </c>
      <c r="B49" s="450"/>
      <c r="C49" s="450"/>
      <c r="D49" s="450"/>
      <c r="E49" s="464"/>
      <c r="F49" s="464"/>
      <c r="G49" s="98"/>
      <c r="H49" s="97"/>
      <c r="I49" s="172">
        <v>1</v>
      </c>
      <c r="J49" s="450"/>
      <c r="K49" s="450"/>
      <c r="L49" s="450"/>
      <c r="M49" s="450"/>
      <c r="N49" s="450"/>
      <c r="O49" s="461"/>
      <c r="P49" s="462"/>
      <c r="Q49" s="462"/>
      <c r="R49" s="463"/>
      <c r="S49" s="98"/>
    </row>
    <row r="50" spans="1:19" x14ac:dyDescent="0.2">
      <c r="A50" s="173">
        <v>2</v>
      </c>
      <c r="B50" s="450"/>
      <c r="C50" s="450"/>
      <c r="D50" s="450"/>
      <c r="E50" s="465"/>
      <c r="F50" s="465"/>
      <c r="G50" s="99"/>
      <c r="H50" s="97"/>
      <c r="I50" s="173">
        <v>2</v>
      </c>
      <c r="J50" s="450"/>
      <c r="K50" s="450"/>
      <c r="L50" s="450"/>
      <c r="M50" s="450"/>
      <c r="N50" s="450"/>
      <c r="O50" s="469"/>
      <c r="P50" s="470"/>
      <c r="Q50" s="470"/>
      <c r="R50" s="471"/>
      <c r="S50" s="99"/>
    </row>
    <row r="51" spans="1:19" x14ac:dyDescent="0.2">
      <c r="A51" s="173">
        <v>3</v>
      </c>
      <c r="B51" s="450"/>
      <c r="C51" s="450"/>
      <c r="D51" s="450"/>
      <c r="E51" s="465"/>
      <c r="F51" s="465"/>
      <c r="G51" s="99"/>
      <c r="H51" s="97"/>
      <c r="I51" s="173">
        <v>3</v>
      </c>
      <c r="J51" s="450"/>
      <c r="K51" s="450"/>
      <c r="L51" s="450"/>
      <c r="M51" s="450"/>
      <c r="N51" s="450"/>
      <c r="O51" s="469"/>
      <c r="P51" s="470"/>
      <c r="Q51" s="470"/>
      <c r="R51" s="471"/>
      <c r="S51" s="99"/>
    </row>
    <row r="52" spans="1:19" x14ac:dyDescent="0.2">
      <c r="A52" s="173">
        <v>4</v>
      </c>
      <c r="B52" s="450"/>
      <c r="C52" s="450"/>
      <c r="D52" s="450"/>
      <c r="E52" s="465"/>
      <c r="F52" s="465"/>
      <c r="G52" s="99"/>
      <c r="H52" s="97"/>
      <c r="I52" s="173">
        <v>4</v>
      </c>
      <c r="J52" s="450"/>
      <c r="K52" s="450"/>
      <c r="L52" s="450"/>
      <c r="M52" s="450"/>
      <c r="N52" s="450"/>
      <c r="O52" s="469"/>
      <c r="P52" s="470"/>
      <c r="Q52" s="470"/>
      <c r="R52" s="471"/>
      <c r="S52" s="99"/>
    </row>
    <row r="53" spans="1:19" ht="13.5" thickBot="1" x14ac:dyDescent="0.25">
      <c r="A53" s="170">
        <v>5</v>
      </c>
      <c r="B53" s="450"/>
      <c r="C53" s="450"/>
      <c r="D53" s="450"/>
      <c r="E53" s="472"/>
      <c r="F53" s="472"/>
      <c r="G53" s="95"/>
      <c r="H53" s="97"/>
      <c r="I53" s="170">
        <v>5</v>
      </c>
      <c r="J53" s="450"/>
      <c r="K53" s="450"/>
      <c r="L53" s="450"/>
      <c r="M53" s="450"/>
      <c r="N53" s="450"/>
      <c r="O53" s="466"/>
      <c r="P53" s="467"/>
      <c r="Q53" s="467"/>
      <c r="R53" s="468"/>
      <c r="S53" s="95"/>
    </row>
    <row r="54" spans="1:19" ht="13.5" thickBot="1" x14ac:dyDescent="0.25">
      <c r="A54" s="455" t="s">
        <v>182</v>
      </c>
      <c r="B54" s="456"/>
      <c r="C54" s="456"/>
      <c r="D54" s="456"/>
      <c r="E54" s="456"/>
      <c r="F54" s="456"/>
      <c r="G54" s="114">
        <f>IF(SUM(G49:G53)&gt;40,40,SUM(G49:G53))</f>
        <v>0</v>
      </c>
      <c r="H54" s="97"/>
      <c r="I54" s="455" t="s">
        <v>181</v>
      </c>
      <c r="J54" s="456"/>
      <c r="K54" s="456"/>
      <c r="L54" s="456"/>
      <c r="M54" s="456"/>
      <c r="N54" s="456"/>
      <c r="O54" s="456"/>
      <c r="P54" s="456"/>
      <c r="Q54" s="456"/>
      <c r="R54" s="457"/>
      <c r="S54" s="96">
        <f>IF(SUM(S49:S53)&gt;30,30,SUM(S49:S53))</f>
        <v>0</v>
      </c>
    </row>
    <row r="55" spans="1:19" ht="13.5" thickBot="1" x14ac:dyDescent="0.25">
      <c r="A55" s="106"/>
      <c r="B55" s="106"/>
      <c r="C55" s="106"/>
      <c r="D55" s="106"/>
      <c r="E55" s="106"/>
      <c r="F55" s="106"/>
      <c r="G55" s="100"/>
      <c r="H55" s="97"/>
      <c r="I55" s="106"/>
      <c r="J55" s="106"/>
      <c r="K55" s="106"/>
      <c r="L55" s="106"/>
      <c r="M55" s="106"/>
      <c r="N55" s="106"/>
      <c r="O55" s="106"/>
      <c r="P55" s="106"/>
      <c r="Q55" s="106"/>
      <c r="R55" s="106"/>
      <c r="S55" s="100"/>
    </row>
    <row r="56" spans="1:19" ht="13.5" thickBot="1" x14ac:dyDescent="0.25">
      <c r="A56" s="447" t="s">
        <v>190</v>
      </c>
      <c r="B56" s="448"/>
      <c r="C56" s="448"/>
      <c r="D56" s="448"/>
      <c r="E56" s="448"/>
      <c r="F56" s="448"/>
      <c r="G56" s="449"/>
      <c r="H56" s="97"/>
      <c r="I56" s="402" t="s">
        <v>254</v>
      </c>
      <c r="J56" s="403"/>
      <c r="K56" s="403"/>
      <c r="L56" s="403"/>
      <c r="M56" s="403"/>
      <c r="N56" s="403"/>
      <c r="O56" s="403"/>
      <c r="P56" s="403"/>
      <c r="Q56" s="403"/>
      <c r="R56" s="403"/>
      <c r="S56" s="404"/>
    </row>
    <row r="57" spans="1:19" ht="13.5" thickBot="1" x14ac:dyDescent="0.25">
      <c r="A57" s="168" t="s">
        <v>25</v>
      </c>
      <c r="B57" s="396" t="s">
        <v>121</v>
      </c>
      <c r="C57" s="396"/>
      <c r="D57" s="396"/>
      <c r="E57" s="396" t="s">
        <v>196</v>
      </c>
      <c r="F57" s="396"/>
      <c r="G57" s="113" t="s">
        <v>155</v>
      </c>
      <c r="H57" s="97"/>
      <c r="I57" s="92" t="s">
        <v>25</v>
      </c>
      <c r="J57" s="400" t="s">
        <v>210</v>
      </c>
      <c r="K57" s="396"/>
      <c r="L57" s="396"/>
      <c r="M57" s="396"/>
      <c r="N57" s="444"/>
      <c r="O57" s="451" t="s">
        <v>215</v>
      </c>
      <c r="P57" s="452"/>
      <c r="Q57" s="452"/>
      <c r="R57" s="453"/>
      <c r="S57" s="92" t="s">
        <v>159</v>
      </c>
    </row>
    <row r="58" spans="1:19" ht="21.95" customHeight="1" x14ac:dyDescent="0.2">
      <c r="A58" s="172">
        <v>1</v>
      </c>
      <c r="B58" s="450"/>
      <c r="C58" s="450"/>
      <c r="D58" s="450"/>
      <c r="E58" s="454"/>
      <c r="F58" s="454"/>
      <c r="G58" s="98"/>
      <c r="H58" s="97"/>
      <c r="I58" s="172">
        <v>1</v>
      </c>
      <c r="J58" s="450"/>
      <c r="K58" s="450"/>
      <c r="L58" s="450"/>
      <c r="M58" s="450"/>
      <c r="N58" s="450"/>
      <c r="O58" s="473"/>
      <c r="P58" s="474"/>
      <c r="Q58" s="474"/>
      <c r="R58" s="475"/>
      <c r="S58" s="98"/>
    </row>
    <row r="59" spans="1:19" ht="21.95" customHeight="1" thickBot="1" x14ac:dyDescent="0.25">
      <c r="A59" s="173">
        <v>2</v>
      </c>
      <c r="B59" s="450"/>
      <c r="C59" s="450"/>
      <c r="D59" s="450"/>
      <c r="E59" s="476"/>
      <c r="F59" s="477"/>
      <c r="G59" s="98"/>
      <c r="H59" s="97"/>
      <c r="I59" s="173">
        <v>2</v>
      </c>
      <c r="J59" s="450"/>
      <c r="K59" s="450"/>
      <c r="L59" s="450"/>
      <c r="M59" s="450"/>
      <c r="N59" s="450"/>
      <c r="O59" s="438"/>
      <c r="P59" s="439"/>
      <c r="Q59" s="439"/>
      <c r="R59" s="440"/>
      <c r="S59" s="99"/>
    </row>
    <row r="60" spans="1:19" ht="13.5" thickBot="1" x14ac:dyDescent="0.25">
      <c r="A60" s="455" t="s">
        <v>201</v>
      </c>
      <c r="B60" s="456"/>
      <c r="C60" s="456"/>
      <c r="D60" s="456"/>
      <c r="E60" s="456"/>
      <c r="F60" s="456"/>
      <c r="G60" s="114">
        <f>SUM(G58:G59)</f>
        <v>0</v>
      </c>
      <c r="H60" s="97"/>
      <c r="I60" s="455" t="s">
        <v>216</v>
      </c>
      <c r="J60" s="456"/>
      <c r="K60" s="456"/>
      <c r="L60" s="456"/>
      <c r="M60" s="456"/>
      <c r="N60" s="456"/>
      <c r="O60" s="456"/>
      <c r="P60" s="456"/>
      <c r="Q60" s="456"/>
      <c r="R60" s="457"/>
      <c r="S60" s="96">
        <f>SUM(S58:S59)</f>
        <v>0</v>
      </c>
    </row>
    <row r="61" spans="1:19" ht="13.5" thickBot="1" x14ac:dyDescent="0.25">
      <c r="A61" s="106"/>
      <c r="B61" s="106"/>
      <c r="C61" s="106"/>
      <c r="D61" s="106"/>
      <c r="E61" s="106"/>
      <c r="F61" s="106"/>
      <c r="G61" s="100"/>
      <c r="H61" s="97"/>
      <c r="I61" s="97"/>
      <c r="J61" s="97"/>
      <c r="K61" s="97"/>
      <c r="L61" s="97"/>
      <c r="M61" s="97"/>
      <c r="N61" s="97"/>
      <c r="O61" s="97"/>
      <c r="P61" s="97"/>
      <c r="Q61" s="97"/>
      <c r="R61" s="97"/>
      <c r="S61" s="97"/>
    </row>
    <row r="62" spans="1:19" ht="13.5" thickBot="1" x14ac:dyDescent="0.25">
      <c r="A62" s="447" t="s">
        <v>247</v>
      </c>
      <c r="B62" s="448"/>
      <c r="C62" s="448"/>
      <c r="D62" s="448"/>
      <c r="E62" s="448"/>
      <c r="F62" s="448"/>
      <c r="G62" s="449"/>
      <c r="H62" s="97"/>
      <c r="I62" s="402" t="s">
        <v>248</v>
      </c>
      <c r="J62" s="403"/>
      <c r="K62" s="403"/>
      <c r="L62" s="403"/>
      <c r="M62" s="403"/>
      <c r="N62" s="403"/>
      <c r="O62" s="403"/>
      <c r="P62" s="403"/>
      <c r="Q62" s="403"/>
      <c r="R62" s="403"/>
      <c r="S62" s="404"/>
    </row>
    <row r="63" spans="1:19" ht="13.5" thickBot="1" x14ac:dyDescent="0.25">
      <c r="A63" s="168" t="s">
        <v>25</v>
      </c>
      <c r="B63" s="396" t="s">
        <v>113</v>
      </c>
      <c r="C63" s="396"/>
      <c r="D63" s="396"/>
      <c r="E63" s="396" t="s">
        <v>183</v>
      </c>
      <c r="F63" s="396"/>
      <c r="G63" s="113" t="s">
        <v>155</v>
      </c>
      <c r="H63" s="97"/>
      <c r="I63" s="92" t="s">
        <v>25</v>
      </c>
      <c r="J63" s="400" t="s">
        <v>188</v>
      </c>
      <c r="K63" s="396"/>
      <c r="L63" s="396"/>
      <c r="M63" s="396"/>
      <c r="N63" s="444"/>
      <c r="O63" s="451" t="s">
        <v>154</v>
      </c>
      <c r="P63" s="452"/>
      <c r="Q63" s="452"/>
      <c r="R63" s="453"/>
      <c r="S63" s="92" t="s">
        <v>159</v>
      </c>
    </row>
    <row r="64" spans="1:19" ht="20.100000000000001" customHeight="1" x14ac:dyDescent="0.2">
      <c r="A64" s="172">
        <v>1</v>
      </c>
      <c r="B64" s="450"/>
      <c r="C64" s="450"/>
      <c r="D64" s="450"/>
      <c r="E64" s="454"/>
      <c r="F64" s="454"/>
      <c r="G64" s="98"/>
      <c r="H64" s="97"/>
      <c r="I64" s="172">
        <v>1</v>
      </c>
      <c r="J64" s="450"/>
      <c r="K64" s="450"/>
      <c r="L64" s="450"/>
      <c r="M64" s="450"/>
      <c r="N64" s="450"/>
      <c r="O64" s="473"/>
      <c r="P64" s="474"/>
      <c r="Q64" s="474"/>
      <c r="R64" s="475"/>
      <c r="S64" s="98"/>
    </row>
    <row r="65" spans="1:19" ht="20.100000000000001" customHeight="1" x14ac:dyDescent="0.2">
      <c r="A65" s="173">
        <v>2</v>
      </c>
      <c r="B65" s="450"/>
      <c r="C65" s="450"/>
      <c r="D65" s="450"/>
      <c r="E65" s="436"/>
      <c r="F65" s="436"/>
      <c r="G65" s="99"/>
      <c r="H65" s="97"/>
      <c r="I65" s="173">
        <v>2</v>
      </c>
      <c r="J65" s="450"/>
      <c r="K65" s="450"/>
      <c r="L65" s="450"/>
      <c r="M65" s="450"/>
      <c r="N65" s="450"/>
      <c r="O65" s="438"/>
      <c r="P65" s="439"/>
      <c r="Q65" s="439"/>
      <c r="R65" s="440"/>
      <c r="S65" s="99"/>
    </row>
    <row r="66" spans="1:19" ht="20.100000000000001" customHeight="1" x14ac:dyDescent="0.2">
      <c r="A66" s="173">
        <v>3</v>
      </c>
      <c r="B66" s="450"/>
      <c r="C66" s="450"/>
      <c r="D66" s="450"/>
      <c r="E66" s="436"/>
      <c r="F66" s="436"/>
      <c r="G66" s="99"/>
      <c r="H66" s="97"/>
      <c r="I66" s="173">
        <v>3</v>
      </c>
      <c r="J66" s="450"/>
      <c r="K66" s="450"/>
      <c r="L66" s="450"/>
      <c r="M66" s="450"/>
      <c r="N66" s="450"/>
      <c r="O66" s="438"/>
      <c r="P66" s="439"/>
      <c r="Q66" s="439"/>
      <c r="R66" s="440"/>
      <c r="S66" s="99"/>
    </row>
    <row r="67" spans="1:19" ht="20.100000000000001" customHeight="1" x14ac:dyDescent="0.2">
      <c r="A67" s="173">
        <v>4</v>
      </c>
      <c r="B67" s="450"/>
      <c r="C67" s="450"/>
      <c r="D67" s="450"/>
      <c r="E67" s="436"/>
      <c r="F67" s="436"/>
      <c r="G67" s="99"/>
      <c r="H67" s="97"/>
      <c r="I67" s="173">
        <v>4</v>
      </c>
      <c r="J67" s="450"/>
      <c r="K67" s="450"/>
      <c r="L67" s="450"/>
      <c r="M67" s="450"/>
      <c r="N67" s="450"/>
      <c r="O67" s="438"/>
      <c r="P67" s="439"/>
      <c r="Q67" s="439"/>
      <c r="R67" s="440"/>
      <c r="S67" s="99"/>
    </row>
    <row r="68" spans="1:19" ht="20.100000000000001" customHeight="1" thickBot="1" x14ac:dyDescent="0.25">
      <c r="A68" s="170">
        <v>5</v>
      </c>
      <c r="B68" s="450"/>
      <c r="C68" s="450"/>
      <c r="D68" s="450"/>
      <c r="E68" s="437"/>
      <c r="F68" s="437"/>
      <c r="G68" s="95"/>
      <c r="H68" s="97"/>
      <c r="I68" s="170">
        <v>5</v>
      </c>
      <c r="J68" s="450"/>
      <c r="K68" s="450"/>
      <c r="L68" s="450"/>
      <c r="M68" s="450"/>
      <c r="N68" s="450"/>
      <c r="O68" s="441"/>
      <c r="P68" s="442"/>
      <c r="Q68" s="442"/>
      <c r="R68" s="443"/>
      <c r="S68" s="95"/>
    </row>
    <row r="69" spans="1:19" ht="13.5" thickBot="1" x14ac:dyDescent="0.25">
      <c r="A69" s="455" t="s">
        <v>184</v>
      </c>
      <c r="B69" s="456"/>
      <c r="C69" s="456"/>
      <c r="D69" s="456"/>
      <c r="E69" s="456"/>
      <c r="F69" s="456"/>
      <c r="G69" s="114">
        <f>IF(SUM(G64:G68)&gt;90,90,SUM(G64:G68))</f>
        <v>0</v>
      </c>
      <c r="H69" s="97"/>
      <c r="I69" s="455" t="s">
        <v>189</v>
      </c>
      <c r="J69" s="456"/>
      <c r="K69" s="456"/>
      <c r="L69" s="456"/>
      <c r="M69" s="456"/>
      <c r="N69" s="456"/>
      <c r="O69" s="456"/>
      <c r="P69" s="456"/>
      <c r="Q69" s="456"/>
      <c r="R69" s="457"/>
      <c r="S69" s="96">
        <f>IF(SUM(S64:S68)&gt;15,15,SUM(S64:S68))</f>
        <v>0</v>
      </c>
    </row>
    <row r="70" spans="1:19" ht="13.5" thickBot="1" x14ac:dyDescent="0.25">
      <c r="A70" s="97"/>
      <c r="B70" s="97"/>
      <c r="C70" s="97"/>
      <c r="D70" s="171"/>
      <c r="E70" s="97"/>
      <c r="F70" s="97"/>
      <c r="G70" s="97"/>
      <c r="H70" s="97"/>
      <c r="I70" s="97"/>
      <c r="J70" s="97"/>
      <c r="K70" s="97"/>
      <c r="L70" s="97"/>
      <c r="M70" s="97"/>
      <c r="N70" s="97"/>
      <c r="O70" s="97"/>
      <c r="P70" s="97"/>
      <c r="Q70" s="97"/>
      <c r="R70" s="97"/>
      <c r="S70" s="97"/>
    </row>
    <row r="71" spans="1:19" ht="13.5" thickBot="1" x14ac:dyDescent="0.25">
      <c r="A71" s="447" t="s">
        <v>217</v>
      </c>
      <c r="B71" s="448"/>
      <c r="C71" s="448"/>
      <c r="D71" s="448"/>
      <c r="E71" s="448"/>
      <c r="F71" s="448"/>
      <c r="G71" s="449"/>
      <c r="H71" s="97"/>
      <c r="I71" s="402" t="s">
        <v>249</v>
      </c>
      <c r="J71" s="403"/>
      <c r="K71" s="403"/>
      <c r="L71" s="403"/>
      <c r="M71" s="403"/>
      <c r="N71" s="403"/>
      <c r="O71" s="403"/>
      <c r="P71" s="403"/>
      <c r="Q71" s="403"/>
      <c r="R71" s="403"/>
      <c r="S71" s="404"/>
    </row>
    <row r="72" spans="1:19" ht="13.5" thickBot="1" x14ac:dyDescent="0.25">
      <c r="A72" s="168" t="s">
        <v>25</v>
      </c>
      <c r="B72" s="396" t="s">
        <v>121</v>
      </c>
      <c r="C72" s="396"/>
      <c r="D72" s="396"/>
      <c r="E72" s="396" t="s">
        <v>225</v>
      </c>
      <c r="F72" s="396"/>
      <c r="G72" s="113" t="s">
        <v>155</v>
      </c>
      <c r="H72" s="97"/>
      <c r="I72" s="92" t="s">
        <v>25</v>
      </c>
      <c r="J72" s="400" t="s">
        <v>121</v>
      </c>
      <c r="K72" s="396"/>
      <c r="L72" s="396"/>
      <c r="M72" s="396"/>
      <c r="N72" s="444"/>
      <c r="O72" s="451" t="s">
        <v>151</v>
      </c>
      <c r="P72" s="452"/>
      <c r="Q72" s="452"/>
      <c r="R72" s="453"/>
      <c r="S72" s="92" t="s">
        <v>159</v>
      </c>
    </row>
    <row r="73" spans="1:19" ht="20.100000000000001" customHeight="1" x14ac:dyDescent="0.2">
      <c r="A73" s="172">
        <v>1</v>
      </c>
      <c r="B73" s="450"/>
      <c r="C73" s="450"/>
      <c r="D73" s="450"/>
      <c r="E73" s="454"/>
      <c r="F73" s="454"/>
      <c r="G73" s="98"/>
      <c r="H73" s="97"/>
      <c r="I73" s="172">
        <v>1</v>
      </c>
      <c r="J73" s="450"/>
      <c r="K73" s="450"/>
      <c r="L73" s="450"/>
      <c r="M73" s="450"/>
      <c r="N73" s="450"/>
      <c r="O73" s="473"/>
      <c r="P73" s="474"/>
      <c r="Q73" s="474"/>
      <c r="R73" s="475"/>
      <c r="S73" s="98"/>
    </row>
    <row r="74" spans="1:19" ht="20.100000000000001" customHeight="1" x14ac:dyDescent="0.2">
      <c r="A74" s="173">
        <v>2</v>
      </c>
      <c r="B74" s="450"/>
      <c r="C74" s="450"/>
      <c r="D74" s="450"/>
      <c r="E74" s="436"/>
      <c r="F74" s="436"/>
      <c r="G74" s="99"/>
      <c r="H74" s="97"/>
      <c r="I74" s="173">
        <v>2</v>
      </c>
      <c r="J74" s="450"/>
      <c r="K74" s="450"/>
      <c r="L74" s="450"/>
      <c r="M74" s="450"/>
      <c r="N74" s="450"/>
      <c r="O74" s="438"/>
      <c r="P74" s="439"/>
      <c r="Q74" s="439"/>
      <c r="R74" s="440"/>
      <c r="S74" s="99"/>
    </row>
    <row r="75" spans="1:19" ht="20.100000000000001" customHeight="1" x14ac:dyDescent="0.2">
      <c r="A75" s="173">
        <v>3</v>
      </c>
      <c r="B75" s="450"/>
      <c r="C75" s="450"/>
      <c r="D75" s="450"/>
      <c r="E75" s="436"/>
      <c r="F75" s="436"/>
      <c r="G75" s="99"/>
      <c r="H75" s="97"/>
      <c r="I75" s="173">
        <v>3</v>
      </c>
      <c r="J75" s="450"/>
      <c r="K75" s="450"/>
      <c r="L75" s="450"/>
      <c r="M75" s="450"/>
      <c r="N75" s="450"/>
      <c r="O75" s="438"/>
      <c r="P75" s="439"/>
      <c r="Q75" s="439"/>
      <c r="R75" s="440"/>
      <c r="S75" s="99"/>
    </row>
    <row r="76" spans="1:19" ht="20.100000000000001" customHeight="1" x14ac:dyDescent="0.2">
      <c r="A76" s="173">
        <v>4</v>
      </c>
      <c r="B76" s="450"/>
      <c r="C76" s="450"/>
      <c r="D76" s="450"/>
      <c r="E76" s="436"/>
      <c r="F76" s="436"/>
      <c r="G76" s="99"/>
      <c r="H76" s="97"/>
      <c r="I76" s="173">
        <v>4</v>
      </c>
      <c r="J76" s="450"/>
      <c r="K76" s="450"/>
      <c r="L76" s="450"/>
      <c r="M76" s="450"/>
      <c r="N76" s="450"/>
      <c r="O76" s="438"/>
      <c r="P76" s="439"/>
      <c r="Q76" s="439"/>
      <c r="R76" s="440"/>
      <c r="S76" s="99"/>
    </row>
    <row r="77" spans="1:19" ht="20.100000000000001" customHeight="1" thickBot="1" x14ac:dyDescent="0.25">
      <c r="A77" s="170">
        <v>5</v>
      </c>
      <c r="B77" s="450"/>
      <c r="C77" s="450"/>
      <c r="D77" s="450"/>
      <c r="E77" s="437"/>
      <c r="F77" s="437"/>
      <c r="G77" s="95"/>
      <c r="H77" s="97"/>
      <c r="I77" s="170">
        <v>5</v>
      </c>
      <c r="J77" s="450"/>
      <c r="K77" s="450"/>
      <c r="L77" s="450"/>
      <c r="M77" s="450"/>
      <c r="N77" s="450"/>
      <c r="O77" s="441"/>
      <c r="P77" s="442"/>
      <c r="Q77" s="442"/>
      <c r="R77" s="443"/>
      <c r="S77" s="95"/>
    </row>
    <row r="78" spans="1:19" ht="13.5" thickBot="1" x14ac:dyDescent="0.25">
      <c r="A78" s="455" t="s">
        <v>226</v>
      </c>
      <c r="B78" s="456"/>
      <c r="C78" s="456"/>
      <c r="D78" s="456"/>
      <c r="E78" s="456"/>
      <c r="F78" s="456"/>
      <c r="G78" s="114">
        <f>+SUM(G73:G77)</f>
        <v>0</v>
      </c>
      <c r="H78" s="97"/>
      <c r="I78" s="455" t="s">
        <v>189</v>
      </c>
      <c r="J78" s="456"/>
      <c r="K78" s="456"/>
      <c r="L78" s="456"/>
      <c r="M78" s="456"/>
      <c r="N78" s="456"/>
      <c r="O78" s="456"/>
      <c r="P78" s="456"/>
      <c r="Q78" s="456"/>
      <c r="R78" s="457"/>
      <c r="S78" s="96">
        <f>IF(SUM(S73:S77)&gt;45,45,SUM(S73:S77))</f>
        <v>0</v>
      </c>
    </row>
    <row r="79" spans="1:19" ht="13.5" thickBot="1" x14ac:dyDescent="0.25">
      <c r="A79" s="97"/>
      <c r="B79" s="97"/>
      <c r="C79" s="97"/>
      <c r="D79" s="171"/>
      <c r="E79" s="97"/>
      <c r="F79" s="97"/>
      <c r="G79" s="97"/>
      <c r="H79" s="97"/>
      <c r="I79" s="97"/>
      <c r="J79" s="97"/>
      <c r="K79" s="97"/>
      <c r="L79" s="97"/>
      <c r="M79" s="97"/>
      <c r="N79" s="97"/>
      <c r="O79" s="97"/>
      <c r="P79" s="97"/>
      <c r="Q79" s="97"/>
      <c r="R79" s="97"/>
      <c r="S79" s="97"/>
    </row>
    <row r="80" spans="1:19" ht="13.5" thickBot="1" x14ac:dyDescent="0.25">
      <c r="A80" s="447" t="s">
        <v>14</v>
      </c>
      <c r="B80" s="448"/>
      <c r="C80" s="448"/>
      <c r="D80" s="448"/>
      <c r="E80" s="448"/>
      <c r="F80" s="448"/>
      <c r="G80" s="449"/>
      <c r="H80" s="97"/>
      <c r="I80" s="402" t="s">
        <v>30</v>
      </c>
      <c r="J80" s="403"/>
      <c r="K80" s="403"/>
      <c r="L80" s="403"/>
      <c r="M80" s="403"/>
      <c r="N80" s="403"/>
      <c r="O80" s="403"/>
      <c r="P80" s="403"/>
      <c r="Q80" s="403"/>
      <c r="R80" s="403"/>
      <c r="S80" s="404"/>
    </row>
    <row r="81" spans="1:19" ht="13.5" thickBot="1" x14ac:dyDescent="0.25">
      <c r="A81" s="168" t="s">
        <v>25</v>
      </c>
      <c r="B81" s="401" t="s">
        <v>151</v>
      </c>
      <c r="C81" s="479"/>
      <c r="D81" s="479"/>
      <c r="E81" s="479"/>
      <c r="F81" s="480"/>
      <c r="G81" s="113" t="s">
        <v>155</v>
      </c>
      <c r="H81" s="97"/>
      <c r="I81" s="92" t="s">
        <v>25</v>
      </c>
      <c r="J81" s="400" t="s">
        <v>233</v>
      </c>
      <c r="K81" s="396"/>
      <c r="L81" s="396"/>
      <c r="M81" s="396"/>
      <c r="N81" s="444"/>
      <c r="O81" s="451" t="s">
        <v>234</v>
      </c>
      <c r="P81" s="452"/>
      <c r="Q81" s="452"/>
      <c r="R81" s="453"/>
      <c r="S81" s="92" t="s">
        <v>159</v>
      </c>
    </row>
    <row r="82" spans="1:19" ht="21.95" customHeight="1" x14ac:dyDescent="0.2">
      <c r="A82" s="172">
        <v>1</v>
      </c>
      <c r="B82" s="481"/>
      <c r="C82" s="482"/>
      <c r="D82" s="482"/>
      <c r="E82" s="482"/>
      <c r="F82" s="483"/>
      <c r="G82" s="98"/>
      <c r="H82" s="97"/>
      <c r="I82" s="172">
        <v>1</v>
      </c>
      <c r="J82" s="450"/>
      <c r="K82" s="450"/>
      <c r="L82" s="450"/>
      <c r="M82" s="450"/>
      <c r="N82" s="450"/>
      <c r="O82" s="473"/>
      <c r="P82" s="474"/>
      <c r="Q82" s="474"/>
      <c r="R82" s="475"/>
      <c r="S82" s="98"/>
    </row>
    <row r="83" spans="1:19" ht="21.95" customHeight="1" thickBot="1" x14ac:dyDescent="0.25">
      <c r="A83" s="173">
        <v>2</v>
      </c>
      <c r="B83" s="484"/>
      <c r="C83" s="485"/>
      <c r="D83" s="485"/>
      <c r="E83" s="485"/>
      <c r="F83" s="486"/>
      <c r="G83" s="99"/>
      <c r="H83" s="97"/>
      <c r="I83" s="173">
        <v>2</v>
      </c>
      <c r="J83" s="478"/>
      <c r="K83" s="478"/>
      <c r="L83" s="478"/>
      <c r="M83" s="478"/>
      <c r="N83" s="478"/>
      <c r="O83" s="438"/>
      <c r="P83" s="439"/>
      <c r="Q83" s="439"/>
      <c r="R83" s="440"/>
      <c r="S83" s="99"/>
    </row>
    <row r="84" spans="1:19" ht="21.95" customHeight="1" thickBot="1" x14ac:dyDescent="0.25">
      <c r="A84" s="455" t="s">
        <v>232</v>
      </c>
      <c r="B84" s="456"/>
      <c r="C84" s="456"/>
      <c r="D84" s="456"/>
      <c r="E84" s="456"/>
      <c r="F84" s="456"/>
      <c r="G84" s="114">
        <f>SUM(G82:G83)</f>
        <v>0</v>
      </c>
      <c r="I84" s="137">
        <v>3</v>
      </c>
      <c r="J84" s="478"/>
      <c r="K84" s="478"/>
      <c r="L84" s="478"/>
      <c r="M84" s="478"/>
      <c r="N84" s="478"/>
      <c r="O84" s="438"/>
      <c r="P84" s="439"/>
      <c r="Q84" s="439"/>
      <c r="R84" s="440"/>
      <c r="S84" s="94"/>
    </row>
    <row r="85" spans="1:19" ht="21.95" customHeight="1" x14ac:dyDescent="0.2">
      <c r="A85" s="487"/>
      <c r="B85" s="487"/>
      <c r="C85" s="487"/>
      <c r="D85" s="487"/>
      <c r="E85" s="487"/>
      <c r="F85" s="487"/>
      <c r="G85" s="487"/>
      <c r="I85" s="137">
        <v>4</v>
      </c>
      <c r="J85" s="478"/>
      <c r="K85" s="478"/>
      <c r="L85" s="478"/>
      <c r="M85" s="478"/>
      <c r="N85" s="478"/>
      <c r="O85" s="438"/>
      <c r="P85" s="439"/>
      <c r="Q85" s="439"/>
      <c r="R85" s="440"/>
      <c r="S85" s="94"/>
    </row>
    <row r="86" spans="1:19" ht="21.95" customHeight="1" x14ac:dyDescent="0.2">
      <c r="A86" s="488"/>
      <c r="B86" s="488"/>
      <c r="C86" s="488"/>
      <c r="D86" s="488"/>
      <c r="E86" s="488"/>
      <c r="F86" s="488"/>
      <c r="G86" s="488"/>
      <c r="I86" s="174">
        <v>5</v>
      </c>
      <c r="J86" s="498"/>
      <c r="K86" s="498"/>
      <c r="L86" s="498"/>
      <c r="M86" s="498"/>
      <c r="N86" s="498"/>
      <c r="O86" s="441"/>
      <c r="P86" s="442"/>
      <c r="Q86" s="442"/>
      <c r="R86" s="443"/>
      <c r="S86" s="101"/>
    </row>
    <row r="87" spans="1:19" ht="21.95" customHeight="1" x14ac:dyDescent="0.2">
      <c r="A87" s="488"/>
      <c r="B87" s="488"/>
      <c r="C87" s="488"/>
      <c r="D87" s="488"/>
      <c r="E87" s="488"/>
      <c r="F87" s="488"/>
      <c r="G87" s="488"/>
      <c r="I87" s="174">
        <v>6</v>
      </c>
      <c r="J87" s="498"/>
      <c r="K87" s="498"/>
      <c r="L87" s="498"/>
      <c r="M87" s="498"/>
      <c r="N87" s="498"/>
      <c r="O87" s="441"/>
      <c r="P87" s="442"/>
      <c r="Q87" s="442"/>
      <c r="R87" s="443"/>
      <c r="S87" s="101"/>
    </row>
    <row r="88" spans="1:19" ht="21.95" customHeight="1" thickBot="1" x14ac:dyDescent="0.25">
      <c r="A88" s="488"/>
      <c r="B88" s="488"/>
      <c r="C88" s="488"/>
      <c r="D88" s="488"/>
      <c r="E88" s="488"/>
      <c r="F88" s="488"/>
      <c r="G88" s="488"/>
      <c r="I88" s="174">
        <v>7</v>
      </c>
      <c r="J88" s="498"/>
      <c r="K88" s="498"/>
      <c r="L88" s="498"/>
      <c r="M88" s="498"/>
      <c r="N88" s="498"/>
      <c r="O88" s="441"/>
      <c r="P88" s="442"/>
      <c r="Q88" s="442"/>
      <c r="R88" s="443"/>
      <c r="S88" s="101"/>
    </row>
    <row r="89" spans="1:19" ht="13.5" thickBot="1" x14ac:dyDescent="0.25">
      <c r="A89" s="488"/>
      <c r="B89" s="488"/>
      <c r="C89" s="488"/>
      <c r="D89" s="488"/>
      <c r="E89" s="488"/>
      <c r="F89" s="488"/>
      <c r="G89" s="488"/>
      <c r="I89" s="499" t="s">
        <v>235</v>
      </c>
      <c r="J89" s="500"/>
      <c r="K89" s="500"/>
      <c r="L89" s="500"/>
      <c r="M89" s="500"/>
      <c r="N89" s="500"/>
      <c r="O89" s="500"/>
      <c r="P89" s="500"/>
      <c r="Q89" s="500"/>
      <c r="R89" s="501"/>
      <c r="S89" s="96">
        <f>SUM(S82:S88)</f>
        <v>0</v>
      </c>
    </row>
    <row r="90" spans="1:19" ht="13.5" thickBot="1" x14ac:dyDescent="0.25">
      <c r="A90" s="488"/>
      <c r="B90" s="488"/>
      <c r="C90" s="488"/>
      <c r="D90" s="488"/>
      <c r="E90" s="488"/>
      <c r="F90" s="488"/>
      <c r="G90" s="488"/>
      <c r="H90" s="102"/>
      <c r="I90" s="102"/>
      <c r="J90" s="102"/>
      <c r="K90" s="102"/>
      <c r="L90" s="102"/>
      <c r="M90" s="102"/>
    </row>
    <row r="91" spans="1:19" x14ac:dyDescent="0.2">
      <c r="A91" s="102"/>
      <c r="B91" s="497" t="s">
        <v>236</v>
      </c>
      <c r="C91" s="497"/>
      <c r="D91" s="497"/>
      <c r="E91" s="502" t="s">
        <v>237</v>
      </c>
      <c r="F91" s="502"/>
      <c r="G91" s="502"/>
      <c r="H91" s="102"/>
      <c r="I91" s="102"/>
      <c r="J91" s="102"/>
      <c r="K91" s="102"/>
      <c r="L91" s="102"/>
      <c r="M91" s="102"/>
      <c r="N91" s="489" t="s">
        <v>21</v>
      </c>
      <c r="O91" s="490"/>
      <c r="P91" s="490"/>
      <c r="Q91" s="490"/>
      <c r="R91" s="493">
        <f>+M35+G45+S45+G54+S54+G60+S60+G69+S69+G78+S78+G84+S89</f>
        <v>0</v>
      </c>
      <c r="S91" s="494"/>
    </row>
    <row r="92" spans="1:19" ht="13.5" thickBot="1" x14ac:dyDescent="0.25">
      <c r="A92" s="102"/>
      <c r="B92" s="102"/>
      <c r="C92" s="102"/>
      <c r="D92" s="175"/>
      <c r="E92" s="102"/>
      <c r="F92" s="102"/>
      <c r="G92" s="102"/>
      <c r="H92" s="102"/>
      <c r="I92" s="102"/>
      <c r="J92" s="102"/>
      <c r="K92" s="102"/>
      <c r="L92" s="102"/>
      <c r="M92" s="102"/>
      <c r="N92" s="491"/>
      <c r="O92" s="492"/>
      <c r="P92" s="492"/>
      <c r="Q92" s="492"/>
      <c r="R92" s="495"/>
      <c r="S92" s="496"/>
    </row>
    <row r="93" spans="1:19" x14ac:dyDescent="0.2">
      <c r="A93" s="102"/>
      <c r="B93" s="212" t="s">
        <v>279</v>
      </c>
      <c r="C93" s="102"/>
      <c r="D93" s="175"/>
      <c r="E93" s="102"/>
      <c r="F93" s="102"/>
      <c r="G93" s="102"/>
      <c r="H93" s="102"/>
      <c r="I93" s="102"/>
      <c r="J93" s="102"/>
      <c r="K93" s="102"/>
      <c r="L93" s="102"/>
      <c r="M93" s="102"/>
      <c r="N93" s="102"/>
      <c r="O93" s="102"/>
      <c r="P93" s="102"/>
      <c r="Q93" s="102"/>
      <c r="R93" s="102"/>
      <c r="S93" s="102"/>
    </row>
    <row r="97" spans="5:5" x14ac:dyDescent="0.2">
      <c r="E97" s="176"/>
    </row>
  </sheetData>
  <sheetProtection algorithmName="SHA-512" hashValue="sWz3/ctMFBA3rpw+cHZRyob8Eh+qxiU56mhg4GxGFIMyd4jIiA7jOmheDuAVWrAulE6WgubHKzTe/xt7kV7vhA==" saltValue="1WpnHCm/V/qZRzMaAr6WlA==" spinCount="100000" sheet="1" objects="1" scenarios="1"/>
  <mergeCells count="197">
    <mergeCell ref="N91:Q92"/>
    <mergeCell ref="R91:S92"/>
    <mergeCell ref="B91:D91"/>
    <mergeCell ref="J86:N86"/>
    <mergeCell ref="O86:R86"/>
    <mergeCell ref="I89:R89"/>
    <mergeCell ref="J87:N87"/>
    <mergeCell ref="O87:R87"/>
    <mergeCell ref="J88:N88"/>
    <mergeCell ref="O88:R88"/>
    <mergeCell ref="E91:G91"/>
    <mergeCell ref="J83:N83"/>
    <mergeCell ref="O83:R83"/>
    <mergeCell ref="J84:N84"/>
    <mergeCell ref="O84:R84"/>
    <mergeCell ref="J85:N85"/>
    <mergeCell ref="O85:R85"/>
    <mergeCell ref="A84:F84"/>
    <mergeCell ref="B81:F81"/>
    <mergeCell ref="B82:F82"/>
    <mergeCell ref="B83:F83"/>
    <mergeCell ref="A85:G90"/>
    <mergeCell ref="A80:G80"/>
    <mergeCell ref="I80:S80"/>
    <mergeCell ref="J81:N81"/>
    <mergeCell ref="O81:R81"/>
    <mergeCell ref="J82:N82"/>
    <mergeCell ref="J75:N75"/>
    <mergeCell ref="O75:R75"/>
    <mergeCell ref="J76:N76"/>
    <mergeCell ref="O76:R76"/>
    <mergeCell ref="J77:N77"/>
    <mergeCell ref="O77:R77"/>
    <mergeCell ref="B77:D77"/>
    <mergeCell ref="E77:F77"/>
    <mergeCell ref="A78:F78"/>
    <mergeCell ref="B75:D75"/>
    <mergeCell ref="E75:F75"/>
    <mergeCell ref="B76:D76"/>
    <mergeCell ref="E76:F76"/>
    <mergeCell ref="O82:R82"/>
    <mergeCell ref="J72:N72"/>
    <mergeCell ref="O72:R72"/>
    <mergeCell ref="J73:N73"/>
    <mergeCell ref="O73:R73"/>
    <mergeCell ref="J74:N74"/>
    <mergeCell ref="O74:R74"/>
    <mergeCell ref="B74:D74"/>
    <mergeCell ref="E74:F74"/>
    <mergeCell ref="I78:R78"/>
    <mergeCell ref="A71:G71"/>
    <mergeCell ref="B72:D72"/>
    <mergeCell ref="E72:F72"/>
    <mergeCell ref="B73:D73"/>
    <mergeCell ref="E73:F73"/>
    <mergeCell ref="A60:F60"/>
    <mergeCell ref="I56:S56"/>
    <mergeCell ref="J57:N57"/>
    <mergeCell ref="O57:R57"/>
    <mergeCell ref="J58:N58"/>
    <mergeCell ref="O58:R58"/>
    <mergeCell ref="J59:N59"/>
    <mergeCell ref="O59:R59"/>
    <mergeCell ref="J68:N68"/>
    <mergeCell ref="O68:R68"/>
    <mergeCell ref="I69:R69"/>
    <mergeCell ref="A56:G56"/>
    <mergeCell ref="B57:D57"/>
    <mergeCell ref="E57:F57"/>
    <mergeCell ref="B58:D58"/>
    <mergeCell ref="E58:F58"/>
    <mergeCell ref="B59:D59"/>
    <mergeCell ref="E59:F59"/>
    <mergeCell ref="I71:S71"/>
    <mergeCell ref="A69:F69"/>
    <mergeCell ref="I62:S62"/>
    <mergeCell ref="J63:N63"/>
    <mergeCell ref="O63:R63"/>
    <mergeCell ref="J64:N64"/>
    <mergeCell ref="O64:R64"/>
    <mergeCell ref="B64:D64"/>
    <mergeCell ref="E64:F64"/>
    <mergeCell ref="B65:D65"/>
    <mergeCell ref="E65:F65"/>
    <mergeCell ref="B66:D66"/>
    <mergeCell ref="E66:F66"/>
    <mergeCell ref="J65:N65"/>
    <mergeCell ref="O65:R65"/>
    <mergeCell ref="J66:N66"/>
    <mergeCell ref="O66:R66"/>
    <mergeCell ref="J67:N67"/>
    <mergeCell ref="O67:R67"/>
    <mergeCell ref="B67:D67"/>
    <mergeCell ref="E67:F67"/>
    <mergeCell ref="B68:D68"/>
    <mergeCell ref="E68:F68"/>
    <mergeCell ref="A62:G62"/>
    <mergeCell ref="B63:D63"/>
    <mergeCell ref="E63:F63"/>
    <mergeCell ref="J50:N50"/>
    <mergeCell ref="O50:R50"/>
    <mergeCell ref="J51:N51"/>
    <mergeCell ref="O51:R51"/>
    <mergeCell ref="J52:N52"/>
    <mergeCell ref="O52:R52"/>
    <mergeCell ref="B52:D52"/>
    <mergeCell ref="E52:F52"/>
    <mergeCell ref="B53:D53"/>
    <mergeCell ref="E53:F53"/>
    <mergeCell ref="A54:F54"/>
    <mergeCell ref="B51:D51"/>
    <mergeCell ref="E51:F51"/>
    <mergeCell ref="I60:R60"/>
    <mergeCell ref="J49:N49"/>
    <mergeCell ref="O49:R49"/>
    <mergeCell ref="B49:D49"/>
    <mergeCell ref="E49:F49"/>
    <mergeCell ref="B50:D50"/>
    <mergeCell ref="E50:F50"/>
    <mergeCell ref="J53:N53"/>
    <mergeCell ref="O53:R53"/>
    <mergeCell ref="I54:R54"/>
    <mergeCell ref="A47:G47"/>
    <mergeCell ref="B48:D48"/>
    <mergeCell ref="E48:F48"/>
    <mergeCell ref="J40:N40"/>
    <mergeCell ref="J39:N39"/>
    <mergeCell ref="O39:R39"/>
    <mergeCell ref="I47:S47"/>
    <mergeCell ref="J48:N48"/>
    <mergeCell ref="O48:R48"/>
    <mergeCell ref="B40:D40"/>
    <mergeCell ref="E40:F40"/>
    <mergeCell ref="E39:F39"/>
    <mergeCell ref="A45:F45"/>
    <mergeCell ref="B41:D41"/>
    <mergeCell ref="B42:D42"/>
    <mergeCell ref="B43:D43"/>
    <mergeCell ref="B44:D44"/>
    <mergeCell ref="E41:F41"/>
    <mergeCell ref="I45:R45"/>
    <mergeCell ref="J41:N41"/>
    <mergeCell ref="J42:N42"/>
    <mergeCell ref="J43:N43"/>
    <mergeCell ref="J44:N44"/>
    <mergeCell ref="O40:R40"/>
    <mergeCell ref="E42:F42"/>
    <mergeCell ref="E43:F43"/>
    <mergeCell ref="E44:F44"/>
    <mergeCell ref="O41:R41"/>
    <mergeCell ref="O42:R42"/>
    <mergeCell ref="O43:R43"/>
    <mergeCell ref="O44:R44"/>
    <mergeCell ref="M34:N34"/>
    <mergeCell ref="G33:N33"/>
    <mergeCell ref="M35:N35"/>
    <mergeCell ref="B39:D39"/>
    <mergeCell ref="G35:L35"/>
    <mergeCell ref="G34:L34"/>
    <mergeCell ref="I38:S38"/>
    <mergeCell ref="A38:G38"/>
    <mergeCell ref="A1:S1"/>
    <mergeCell ref="A3:N3"/>
    <mergeCell ref="A2:S2"/>
    <mergeCell ref="A18:A19"/>
    <mergeCell ref="B18:B19"/>
    <mergeCell ref="C18:C19"/>
    <mergeCell ref="H18:H19"/>
    <mergeCell ref="I18:I19"/>
    <mergeCell ref="J18:J19"/>
    <mergeCell ref="D18:G18"/>
    <mergeCell ref="D9:G9"/>
    <mergeCell ref="A29:J29"/>
    <mergeCell ref="A30:J30"/>
    <mergeCell ref="A28:J28"/>
    <mergeCell ref="A16:E16"/>
    <mergeCell ref="G16:K16"/>
    <mergeCell ref="A13:S13"/>
    <mergeCell ref="Q3:R3"/>
    <mergeCell ref="O3:P3"/>
    <mergeCell ref="N18:S18"/>
    <mergeCell ref="K18:M18"/>
    <mergeCell ref="A5:C5"/>
    <mergeCell ref="A7:C7"/>
    <mergeCell ref="A9:C9"/>
    <mergeCell ref="A11:C11"/>
    <mergeCell ref="D5:G5"/>
    <mergeCell ref="D7:G7"/>
    <mergeCell ref="D11:G11"/>
    <mergeCell ref="J5:M5"/>
    <mergeCell ref="J7:M7"/>
    <mergeCell ref="J9:M9"/>
    <mergeCell ref="J11:M11"/>
    <mergeCell ref="N5:R5"/>
    <mergeCell ref="N7:R7"/>
    <mergeCell ref="N9:R9"/>
    <mergeCell ref="N11:R11"/>
  </mergeCells>
  <dataValidations count="6">
    <dataValidation type="decimal" allowBlank="1" showInputMessage="1" showErrorMessage="1" errorTitle="Error" error="Solo se permiten datos númericos" sqref="J20:J27">
      <formula1>0</formula1>
      <formula2>100</formula2>
    </dataValidation>
    <dataValidation type="decimal" allowBlank="1" showInputMessage="1" showErrorMessage="1" errorTitle="Error" error="Solo se permiten datos numericos" sqref="K20:L20">
      <formula1>0</formula1>
      <formula2>100</formula2>
    </dataValidation>
    <dataValidation type="decimal" allowBlank="1" showInputMessage="1" showErrorMessage="1" errorTitle="Error" error="Solo se permiten datos numericos." sqref="M20">
      <formula1>0</formula1>
      <formula2>100</formula2>
    </dataValidation>
    <dataValidation allowBlank="1" showInputMessage="1" showErrorMessage="1" errorTitle="Error" error="Seleccione un Item de la lista" sqref="B82"/>
    <dataValidation allowBlank="1" showInputMessage="1" showErrorMessage="1" errorTitle="Error" error="Seleccione una opción del listado" sqref="J82:N82"/>
    <dataValidation allowBlank="1" showInputMessage="1" showErrorMessage="1" errorTitle="Error" error="Seleccione el nivel educativo._x000a_Límite:_x000a_Pregrado[20 Horas]_x000a_Posgrado[30 Horas]" sqref="G64"/>
  </dataValidations>
  <pageMargins left="0.3" right="0.25" top="0.75" bottom="0.25" header="0.3" footer="0.3"/>
  <pageSetup paperSize="14" scale="66" orientation="landscape" r:id="rId1"/>
  <rowBreaks count="1" manualBreakCount="1">
    <brk id="55" max="16383" man="1"/>
  </rowBreaks>
  <drawing r:id="rId2"/>
  <extLst>
    <ext xmlns:x14="http://schemas.microsoft.com/office/spreadsheetml/2009/9/main" uri="{CCE6A557-97BC-4b89-ADB6-D9C93CAAB3DF}">
      <x14:dataValidations xmlns:xm="http://schemas.microsoft.com/office/excel/2006/main" count="18">
        <x14:dataValidation type="list" showInputMessage="1" showErrorMessage="1" errorTitle="Error" error="Seleccione un valor de la lista desplegable">
          <x14:formula1>
            <xm:f>INFORMACION!$A$2:$A$3</xm:f>
          </x14:formula1>
          <xm:sqref>B20:B26</xm:sqref>
        </x14:dataValidation>
        <x14:dataValidation type="list" showInputMessage="1" showErrorMessage="1">
          <x14:formula1>
            <xm:f>INFORMACION!$B$2:$B$3</xm:f>
          </x14:formula1>
          <xm:sqref>C20:C26</xm:sqref>
        </x14:dataValidation>
        <x14:dataValidation type="list" showInputMessage="1" showErrorMessage="1">
          <x14:formula1>
            <xm:f>INFORMACION!$C$2:$C$23</xm:f>
          </x14:formula1>
          <xm:sqref>I20:I27</xm:sqref>
        </x14:dataValidation>
        <x14:dataValidation type="list" showInputMessage="1" showErrorMessage="1" errorTitle="Error" error="Seleccione una opción de la lista desplegable">
          <x14:formula1>
            <xm:f>INFORMACION!$D$2:$D$7</xm:f>
          </x14:formula1>
          <xm:sqref>G20:G26</xm:sqref>
        </x14:dataValidation>
        <x14:dataValidation type="list" allowBlank="1" showInputMessage="1" showErrorMessage="1" errorTitle="Error" error="Seleccione el tipo de vinculación del listado">
          <x14:formula1>
            <xm:f>INFORMACION!$F$3:$F$4</xm:f>
          </x14:formula1>
          <xm:sqref>D9:G9</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una opción del listado">
          <x14:formula1>
            <xm:f>INFORMACION!$T$2:$T$4</xm:f>
          </x14:formula1>
          <xm:sqref>E17 G16</xm:sqref>
        </x14:dataValidation>
        <x14:dataValidation type="list" allowBlank="1" showInputMessage="1" showErrorMessage="1" errorTitle="Error" error="Seleccione un Item de la lista">
          <x14:formula1>
            <xm:f>INFORMACION!$W$2:$W$14</xm:f>
          </x14:formula1>
          <xm:sqref>B49:D53</xm:sqref>
        </x14:dataValidation>
        <x14:dataValidation type="list" allowBlank="1" showInputMessage="1" showErrorMessage="1" errorTitle="Error" error="Seleccione una opción del listado">
          <x14:formula1>
            <xm:f>INFORMACION!$X$2:$X$5</xm:f>
          </x14:formula1>
          <xm:sqref>J49:N53</xm:sqref>
        </x14:dataValidation>
        <x14:dataValidation type="list" allowBlank="1" showInputMessage="1" showErrorMessage="1" errorTitle="Error" error="Seleccione un Item de la lista">
          <x14:formula1>
            <xm:f>INFORMACION!$A$2:$A$3</xm:f>
          </x14:formula1>
          <xm:sqref>B64:D68</xm:sqref>
        </x14:dataValidation>
        <x14:dataValidation type="list" allowBlank="1" showInputMessage="1" showErrorMessage="1" errorTitle="Error" error="Seleccione una opción del listado">
          <x14:formula1>
            <xm:f>INFORMACION!$Y$2:$Y$4</xm:f>
          </x14:formula1>
          <xm:sqref>J64:N68</xm:sqref>
        </x14:dataValidation>
        <x14:dataValidation type="list" allowBlank="1" showInputMessage="1" showErrorMessage="1" errorTitle="Error" error="Seleccione un Item de la lista">
          <x14:formula1>
            <xm:f>INFORMACION!$Z$2:$Z$9</xm:f>
          </x14:formula1>
          <xm:sqref>B58:D59</xm:sqref>
        </x14:dataValidation>
        <x14:dataValidation type="list" allowBlank="1" showInputMessage="1" showErrorMessage="1" errorTitle="Error" error="Seleccione una opción del listado">
          <x14:formula1>
            <xm:f>INFORMACION!$AB$2:$AB$12</xm:f>
          </x14:formula1>
          <xm:sqref>J58:N59</xm:sqref>
        </x14:dataValidation>
        <x14:dataValidation type="list" allowBlank="1" showInputMessage="1" showErrorMessage="1" errorTitle="Error" error="Seleccione un Item de la lista">
          <x14:formula1>
            <xm:f>INFORMACION!$AC$2:$AC$8</xm:f>
          </x14:formula1>
          <xm:sqref>B73:D77</xm:sqref>
        </x14:dataValidation>
        <x14:dataValidation type="list" allowBlank="1" showInputMessage="1" showErrorMessage="1" errorTitle="Error" error="Seleccione una opción del listado">
          <x14:formula1>
            <xm:f>INFORMACION!$AD$2:$AD$5</xm:f>
          </x14:formula1>
          <xm:sqref>J73:N77</xm:sqref>
        </x14:dataValidation>
        <x14:dataValidation type="list" allowBlank="1" showInputMessage="1" showErrorMessage="1" errorTitle="Error" error="Seleccione una opción de la lista">
          <x14:formula1>
            <xm:f>INFORMACION!$AE$2:$AE$5</xm:f>
          </x14:formula1>
          <xm:sqref>B40:D44</xm:sqref>
        </x14:dataValidation>
        <x14:dataValidation type="list" allowBlank="1" showInputMessage="1" showErrorMessage="1" errorTitle="Error" error="Seleccione una opción de la lista">
          <x14:formula1>
            <xm:f>INFORMACION!$AF$2:$AF$3</xm:f>
          </x14:formula1>
          <xm:sqref>J40:N44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97"/>
  <sheetViews>
    <sheetView zoomScale="90" zoomScaleNormal="90" workbookViewId="0">
      <selection activeCell="B93" sqref="B93"/>
    </sheetView>
  </sheetViews>
  <sheetFormatPr baseColWidth="10" defaultColWidth="11.42578125" defaultRowHeight="12.75" x14ac:dyDescent="0.2"/>
  <cols>
    <col min="1" max="1" width="3.7109375" style="91" bestFit="1" customWidth="1"/>
    <col min="2" max="2" width="10" style="91" customWidth="1"/>
    <col min="3" max="3" width="9.5703125" style="91" customWidth="1"/>
    <col min="4" max="4" width="10.5703125" style="166" customWidth="1"/>
    <col min="5" max="5" width="54" style="91" customWidth="1"/>
    <col min="6" max="6" width="3.7109375" style="91" customWidth="1"/>
    <col min="7" max="7" width="26.28515625" style="91" customWidth="1"/>
    <col min="8" max="9" width="3.7109375" style="91" customWidth="1"/>
    <col min="10" max="10" width="5.5703125" style="91" bestFit="1" customWidth="1"/>
    <col min="11" max="11" width="6" style="91" bestFit="1" customWidth="1"/>
    <col min="12" max="13" width="6" style="91" customWidth="1"/>
    <col min="14" max="18" width="9.28515625" style="91" customWidth="1"/>
    <col min="19" max="19" width="10" style="91" customWidth="1"/>
    <col min="20" max="16384" width="11.42578125" style="91"/>
  </cols>
  <sheetData>
    <row r="1" spans="1:19" x14ac:dyDescent="0.2">
      <c r="A1" s="408" t="s">
        <v>24</v>
      </c>
      <c r="B1" s="409"/>
      <c r="C1" s="409"/>
      <c r="D1" s="409"/>
      <c r="E1" s="409"/>
      <c r="F1" s="409"/>
      <c r="G1" s="409"/>
      <c r="H1" s="409"/>
      <c r="I1" s="409"/>
      <c r="J1" s="409"/>
      <c r="K1" s="409"/>
      <c r="L1" s="409"/>
      <c r="M1" s="409"/>
      <c r="N1" s="409"/>
      <c r="O1" s="409"/>
      <c r="P1" s="409"/>
      <c r="Q1" s="409"/>
      <c r="R1" s="409"/>
      <c r="S1" s="410"/>
    </row>
    <row r="2" spans="1:19" ht="13.5" thickBot="1" x14ac:dyDescent="0.25">
      <c r="A2" s="377" t="s">
        <v>278</v>
      </c>
      <c r="B2" s="378"/>
      <c r="C2" s="378"/>
      <c r="D2" s="378"/>
      <c r="E2" s="378"/>
      <c r="F2" s="378"/>
      <c r="G2" s="378"/>
      <c r="H2" s="378"/>
      <c r="I2" s="378"/>
      <c r="J2" s="378"/>
      <c r="K2" s="378"/>
      <c r="L2" s="378"/>
      <c r="M2" s="378"/>
      <c r="N2" s="378"/>
      <c r="O2" s="378"/>
      <c r="P2" s="378"/>
      <c r="Q2" s="378"/>
      <c r="R2" s="378"/>
      <c r="S2" s="411"/>
    </row>
    <row r="3" spans="1:19" ht="13.5" thickBot="1" x14ac:dyDescent="0.25">
      <c r="A3" s="377" t="s">
        <v>153</v>
      </c>
      <c r="B3" s="378"/>
      <c r="C3" s="378"/>
      <c r="D3" s="378"/>
      <c r="E3" s="378"/>
      <c r="F3" s="378"/>
      <c r="G3" s="378"/>
      <c r="H3" s="378"/>
      <c r="I3" s="378"/>
      <c r="J3" s="378"/>
      <c r="K3" s="378"/>
      <c r="L3" s="378"/>
      <c r="M3" s="378"/>
      <c r="N3" s="378"/>
      <c r="O3" s="378" t="s">
        <v>0</v>
      </c>
      <c r="P3" s="411"/>
      <c r="Q3" s="434">
        <f>'RESUMEN-DPTO'!AK8</f>
        <v>0</v>
      </c>
      <c r="R3" s="435"/>
      <c r="S3" s="80"/>
    </row>
    <row r="4" spans="1:19" ht="13.5" thickBot="1" x14ac:dyDescent="0.25">
      <c r="A4" s="115"/>
      <c r="B4" s="103"/>
      <c r="C4" s="103"/>
      <c r="D4" s="116"/>
      <c r="E4" s="103"/>
      <c r="F4" s="103"/>
      <c r="G4" s="103"/>
      <c r="H4" s="103"/>
      <c r="I4" s="103"/>
      <c r="J4" s="103"/>
      <c r="K4" s="103"/>
      <c r="L4" s="103"/>
      <c r="M4" s="103"/>
      <c r="N4" s="103"/>
      <c r="O4" s="103"/>
      <c r="P4" s="103"/>
      <c r="Q4" s="103"/>
      <c r="R4" s="103"/>
      <c r="S4" s="80"/>
    </row>
    <row r="5" spans="1:19" ht="13.5" thickBot="1" x14ac:dyDescent="0.25">
      <c r="A5" s="377" t="s">
        <v>56</v>
      </c>
      <c r="B5" s="378"/>
      <c r="C5" s="378"/>
      <c r="D5" s="379">
        <f>'RESUMEN-DPTO'!D8:O8</f>
        <v>0</v>
      </c>
      <c r="E5" s="380"/>
      <c r="F5" s="380"/>
      <c r="G5" s="381"/>
      <c r="H5" s="103"/>
      <c r="I5" s="103"/>
      <c r="J5" s="386" t="s">
        <v>28</v>
      </c>
      <c r="K5" s="386"/>
      <c r="L5" s="386"/>
      <c r="M5" s="386"/>
      <c r="N5" s="379">
        <f>'RESUMEN-DPTO'!T8</f>
        <v>0</v>
      </c>
      <c r="O5" s="387"/>
      <c r="P5" s="387"/>
      <c r="Q5" s="387"/>
      <c r="R5" s="388"/>
      <c r="S5" s="80"/>
    </row>
    <row r="6" spans="1:19" ht="3" customHeight="1" thickBot="1" x14ac:dyDescent="0.25">
      <c r="A6" s="117"/>
      <c r="B6" s="118"/>
      <c r="C6" s="118"/>
      <c r="D6" s="116"/>
      <c r="E6" s="103"/>
      <c r="F6" s="103"/>
      <c r="G6" s="103"/>
      <c r="H6" s="103"/>
      <c r="I6" s="103"/>
      <c r="J6" s="203"/>
      <c r="K6" s="203"/>
      <c r="L6" s="203"/>
      <c r="M6" s="203"/>
      <c r="N6" s="103"/>
      <c r="O6" s="103"/>
      <c r="P6" s="103"/>
      <c r="Q6" s="103"/>
      <c r="R6" s="103"/>
      <c r="S6" s="80"/>
    </row>
    <row r="7" spans="1:19" ht="13.5" thickBot="1" x14ac:dyDescent="0.25">
      <c r="A7" s="377" t="s">
        <v>138</v>
      </c>
      <c r="B7" s="378"/>
      <c r="C7" s="378"/>
      <c r="D7" s="382"/>
      <c r="E7" s="383"/>
      <c r="F7" s="383"/>
      <c r="G7" s="384"/>
      <c r="H7" s="103"/>
      <c r="I7" s="103"/>
      <c r="J7" s="386" t="s">
        <v>55</v>
      </c>
      <c r="K7" s="386"/>
      <c r="L7" s="386"/>
      <c r="M7" s="386"/>
      <c r="N7" s="389"/>
      <c r="O7" s="390"/>
      <c r="P7" s="390"/>
      <c r="Q7" s="390"/>
      <c r="R7" s="391"/>
      <c r="S7" s="80"/>
    </row>
    <row r="8" spans="1:19" ht="2.25" customHeight="1" thickBot="1" x14ac:dyDescent="0.25">
      <c r="A8" s="117"/>
      <c r="B8" s="118"/>
      <c r="C8" s="118"/>
      <c r="D8" s="116"/>
      <c r="E8" s="103"/>
      <c r="F8" s="103"/>
      <c r="G8" s="103"/>
      <c r="H8" s="103"/>
      <c r="I8" s="103"/>
      <c r="J8" s="203"/>
      <c r="K8" s="203"/>
      <c r="L8" s="203"/>
      <c r="M8" s="203"/>
      <c r="N8" s="103"/>
      <c r="O8" s="103"/>
      <c r="P8" s="103"/>
      <c r="Q8" s="103"/>
      <c r="R8" s="103"/>
      <c r="S8" s="80"/>
    </row>
    <row r="9" spans="1:19" ht="13.5" thickBot="1" x14ac:dyDescent="0.25">
      <c r="A9" s="377" t="s">
        <v>42</v>
      </c>
      <c r="B9" s="378"/>
      <c r="C9" s="378"/>
      <c r="D9" s="385"/>
      <c r="E9" s="383"/>
      <c r="F9" s="383"/>
      <c r="G9" s="384"/>
      <c r="H9" s="103"/>
      <c r="I9" s="103"/>
      <c r="J9" s="386" t="s">
        <v>106</v>
      </c>
      <c r="K9" s="386"/>
      <c r="L9" s="386"/>
      <c r="M9" s="386"/>
      <c r="N9" s="392"/>
      <c r="O9" s="390"/>
      <c r="P9" s="390"/>
      <c r="Q9" s="390"/>
      <c r="R9" s="391"/>
      <c r="S9" s="80"/>
    </row>
    <row r="10" spans="1:19" ht="2.25" customHeight="1" thickBot="1" x14ac:dyDescent="0.25">
      <c r="A10" s="117"/>
      <c r="B10" s="118"/>
      <c r="C10" s="118"/>
      <c r="D10" s="116"/>
      <c r="E10" s="103"/>
      <c r="F10" s="103"/>
      <c r="G10" s="103"/>
      <c r="H10" s="103"/>
      <c r="I10" s="103"/>
      <c r="J10" s="118"/>
      <c r="K10" s="118"/>
      <c r="L10" s="118"/>
      <c r="M10" s="118"/>
      <c r="N10" s="103"/>
      <c r="O10" s="103"/>
      <c r="P10" s="103"/>
      <c r="Q10" s="103"/>
      <c r="R10" s="103"/>
      <c r="S10" s="80"/>
    </row>
    <row r="11" spans="1:19" ht="13.5" thickBot="1" x14ac:dyDescent="0.25">
      <c r="A11" s="377" t="s">
        <v>139</v>
      </c>
      <c r="B11" s="378"/>
      <c r="C11" s="378"/>
      <c r="D11" s="385"/>
      <c r="E11" s="383"/>
      <c r="F11" s="383"/>
      <c r="G11" s="384"/>
      <c r="H11" s="103"/>
      <c r="I11" s="103"/>
      <c r="J11" s="386" t="s">
        <v>109</v>
      </c>
      <c r="K11" s="386"/>
      <c r="L11" s="386"/>
      <c r="M11" s="386"/>
      <c r="N11" s="393"/>
      <c r="O11" s="394"/>
      <c r="P11" s="394"/>
      <c r="Q11" s="394"/>
      <c r="R11" s="395"/>
      <c r="S11" s="80"/>
    </row>
    <row r="12" spans="1:19" ht="6.75" customHeight="1" thickBot="1" x14ac:dyDescent="0.25">
      <c r="A12" s="120"/>
      <c r="B12" s="104"/>
      <c r="C12" s="104"/>
      <c r="D12" s="121"/>
      <c r="E12" s="104"/>
      <c r="F12" s="104"/>
      <c r="G12" s="104"/>
      <c r="H12" s="104"/>
      <c r="I12" s="104"/>
      <c r="J12" s="104"/>
      <c r="K12" s="104"/>
      <c r="L12" s="104"/>
      <c r="M12" s="104"/>
      <c r="N12" s="104"/>
      <c r="O12" s="104"/>
      <c r="P12" s="104"/>
      <c r="Q12" s="104"/>
      <c r="R12" s="104"/>
      <c r="S12" s="81"/>
    </row>
    <row r="13" spans="1:19" ht="13.5" thickBot="1" x14ac:dyDescent="0.25">
      <c r="A13" s="405" t="s">
        <v>26</v>
      </c>
      <c r="B13" s="406"/>
      <c r="C13" s="406"/>
      <c r="D13" s="406"/>
      <c r="E13" s="406"/>
      <c r="F13" s="406"/>
      <c r="G13" s="406"/>
      <c r="H13" s="406"/>
      <c r="I13" s="406"/>
      <c r="J13" s="406"/>
      <c r="K13" s="406"/>
      <c r="L13" s="406"/>
      <c r="M13" s="406"/>
      <c r="N13" s="406"/>
      <c r="O13" s="406"/>
      <c r="P13" s="406"/>
      <c r="Q13" s="406"/>
      <c r="R13" s="406"/>
      <c r="S13" s="407"/>
    </row>
    <row r="14" spans="1:19" ht="4.5" customHeight="1" thickBot="1" x14ac:dyDescent="0.25">
      <c r="A14" s="122"/>
      <c r="B14" s="105"/>
      <c r="C14" s="105"/>
      <c r="D14" s="105"/>
      <c r="E14" s="105"/>
      <c r="F14" s="105"/>
      <c r="G14" s="105"/>
      <c r="H14" s="105"/>
      <c r="I14" s="105"/>
      <c r="J14" s="105"/>
      <c r="K14" s="105"/>
      <c r="L14" s="105"/>
      <c r="M14" s="105"/>
      <c r="N14" s="105"/>
      <c r="O14" s="105"/>
      <c r="P14" s="105"/>
      <c r="Q14" s="105"/>
      <c r="R14" s="105"/>
      <c r="S14" s="82"/>
    </row>
    <row r="15" spans="1:19" s="124" customFormat="1" ht="3" customHeight="1" thickBot="1" x14ac:dyDescent="0.25">
      <c r="A15" s="208"/>
      <c r="B15" s="209"/>
      <c r="C15" s="209"/>
      <c r="D15" s="209"/>
      <c r="E15" s="209"/>
      <c r="F15" s="209"/>
      <c r="G15" s="209"/>
      <c r="H15" s="209"/>
      <c r="I15" s="209"/>
      <c r="J15" s="209"/>
      <c r="K15" s="209"/>
      <c r="L15" s="209"/>
      <c r="M15" s="209"/>
      <c r="N15" s="209"/>
      <c r="O15" s="209"/>
      <c r="P15" s="209"/>
      <c r="Q15" s="209"/>
      <c r="R15" s="209"/>
      <c r="S15" s="83"/>
    </row>
    <row r="16" spans="1:19" s="124" customFormat="1" ht="13.5" thickBot="1" x14ac:dyDescent="0.25">
      <c r="A16" s="429" t="s">
        <v>273</v>
      </c>
      <c r="B16" s="430"/>
      <c r="C16" s="430"/>
      <c r="D16" s="430"/>
      <c r="E16" s="430"/>
      <c r="F16" s="100"/>
      <c r="G16" s="431" t="s">
        <v>145</v>
      </c>
      <c r="H16" s="432"/>
      <c r="I16" s="432"/>
      <c r="J16" s="432"/>
      <c r="K16" s="433"/>
      <c r="L16" s="209"/>
      <c r="M16" s="209"/>
      <c r="N16" s="209"/>
      <c r="O16" s="209"/>
      <c r="P16" s="209"/>
      <c r="Q16" s="209"/>
      <c r="R16" s="209"/>
      <c r="S16" s="83"/>
    </row>
    <row r="17" spans="1:19" s="124" customFormat="1" ht="3" customHeight="1" thickBot="1" x14ac:dyDescent="0.25">
      <c r="A17" s="208"/>
      <c r="B17" s="209"/>
      <c r="C17" s="209"/>
      <c r="D17" s="209"/>
      <c r="E17" s="209"/>
      <c r="F17" s="209"/>
      <c r="G17" s="209"/>
      <c r="H17" s="209"/>
      <c r="I17" s="209"/>
      <c r="J17" s="209"/>
      <c r="K17" s="209"/>
      <c r="L17" s="209"/>
      <c r="M17" s="209"/>
      <c r="N17" s="209"/>
      <c r="O17" s="209"/>
      <c r="P17" s="209"/>
      <c r="Q17" s="209"/>
      <c r="R17" s="209"/>
      <c r="S17" s="83"/>
    </row>
    <row r="18" spans="1:19" x14ac:dyDescent="0.2">
      <c r="A18" s="376" t="s">
        <v>25</v>
      </c>
      <c r="B18" s="413" t="s">
        <v>264</v>
      </c>
      <c r="C18" s="415" t="s">
        <v>265</v>
      </c>
      <c r="D18" s="423" t="s">
        <v>143</v>
      </c>
      <c r="E18" s="424"/>
      <c r="F18" s="424"/>
      <c r="G18" s="425"/>
      <c r="H18" s="417" t="s">
        <v>260</v>
      </c>
      <c r="I18" s="419" t="s">
        <v>261</v>
      </c>
      <c r="J18" s="421" t="s">
        <v>262</v>
      </c>
      <c r="K18" s="376" t="s">
        <v>263</v>
      </c>
      <c r="L18" s="374"/>
      <c r="M18" s="375"/>
      <c r="N18" s="373" t="s">
        <v>123</v>
      </c>
      <c r="O18" s="374"/>
      <c r="P18" s="374"/>
      <c r="Q18" s="374"/>
      <c r="R18" s="374"/>
      <c r="S18" s="375"/>
    </row>
    <row r="19" spans="1:19" ht="63.75" customHeight="1" thickBot="1" x14ac:dyDescent="0.25">
      <c r="A19" s="412"/>
      <c r="B19" s="414"/>
      <c r="C19" s="416"/>
      <c r="D19" s="44" t="s">
        <v>266</v>
      </c>
      <c r="E19" s="42" t="s">
        <v>257</v>
      </c>
      <c r="F19" s="207" t="s">
        <v>258</v>
      </c>
      <c r="G19" s="78" t="s">
        <v>259</v>
      </c>
      <c r="H19" s="418"/>
      <c r="I19" s="420"/>
      <c r="J19" s="422"/>
      <c r="K19" s="206" t="s">
        <v>142</v>
      </c>
      <c r="L19" s="207" t="s">
        <v>140</v>
      </c>
      <c r="M19" s="84" t="s">
        <v>141</v>
      </c>
      <c r="N19" s="126" t="s">
        <v>134</v>
      </c>
      <c r="O19" s="205" t="s">
        <v>135</v>
      </c>
      <c r="P19" s="207" t="s">
        <v>125</v>
      </c>
      <c r="Q19" s="207" t="s">
        <v>136</v>
      </c>
      <c r="R19" s="207" t="s">
        <v>124</v>
      </c>
      <c r="S19" s="84" t="s">
        <v>137</v>
      </c>
    </row>
    <row r="20" spans="1:19" x14ac:dyDescent="0.2">
      <c r="A20" s="128">
        <v>1</v>
      </c>
      <c r="B20" s="129"/>
      <c r="C20" s="129"/>
      <c r="D20" s="130"/>
      <c r="E20" s="131"/>
      <c r="F20" s="131"/>
      <c r="G20" s="107"/>
      <c r="H20" s="132"/>
      <c r="I20" s="129"/>
      <c r="J20" s="133"/>
      <c r="K20" s="132"/>
      <c r="L20" s="129"/>
      <c r="M20" s="133"/>
      <c r="N20" s="134">
        <f>IFERROR((K20+L20+M20),0)</f>
        <v>0</v>
      </c>
      <c r="O20" s="135">
        <f>IFERROR((N20*I20)*(J20/100),0)</f>
        <v>0</v>
      </c>
      <c r="P20" s="135">
        <f>IFERROR(((IF(I20&gt;=16,15,((I20*15)/16))*J20)/100)/H20,0)</f>
        <v>0</v>
      </c>
      <c r="Q20" s="135">
        <f>IFERROR(((IF(I20&gt;=16,30,((I20*30)/16))*J20)/100)/H20,0)</f>
        <v>0</v>
      </c>
      <c r="R20" s="136">
        <f>IFERROR(IF(B20="Pregrado",((IF(I20&gt;=16,VLOOKUP('P2'!G20,INFORMACION!$D:$E,2,FALSE)*N20,((VLOOKUP('P2'!G20,INFORMACION!$D:$E,2,FALSE)*N20)*I20)/16)))*(J20/100),((IF(I20&gt;=16,(VLOOKUP('P2'!G20,INFORMACION!$D:$E,2,FALSE)+10)*N20,(((VLOOKUP('P2'!G20,INFORMACION!$D:$E,2,FALSE)+10)*N20)*I20)/16)))*(J20/100)),0)</f>
        <v>0</v>
      </c>
      <c r="S20" s="85">
        <f>IFERROR(O20+P20+Q20+R20,0)</f>
        <v>0</v>
      </c>
    </row>
    <row r="21" spans="1:19" x14ac:dyDescent="0.2">
      <c r="A21" s="137">
        <v>2</v>
      </c>
      <c r="B21" s="138"/>
      <c r="C21" s="138"/>
      <c r="D21" s="139"/>
      <c r="E21" s="140"/>
      <c r="F21" s="138"/>
      <c r="G21" s="108"/>
      <c r="H21" s="141"/>
      <c r="I21" s="138"/>
      <c r="J21" s="142"/>
      <c r="K21" s="141"/>
      <c r="L21" s="138"/>
      <c r="M21" s="142"/>
      <c r="N21" s="143">
        <f t="shared" ref="N21:N26" si="0">IFERROR((K21+L21+M21),0)</f>
        <v>0</v>
      </c>
      <c r="O21" s="144">
        <f t="shared" ref="O21:O26" si="1">IFERROR((N21*I21)*(J21/100),0)</f>
        <v>0</v>
      </c>
      <c r="P21" s="144">
        <f t="shared" ref="P21:P26" si="2">IFERROR(((IF(I21&gt;=16,15,((I21*15)/16))*J21)/100)/H21,0)</f>
        <v>0</v>
      </c>
      <c r="Q21" s="144">
        <f t="shared" ref="Q21:Q26" si="3">IFERROR(((IF(I21&gt;=16,30,((I21*30)/16))*J21)/100)/H21,0)</f>
        <v>0</v>
      </c>
      <c r="R21" s="145">
        <f>IFERROR(IF(B21="Pregrado",((IF(I21&gt;=16,VLOOKUP('P2'!G21,INFORMACION!$D:$E,2,FALSE)*N21,((VLOOKUP('P2'!G21,INFORMACION!$D:$E,2,FALSE)*N21)*I21)/16)))*(J21/100),((IF(I21&gt;=16,(VLOOKUP('P2'!G21,INFORMACION!$D:$E,2,FALSE)+10)*N21,(((VLOOKUP('P2'!G21,INFORMACION!$D:$E,2,FALSE)+10)*N21)*I21)/16)))*(J21/100)),0)</f>
        <v>0</v>
      </c>
      <c r="S21" s="86">
        <f t="shared" ref="S21:S26" si="4">IFERROR(O21+P21+Q21+R21,0)</f>
        <v>0</v>
      </c>
    </row>
    <row r="22" spans="1:19" x14ac:dyDescent="0.2">
      <c r="A22" s="137">
        <v>3</v>
      </c>
      <c r="B22" s="138"/>
      <c r="C22" s="138"/>
      <c r="D22" s="139"/>
      <c r="E22" s="140"/>
      <c r="F22" s="138"/>
      <c r="G22" s="108"/>
      <c r="H22" s="141"/>
      <c r="I22" s="138"/>
      <c r="J22" s="142"/>
      <c r="K22" s="141"/>
      <c r="L22" s="138"/>
      <c r="M22" s="142"/>
      <c r="N22" s="143">
        <f t="shared" si="0"/>
        <v>0</v>
      </c>
      <c r="O22" s="144">
        <f t="shared" si="1"/>
        <v>0</v>
      </c>
      <c r="P22" s="144">
        <f t="shared" si="2"/>
        <v>0</v>
      </c>
      <c r="Q22" s="144">
        <f t="shared" si="3"/>
        <v>0</v>
      </c>
      <c r="R22" s="145">
        <f>IFERROR(IF(B22="Pregrado",((IF(I22&gt;=16,VLOOKUP('P2'!G22,INFORMACION!$D:$E,2,FALSE)*N22,((VLOOKUP('P2'!G22,INFORMACION!$D:$E,2,FALSE)*N22)*I22)/16)))*(J22/100),((IF(I22&gt;=16,(VLOOKUP('P2'!G22,INFORMACION!$D:$E,2,FALSE)+10)*N22,(((VLOOKUP('P2'!G22,INFORMACION!$D:$E,2,FALSE)+10)*N22)*I22)/16)))*(J22/100)),0)</f>
        <v>0</v>
      </c>
      <c r="S22" s="86">
        <f t="shared" si="4"/>
        <v>0</v>
      </c>
    </row>
    <row r="23" spans="1:19" x14ac:dyDescent="0.2">
      <c r="A23" s="137">
        <v>4</v>
      </c>
      <c r="B23" s="138"/>
      <c r="C23" s="138"/>
      <c r="D23" s="139"/>
      <c r="E23" s="140"/>
      <c r="F23" s="138"/>
      <c r="G23" s="108"/>
      <c r="H23" s="141"/>
      <c r="I23" s="138"/>
      <c r="J23" s="142"/>
      <c r="K23" s="141"/>
      <c r="L23" s="138"/>
      <c r="M23" s="142"/>
      <c r="N23" s="143">
        <f t="shared" si="0"/>
        <v>0</v>
      </c>
      <c r="O23" s="144">
        <f t="shared" si="1"/>
        <v>0</v>
      </c>
      <c r="P23" s="144">
        <f t="shared" si="2"/>
        <v>0</v>
      </c>
      <c r="Q23" s="144">
        <f t="shared" si="3"/>
        <v>0</v>
      </c>
      <c r="R23" s="145">
        <f>IFERROR(IF(B23="Pregrado",((IF(I23&gt;=16,VLOOKUP('P2'!G23,INFORMACION!$D:$E,2,FALSE)*N23,((VLOOKUP('P2'!G23,INFORMACION!$D:$E,2,FALSE)*N23)*I23)/16)))*(J23/100),((IF(I23&gt;=16,(VLOOKUP('P2'!G23,INFORMACION!$D:$E,2,FALSE)+10)*N23,(((VLOOKUP('P2'!G23,INFORMACION!$D:$E,2,FALSE)+10)*N23)*I23)/16)))*(J23/100)),0)</f>
        <v>0</v>
      </c>
      <c r="S23" s="86">
        <f t="shared" si="4"/>
        <v>0</v>
      </c>
    </row>
    <row r="24" spans="1:19" x14ac:dyDescent="0.2">
      <c r="A24" s="137">
        <v>5</v>
      </c>
      <c r="B24" s="138"/>
      <c r="C24" s="138"/>
      <c r="D24" s="139"/>
      <c r="E24" s="140"/>
      <c r="F24" s="138"/>
      <c r="G24" s="108"/>
      <c r="H24" s="141"/>
      <c r="I24" s="138"/>
      <c r="J24" s="142"/>
      <c r="K24" s="141"/>
      <c r="L24" s="138"/>
      <c r="M24" s="142"/>
      <c r="N24" s="143">
        <f t="shared" si="0"/>
        <v>0</v>
      </c>
      <c r="O24" s="144">
        <f t="shared" si="1"/>
        <v>0</v>
      </c>
      <c r="P24" s="144">
        <f t="shared" si="2"/>
        <v>0</v>
      </c>
      <c r="Q24" s="144">
        <f t="shared" si="3"/>
        <v>0</v>
      </c>
      <c r="R24" s="145">
        <f>IFERROR(IF(B24="Pregrado",((IF(I24&gt;=16,VLOOKUP('P2'!G24,INFORMACION!$D:$E,2,FALSE)*N24,((VLOOKUP('P2'!G24,INFORMACION!$D:$E,2,FALSE)*N24)*I24)/16)))*(J24/100),((IF(I24&gt;=16,(VLOOKUP('P2'!G24,INFORMACION!$D:$E,2,FALSE)+10)*N24,(((VLOOKUP('P2'!G24,INFORMACION!$D:$E,2,FALSE)+10)*N24)*I24)/16)))*(J24/100)),0)</f>
        <v>0</v>
      </c>
      <c r="S24" s="86">
        <f t="shared" si="4"/>
        <v>0</v>
      </c>
    </row>
    <row r="25" spans="1:19" x14ac:dyDescent="0.2">
      <c r="A25" s="137">
        <v>6</v>
      </c>
      <c r="B25" s="138"/>
      <c r="C25" s="138"/>
      <c r="D25" s="139"/>
      <c r="E25" s="138"/>
      <c r="F25" s="138"/>
      <c r="G25" s="108"/>
      <c r="H25" s="141"/>
      <c r="I25" s="138"/>
      <c r="J25" s="142"/>
      <c r="K25" s="141"/>
      <c r="L25" s="138"/>
      <c r="M25" s="142"/>
      <c r="N25" s="143">
        <f t="shared" si="0"/>
        <v>0</v>
      </c>
      <c r="O25" s="144">
        <f t="shared" si="1"/>
        <v>0</v>
      </c>
      <c r="P25" s="144">
        <f t="shared" si="2"/>
        <v>0</v>
      </c>
      <c r="Q25" s="144">
        <f t="shared" si="3"/>
        <v>0</v>
      </c>
      <c r="R25" s="145">
        <f>IFERROR(IF(B25="Pregrado",((IF(I25&gt;=16,VLOOKUP('P2'!G25,INFORMACION!$D:$E,2,FALSE)*N25,((VLOOKUP('P2'!G25,INFORMACION!$D:$E,2,FALSE)*N25)*I25)/16)))*(J25/100),((IF(I25&gt;=16,(VLOOKUP('P2'!G25,INFORMACION!$D:$E,2,FALSE)+10)*N25,(((VLOOKUP('P2'!G25,INFORMACION!$D:$E,2,FALSE)+10)*N25)*I25)/16)))*(J25/100)),0)</f>
        <v>0</v>
      </c>
      <c r="S25" s="86">
        <f t="shared" si="4"/>
        <v>0</v>
      </c>
    </row>
    <row r="26" spans="1:19" ht="13.5" thickBot="1" x14ac:dyDescent="0.25">
      <c r="A26" s="146">
        <v>7</v>
      </c>
      <c r="B26" s="147"/>
      <c r="C26" s="147"/>
      <c r="D26" s="148"/>
      <c r="E26" s="147"/>
      <c r="F26" s="147"/>
      <c r="G26" s="109"/>
      <c r="H26" s="149"/>
      <c r="I26" s="147"/>
      <c r="J26" s="150"/>
      <c r="K26" s="149"/>
      <c r="L26" s="147"/>
      <c r="M26" s="150"/>
      <c r="N26" s="151">
        <f t="shared" si="0"/>
        <v>0</v>
      </c>
      <c r="O26" s="152">
        <f t="shared" si="1"/>
        <v>0</v>
      </c>
      <c r="P26" s="152">
        <f t="shared" si="2"/>
        <v>0</v>
      </c>
      <c r="Q26" s="152">
        <f t="shared" si="3"/>
        <v>0</v>
      </c>
      <c r="R26" s="153">
        <f>IFERROR(IF(B26="Pregrado",((IF(I26&gt;=16,VLOOKUP('P2'!G26,INFORMACION!$D:$E,2,FALSE)*N26,((VLOOKUP('P2'!G26,INFORMACION!$D:$E,2,FALSE)*N26)*I26)/16)))*(J26/100),((IF(I26&gt;=16,(VLOOKUP('P2'!G26,INFORMACION!$D:$E,2,FALSE)+10)*N26,(((VLOOKUP('P2'!G26,INFORMACION!$D:$E,2,FALSE)+10)*N26)*I26)/16)))*(J26/100)),0)</f>
        <v>0</v>
      </c>
      <c r="S26" s="87">
        <f t="shared" si="4"/>
        <v>0</v>
      </c>
    </row>
    <row r="27" spans="1:19" ht="1.5" customHeight="1" thickBot="1" x14ac:dyDescent="0.25">
      <c r="A27" s="154"/>
      <c r="B27" s="155"/>
      <c r="C27" s="110"/>
      <c r="D27" s="156" t="s">
        <v>270</v>
      </c>
      <c r="E27" s="155"/>
      <c r="F27" s="155"/>
      <c r="G27" s="110"/>
      <c r="H27" s="157">
        <v>1</v>
      </c>
      <c r="I27" s="158">
        <v>16</v>
      </c>
      <c r="J27" s="159">
        <v>100</v>
      </c>
      <c r="K27" s="154"/>
      <c r="L27" s="155"/>
      <c r="M27" s="88"/>
      <c r="N27" s="160"/>
      <c r="O27" s="155"/>
      <c r="P27" s="155"/>
      <c r="Q27" s="155"/>
      <c r="R27" s="155"/>
      <c r="S27" s="88"/>
    </row>
    <row r="28" spans="1:19" ht="15.75" thickBot="1" x14ac:dyDescent="0.25">
      <c r="A28" s="426" t="s">
        <v>144</v>
      </c>
      <c r="B28" s="427"/>
      <c r="C28" s="427"/>
      <c r="D28" s="427"/>
      <c r="E28" s="427"/>
      <c r="F28" s="427"/>
      <c r="G28" s="427"/>
      <c r="H28" s="427"/>
      <c r="I28" s="427"/>
      <c r="J28" s="428"/>
      <c r="K28" s="161">
        <f>SUM(K20:K26)</f>
        <v>0</v>
      </c>
      <c r="L28" s="162">
        <f t="shared" ref="L28:S28" si="5">SUM(L20:L26)</f>
        <v>0</v>
      </c>
      <c r="M28" s="89">
        <f t="shared" si="5"/>
        <v>0</v>
      </c>
      <c r="N28" s="163">
        <f t="shared" si="5"/>
        <v>0</v>
      </c>
      <c r="O28" s="162">
        <f t="shared" si="5"/>
        <v>0</v>
      </c>
      <c r="P28" s="162">
        <f t="shared" si="5"/>
        <v>0</v>
      </c>
      <c r="Q28" s="162">
        <f t="shared" si="5"/>
        <v>0</v>
      </c>
      <c r="R28" s="162">
        <f t="shared" si="5"/>
        <v>0</v>
      </c>
      <c r="S28" s="89">
        <f t="shared" si="5"/>
        <v>0</v>
      </c>
    </row>
    <row r="29" spans="1:19" ht="15.75" thickBot="1" x14ac:dyDescent="0.25">
      <c r="A29" s="426" t="s">
        <v>150</v>
      </c>
      <c r="B29" s="427"/>
      <c r="C29" s="427"/>
      <c r="D29" s="427"/>
      <c r="E29" s="427"/>
      <c r="F29" s="427"/>
      <c r="G29" s="427"/>
      <c r="H29" s="427"/>
      <c r="I29" s="427"/>
      <c r="J29" s="428"/>
      <c r="K29" s="161">
        <v>0</v>
      </c>
      <c r="L29" s="162">
        <v>0</v>
      </c>
      <c r="M29" s="89">
        <v>0</v>
      </c>
      <c r="N29" s="163">
        <v>0</v>
      </c>
      <c r="O29" s="162">
        <v>0</v>
      </c>
      <c r="P29" s="162">
        <f>VLOOKUP(G16,INFORMACION!T:V,2,FALSE)</f>
        <v>0</v>
      </c>
      <c r="Q29" s="162">
        <f>VLOOKUP(G16,INFORMACION!T:V,3,FALSE)</f>
        <v>0</v>
      </c>
      <c r="R29" s="162">
        <v>0</v>
      </c>
      <c r="S29" s="89">
        <f>SUM(P29:Q29)</f>
        <v>0</v>
      </c>
    </row>
    <row r="30" spans="1:19" ht="15.75" thickBot="1" x14ac:dyDescent="0.25">
      <c r="A30" s="426" t="s">
        <v>274</v>
      </c>
      <c r="B30" s="427"/>
      <c r="C30" s="427"/>
      <c r="D30" s="427"/>
      <c r="E30" s="427"/>
      <c r="F30" s="427"/>
      <c r="G30" s="427"/>
      <c r="H30" s="427"/>
      <c r="I30" s="427"/>
      <c r="J30" s="428"/>
      <c r="K30" s="161">
        <f>SUM(K28:K29)</f>
        <v>0</v>
      </c>
      <c r="L30" s="162">
        <f t="shared" ref="L30:S30" si="6">SUM(L28:L29)</f>
        <v>0</v>
      </c>
      <c r="M30" s="89">
        <f t="shared" si="6"/>
        <v>0</v>
      </c>
      <c r="N30" s="163">
        <f t="shared" si="6"/>
        <v>0</v>
      </c>
      <c r="O30" s="162">
        <f t="shared" si="6"/>
        <v>0</v>
      </c>
      <c r="P30" s="162">
        <f t="shared" si="6"/>
        <v>0</v>
      </c>
      <c r="Q30" s="162">
        <f t="shared" si="6"/>
        <v>0</v>
      </c>
      <c r="R30" s="162">
        <f t="shared" si="6"/>
        <v>0</v>
      </c>
      <c r="S30" s="89">
        <f t="shared" si="6"/>
        <v>0</v>
      </c>
    </row>
    <row r="31" spans="1:19" ht="10.5" customHeight="1" x14ac:dyDescent="0.2">
      <c r="A31" s="164"/>
      <c r="B31" s="111"/>
      <c r="C31" s="111"/>
      <c r="D31" s="165"/>
      <c r="E31" s="111"/>
      <c r="F31" s="111"/>
      <c r="G31" s="111"/>
      <c r="H31" s="111"/>
      <c r="I31" s="111"/>
      <c r="J31" s="111"/>
      <c r="K31" s="111"/>
      <c r="L31" s="111"/>
      <c r="M31" s="111"/>
      <c r="N31" s="111"/>
      <c r="O31" s="111"/>
      <c r="P31" s="111"/>
      <c r="Q31" s="111"/>
      <c r="R31" s="111"/>
      <c r="S31" s="90"/>
    </row>
    <row r="32" spans="1:19" ht="13.5" thickBot="1" x14ac:dyDescent="0.25"/>
    <row r="33" spans="1:19" ht="13.5" thickBot="1" x14ac:dyDescent="0.25">
      <c r="G33" s="402" t="s">
        <v>152</v>
      </c>
      <c r="H33" s="403"/>
      <c r="I33" s="403"/>
      <c r="J33" s="403"/>
      <c r="K33" s="403"/>
      <c r="L33" s="403"/>
      <c r="M33" s="403"/>
      <c r="N33" s="404"/>
      <c r="Q33" s="124"/>
    </row>
    <row r="34" spans="1:19" ht="13.5" thickBot="1" x14ac:dyDescent="0.25">
      <c r="G34" s="400" t="s">
        <v>151</v>
      </c>
      <c r="H34" s="396"/>
      <c r="I34" s="396"/>
      <c r="J34" s="396"/>
      <c r="K34" s="396"/>
      <c r="L34" s="401"/>
      <c r="M34" s="400" t="s">
        <v>126</v>
      </c>
      <c r="N34" s="444"/>
      <c r="Q34" s="100"/>
    </row>
    <row r="35" spans="1:19" ht="16.5" thickBot="1" x14ac:dyDescent="0.25">
      <c r="G35" s="397" t="s">
        <v>275</v>
      </c>
      <c r="H35" s="398"/>
      <c r="I35" s="398"/>
      <c r="J35" s="398"/>
      <c r="K35" s="398"/>
      <c r="L35" s="399"/>
      <c r="M35" s="445">
        <f>S30</f>
        <v>0</v>
      </c>
      <c r="N35" s="446"/>
      <c r="Q35" s="124"/>
    </row>
    <row r="36" spans="1:19" x14ac:dyDescent="0.2">
      <c r="G36" s="112"/>
      <c r="H36" s="112"/>
      <c r="I36" s="112"/>
      <c r="J36" s="112"/>
      <c r="K36" s="112"/>
      <c r="L36" s="112"/>
      <c r="M36" s="167"/>
      <c r="N36" s="167"/>
      <c r="Q36" s="124"/>
    </row>
    <row r="37" spans="1:19" ht="13.5" thickBot="1" x14ac:dyDescent="0.25">
      <c r="G37" s="112"/>
      <c r="H37" s="112"/>
      <c r="I37" s="112"/>
      <c r="J37" s="112"/>
      <c r="K37" s="112"/>
      <c r="L37" s="112"/>
      <c r="M37" s="167"/>
      <c r="N37" s="167"/>
      <c r="Q37" s="124"/>
    </row>
    <row r="38" spans="1:19" ht="13.5" thickBot="1" x14ac:dyDescent="0.25">
      <c r="A38" s="405" t="s">
        <v>38</v>
      </c>
      <c r="B38" s="406"/>
      <c r="C38" s="406"/>
      <c r="D38" s="406"/>
      <c r="E38" s="406"/>
      <c r="F38" s="406"/>
      <c r="G38" s="407"/>
      <c r="H38" s="97"/>
      <c r="I38" s="402" t="s">
        <v>157</v>
      </c>
      <c r="J38" s="403"/>
      <c r="K38" s="403"/>
      <c r="L38" s="403"/>
      <c r="M38" s="403"/>
      <c r="N38" s="403"/>
      <c r="O38" s="403"/>
      <c r="P38" s="403"/>
      <c r="Q38" s="403"/>
      <c r="R38" s="403"/>
      <c r="S38" s="404"/>
    </row>
    <row r="39" spans="1:19" ht="13.5" thickBot="1" x14ac:dyDescent="0.25">
      <c r="A39" s="204" t="s">
        <v>25</v>
      </c>
      <c r="B39" s="396" t="s">
        <v>121</v>
      </c>
      <c r="C39" s="396"/>
      <c r="D39" s="396"/>
      <c r="E39" s="396" t="s">
        <v>154</v>
      </c>
      <c r="F39" s="396"/>
      <c r="G39" s="210" t="s">
        <v>155</v>
      </c>
      <c r="I39" s="92" t="s">
        <v>25</v>
      </c>
      <c r="J39" s="400" t="s">
        <v>121</v>
      </c>
      <c r="K39" s="396"/>
      <c r="L39" s="396"/>
      <c r="M39" s="396"/>
      <c r="N39" s="444"/>
      <c r="O39" s="451" t="s">
        <v>154</v>
      </c>
      <c r="P39" s="452"/>
      <c r="Q39" s="452"/>
      <c r="R39" s="453"/>
      <c r="S39" s="92" t="s">
        <v>159</v>
      </c>
    </row>
    <row r="40" spans="1:19" ht="20.100000000000001" customHeight="1" x14ac:dyDescent="0.2">
      <c r="A40" s="169">
        <v>1</v>
      </c>
      <c r="B40" s="450"/>
      <c r="C40" s="450"/>
      <c r="D40" s="450"/>
      <c r="E40" s="454"/>
      <c r="F40" s="454"/>
      <c r="G40" s="93"/>
      <c r="I40" s="169">
        <v>1</v>
      </c>
      <c r="J40" s="450"/>
      <c r="K40" s="450"/>
      <c r="L40" s="450"/>
      <c r="M40" s="450"/>
      <c r="N40" s="450"/>
      <c r="O40" s="458"/>
      <c r="P40" s="459"/>
      <c r="Q40" s="459"/>
      <c r="R40" s="460"/>
      <c r="S40" s="93"/>
    </row>
    <row r="41" spans="1:19" ht="20.100000000000001" customHeight="1" x14ac:dyDescent="0.2">
      <c r="A41" s="137">
        <v>2</v>
      </c>
      <c r="B41" s="450"/>
      <c r="C41" s="450"/>
      <c r="D41" s="450"/>
      <c r="E41" s="436"/>
      <c r="F41" s="436"/>
      <c r="G41" s="99"/>
      <c r="I41" s="137">
        <v>2</v>
      </c>
      <c r="J41" s="450"/>
      <c r="K41" s="450"/>
      <c r="L41" s="450"/>
      <c r="M41" s="450"/>
      <c r="N41" s="450"/>
      <c r="O41" s="438"/>
      <c r="P41" s="439"/>
      <c r="Q41" s="439"/>
      <c r="R41" s="440"/>
      <c r="S41" s="94"/>
    </row>
    <row r="42" spans="1:19" ht="20.100000000000001" customHeight="1" x14ac:dyDescent="0.2">
      <c r="A42" s="137">
        <v>3</v>
      </c>
      <c r="B42" s="450"/>
      <c r="C42" s="450"/>
      <c r="D42" s="450"/>
      <c r="E42" s="436"/>
      <c r="F42" s="436"/>
      <c r="G42" s="94"/>
      <c r="I42" s="137">
        <v>3</v>
      </c>
      <c r="J42" s="450"/>
      <c r="K42" s="450"/>
      <c r="L42" s="450"/>
      <c r="M42" s="450"/>
      <c r="N42" s="450"/>
      <c r="O42" s="438"/>
      <c r="P42" s="439"/>
      <c r="Q42" s="439"/>
      <c r="R42" s="440"/>
      <c r="S42" s="94"/>
    </row>
    <row r="43" spans="1:19" ht="20.100000000000001" customHeight="1" x14ac:dyDescent="0.2">
      <c r="A43" s="137">
        <v>4</v>
      </c>
      <c r="B43" s="450"/>
      <c r="C43" s="450"/>
      <c r="D43" s="450"/>
      <c r="E43" s="436"/>
      <c r="F43" s="436"/>
      <c r="G43" s="94"/>
      <c r="I43" s="137">
        <v>4</v>
      </c>
      <c r="J43" s="450"/>
      <c r="K43" s="450"/>
      <c r="L43" s="450"/>
      <c r="M43" s="450"/>
      <c r="N43" s="450"/>
      <c r="O43" s="438"/>
      <c r="P43" s="439"/>
      <c r="Q43" s="439"/>
      <c r="R43" s="440"/>
      <c r="S43" s="94"/>
    </row>
    <row r="44" spans="1:19" ht="20.100000000000001" customHeight="1" thickBot="1" x14ac:dyDescent="0.25">
      <c r="A44" s="170">
        <v>5</v>
      </c>
      <c r="B44" s="450"/>
      <c r="C44" s="450"/>
      <c r="D44" s="450"/>
      <c r="E44" s="437"/>
      <c r="F44" s="437"/>
      <c r="G44" s="95"/>
      <c r="H44" s="97"/>
      <c r="I44" s="170">
        <v>5</v>
      </c>
      <c r="J44" s="450"/>
      <c r="K44" s="450"/>
      <c r="L44" s="450"/>
      <c r="M44" s="450"/>
      <c r="N44" s="450"/>
      <c r="O44" s="441"/>
      <c r="P44" s="442"/>
      <c r="Q44" s="442"/>
      <c r="R44" s="443"/>
      <c r="S44" s="95"/>
    </row>
    <row r="45" spans="1:19" ht="13.5" thickBot="1" x14ac:dyDescent="0.25">
      <c r="A45" s="455" t="s">
        <v>156</v>
      </c>
      <c r="B45" s="456"/>
      <c r="C45" s="456"/>
      <c r="D45" s="456"/>
      <c r="E45" s="456"/>
      <c r="F45" s="456"/>
      <c r="G45" s="211">
        <f>SUM(G40:G44)</f>
        <v>0</v>
      </c>
      <c r="H45" s="97"/>
      <c r="I45" s="455" t="s">
        <v>160</v>
      </c>
      <c r="J45" s="456"/>
      <c r="K45" s="456"/>
      <c r="L45" s="456"/>
      <c r="M45" s="456"/>
      <c r="N45" s="456"/>
      <c r="O45" s="456"/>
      <c r="P45" s="456"/>
      <c r="Q45" s="456"/>
      <c r="R45" s="457"/>
      <c r="S45" s="96">
        <f>SUM(S40:S44)</f>
        <v>0</v>
      </c>
    </row>
    <row r="46" spans="1:19" ht="13.5" thickBot="1" x14ac:dyDescent="0.25">
      <c r="A46" s="97"/>
      <c r="B46" s="97"/>
      <c r="C46" s="97"/>
      <c r="D46" s="171"/>
      <c r="E46" s="97"/>
      <c r="F46" s="97"/>
      <c r="G46" s="97"/>
      <c r="H46" s="97"/>
      <c r="I46" s="97"/>
      <c r="J46" s="97"/>
      <c r="K46" s="97"/>
      <c r="L46" s="97"/>
      <c r="M46" s="97"/>
      <c r="N46" s="97"/>
      <c r="O46" s="97"/>
      <c r="P46" s="97"/>
      <c r="Q46" s="97"/>
      <c r="R46" s="97"/>
      <c r="S46" s="97"/>
    </row>
    <row r="47" spans="1:19" ht="13.5" thickBot="1" x14ac:dyDescent="0.25">
      <c r="A47" s="447" t="s">
        <v>245</v>
      </c>
      <c r="B47" s="448"/>
      <c r="C47" s="448"/>
      <c r="D47" s="448"/>
      <c r="E47" s="448"/>
      <c r="F47" s="448"/>
      <c r="G47" s="449"/>
      <c r="H47" s="97"/>
      <c r="I47" s="402" t="s">
        <v>246</v>
      </c>
      <c r="J47" s="403"/>
      <c r="K47" s="403"/>
      <c r="L47" s="403"/>
      <c r="M47" s="403"/>
      <c r="N47" s="403"/>
      <c r="O47" s="403"/>
      <c r="P47" s="403"/>
      <c r="Q47" s="403"/>
      <c r="R47" s="403"/>
      <c r="S47" s="404"/>
    </row>
    <row r="48" spans="1:19" ht="13.5" thickBot="1" x14ac:dyDescent="0.25">
      <c r="A48" s="204" t="s">
        <v>25</v>
      </c>
      <c r="B48" s="396" t="s">
        <v>121</v>
      </c>
      <c r="C48" s="396"/>
      <c r="D48" s="396"/>
      <c r="E48" s="396" t="s">
        <v>174</v>
      </c>
      <c r="F48" s="396"/>
      <c r="G48" s="210" t="s">
        <v>155</v>
      </c>
      <c r="H48" s="97"/>
      <c r="I48" s="92" t="s">
        <v>25</v>
      </c>
      <c r="J48" s="400" t="s">
        <v>121</v>
      </c>
      <c r="K48" s="396"/>
      <c r="L48" s="396"/>
      <c r="M48" s="396"/>
      <c r="N48" s="444"/>
      <c r="O48" s="451" t="s">
        <v>154</v>
      </c>
      <c r="P48" s="452"/>
      <c r="Q48" s="452"/>
      <c r="R48" s="453"/>
      <c r="S48" s="92" t="s">
        <v>159</v>
      </c>
    </row>
    <row r="49" spans="1:19" x14ac:dyDescent="0.2">
      <c r="A49" s="172">
        <v>1</v>
      </c>
      <c r="B49" s="450"/>
      <c r="C49" s="450"/>
      <c r="D49" s="450"/>
      <c r="E49" s="464"/>
      <c r="F49" s="464"/>
      <c r="G49" s="98"/>
      <c r="H49" s="97"/>
      <c r="I49" s="172">
        <v>1</v>
      </c>
      <c r="J49" s="450"/>
      <c r="K49" s="450"/>
      <c r="L49" s="450"/>
      <c r="M49" s="450"/>
      <c r="N49" s="450"/>
      <c r="O49" s="461"/>
      <c r="P49" s="462"/>
      <c r="Q49" s="462"/>
      <c r="R49" s="463"/>
      <c r="S49" s="98"/>
    </row>
    <row r="50" spans="1:19" x14ac:dyDescent="0.2">
      <c r="A50" s="173">
        <v>2</v>
      </c>
      <c r="B50" s="450"/>
      <c r="C50" s="450"/>
      <c r="D50" s="450"/>
      <c r="E50" s="465"/>
      <c r="F50" s="465"/>
      <c r="G50" s="99"/>
      <c r="H50" s="97"/>
      <c r="I50" s="173">
        <v>2</v>
      </c>
      <c r="J50" s="450"/>
      <c r="K50" s="450"/>
      <c r="L50" s="450"/>
      <c r="M50" s="450"/>
      <c r="N50" s="450"/>
      <c r="O50" s="469"/>
      <c r="P50" s="470"/>
      <c r="Q50" s="470"/>
      <c r="R50" s="471"/>
      <c r="S50" s="99"/>
    </row>
    <row r="51" spans="1:19" x14ac:dyDescent="0.2">
      <c r="A51" s="173">
        <v>3</v>
      </c>
      <c r="B51" s="450"/>
      <c r="C51" s="450"/>
      <c r="D51" s="450"/>
      <c r="E51" s="465"/>
      <c r="F51" s="465"/>
      <c r="G51" s="99"/>
      <c r="H51" s="97"/>
      <c r="I51" s="173">
        <v>3</v>
      </c>
      <c r="J51" s="450"/>
      <c r="K51" s="450"/>
      <c r="L51" s="450"/>
      <c r="M51" s="450"/>
      <c r="N51" s="450"/>
      <c r="O51" s="469"/>
      <c r="P51" s="470"/>
      <c r="Q51" s="470"/>
      <c r="R51" s="471"/>
      <c r="S51" s="99"/>
    </row>
    <row r="52" spans="1:19" x14ac:dyDescent="0.2">
      <c r="A52" s="173">
        <v>4</v>
      </c>
      <c r="B52" s="450"/>
      <c r="C52" s="450"/>
      <c r="D52" s="450"/>
      <c r="E52" s="465"/>
      <c r="F52" s="465"/>
      <c r="G52" s="99"/>
      <c r="H52" s="97"/>
      <c r="I52" s="173">
        <v>4</v>
      </c>
      <c r="J52" s="450"/>
      <c r="K52" s="450"/>
      <c r="L52" s="450"/>
      <c r="M52" s="450"/>
      <c r="N52" s="450"/>
      <c r="O52" s="469"/>
      <c r="P52" s="470"/>
      <c r="Q52" s="470"/>
      <c r="R52" s="471"/>
      <c r="S52" s="99"/>
    </row>
    <row r="53" spans="1:19" ht="13.5" thickBot="1" x14ac:dyDescent="0.25">
      <c r="A53" s="170">
        <v>5</v>
      </c>
      <c r="B53" s="450"/>
      <c r="C53" s="450"/>
      <c r="D53" s="450"/>
      <c r="E53" s="472"/>
      <c r="F53" s="472"/>
      <c r="G53" s="95"/>
      <c r="H53" s="97"/>
      <c r="I53" s="170">
        <v>5</v>
      </c>
      <c r="J53" s="450"/>
      <c r="K53" s="450"/>
      <c r="L53" s="450"/>
      <c r="M53" s="450"/>
      <c r="N53" s="450"/>
      <c r="O53" s="466"/>
      <c r="P53" s="467"/>
      <c r="Q53" s="467"/>
      <c r="R53" s="468"/>
      <c r="S53" s="95"/>
    </row>
    <row r="54" spans="1:19" ht="13.5" thickBot="1" x14ac:dyDescent="0.25">
      <c r="A54" s="455" t="s">
        <v>182</v>
      </c>
      <c r="B54" s="456"/>
      <c r="C54" s="456"/>
      <c r="D54" s="456"/>
      <c r="E54" s="456"/>
      <c r="F54" s="456"/>
      <c r="G54" s="211">
        <f>IF(SUM(G49:G53)&gt;40,40,SUM(G49:G53))</f>
        <v>0</v>
      </c>
      <c r="H54" s="97"/>
      <c r="I54" s="455" t="s">
        <v>181</v>
      </c>
      <c r="J54" s="456"/>
      <c r="K54" s="456"/>
      <c r="L54" s="456"/>
      <c r="M54" s="456"/>
      <c r="N54" s="456"/>
      <c r="O54" s="456"/>
      <c r="P54" s="456"/>
      <c r="Q54" s="456"/>
      <c r="R54" s="457"/>
      <c r="S54" s="96">
        <f>IF(SUM(S49:S53)&gt;30,30,SUM(S49:S53))</f>
        <v>0</v>
      </c>
    </row>
    <row r="55" spans="1:19" ht="13.5" thickBot="1" x14ac:dyDescent="0.25">
      <c r="A55" s="209"/>
      <c r="B55" s="209"/>
      <c r="C55" s="209"/>
      <c r="D55" s="209"/>
      <c r="E55" s="209"/>
      <c r="F55" s="209"/>
      <c r="G55" s="100"/>
      <c r="H55" s="97"/>
      <c r="I55" s="209"/>
      <c r="J55" s="209"/>
      <c r="K55" s="209"/>
      <c r="L55" s="209"/>
      <c r="M55" s="209"/>
      <c r="N55" s="209"/>
      <c r="O55" s="209"/>
      <c r="P55" s="209"/>
      <c r="Q55" s="209"/>
      <c r="R55" s="209"/>
      <c r="S55" s="100"/>
    </row>
    <row r="56" spans="1:19" ht="13.5" thickBot="1" x14ac:dyDescent="0.25">
      <c r="A56" s="447" t="s">
        <v>190</v>
      </c>
      <c r="B56" s="448"/>
      <c r="C56" s="448"/>
      <c r="D56" s="448"/>
      <c r="E56" s="448"/>
      <c r="F56" s="448"/>
      <c r="G56" s="449"/>
      <c r="H56" s="97"/>
      <c r="I56" s="402" t="s">
        <v>254</v>
      </c>
      <c r="J56" s="403"/>
      <c r="K56" s="403"/>
      <c r="L56" s="403"/>
      <c r="M56" s="403"/>
      <c r="N56" s="403"/>
      <c r="O56" s="403"/>
      <c r="P56" s="403"/>
      <c r="Q56" s="403"/>
      <c r="R56" s="403"/>
      <c r="S56" s="404"/>
    </row>
    <row r="57" spans="1:19" ht="13.5" thickBot="1" x14ac:dyDescent="0.25">
      <c r="A57" s="204" t="s">
        <v>25</v>
      </c>
      <c r="B57" s="396" t="s">
        <v>121</v>
      </c>
      <c r="C57" s="396"/>
      <c r="D57" s="396"/>
      <c r="E57" s="396" t="s">
        <v>196</v>
      </c>
      <c r="F57" s="396"/>
      <c r="G57" s="210" t="s">
        <v>155</v>
      </c>
      <c r="H57" s="97"/>
      <c r="I57" s="92" t="s">
        <v>25</v>
      </c>
      <c r="J57" s="400" t="s">
        <v>210</v>
      </c>
      <c r="K57" s="396"/>
      <c r="L57" s="396"/>
      <c r="M57" s="396"/>
      <c r="N57" s="444"/>
      <c r="O57" s="451" t="s">
        <v>215</v>
      </c>
      <c r="P57" s="452"/>
      <c r="Q57" s="452"/>
      <c r="R57" s="453"/>
      <c r="S57" s="92" t="s">
        <v>159</v>
      </c>
    </row>
    <row r="58" spans="1:19" ht="21.95" customHeight="1" x14ac:dyDescent="0.2">
      <c r="A58" s="172">
        <v>1</v>
      </c>
      <c r="B58" s="450"/>
      <c r="C58" s="450"/>
      <c r="D58" s="450"/>
      <c r="E58" s="454"/>
      <c r="F58" s="454"/>
      <c r="G58" s="98"/>
      <c r="H58" s="97"/>
      <c r="I58" s="172">
        <v>1</v>
      </c>
      <c r="J58" s="450"/>
      <c r="K58" s="450"/>
      <c r="L58" s="450"/>
      <c r="M58" s="450"/>
      <c r="N58" s="450"/>
      <c r="O58" s="473"/>
      <c r="P58" s="474"/>
      <c r="Q58" s="474"/>
      <c r="R58" s="475"/>
      <c r="S58" s="98"/>
    </row>
    <row r="59" spans="1:19" ht="21.95" customHeight="1" thickBot="1" x14ac:dyDescent="0.25">
      <c r="A59" s="173">
        <v>2</v>
      </c>
      <c r="B59" s="450"/>
      <c r="C59" s="450"/>
      <c r="D59" s="450"/>
      <c r="E59" s="476"/>
      <c r="F59" s="477"/>
      <c r="G59" s="98"/>
      <c r="H59" s="97"/>
      <c r="I59" s="173">
        <v>2</v>
      </c>
      <c r="J59" s="450"/>
      <c r="K59" s="450"/>
      <c r="L59" s="450"/>
      <c r="M59" s="450"/>
      <c r="N59" s="450"/>
      <c r="O59" s="438"/>
      <c r="P59" s="439"/>
      <c r="Q59" s="439"/>
      <c r="R59" s="440"/>
      <c r="S59" s="99"/>
    </row>
    <row r="60" spans="1:19" ht="13.5" thickBot="1" x14ac:dyDescent="0.25">
      <c r="A60" s="455" t="s">
        <v>201</v>
      </c>
      <c r="B60" s="456"/>
      <c r="C60" s="456"/>
      <c r="D60" s="456"/>
      <c r="E60" s="456"/>
      <c r="F60" s="456"/>
      <c r="G60" s="211">
        <f>SUM(G58:G59)</f>
        <v>0</v>
      </c>
      <c r="H60" s="97"/>
      <c r="I60" s="455" t="s">
        <v>216</v>
      </c>
      <c r="J60" s="456"/>
      <c r="K60" s="456"/>
      <c r="L60" s="456"/>
      <c r="M60" s="456"/>
      <c r="N60" s="456"/>
      <c r="O60" s="456"/>
      <c r="P60" s="456"/>
      <c r="Q60" s="456"/>
      <c r="R60" s="457"/>
      <c r="S60" s="96">
        <f>SUM(S58:S59)</f>
        <v>0</v>
      </c>
    </row>
    <row r="61" spans="1:19" ht="13.5" thickBot="1" x14ac:dyDescent="0.25">
      <c r="A61" s="209"/>
      <c r="B61" s="209"/>
      <c r="C61" s="209"/>
      <c r="D61" s="209"/>
      <c r="E61" s="209"/>
      <c r="F61" s="209"/>
      <c r="G61" s="100"/>
      <c r="H61" s="97"/>
      <c r="I61" s="97"/>
      <c r="J61" s="97"/>
      <c r="K61" s="97"/>
      <c r="L61" s="97"/>
      <c r="M61" s="97"/>
      <c r="N61" s="97"/>
      <c r="O61" s="97"/>
      <c r="P61" s="97"/>
      <c r="Q61" s="97"/>
      <c r="R61" s="97"/>
      <c r="S61" s="97"/>
    </row>
    <row r="62" spans="1:19" ht="13.5" thickBot="1" x14ac:dyDescent="0.25">
      <c r="A62" s="447" t="s">
        <v>247</v>
      </c>
      <c r="B62" s="448"/>
      <c r="C62" s="448"/>
      <c r="D62" s="448"/>
      <c r="E62" s="448"/>
      <c r="F62" s="448"/>
      <c r="G62" s="449"/>
      <c r="H62" s="97"/>
      <c r="I62" s="402" t="s">
        <v>248</v>
      </c>
      <c r="J62" s="403"/>
      <c r="K62" s="403"/>
      <c r="L62" s="403"/>
      <c r="M62" s="403"/>
      <c r="N62" s="403"/>
      <c r="O62" s="403"/>
      <c r="P62" s="403"/>
      <c r="Q62" s="403"/>
      <c r="R62" s="403"/>
      <c r="S62" s="404"/>
    </row>
    <row r="63" spans="1:19" ht="13.5" thickBot="1" x14ac:dyDescent="0.25">
      <c r="A63" s="204" t="s">
        <v>25</v>
      </c>
      <c r="B63" s="396" t="s">
        <v>113</v>
      </c>
      <c r="C63" s="396"/>
      <c r="D63" s="396"/>
      <c r="E63" s="396" t="s">
        <v>183</v>
      </c>
      <c r="F63" s="396"/>
      <c r="G63" s="210" t="s">
        <v>155</v>
      </c>
      <c r="H63" s="97"/>
      <c r="I63" s="92" t="s">
        <v>25</v>
      </c>
      <c r="J63" s="400" t="s">
        <v>188</v>
      </c>
      <c r="K63" s="396"/>
      <c r="L63" s="396"/>
      <c r="M63" s="396"/>
      <c r="N63" s="444"/>
      <c r="O63" s="451" t="s">
        <v>154</v>
      </c>
      <c r="P63" s="452"/>
      <c r="Q63" s="452"/>
      <c r="R63" s="453"/>
      <c r="S63" s="92" t="s">
        <v>159</v>
      </c>
    </row>
    <row r="64" spans="1:19" ht="20.100000000000001" customHeight="1" x14ac:dyDescent="0.2">
      <c r="A64" s="172">
        <v>1</v>
      </c>
      <c r="B64" s="450"/>
      <c r="C64" s="450"/>
      <c r="D64" s="450"/>
      <c r="E64" s="454"/>
      <c r="F64" s="454"/>
      <c r="G64" s="98"/>
      <c r="H64" s="97"/>
      <c r="I64" s="172">
        <v>1</v>
      </c>
      <c r="J64" s="450"/>
      <c r="K64" s="450"/>
      <c r="L64" s="450"/>
      <c r="M64" s="450"/>
      <c r="N64" s="450"/>
      <c r="O64" s="473"/>
      <c r="P64" s="474"/>
      <c r="Q64" s="474"/>
      <c r="R64" s="475"/>
      <c r="S64" s="98"/>
    </row>
    <row r="65" spans="1:19" ht="20.100000000000001" customHeight="1" x14ac:dyDescent="0.2">
      <c r="A65" s="173">
        <v>2</v>
      </c>
      <c r="B65" s="450"/>
      <c r="C65" s="450"/>
      <c r="D65" s="450"/>
      <c r="E65" s="436"/>
      <c r="F65" s="436"/>
      <c r="G65" s="99"/>
      <c r="H65" s="97"/>
      <c r="I65" s="173">
        <v>2</v>
      </c>
      <c r="J65" s="450"/>
      <c r="K65" s="450"/>
      <c r="L65" s="450"/>
      <c r="M65" s="450"/>
      <c r="N65" s="450"/>
      <c r="O65" s="438"/>
      <c r="P65" s="439"/>
      <c r="Q65" s="439"/>
      <c r="R65" s="440"/>
      <c r="S65" s="99"/>
    </row>
    <row r="66" spans="1:19" ht="20.100000000000001" customHeight="1" x14ac:dyDescent="0.2">
      <c r="A66" s="173">
        <v>3</v>
      </c>
      <c r="B66" s="450"/>
      <c r="C66" s="450"/>
      <c r="D66" s="450"/>
      <c r="E66" s="436"/>
      <c r="F66" s="436"/>
      <c r="G66" s="99"/>
      <c r="H66" s="97"/>
      <c r="I66" s="173">
        <v>3</v>
      </c>
      <c r="J66" s="450"/>
      <c r="K66" s="450"/>
      <c r="L66" s="450"/>
      <c r="M66" s="450"/>
      <c r="N66" s="450"/>
      <c r="O66" s="438"/>
      <c r="P66" s="439"/>
      <c r="Q66" s="439"/>
      <c r="R66" s="440"/>
      <c r="S66" s="99"/>
    </row>
    <row r="67" spans="1:19" ht="20.100000000000001" customHeight="1" x14ac:dyDescent="0.2">
      <c r="A67" s="173">
        <v>4</v>
      </c>
      <c r="B67" s="450"/>
      <c r="C67" s="450"/>
      <c r="D67" s="450"/>
      <c r="E67" s="436"/>
      <c r="F67" s="436"/>
      <c r="G67" s="99"/>
      <c r="H67" s="97"/>
      <c r="I67" s="173">
        <v>4</v>
      </c>
      <c r="J67" s="450"/>
      <c r="K67" s="450"/>
      <c r="L67" s="450"/>
      <c r="M67" s="450"/>
      <c r="N67" s="450"/>
      <c r="O67" s="438"/>
      <c r="P67" s="439"/>
      <c r="Q67" s="439"/>
      <c r="R67" s="440"/>
      <c r="S67" s="99"/>
    </row>
    <row r="68" spans="1:19" ht="20.100000000000001" customHeight="1" thickBot="1" x14ac:dyDescent="0.25">
      <c r="A68" s="170">
        <v>5</v>
      </c>
      <c r="B68" s="450"/>
      <c r="C68" s="450"/>
      <c r="D68" s="450"/>
      <c r="E68" s="437"/>
      <c r="F68" s="437"/>
      <c r="G68" s="95"/>
      <c r="H68" s="97"/>
      <c r="I68" s="170">
        <v>5</v>
      </c>
      <c r="J68" s="450"/>
      <c r="K68" s="450"/>
      <c r="L68" s="450"/>
      <c r="M68" s="450"/>
      <c r="N68" s="450"/>
      <c r="O68" s="441"/>
      <c r="P68" s="442"/>
      <c r="Q68" s="442"/>
      <c r="R68" s="443"/>
      <c r="S68" s="95"/>
    </row>
    <row r="69" spans="1:19" ht="13.5" thickBot="1" x14ac:dyDescent="0.25">
      <c r="A69" s="455" t="s">
        <v>184</v>
      </c>
      <c r="B69" s="456"/>
      <c r="C69" s="456"/>
      <c r="D69" s="456"/>
      <c r="E69" s="456"/>
      <c r="F69" s="456"/>
      <c r="G69" s="211">
        <f>IF(SUM(G64:G68)&gt;90,90,SUM(G64:G68))</f>
        <v>0</v>
      </c>
      <c r="H69" s="97"/>
      <c r="I69" s="455" t="s">
        <v>189</v>
      </c>
      <c r="J69" s="456"/>
      <c r="K69" s="456"/>
      <c r="L69" s="456"/>
      <c r="M69" s="456"/>
      <c r="N69" s="456"/>
      <c r="O69" s="456"/>
      <c r="P69" s="456"/>
      <c r="Q69" s="456"/>
      <c r="R69" s="457"/>
      <c r="S69" s="96">
        <f>IF(SUM(S64:S68)&gt;15,15,SUM(S64:S68))</f>
        <v>0</v>
      </c>
    </row>
    <row r="70" spans="1:19" ht="13.5" thickBot="1" x14ac:dyDescent="0.25">
      <c r="A70" s="97"/>
      <c r="B70" s="97"/>
      <c r="C70" s="97"/>
      <c r="D70" s="171"/>
      <c r="E70" s="97"/>
      <c r="F70" s="97"/>
      <c r="G70" s="97"/>
      <c r="H70" s="97"/>
      <c r="I70" s="97"/>
      <c r="J70" s="97"/>
      <c r="K70" s="97"/>
      <c r="L70" s="97"/>
      <c r="M70" s="97"/>
      <c r="N70" s="97"/>
      <c r="O70" s="97"/>
      <c r="P70" s="97"/>
      <c r="Q70" s="97"/>
      <c r="R70" s="97"/>
      <c r="S70" s="97"/>
    </row>
    <row r="71" spans="1:19" ht="13.5" thickBot="1" x14ac:dyDescent="0.25">
      <c r="A71" s="447" t="s">
        <v>217</v>
      </c>
      <c r="B71" s="448"/>
      <c r="C71" s="448"/>
      <c r="D71" s="448"/>
      <c r="E71" s="448"/>
      <c r="F71" s="448"/>
      <c r="G71" s="449"/>
      <c r="H71" s="97"/>
      <c r="I71" s="402" t="s">
        <v>249</v>
      </c>
      <c r="J71" s="403"/>
      <c r="K71" s="403"/>
      <c r="L71" s="403"/>
      <c r="M71" s="403"/>
      <c r="N71" s="403"/>
      <c r="O71" s="403"/>
      <c r="P71" s="403"/>
      <c r="Q71" s="403"/>
      <c r="R71" s="403"/>
      <c r="S71" s="404"/>
    </row>
    <row r="72" spans="1:19" ht="13.5" thickBot="1" x14ac:dyDescent="0.25">
      <c r="A72" s="204" t="s">
        <v>25</v>
      </c>
      <c r="B72" s="396" t="s">
        <v>121</v>
      </c>
      <c r="C72" s="396"/>
      <c r="D72" s="396"/>
      <c r="E72" s="396" t="s">
        <v>225</v>
      </c>
      <c r="F72" s="396"/>
      <c r="G72" s="210" t="s">
        <v>155</v>
      </c>
      <c r="H72" s="97"/>
      <c r="I72" s="92" t="s">
        <v>25</v>
      </c>
      <c r="J72" s="400" t="s">
        <v>121</v>
      </c>
      <c r="K72" s="396"/>
      <c r="L72" s="396"/>
      <c r="M72" s="396"/>
      <c r="N72" s="444"/>
      <c r="O72" s="451" t="s">
        <v>151</v>
      </c>
      <c r="P72" s="452"/>
      <c r="Q72" s="452"/>
      <c r="R72" s="453"/>
      <c r="S72" s="92" t="s">
        <v>159</v>
      </c>
    </row>
    <row r="73" spans="1:19" ht="20.100000000000001" customHeight="1" x14ac:dyDescent="0.2">
      <c r="A73" s="172">
        <v>1</v>
      </c>
      <c r="B73" s="450"/>
      <c r="C73" s="450"/>
      <c r="D73" s="450"/>
      <c r="E73" s="454"/>
      <c r="F73" s="454"/>
      <c r="G73" s="98"/>
      <c r="H73" s="97"/>
      <c r="I73" s="172">
        <v>1</v>
      </c>
      <c r="J73" s="450"/>
      <c r="K73" s="450"/>
      <c r="L73" s="450"/>
      <c r="M73" s="450"/>
      <c r="N73" s="450"/>
      <c r="O73" s="473"/>
      <c r="P73" s="474"/>
      <c r="Q73" s="474"/>
      <c r="R73" s="475"/>
      <c r="S73" s="98"/>
    </row>
    <row r="74" spans="1:19" ht="20.100000000000001" customHeight="1" x14ac:dyDescent="0.2">
      <c r="A74" s="173">
        <v>2</v>
      </c>
      <c r="B74" s="450"/>
      <c r="C74" s="450"/>
      <c r="D74" s="450"/>
      <c r="E74" s="436"/>
      <c r="F74" s="436"/>
      <c r="G74" s="99"/>
      <c r="H74" s="97"/>
      <c r="I74" s="173">
        <v>2</v>
      </c>
      <c r="J74" s="450"/>
      <c r="K74" s="450"/>
      <c r="L74" s="450"/>
      <c r="M74" s="450"/>
      <c r="N74" s="450"/>
      <c r="O74" s="438"/>
      <c r="P74" s="439"/>
      <c r="Q74" s="439"/>
      <c r="R74" s="440"/>
      <c r="S74" s="99"/>
    </row>
    <row r="75" spans="1:19" ht="20.100000000000001" customHeight="1" x14ac:dyDescent="0.2">
      <c r="A75" s="173">
        <v>3</v>
      </c>
      <c r="B75" s="450"/>
      <c r="C75" s="450"/>
      <c r="D75" s="450"/>
      <c r="E75" s="436"/>
      <c r="F75" s="436"/>
      <c r="G75" s="99"/>
      <c r="H75" s="97"/>
      <c r="I75" s="173">
        <v>3</v>
      </c>
      <c r="J75" s="450"/>
      <c r="K75" s="450"/>
      <c r="L75" s="450"/>
      <c r="M75" s="450"/>
      <c r="N75" s="450"/>
      <c r="O75" s="438"/>
      <c r="P75" s="439"/>
      <c r="Q75" s="439"/>
      <c r="R75" s="440"/>
      <c r="S75" s="99"/>
    </row>
    <row r="76" spans="1:19" ht="20.100000000000001" customHeight="1" x14ac:dyDescent="0.2">
      <c r="A76" s="173">
        <v>4</v>
      </c>
      <c r="B76" s="450"/>
      <c r="C76" s="450"/>
      <c r="D76" s="450"/>
      <c r="E76" s="436"/>
      <c r="F76" s="436"/>
      <c r="G76" s="99"/>
      <c r="H76" s="97"/>
      <c r="I76" s="173">
        <v>4</v>
      </c>
      <c r="J76" s="450"/>
      <c r="K76" s="450"/>
      <c r="L76" s="450"/>
      <c r="M76" s="450"/>
      <c r="N76" s="450"/>
      <c r="O76" s="438"/>
      <c r="P76" s="439"/>
      <c r="Q76" s="439"/>
      <c r="R76" s="440"/>
      <c r="S76" s="99"/>
    </row>
    <row r="77" spans="1:19" ht="20.100000000000001" customHeight="1" thickBot="1" x14ac:dyDescent="0.25">
      <c r="A77" s="170">
        <v>5</v>
      </c>
      <c r="B77" s="450"/>
      <c r="C77" s="450"/>
      <c r="D77" s="450"/>
      <c r="E77" s="437"/>
      <c r="F77" s="437"/>
      <c r="G77" s="95"/>
      <c r="H77" s="97"/>
      <c r="I77" s="170">
        <v>5</v>
      </c>
      <c r="J77" s="450"/>
      <c r="K77" s="450"/>
      <c r="L77" s="450"/>
      <c r="M77" s="450"/>
      <c r="N77" s="450"/>
      <c r="O77" s="441"/>
      <c r="P77" s="442"/>
      <c r="Q77" s="442"/>
      <c r="R77" s="443"/>
      <c r="S77" s="95"/>
    </row>
    <row r="78" spans="1:19" ht="13.5" thickBot="1" x14ac:dyDescent="0.25">
      <c r="A78" s="455" t="s">
        <v>226</v>
      </c>
      <c r="B78" s="456"/>
      <c r="C78" s="456"/>
      <c r="D78" s="456"/>
      <c r="E78" s="456"/>
      <c r="F78" s="456"/>
      <c r="G78" s="211">
        <f>+SUM(G73:G77)</f>
        <v>0</v>
      </c>
      <c r="H78" s="97"/>
      <c r="I78" s="455" t="s">
        <v>189</v>
      </c>
      <c r="J78" s="456"/>
      <c r="K78" s="456"/>
      <c r="L78" s="456"/>
      <c r="M78" s="456"/>
      <c r="N78" s="456"/>
      <c r="O78" s="456"/>
      <c r="P78" s="456"/>
      <c r="Q78" s="456"/>
      <c r="R78" s="457"/>
      <c r="S78" s="96">
        <f>IF(SUM(S73:S77)&gt;45,45,SUM(S73:S77))</f>
        <v>0</v>
      </c>
    </row>
    <row r="79" spans="1:19" ht="13.5" thickBot="1" x14ac:dyDescent="0.25">
      <c r="A79" s="97"/>
      <c r="B79" s="97"/>
      <c r="C79" s="97"/>
      <c r="D79" s="171"/>
      <c r="E79" s="97"/>
      <c r="F79" s="97"/>
      <c r="G79" s="97"/>
      <c r="H79" s="97"/>
      <c r="I79" s="97"/>
      <c r="J79" s="97"/>
      <c r="K79" s="97"/>
      <c r="L79" s="97"/>
      <c r="M79" s="97"/>
      <c r="N79" s="97"/>
      <c r="O79" s="97"/>
      <c r="P79" s="97"/>
      <c r="Q79" s="97"/>
      <c r="R79" s="97"/>
      <c r="S79" s="97"/>
    </row>
    <row r="80" spans="1:19" ht="13.5" thickBot="1" x14ac:dyDescent="0.25">
      <c r="A80" s="447" t="s">
        <v>14</v>
      </c>
      <c r="B80" s="448"/>
      <c r="C80" s="448"/>
      <c r="D80" s="448"/>
      <c r="E80" s="448"/>
      <c r="F80" s="448"/>
      <c r="G80" s="449"/>
      <c r="H80" s="97"/>
      <c r="I80" s="402" t="s">
        <v>30</v>
      </c>
      <c r="J80" s="403"/>
      <c r="K80" s="403"/>
      <c r="L80" s="403"/>
      <c r="M80" s="403"/>
      <c r="N80" s="403"/>
      <c r="O80" s="403"/>
      <c r="P80" s="403"/>
      <c r="Q80" s="403"/>
      <c r="R80" s="403"/>
      <c r="S80" s="404"/>
    </row>
    <row r="81" spans="1:19" ht="13.5" thickBot="1" x14ac:dyDescent="0.25">
      <c r="A81" s="204" t="s">
        <v>25</v>
      </c>
      <c r="B81" s="401" t="s">
        <v>151</v>
      </c>
      <c r="C81" s="479"/>
      <c r="D81" s="479"/>
      <c r="E81" s="479"/>
      <c r="F81" s="480"/>
      <c r="G81" s="210" t="s">
        <v>155</v>
      </c>
      <c r="H81" s="97"/>
      <c r="I81" s="92" t="s">
        <v>25</v>
      </c>
      <c r="J81" s="400" t="s">
        <v>233</v>
      </c>
      <c r="K81" s="396"/>
      <c r="L81" s="396"/>
      <c r="M81" s="396"/>
      <c r="N81" s="444"/>
      <c r="O81" s="451" t="s">
        <v>234</v>
      </c>
      <c r="P81" s="452"/>
      <c r="Q81" s="452"/>
      <c r="R81" s="453"/>
      <c r="S81" s="92" t="s">
        <v>159</v>
      </c>
    </row>
    <row r="82" spans="1:19" ht="21.95" customHeight="1" x14ac:dyDescent="0.2">
      <c r="A82" s="172">
        <v>1</v>
      </c>
      <c r="B82" s="481"/>
      <c r="C82" s="482"/>
      <c r="D82" s="482"/>
      <c r="E82" s="482"/>
      <c r="F82" s="483"/>
      <c r="G82" s="98"/>
      <c r="H82" s="97"/>
      <c r="I82" s="172">
        <v>1</v>
      </c>
      <c r="J82" s="450"/>
      <c r="K82" s="450"/>
      <c r="L82" s="450"/>
      <c r="M82" s="450"/>
      <c r="N82" s="450"/>
      <c r="O82" s="473"/>
      <c r="P82" s="474"/>
      <c r="Q82" s="474"/>
      <c r="R82" s="475"/>
      <c r="S82" s="98"/>
    </row>
    <row r="83" spans="1:19" ht="21.95" customHeight="1" thickBot="1" x14ac:dyDescent="0.25">
      <c r="A83" s="173">
        <v>2</v>
      </c>
      <c r="B83" s="484"/>
      <c r="C83" s="485"/>
      <c r="D83" s="485"/>
      <c r="E83" s="485"/>
      <c r="F83" s="486"/>
      <c r="G83" s="99"/>
      <c r="H83" s="97"/>
      <c r="I83" s="173">
        <v>2</v>
      </c>
      <c r="J83" s="478"/>
      <c r="K83" s="478"/>
      <c r="L83" s="478"/>
      <c r="M83" s="478"/>
      <c r="N83" s="478"/>
      <c r="O83" s="438"/>
      <c r="P83" s="439"/>
      <c r="Q83" s="439"/>
      <c r="R83" s="440"/>
      <c r="S83" s="99"/>
    </row>
    <row r="84" spans="1:19" ht="21.95" customHeight="1" thickBot="1" x14ac:dyDescent="0.25">
      <c r="A84" s="455" t="s">
        <v>232</v>
      </c>
      <c r="B84" s="456"/>
      <c r="C84" s="456"/>
      <c r="D84" s="456"/>
      <c r="E84" s="456"/>
      <c r="F84" s="456"/>
      <c r="G84" s="211">
        <f>SUM(G82:G83)</f>
        <v>0</v>
      </c>
      <c r="I84" s="137">
        <v>3</v>
      </c>
      <c r="J84" s="478"/>
      <c r="K84" s="478"/>
      <c r="L84" s="478"/>
      <c r="M84" s="478"/>
      <c r="N84" s="478"/>
      <c r="O84" s="438"/>
      <c r="P84" s="439"/>
      <c r="Q84" s="439"/>
      <c r="R84" s="440"/>
      <c r="S84" s="94"/>
    </row>
    <row r="85" spans="1:19" ht="21.95" customHeight="1" x14ac:dyDescent="0.2">
      <c r="A85" s="487"/>
      <c r="B85" s="487"/>
      <c r="C85" s="487"/>
      <c r="D85" s="487"/>
      <c r="E85" s="487"/>
      <c r="F85" s="487"/>
      <c r="G85" s="487"/>
      <c r="I85" s="137">
        <v>4</v>
      </c>
      <c r="J85" s="478"/>
      <c r="K85" s="478"/>
      <c r="L85" s="478"/>
      <c r="M85" s="478"/>
      <c r="N85" s="478"/>
      <c r="O85" s="438"/>
      <c r="P85" s="439"/>
      <c r="Q85" s="439"/>
      <c r="R85" s="440"/>
      <c r="S85" s="94"/>
    </row>
    <row r="86" spans="1:19" ht="21.95" customHeight="1" x14ac:dyDescent="0.2">
      <c r="A86" s="488"/>
      <c r="B86" s="488"/>
      <c r="C86" s="488"/>
      <c r="D86" s="488"/>
      <c r="E86" s="488"/>
      <c r="F86" s="488"/>
      <c r="G86" s="488"/>
      <c r="I86" s="174">
        <v>5</v>
      </c>
      <c r="J86" s="498"/>
      <c r="K86" s="498"/>
      <c r="L86" s="498"/>
      <c r="M86" s="498"/>
      <c r="N86" s="498"/>
      <c r="O86" s="441"/>
      <c r="P86" s="442"/>
      <c r="Q86" s="442"/>
      <c r="R86" s="443"/>
      <c r="S86" s="101"/>
    </row>
    <row r="87" spans="1:19" ht="21.95" customHeight="1" x14ac:dyDescent="0.2">
      <c r="A87" s="488"/>
      <c r="B87" s="488"/>
      <c r="C87" s="488"/>
      <c r="D87" s="488"/>
      <c r="E87" s="488"/>
      <c r="F87" s="488"/>
      <c r="G87" s="488"/>
      <c r="I87" s="174">
        <v>6</v>
      </c>
      <c r="J87" s="498"/>
      <c r="K87" s="498"/>
      <c r="L87" s="498"/>
      <c r="M87" s="498"/>
      <c r="N87" s="498"/>
      <c r="O87" s="441"/>
      <c r="P87" s="442"/>
      <c r="Q87" s="442"/>
      <c r="R87" s="443"/>
      <c r="S87" s="101"/>
    </row>
    <row r="88" spans="1:19" ht="21.95" customHeight="1" thickBot="1" x14ac:dyDescent="0.25">
      <c r="A88" s="488"/>
      <c r="B88" s="488"/>
      <c r="C88" s="488"/>
      <c r="D88" s="488"/>
      <c r="E88" s="488"/>
      <c r="F88" s="488"/>
      <c r="G88" s="488"/>
      <c r="I88" s="174">
        <v>7</v>
      </c>
      <c r="J88" s="498"/>
      <c r="K88" s="498"/>
      <c r="L88" s="498"/>
      <c r="M88" s="498"/>
      <c r="N88" s="498"/>
      <c r="O88" s="441"/>
      <c r="P88" s="442"/>
      <c r="Q88" s="442"/>
      <c r="R88" s="443"/>
      <c r="S88" s="101"/>
    </row>
    <row r="89" spans="1:19" ht="13.5" thickBot="1" x14ac:dyDescent="0.25">
      <c r="A89" s="488"/>
      <c r="B89" s="488"/>
      <c r="C89" s="488"/>
      <c r="D89" s="488"/>
      <c r="E89" s="488"/>
      <c r="F89" s="488"/>
      <c r="G89" s="488"/>
      <c r="I89" s="499" t="s">
        <v>235</v>
      </c>
      <c r="J89" s="500"/>
      <c r="K89" s="500"/>
      <c r="L89" s="500"/>
      <c r="M89" s="500"/>
      <c r="N89" s="500"/>
      <c r="O89" s="500"/>
      <c r="P89" s="500"/>
      <c r="Q89" s="500"/>
      <c r="R89" s="501"/>
      <c r="S89" s="96">
        <f>SUM(S82:S88)</f>
        <v>0</v>
      </c>
    </row>
    <row r="90" spans="1:19" ht="13.5" thickBot="1" x14ac:dyDescent="0.25">
      <c r="A90" s="488"/>
      <c r="B90" s="488"/>
      <c r="C90" s="488"/>
      <c r="D90" s="488"/>
      <c r="E90" s="488"/>
      <c r="F90" s="488"/>
      <c r="G90" s="488"/>
      <c r="H90" s="102"/>
      <c r="I90" s="102"/>
      <c r="J90" s="102"/>
      <c r="K90" s="102"/>
      <c r="L90" s="102"/>
      <c r="M90" s="102"/>
    </row>
    <row r="91" spans="1:19" x14ac:dyDescent="0.2">
      <c r="A91" s="102"/>
      <c r="B91" s="497" t="s">
        <v>236</v>
      </c>
      <c r="C91" s="497"/>
      <c r="D91" s="497"/>
      <c r="E91" s="502" t="s">
        <v>237</v>
      </c>
      <c r="F91" s="502"/>
      <c r="G91" s="502"/>
      <c r="H91" s="102"/>
      <c r="I91" s="102"/>
      <c r="J91" s="102"/>
      <c r="K91" s="102"/>
      <c r="L91" s="102"/>
      <c r="M91" s="102"/>
      <c r="N91" s="489" t="s">
        <v>21</v>
      </c>
      <c r="O91" s="490"/>
      <c r="P91" s="490"/>
      <c r="Q91" s="490"/>
      <c r="R91" s="493">
        <f>+M35+G45+S45+G54+S54+G60+S60+G69+S69+G78+S78+G84+S89</f>
        <v>0</v>
      </c>
      <c r="S91" s="494"/>
    </row>
    <row r="92" spans="1:19" ht="13.5" thickBot="1" x14ac:dyDescent="0.25">
      <c r="A92" s="102"/>
      <c r="B92" s="102"/>
      <c r="C92" s="102"/>
      <c r="D92" s="175"/>
      <c r="E92" s="102"/>
      <c r="F92" s="102"/>
      <c r="G92" s="102"/>
      <c r="H92" s="102"/>
      <c r="I92" s="102"/>
      <c r="J92" s="102"/>
      <c r="K92" s="102"/>
      <c r="L92" s="102"/>
      <c r="M92" s="102"/>
      <c r="N92" s="491"/>
      <c r="O92" s="492"/>
      <c r="P92" s="492"/>
      <c r="Q92" s="492"/>
      <c r="R92" s="495"/>
      <c r="S92" s="496"/>
    </row>
    <row r="93" spans="1:19" x14ac:dyDescent="0.2">
      <c r="A93" s="102"/>
      <c r="B93" s="212" t="s">
        <v>279</v>
      </c>
      <c r="C93" s="102"/>
      <c r="D93" s="175"/>
      <c r="E93" s="102"/>
      <c r="F93" s="102"/>
      <c r="G93" s="102"/>
      <c r="H93" s="102"/>
      <c r="I93" s="102"/>
      <c r="J93" s="102"/>
      <c r="K93" s="102"/>
      <c r="L93" s="102"/>
      <c r="M93" s="102"/>
      <c r="N93" s="102"/>
      <c r="O93" s="102"/>
      <c r="P93" s="102"/>
      <c r="Q93" s="102"/>
      <c r="R93" s="102"/>
      <c r="S93" s="102"/>
    </row>
    <row r="97" spans="5:5" x14ac:dyDescent="0.2">
      <c r="E97" s="176"/>
    </row>
  </sheetData>
  <sheetProtection algorithmName="SHA-512" hashValue="sWz3/ctMFBA3rpw+cHZRyob8Eh+qxiU56mhg4GxGFIMyd4jIiA7jOmheDuAVWrAulE6WgubHKzTe/xt7kV7vhA==" saltValue="1WpnHCm/V/qZRzMaAr6WlA==" spinCount="100000" sheet="1" objects="1" scenarios="1"/>
  <mergeCells count="197">
    <mergeCell ref="A1:S1"/>
    <mergeCell ref="A2:S2"/>
    <mergeCell ref="A3:N3"/>
    <mergeCell ref="O3:P3"/>
    <mergeCell ref="Q3:R3"/>
    <mergeCell ref="A5:C5"/>
    <mergeCell ref="D5:G5"/>
    <mergeCell ref="J5:M5"/>
    <mergeCell ref="N5:R5"/>
    <mergeCell ref="A11:C11"/>
    <mergeCell ref="D11:G11"/>
    <mergeCell ref="J11:M11"/>
    <mergeCell ref="N11:R11"/>
    <mergeCell ref="A13:S13"/>
    <mergeCell ref="A16:E16"/>
    <mergeCell ref="G16:K16"/>
    <mergeCell ref="A7:C7"/>
    <mergeCell ref="D7:G7"/>
    <mergeCell ref="J7:M7"/>
    <mergeCell ref="N7:R7"/>
    <mergeCell ref="A9:C9"/>
    <mergeCell ref="D9:G9"/>
    <mergeCell ref="J9:M9"/>
    <mergeCell ref="N9:R9"/>
    <mergeCell ref="J18:J19"/>
    <mergeCell ref="K18:M18"/>
    <mergeCell ref="N18:S18"/>
    <mergeCell ref="A28:J28"/>
    <mergeCell ref="A29:J29"/>
    <mergeCell ref="A30:J30"/>
    <mergeCell ref="A18:A19"/>
    <mergeCell ref="B18:B19"/>
    <mergeCell ref="C18:C19"/>
    <mergeCell ref="D18:G18"/>
    <mergeCell ref="H18:H19"/>
    <mergeCell ref="I18:I19"/>
    <mergeCell ref="B39:D39"/>
    <mergeCell ref="E39:F39"/>
    <mergeCell ref="J39:N39"/>
    <mergeCell ref="O39:R39"/>
    <mergeCell ref="B40:D40"/>
    <mergeCell ref="E40:F40"/>
    <mergeCell ref="J40:N40"/>
    <mergeCell ref="O40:R40"/>
    <mergeCell ref="G33:N33"/>
    <mergeCell ref="G34:L34"/>
    <mergeCell ref="M34:N34"/>
    <mergeCell ref="G35:L35"/>
    <mergeCell ref="M35:N35"/>
    <mergeCell ref="A38:G38"/>
    <mergeCell ref="I38:S38"/>
    <mergeCell ref="B43:D43"/>
    <mergeCell ref="E43:F43"/>
    <mergeCell ref="J43:N43"/>
    <mergeCell ref="O43:R43"/>
    <mergeCell ref="B44:D44"/>
    <mergeCell ref="E44:F44"/>
    <mergeCell ref="J44:N44"/>
    <mergeCell ref="O44:R44"/>
    <mergeCell ref="B41:D41"/>
    <mergeCell ref="E41:F41"/>
    <mergeCell ref="J41:N41"/>
    <mergeCell ref="O41:R41"/>
    <mergeCell ref="B42:D42"/>
    <mergeCell ref="E42:F42"/>
    <mergeCell ref="J42:N42"/>
    <mergeCell ref="O42:R42"/>
    <mergeCell ref="B49:D49"/>
    <mergeCell ref="E49:F49"/>
    <mergeCell ref="J49:N49"/>
    <mergeCell ref="O49:R49"/>
    <mergeCell ref="B50:D50"/>
    <mergeCell ref="E50:F50"/>
    <mergeCell ref="J50:N50"/>
    <mergeCell ref="O50:R50"/>
    <mergeCell ref="A45:F45"/>
    <mergeCell ref="I45:R45"/>
    <mergeCell ref="A47:G47"/>
    <mergeCell ref="I47:S47"/>
    <mergeCell ref="B48:D48"/>
    <mergeCell ref="E48:F48"/>
    <mergeCell ref="J48:N48"/>
    <mergeCell ref="O48:R48"/>
    <mergeCell ref="B53:D53"/>
    <mergeCell ref="E53:F53"/>
    <mergeCell ref="J53:N53"/>
    <mergeCell ref="O53:R53"/>
    <mergeCell ref="A54:F54"/>
    <mergeCell ref="I54:R54"/>
    <mergeCell ref="B51:D51"/>
    <mergeCell ref="E51:F51"/>
    <mergeCell ref="J51:N51"/>
    <mergeCell ref="O51:R51"/>
    <mergeCell ref="B52:D52"/>
    <mergeCell ref="E52:F52"/>
    <mergeCell ref="J52:N52"/>
    <mergeCell ref="O52:R52"/>
    <mergeCell ref="B58:D58"/>
    <mergeCell ref="E58:F58"/>
    <mergeCell ref="J58:N58"/>
    <mergeCell ref="O58:R58"/>
    <mergeCell ref="B59:D59"/>
    <mergeCell ref="E59:F59"/>
    <mergeCell ref="J59:N59"/>
    <mergeCell ref="O59:R59"/>
    <mergeCell ref="A56:G56"/>
    <mergeCell ref="I56:S56"/>
    <mergeCell ref="B57:D57"/>
    <mergeCell ref="E57:F57"/>
    <mergeCell ref="J57:N57"/>
    <mergeCell ref="O57:R57"/>
    <mergeCell ref="B64:D64"/>
    <mergeCell ref="E64:F64"/>
    <mergeCell ref="J64:N64"/>
    <mergeCell ref="O64:R64"/>
    <mergeCell ref="B65:D65"/>
    <mergeCell ref="E65:F65"/>
    <mergeCell ref="J65:N65"/>
    <mergeCell ref="O65:R65"/>
    <mergeCell ref="A60:F60"/>
    <mergeCell ref="I60:R60"/>
    <mergeCell ref="A62:G62"/>
    <mergeCell ref="I62:S62"/>
    <mergeCell ref="B63:D63"/>
    <mergeCell ref="E63:F63"/>
    <mergeCell ref="J63:N63"/>
    <mergeCell ref="O63:R63"/>
    <mergeCell ref="B68:D68"/>
    <mergeCell ref="E68:F68"/>
    <mergeCell ref="J68:N68"/>
    <mergeCell ref="O68:R68"/>
    <mergeCell ref="A69:F69"/>
    <mergeCell ref="I69:R69"/>
    <mergeCell ref="B66:D66"/>
    <mergeCell ref="E66:F66"/>
    <mergeCell ref="J66:N66"/>
    <mergeCell ref="O66:R66"/>
    <mergeCell ref="B67:D67"/>
    <mergeCell ref="E67:F67"/>
    <mergeCell ref="J67:N67"/>
    <mergeCell ref="O67:R67"/>
    <mergeCell ref="B73:D73"/>
    <mergeCell ref="E73:F73"/>
    <mergeCell ref="J73:N73"/>
    <mergeCell ref="O73:R73"/>
    <mergeCell ref="B74:D74"/>
    <mergeCell ref="E74:F74"/>
    <mergeCell ref="J74:N74"/>
    <mergeCell ref="O74:R74"/>
    <mergeCell ref="A71:G71"/>
    <mergeCell ref="I71:S71"/>
    <mergeCell ref="B72:D72"/>
    <mergeCell ref="E72:F72"/>
    <mergeCell ref="J72:N72"/>
    <mergeCell ref="O72:R72"/>
    <mergeCell ref="B77:D77"/>
    <mergeCell ref="E77:F77"/>
    <mergeCell ref="J77:N77"/>
    <mergeCell ref="O77:R77"/>
    <mergeCell ref="A78:F78"/>
    <mergeCell ref="I78:R78"/>
    <mergeCell ref="B75:D75"/>
    <mergeCell ref="E75:F75"/>
    <mergeCell ref="J75:N75"/>
    <mergeCell ref="O75:R75"/>
    <mergeCell ref="B76:D76"/>
    <mergeCell ref="E76:F76"/>
    <mergeCell ref="J76:N76"/>
    <mergeCell ref="O76:R76"/>
    <mergeCell ref="B83:F83"/>
    <mergeCell ref="J83:N83"/>
    <mergeCell ref="O83:R83"/>
    <mergeCell ref="A84:F84"/>
    <mergeCell ref="J84:N84"/>
    <mergeCell ref="O84:R84"/>
    <mergeCell ref="A80:G80"/>
    <mergeCell ref="I80:S80"/>
    <mergeCell ref="B81:F81"/>
    <mergeCell ref="J81:N81"/>
    <mergeCell ref="O81:R81"/>
    <mergeCell ref="B82:F82"/>
    <mergeCell ref="J82:N82"/>
    <mergeCell ref="O82:R82"/>
    <mergeCell ref="B91:D91"/>
    <mergeCell ref="E91:G91"/>
    <mergeCell ref="N91:Q92"/>
    <mergeCell ref="R91:S92"/>
    <mergeCell ref="A85:G90"/>
    <mergeCell ref="J85:N85"/>
    <mergeCell ref="O85:R85"/>
    <mergeCell ref="J86:N86"/>
    <mergeCell ref="O86:R86"/>
    <mergeCell ref="J87:N87"/>
    <mergeCell ref="O87:R87"/>
    <mergeCell ref="J88:N88"/>
    <mergeCell ref="O88:R88"/>
    <mergeCell ref="I89:R89"/>
  </mergeCells>
  <dataValidations count="6">
    <dataValidation allowBlank="1" showInputMessage="1" showErrorMessage="1" errorTitle="Error" error="Seleccione el nivel educativo._x000a_Límite:_x000a_Pregrado[20 Horas]_x000a_Posgrado[30 Horas]" sqref="G64"/>
    <dataValidation allowBlank="1" showInputMessage="1" showErrorMessage="1" errorTitle="Error" error="Seleccione una opción del listado" sqref="J82:N82"/>
    <dataValidation allowBlank="1" showInputMessage="1" showErrorMessage="1" errorTitle="Error" error="Seleccione un Item de la lista" sqref="B82"/>
    <dataValidation type="decimal" allowBlank="1" showInputMessage="1" showErrorMessage="1" errorTitle="Error" error="Solo se permiten datos numericos." sqref="M20">
      <formula1>0</formula1>
      <formula2>100</formula2>
    </dataValidation>
    <dataValidation type="decimal" allowBlank="1" showInputMessage="1" showErrorMessage="1" errorTitle="Error" error="Solo se permiten datos numericos" sqref="K20:L20">
      <formula1>0</formula1>
      <formula2>100</formula2>
    </dataValidation>
    <dataValidation type="decimal" allowBlank="1" showInputMessage="1" showErrorMessage="1" errorTitle="Error" error="Solo se permiten datos númericos" sqref="J20:J27">
      <formula1>0</formula1>
      <formula2>100</formula2>
    </dataValidation>
  </dataValidations>
  <pageMargins left="0.3" right="0.25" top="0.75" bottom="0.25" header="0.3" footer="0.3"/>
  <pageSetup paperSize="14" scale="66" orientation="landscape" r:id="rId1"/>
  <rowBreaks count="1" manualBreakCount="1">
    <brk id="55" max="16383" man="1"/>
  </rowBreaks>
  <drawing r:id="rId2"/>
  <extLst>
    <ext xmlns:x14="http://schemas.microsoft.com/office/spreadsheetml/2009/9/main" uri="{CCE6A557-97BC-4b89-ADB6-D9C93CAAB3DF}">
      <x14:dataValidations xmlns:xm="http://schemas.microsoft.com/office/excel/2006/main" count="18">
        <x14:dataValidation type="list" allowBlank="1" showInputMessage="1" showErrorMessage="1" errorTitle="Error" error="Seleccione una opción de la lista">
          <x14:formula1>
            <xm:f>INFORMACION!$AF$2:$AF$3</xm:f>
          </x14:formula1>
          <xm:sqref>J40:N44</xm:sqref>
        </x14:dataValidation>
        <x14:dataValidation type="list" allowBlank="1" showInputMessage="1" showErrorMessage="1" errorTitle="Error" error="Seleccione una opción de la lista">
          <x14:formula1>
            <xm:f>INFORMACION!$AE$2:$AE$5</xm:f>
          </x14:formula1>
          <xm:sqref>B40:D44</xm:sqref>
        </x14:dataValidation>
        <x14:dataValidation type="list" allowBlank="1" showInputMessage="1" showErrorMessage="1" errorTitle="Error" error="Seleccione una opción del listado">
          <x14:formula1>
            <xm:f>INFORMACION!$AD$2:$AD$5</xm:f>
          </x14:formula1>
          <xm:sqref>J73:N77</xm:sqref>
        </x14:dataValidation>
        <x14:dataValidation type="list" allowBlank="1" showInputMessage="1" showErrorMessage="1" errorTitle="Error" error="Seleccione un Item de la lista">
          <x14:formula1>
            <xm:f>INFORMACION!$AC$2:$AC$8</xm:f>
          </x14:formula1>
          <xm:sqref>B73:D77</xm:sqref>
        </x14:dataValidation>
        <x14:dataValidation type="list" allowBlank="1" showInputMessage="1" showErrorMessage="1" errorTitle="Error" error="Seleccione una opción del listado">
          <x14:formula1>
            <xm:f>INFORMACION!$AB$2:$AB$12</xm:f>
          </x14:formula1>
          <xm:sqref>J58:N59</xm:sqref>
        </x14:dataValidation>
        <x14:dataValidation type="list" allowBlank="1" showInputMessage="1" showErrorMessage="1" errorTitle="Error" error="Seleccione un Item de la lista">
          <x14:formula1>
            <xm:f>INFORMACION!$Z$2:$Z$9</xm:f>
          </x14:formula1>
          <xm:sqref>B58:D59</xm:sqref>
        </x14:dataValidation>
        <x14:dataValidation type="list" allowBlank="1" showInputMessage="1" showErrorMessage="1" errorTitle="Error" error="Seleccione una opción del listado">
          <x14:formula1>
            <xm:f>INFORMACION!$Y$2:$Y$4</xm:f>
          </x14:formula1>
          <xm:sqref>J64:N68</xm:sqref>
        </x14:dataValidation>
        <x14:dataValidation type="list" allowBlank="1" showInputMessage="1" showErrorMessage="1" errorTitle="Error" error="Seleccione un Item de la lista">
          <x14:formula1>
            <xm:f>INFORMACION!$A$2:$A$3</xm:f>
          </x14:formula1>
          <xm:sqref>B64:D68</xm:sqref>
        </x14:dataValidation>
        <x14:dataValidation type="list" allowBlank="1" showInputMessage="1" showErrorMessage="1" errorTitle="Error" error="Seleccione una opción del listado">
          <x14:formula1>
            <xm:f>INFORMACION!$X$2:$X$5</xm:f>
          </x14:formula1>
          <xm:sqref>J49:N53</xm:sqref>
        </x14:dataValidation>
        <x14:dataValidation type="list" allowBlank="1" showInputMessage="1" showErrorMessage="1" errorTitle="Error" error="Seleccione un Item de la lista">
          <x14:formula1>
            <xm:f>INFORMACION!$W$2:$W$14</xm:f>
          </x14:formula1>
          <xm:sqref>B49:D53</xm:sqref>
        </x14:dataValidation>
        <x14:dataValidation type="list" allowBlank="1" showInputMessage="1" showErrorMessage="1" errorTitle="Error" error="Seleccione una opción del listado">
          <x14:formula1>
            <xm:f>INFORMACION!$T$2:$T$4</xm:f>
          </x14:formula1>
          <xm:sqref>E17 G16</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el tipo de vinculación del listado">
          <x14:formula1>
            <xm:f>INFORMACION!$F$3:$F$4</xm:f>
          </x14:formula1>
          <xm:sqref>D9:G9</xm:sqref>
        </x14:dataValidation>
        <x14:dataValidation type="list" showInputMessage="1" showErrorMessage="1" errorTitle="Error" error="Seleccione una opción de la lista desplegable">
          <x14:formula1>
            <xm:f>INFORMACION!$D$2:$D$7</xm:f>
          </x14:formula1>
          <xm:sqref>G20:G26</xm:sqref>
        </x14:dataValidation>
        <x14:dataValidation type="list" showInputMessage="1" showErrorMessage="1">
          <x14:formula1>
            <xm:f>INFORMACION!$C$2:$C$23</xm:f>
          </x14:formula1>
          <xm:sqref>I20:I27</xm:sqref>
        </x14:dataValidation>
        <x14:dataValidation type="list" showInputMessage="1" showErrorMessage="1">
          <x14:formula1>
            <xm:f>INFORMACION!$B$2:$B$3</xm:f>
          </x14:formula1>
          <xm:sqref>C20:C26</xm:sqref>
        </x14:dataValidation>
        <x14:dataValidation type="list" showInputMessage="1" showErrorMessage="1" errorTitle="Error" error="Seleccione un valor de la lista desplegable">
          <x14:formula1>
            <xm:f>INFORMACION!$A$2:$A$3</xm:f>
          </x14:formula1>
          <xm:sqref>B20:B26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97"/>
  <sheetViews>
    <sheetView zoomScale="90" zoomScaleNormal="90" workbookViewId="0">
      <selection activeCell="V89" sqref="V89"/>
    </sheetView>
  </sheetViews>
  <sheetFormatPr baseColWidth="10" defaultColWidth="11.42578125" defaultRowHeight="12.75" x14ac:dyDescent="0.2"/>
  <cols>
    <col min="1" max="1" width="3.7109375" style="91" bestFit="1" customWidth="1"/>
    <col min="2" max="2" width="10" style="91" customWidth="1"/>
    <col min="3" max="3" width="9.5703125" style="91" customWidth="1"/>
    <col min="4" max="4" width="10.5703125" style="166" customWidth="1"/>
    <col min="5" max="5" width="54" style="91" customWidth="1"/>
    <col min="6" max="6" width="3.7109375" style="91" customWidth="1"/>
    <col min="7" max="7" width="26.28515625" style="91" customWidth="1"/>
    <col min="8" max="9" width="3.7109375" style="91" customWidth="1"/>
    <col min="10" max="10" width="5.5703125" style="91" bestFit="1" customWidth="1"/>
    <col min="11" max="11" width="6" style="91" bestFit="1" customWidth="1"/>
    <col min="12" max="13" width="6" style="91" customWidth="1"/>
    <col min="14" max="18" width="9.28515625" style="91" customWidth="1"/>
    <col min="19" max="19" width="10" style="91" customWidth="1"/>
    <col min="20" max="16384" width="11.42578125" style="91"/>
  </cols>
  <sheetData>
    <row r="1" spans="1:19" x14ac:dyDescent="0.2">
      <c r="A1" s="408" t="s">
        <v>24</v>
      </c>
      <c r="B1" s="409"/>
      <c r="C1" s="409"/>
      <c r="D1" s="409"/>
      <c r="E1" s="409"/>
      <c r="F1" s="409"/>
      <c r="G1" s="409"/>
      <c r="H1" s="409"/>
      <c r="I1" s="409"/>
      <c r="J1" s="409"/>
      <c r="K1" s="409"/>
      <c r="L1" s="409"/>
      <c r="M1" s="409"/>
      <c r="N1" s="409"/>
      <c r="O1" s="409"/>
      <c r="P1" s="409"/>
      <c r="Q1" s="409"/>
      <c r="R1" s="409"/>
      <c r="S1" s="410"/>
    </row>
    <row r="2" spans="1:19" ht="13.5" thickBot="1" x14ac:dyDescent="0.25">
      <c r="A2" s="377" t="s">
        <v>278</v>
      </c>
      <c r="B2" s="378"/>
      <c r="C2" s="378"/>
      <c r="D2" s="378"/>
      <c r="E2" s="378"/>
      <c r="F2" s="378"/>
      <c r="G2" s="378"/>
      <c r="H2" s="378"/>
      <c r="I2" s="378"/>
      <c r="J2" s="378"/>
      <c r="K2" s="378"/>
      <c r="L2" s="378"/>
      <c r="M2" s="378"/>
      <c r="N2" s="378"/>
      <c r="O2" s="378"/>
      <c r="P2" s="378"/>
      <c r="Q2" s="378"/>
      <c r="R2" s="378"/>
      <c r="S2" s="411"/>
    </row>
    <row r="3" spans="1:19" ht="13.5" thickBot="1" x14ac:dyDescent="0.25">
      <c r="A3" s="377" t="s">
        <v>153</v>
      </c>
      <c r="B3" s="378"/>
      <c r="C3" s="378"/>
      <c r="D3" s="378"/>
      <c r="E3" s="378"/>
      <c r="F3" s="378"/>
      <c r="G3" s="378"/>
      <c r="H3" s="378"/>
      <c r="I3" s="378"/>
      <c r="J3" s="378"/>
      <c r="K3" s="378"/>
      <c r="L3" s="378"/>
      <c r="M3" s="378"/>
      <c r="N3" s="378"/>
      <c r="O3" s="378" t="s">
        <v>0</v>
      </c>
      <c r="P3" s="411"/>
      <c r="Q3" s="434">
        <f>'RESUMEN-DPTO'!AK8</f>
        <v>0</v>
      </c>
      <c r="R3" s="435"/>
      <c r="S3" s="80"/>
    </row>
    <row r="4" spans="1:19" ht="13.5" thickBot="1" x14ac:dyDescent="0.25">
      <c r="A4" s="115"/>
      <c r="B4" s="103"/>
      <c r="C4" s="103"/>
      <c r="D4" s="116"/>
      <c r="E4" s="103"/>
      <c r="F4" s="103"/>
      <c r="G4" s="103"/>
      <c r="H4" s="103"/>
      <c r="I4" s="103"/>
      <c r="J4" s="103"/>
      <c r="K4" s="103"/>
      <c r="L4" s="103"/>
      <c r="M4" s="103"/>
      <c r="N4" s="103"/>
      <c r="O4" s="103"/>
      <c r="P4" s="103"/>
      <c r="Q4" s="103"/>
      <c r="R4" s="103"/>
      <c r="S4" s="80"/>
    </row>
    <row r="5" spans="1:19" ht="13.5" thickBot="1" x14ac:dyDescent="0.25">
      <c r="A5" s="377" t="s">
        <v>56</v>
      </c>
      <c r="B5" s="378"/>
      <c r="C5" s="378"/>
      <c r="D5" s="379">
        <f>'RESUMEN-DPTO'!D8:O8</f>
        <v>0</v>
      </c>
      <c r="E5" s="380"/>
      <c r="F5" s="380"/>
      <c r="G5" s="381"/>
      <c r="H5" s="103"/>
      <c r="I5" s="103"/>
      <c r="J5" s="386" t="s">
        <v>28</v>
      </c>
      <c r="K5" s="386"/>
      <c r="L5" s="386"/>
      <c r="M5" s="386"/>
      <c r="N5" s="379">
        <f>'RESUMEN-DPTO'!T8</f>
        <v>0</v>
      </c>
      <c r="O5" s="387"/>
      <c r="P5" s="387"/>
      <c r="Q5" s="387"/>
      <c r="R5" s="388"/>
      <c r="S5" s="80"/>
    </row>
    <row r="6" spans="1:19" ht="3" customHeight="1" thickBot="1" x14ac:dyDescent="0.25">
      <c r="A6" s="117"/>
      <c r="B6" s="118"/>
      <c r="C6" s="118"/>
      <c r="D6" s="116"/>
      <c r="E6" s="103"/>
      <c r="F6" s="103"/>
      <c r="G6" s="103"/>
      <c r="H6" s="103"/>
      <c r="I6" s="103"/>
      <c r="J6" s="203"/>
      <c r="K6" s="203"/>
      <c r="L6" s="203"/>
      <c r="M6" s="203"/>
      <c r="N6" s="103"/>
      <c r="O6" s="103"/>
      <c r="P6" s="103"/>
      <c r="Q6" s="103"/>
      <c r="R6" s="103"/>
      <c r="S6" s="80"/>
    </row>
    <row r="7" spans="1:19" ht="13.5" thickBot="1" x14ac:dyDescent="0.25">
      <c r="A7" s="377" t="s">
        <v>138</v>
      </c>
      <c r="B7" s="378"/>
      <c r="C7" s="378"/>
      <c r="D7" s="382"/>
      <c r="E7" s="383"/>
      <c r="F7" s="383"/>
      <c r="G7" s="384"/>
      <c r="H7" s="103"/>
      <c r="I7" s="103"/>
      <c r="J7" s="386" t="s">
        <v>55</v>
      </c>
      <c r="K7" s="386"/>
      <c r="L7" s="386"/>
      <c r="M7" s="386"/>
      <c r="N7" s="389"/>
      <c r="O7" s="390"/>
      <c r="P7" s="390"/>
      <c r="Q7" s="390"/>
      <c r="R7" s="391"/>
      <c r="S7" s="80"/>
    </row>
    <row r="8" spans="1:19" ht="2.25" customHeight="1" thickBot="1" x14ac:dyDescent="0.25">
      <c r="A8" s="117"/>
      <c r="B8" s="118"/>
      <c r="C8" s="118"/>
      <c r="D8" s="116"/>
      <c r="E8" s="103"/>
      <c r="F8" s="103"/>
      <c r="G8" s="103"/>
      <c r="H8" s="103"/>
      <c r="I8" s="103"/>
      <c r="J8" s="203"/>
      <c r="K8" s="203"/>
      <c r="L8" s="203"/>
      <c r="M8" s="203"/>
      <c r="N8" s="103"/>
      <c r="O8" s="103"/>
      <c r="P8" s="103"/>
      <c r="Q8" s="103"/>
      <c r="R8" s="103"/>
      <c r="S8" s="80"/>
    </row>
    <row r="9" spans="1:19" ht="13.5" thickBot="1" x14ac:dyDescent="0.25">
      <c r="A9" s="377" t="s">
        <v>42</v>
      </c>
      <c r="B9" s="378"/>
      <c r="C9" s="378"/>
      <c r="D9" s="385"/>
      <c r="E9" s="383"/>
      <c r="F9" s="383"/>
      <c r="G9" s="384"/>
      <c r="H9" s="103"/>
      <c r="I9" s="103"/>
      <c r="J9" s="386" t="s">
        <v>106</v>
      </c>
      <c r="K9" s="386"/>
      <c r="L9" s="386"/>
      <c r="M9" s="386"/>
      <c r="N9" s="392"/>
      <c r="O9" s="390"/>
      <c r="P9" s="390"/>
      <c r="Q9" s="390"/>
      <c r="R9" s="391"/>
      <c r="S9" s="80"/>
    </row>
    <row r="10" spans="1:19" ht="2.25" customHeight="1" thickBot="1" x14ac:dyDescent="0.25">
      <c r="A10" s="117"/>
      <c r="B10" s="118"/>
      <c r="C10" s="118"/>
      <c r="D10" s="116"/>
      <c r="E10" s="103"/>
      <c r="F10" s="103"/>
      <c r="G10" s="103"/>
      <c r="H10" s="103"/>
      <c r="I10" s="103"/>
      <c r="J10" s="118"/>
      <c r="K10" s="118"/>
      <c r="L10" s="118"/>
      <c r="M10" s="118"/>
      <c r="N10" s="103"/>
      <c r="O10" s="103"/>
      <c r="P10" s="103"/>
      <c r="Q10" s="103"/>
      <c r="R10" s="103"/>
      <c r="S10" s="80"/>
    </row>
    <row r="11" spans="1:19" ht="13.5" thickBot="1" x14ac:dyDescent="0.25">
      <c r="A11" s="377" t="s">
        <v>139</v>
      </c>
      <c r="B11" s="378"/>
      <c r="C11" s="378"/>
      <c r="D11" s="385"/>
      <c r="E11" s="383"/>
      <c r="F11" s="383"/>
      <c r="G11" s="384"/>
      <c r="H11" s="103"/>
      <c r="I11" s="103"/>
      <c r="J11" s="386" t="s">
        <v>109</v>
      </c>
      <c r="K11" s="386"/>
      <c r="L11" s="386"/>
      <c r="M11" s="386"/>
      <c r="N11" s="393"/>
      <c r="O11" s="394"/>
      <c r="P11" s="394"/>
      <c r="Q11" s="394"/>
      <c r="R11" s="395"/>
      <c r="S11" s="80"/>
    </row>
    <row r="12" spans="1:19" ht="6.75" customHeight="1" thickBot="1" x14ac:dyDescent="0.25">
      <c r="A12" s="120"/>
      <c r="B12" s="104"/>
      <c r="C12" s="104"/>
      <c r="D12" s="121"/>
      <c r="E12" s="104"/>
      <c r="F12" s="104"/>
      <c r="G12" s="104"/>
      <c r="H12" s="104"/>
      <c r="I12" s="104"/>
      <c r="J12" s="104"/>
      <c r="K12" s="104"/>
      <c r="L12" s="104"/>
      <c r="M12" s="104"/>
      <c r="N12" s="104"/>
      <c r="O12" s="104"/>
      <c r="P12" s="104"/>
      <c r="Q12" s="104"/>
      <c r="R12" s="104"/>
      <c r="S12" s="81"/>
    </row>
    <row r="13" spans="1:19" ht="13.5" thickBot="1" x14ac:dyDescent="0.25">
      <c r="A13" s="405" t="s">
        <v>26</v>
      </c>
      <c r="B13" s="406"/>
      <c r="C13" s="406"/>
      <c r="D13" s="406"/>
      <c r="E13" s="406"/>
      <c r="F13" s="406"/>
      <c r="G13" s="406"/>
      <c r="H13" s="406"/>
      <c r="I13" s="406"/>
      <c r="J13" s="406"/>
      <c r="K13" s="406"/>
      <c r="L13" s="406"/>
      <c r="M13" s="406"/>
      <c r="N13" s="406"/>
      <c r="O13" s="406"/>
      <c r="P13" s="406"/>
      <c r="Q13" s="406"/>
      <c r="R13" s="406"/>
      <c r="S13" s="407"/>
    </row>
    <row r="14" spans="1:19" ht="4.5" customHeight="1" thickBot="1" x14ac:dyDescent="0.25">
      <c r="A14" s="122"/>
      <c r="B14" s="105"/>
      <c r="C14" s="105"/>
      <c r="D14" s="105"/>
      <c r="E14" s="105"/>
      <c r="F14" s="105"/>
      <c r="G14" s="105"/>
      <c r="H14" s="105"/>
      <c r="I14" s="105"/>
      <c r="J14" s="105"/>
      <c r="K14" s="105"/>
      <c r="L14" s="105"/>
      <c r="M14" s="105"/>
      <c r="N14" s="105"/>
      <c r="O14" s="105"/>
      <c r="P14" s="105"/>
      <c r="Q14" s="105"/>
      <c r="R14" s="105"/>
      <c r="S14" s="82"/>
    </row>
    <row r="15" spans="1:19" s="124" customFormat="1" ht="3" customHeight="1" thickBot="1" x14ac:dyDescent="0.25">
      <c r="A15" s="208"/>
      <c r="B15" s="209"/>
      <c r="C15" s="209"/>
      <c r="D15" s="209"/>
      <c r="E15" s="209"/>
      <c r="F15" s="209"/>
      <c r="G15" s="209"/>
      <c r="H15" s="209"/>
      <c r="I15" s="209"/>
      <c r="J15" s="209"/>
      <c r="K15" s="209"/>
      <c r="L15" s="209"/>
      <c r="M15" s="209"/>
      <c r="N15" s="209"/>
      <c r="O15" s="209"/>
      <c r="P15" s="209"/>
      <c r="Q15" s="209"/>
      <c r="R15" s="209"/>
      <c r="S15" s="83"/>
    </row>
    <row r="16" spans="1:19" s="124" customFormat="1" ht="13.5" thickBot="1" x14ac:dyDescent="0.25">
      <c r="A16" s="429" t="s">
        <v>273</v>
      </c>
      <c r="B16" s="430"/>
      <c r="C16" s="430"/>
      <c r="D16" s="430"/>
      <c r="E16" s="430"/>
      <c r="F16" s="100"/>
      <c r="G16" s="431" t="s">
        <v>145</v>
      </c>
      <c r="H16" s="432"/>
      <c r="I16" s="432"/>
      <c r="J16" s="432"/>
      <c r="K16" s="433"/>
      <c r="L16" s="209"/>
      <c r="M16" s="209"/>
      <c r="N16" s="209"/>
      <c r="O16" s="209"/>
      <c r="P16" s="209"/>
      <c r="Q16" s="209"/>
      <c r="R16" s="209"/>
      <c r="S16" s="83"/>
    </row>
    <row r="17" spans="1:19" s="124" customFormat="1" ht="3" customHeight="1" thickBot="1" x14ac:dyDescent="0.25">
      <c r="A17" s="208"/>
      <c r="B17" s="209"/>
      <c r="C17" s="209"/>
      <c r="D17" s="209"/>
      <c r="E17" s="209"/>
      <c r="F17" s="209"/>
      <c r="G17" s="209"/>
      <c r="H17" s="209"/>
      <c r="I17" s="209"/>
      <c r="J17" s="209"/>
      <c r="K17" s="209"/>
      <c r="L17" s="209"/>
      <c r="M17" s="209"/>
      <c r="N17" s="209"/>
      <c r="O17" s="209"/>
      <c r="P17" s="209"/>
      <c r="Q17" s="209"/>
      <c r="R17" s="209"/>
      <c r="S17" s="83"/>
    </row>
    <row r="18" spans="1:19" x14ac:dyDescent="0.2">
      <c r="A18" s="376" t="s">
        <v>25</v>
      </c>
      <c r="B18" s="413" t="s">
        <v>264</v>
      </c>
      <c r="C18" s="415" t="s">
        <v>265</v>
      </c>
      <c r="D18" s="423" t="s">
        <v>143</v>
      </c>
      <c r="E18" s="424"/>
      <c r="F18" s="424"/>
      <c r="G18" s="425"/>
      <c r="H18" s="417" t="s">
        <v>260</v>
      </c>
      <c r="I18" s="419" t="s">
        <v>261</v>
      </c>
      <c r="J18" s="421" t="s">
        <v>262</v>
      </c>
      <c r="K18" s="376" t="s">
        <v>263</v>
      </c>
      <c r="L18" s="374"/>
      <c r="M18" s="375"/>
      <c r="N18" s="373" t="s">
        <v>123</v>
      </c>
      <c r="O18" s="374"/>
      <c r="P18" s="374"/>
      <c r="Q18" s="374"/>
      <c r="R18" s="374"/>
      <c r="S18" s="375"/>
    </row>
    <row r="19" spans="1:19" ht="63.75" customHeight="1" thickBot="1" x14ac:dyDescent="0.25">
      <c r="A19" s="412"/>
      <c r="B19" s="414"/>
      <c r="C19" s="416"/>
      <c r="D19" s="44" t="s">
        <v>266</v>
      </c>
      <c r="E19" s="42" t="s">
        <v>257</v>
      </c>
      <c r="F19" s="207" t="s">
        <v>258</v>
      </c>
      <c r="G19" s="78" t="s">
        <v>259</v>
      </c>
      <c r="H19" s="418"/>
      <c r="I19" s="420"/>
      <c r="J19" s="422"/>
      <c r="K19" s="206" t="s">
        <v>142</v>
      </c>
      <c r="L19" s="207" t="s">
        <v>140</v>
      </c>
      <c r="M19" s="84" t="s">
        <v>141</v>
      </c>
      <c r="N19" s="126" t="s">
        <v>134</v>
      </c>
      <c r="O19" s="205" t="s">
        <v>135</v>
      </c>
      <c r="P19" s="207" t="s">
        <v>125</v>
      </c>
      <c r="Q19" s="207" t="s">
        <v>136</v>
      </c>
      <c r="R19" s="207" t="s">
        <v>124</v>
      </c>
      <c r="S19" s="84" t="s">
        <v>137</v>
      </c>
    </row>
    <row r="20" spans="1:19" x14ac:dyDescent="0.2">
      <c r="A20" s="128">
        <v>1</v>
      </c>
      <c r="B20" s="129"/>
      <c r="C20" s="129"/>
      <c r="D20" s="130"/>
      <c r="E20" s="131"/>
      <c r="F20" s="131"/>
      <c r="G20" s="107"/>
      <c r="H20" s="132"/>
      <c r="I20" s="129"/>
      <c r="J20" s="133"/>
      <c r="K20" s="132"/>
      <c r="L20" s="129"/>
      <c r="M20" s="133"/>
      <c r="N20" s="134">
        <f>IFERROR((K20+L20+M20),0)</f>
        <v>0</v>
      </c>
      <c r="O20" s="135">
        <f>IFERROR((N20*I20)*(J20/100),0)</f>
        <v>0</v>
      </c>
      <c r="P20" s="135">
        <f>IFERROR(((IF(I20&gt;=16,15,((I20*15)/16))*J20)/100)/H20,0)</f>
        <v>0</v>
      </c>
      <c r="Q20" s="135">
        <f>IFERROR(((IF(I20&gt;=16,30,((I20*30)/16))*J20)/100)/H20,0)</f>
        <v>0</v>
      </c>
      <c r="R20" s="136">
        <f>IFERROR(IF(B20="Pregrado",((IF(I20&gt;=16,VLOOKUP('P3'!G20,INFORMACION!$D:$E,2,FALSE)*N20,((VLOOKUP('P3'!G20,INFORMACION!$D:$E,2,FALSE)*N20)*I20)/16)))*(J20/100),((IF(I20&gt;=16,(VLOOKUP('P3'!G20,INFORMACION!$D:$E,2,FALSE)+10)*N20,(((VLOOKUP('P3'!G20,INFORMACION!$D:$E,2,FALSE)+10)*N20)*I20)/16)))*(J20/100)),0)</f>
        <v>0</v>
      </c>
      <c r="S20" s="85">
        <f>IFERROR(O20+P20+Q20+R20,0)</f>
        <v>0</v>
      </c>
    </row>
    <row r="21" spans="1:19" x14ac:dyDescent="0.2">
      <c r="A21" s="137">
        <v>2</v>
      </c>
      <c r="B21" s="138"/>
      <c r="C21" s="138"/>
      <c r="D21" s="139"/>
      <c r="E21" s="140"/>
      <c r="F21" s="138"/>
      <c r="G21" s="108"/>
      <c r="H21" s="141"/>
      <c r="I21" s="138"/>
      <c r="J21" s="142"/>
      <c r="K21" s="141"/>
      <c r="L21" s="138"/>
      <c r="M21" s="142"/>
      <c r="N21" s="143">
        <f t="shared" ref="N21:N26" si="0">IFERROR((K21+L21+M21),0)</f>
        <v>0</v>
      </c>
      <c r="O21" s="144">
        <f t="shared" ref="O21:O26" si="1">IFERROR((N21*I21)*(J21/100),0)</f>
        <v>0</v>
      </c>
      <c r="P21" s="144">
        <f t="shared" ref="P21:P26" si="2">IFERROR(((IF(I21&gt;=16,15,((I21*15)/16))*J21)/100)/H21,0)</f>
        <v>0</v>
      </c>
      <c r="Q21" s="144">
        <f t="shared" ref="Q21:Q26" si="3">IFERROR(((IF(I21&gt;=16,30,((I21*30)/16))*J21)/100)/H21,0)</f>
        <v>0</v>
      </c>
      <c r="R21" s="145">
        <f>IFERROR(IF(B21="Pregrado",((IF(I21&gt;=16,VLOOKUP('P3'!G21,INFORMACION!$D:$E,2,FALSE)*N21,((VLOOKUP('P3'!G21,INFORMACION!$D:$E,2,FALSE)*N21)*I21)/16)))*(J21/100),((IF(I21&gt;=16,(VLOOKUP('P3'!G21,INFORMACION!$D:$E,2,FALSE)+10)*N21,(((VLOOKUP('P3'!G21,INFORMACION!$D:$E,2,FALSE)+10)*N21)*I21)/16)))*(J21/100)),0)</f>
        <v>0</v>
      </c>
      <c r="S21" s="86">
        <f t="shared" ref="S21:S26" si="4">IFERROR(O21+P21+Q21+R21,0)</f>
        <v>0</v>
      </c>
    </row>
    <row r="22" spans="1:19" x14ac:dyDescent="0.2">
      <c r="A22" s="137">
        <v>3</v>
      </c>
      <c r="B22" s="138"/>
      <c r="C22" s="138"/>
      <c r="D22" s="139"/>
      <c r="E22" s="140"/>
      <c r="F22" s="138"/>
      <c r="G22" s="108"/>
      <c r="H22" s="141"/>
      <c r="I22" s="138"/>
      <c r="J22" s="142"/>
      <c r="K22" s="141"/>
      <c r="L22" s="138"/>
      <c r="M22" s="142"/>
      <c r="N22" s="143">
        <f t="shared" si="0"/>
        <v>0</v>
      </c>
      <c r="O22" s="144">
        <f t="shared" si="1"/>
        <v>0</v>
      </c>
      <c r="P22" s="144">
        <f t="shared" si="2"/>
        <v>0</v>
      </c>
      <c r="Q22" s="144">
        <f t="shared" si="3"/>
        <v>0</v>
      </c>
      <c r="R22" s="145">
        <f>IFERROR(IF(B22="Pregrado",((IF(I22&gt;=16,VLOOKUP('P3'!G22,INFORMACION!$D:$E,2,FALSE)*N22,((VLOOKUP('P3'!G22,INFORMACION!$D:$E,2,FALSE)*N22)*I22)/16)))*(J22/100),((IF(I22&gt;=16,(VLOOKUP('P3'!G22,INFORMACION!$D:$E,2,FALSE)+10)*N22,(((VLOOKUP('P3'!G22,INFORMACION!$D:$E,2,FALSE)+10)*N22)*I22)/16)))*(J22/100)),0)</f>
        <v>0</v>
      </c>
      <c r="S22" s="86">
        <f t="shared" si="4"/>
        <v>0</v>
      </c>
    </row>
    <row r="23" spans="1:19" x14ac:dyDescent="0.2">
      <c r="A23" s="137">
        <v>4</v>
      </c>
      <c r="B23" s="138"/>
      <c r="C23" s="138"/>
      <c r="D23" s="139"/>
      <c r="E23" s="140"/>
      <c r="F23" s="138"/>
      <c r="G23" s="108"/>
      <c r="H23" s="141"/>
      <c r="I23" s="138"/>
      <c r="J23" s="142"/>
      <c r="K23" s="141"/>
      <c r="L23" s="138"/>
      <c r="M23" s="142"/>
      <c r="N23" s="143">
        <f t="shared" si="0"/>
        <v>0</v>
      </c>
      <c r="O23" s="144">
        <f t="shared" si="1"/>
        <v>0</v>
      </c>
      <c r="P23" s="144">
        <f t="shared" si="2"/>
        <v>0</v>
      </c>
      <c r="Q23" s="144">
        <f t="shared" si="3"/>
        <v>0</v>
      </c>
      <c r="R23" s="145">
        <f>IFERROR(IF(B23="Pregrado",((IF(I23&gt;=16,VLOOKUP('P3'!G23,INFORMACION!$D:$E,2,FALSE)*N23,((VLOOKUP('P3'!G23,INFORMACION!$D:$E,2,FALSE)*N23)*I23)/16)))*(J23/100),((IF(I23&gt;=16,(VLOOKUP('P3'!G23,INFORMACION!$D:$E,2,FALSE)+10)*N23,(((VLOOKUP('P3'!G23,INFORMACION!$D:$E,2,FALSE)+10)*N23)*I23)/16)))*(J23/100)),0)</f>
        <v>0</v>
      </c>
      <c r="S23" s="86">
        <f t="shared" si="4"/>
        <v>0</v>
      </c>
    </row>
    <row r="24" spans="1:19" x14ac:dyDescent="0.2">
      <c r="A24" s="137">
        <v>5</v>
      </c>
      <c r="B24" s="138"/>
      <c r="C24" s="138"/>
      <c r="D24" s="139"/>
      <c r="E24" s="140"/>
      <c r="F24" s="138"/>
      <c r="G24" s="108"/>
      <c r="H24" s="141"/>
      <c r="I24" s="138"/>
      <c r="J24" s="142"/>
      <c r="K24" s="141"/>
      <c r="L24" s="138"/>
      <c r="M24" s="142"/>
      <c r="N24" s="143">
        <f t="shared" si="0"/>
        <v>0</v>
      </c>
      <c r="O24" s="144">
        <f t="shared" si="1"/>
        <v>0</v>
      </c>
      <c r="P24" s="144">
        <f t="shared" si="2"/>
        <v>0</v>
      </c>
      <c r="Q24" s="144">
        <f t="shared" si="3"/>
        <v>0</v>
      </c>
      <c r="R24" s="145">
        <f>IFERROR(IF(B24="Pregrado",((IF(I24&gt;=16,VLOOKUP('P3'!G24,INFORMACION!$D:$E,2,FALSE)*N24,((VLOOKUP('P3'!G24,INFORMACION!$D:$E,2,FALSE)*N24)*I24)/16)))*(J24/100),((IF(I24&gt;=16,(VLOOKUP('P3'!G24,INFORMACION!$D:$E,2,FALSE)+10)*N24,(((VLOOKUP('P3'!G24,INFORMACION!$D:$E,2,FALSE)+10)*N24)*I24)/16)))*(J24/100)),0)</f>
        <v>0</v>
      </c>
      <c r="S24" s="86">
        <f t="shared" si="4"/>
        <v>0</v>
      </c>
    </row>
    <row r="25" spans="1:19" x14ac:dyDescent="0.2">
      <c r="A25" s="137">
        <v>6</v>
      </c>
      <c r="B25" s="138"/>
      <c r="C25" s="138"/>
      <c r="D25" s="139"/>
      <c r="E25" s="138"/>
      <c r="F25" s="138"/>
      <c r="G25" s="108"/>
      <c r="H25" s="141"/>
      <c r="I25" s="138"/>
      <c r="J25" s="142"/>
      <c r="K25" s="141"/>
      <c r="L25" s="138"/>
      <c r="M25" s="142"/>
      <c r="N25" s="143">
        <f t="shared" si="0"/>
        <v>0</v>
      </c>
      <c r="O25" s="144">
        <f t="shared" si="1"/>
        <v>0</v>
      </c>
      <c r="P25" s="144">
        <f t="shared" si="2"/>
        <v>0</v>
      </c>
      <c r="Q25" s="144">
        <f t="shared" si="3"/>
        <v>0</v>
      </c>
      <c r="R25" s="145">
        <f>IFERROR(IF(B25="Pregrado",((IF(I25&gt;=16,VLOOKUP('P3'!G25,INFORMACION!$D:$E,2,FALSE)*N25,((VLOOKUP('P3'!G25,INFORMACION!$D:$E,2,FALSE)*N25)*I25)/16)))*(J25/100),((IF(I25&gt;=16,(VLOOKUP('P3'!G25,INFORMACION!$D:$E,2,FALSE)+10)*N25,(((VLOOKUP('P3'!G25,INFORMACION!$D:$E,2,FALSE)+10)*N25)*I25)/16)))*(J25/100)),0)</f>
        <v>0</v>
      </c>
      <c r="S25" s="86">
        <f t="shared" si="4"/>
        <v>0</v>
      </c>
    </row>
    <row r="26" spans="1:19" ht="13.5" thickBot="1" x14ac:dyDescent="0.25">
      <c r="A26" s="146">
        <v>7</v>
      </c>
      <c r="B26" s="147"/>
      <c r="C26" s="147"/>
      <c r="D26" s="148"/>
      <c r="E26" s="147"/>
      <c r="F26" s="147"/>
      <c r="G26" s="109"/>
      <c r="H26" s="149"/>
      <c r="I26" s="147"/>
      <c r="J26" s="150"/>
      <c r="K26" s="149"/>
      <c r="L26" s="147"/>
      <c r="M26" s="150"/>
      <c r="N26" s="151">
        <f t="shared" si="0"/>
        <v>0</v>
      </c>
      <c r="O26" s="152">
        <f t="shared" si="1"/>
        <v>0</v>
      </c>
      <c r="P26" s="152">
        <f t="shared" si="2"/>
        <v>0</v>
      </c>
      <c r="Q26" s="152">
        <f t="shared" si="3"/>
        <v>0</v>
      </c>
      <c r="R26" s="153">
        <f>IFERROR(IF(B26="Pregrado",((IF(I26&gt;=16,VLOOKUP('P3'!G26,INFORMACION!$D:$E,2,FALSE)*N26,((VLOOKUP('P3'!G26,INFORMACION!$D:$E,2,FALSE)*N26)*I26)/16)))*(J26/100),((IF(I26&gt;=16,(VLOOKUP('P3'!G26,INFORMACION!$D:$E,2,FALSE)+10)*N26,(((VLOOKUP('P3'!G26,INFORMACION!$D:$E,2,FALSE)+10)*N26)*I26)/16)))*(J26/100)),0)</f>
        <v>0</v>
      </c>
      <c r="S26" s="87">
        <f t="shared" si="4"/>
        <v>0</v>
      </c>
    </row>
    <row r="27" spans="1:19" ht="1.5" customHeight="1" thickBot="1" x14ac:dyDescent="0.25">
      <c r="A27" s="154"/>
      <c r="B27" s="155"/>
      <c r="C27" s="110"/>
      <c r="D27" s="156" t="s">
        <v>270</v>
      </c>
      <c r="E27" s="155"/>
      <c r="F27" s="155"/>
      <c r="G27" s="110"/>
      <c r="H27" s="157">
        <v>1</v>
      </c>
      <c r="I27" s="158">
        <v>16</v>
      </c>
      <c r="J27" s="159">
        <v>100</v>
      </c>
      <c r="K27" s="154"/>
      <c r="L27" s="155"/>
      <c r="M27" s="88"/>
      <c r="N27" s="160"/>
      <c r="O27" s="155"/>
      <c r="P27" s="155"/>
      <c r="Q27" s="155"/>
      <c r="R27" s="155"/>
      <c r="S27" s="88"/>
    </row>
    <row r="28" spans="1:19" ht="15.75" thickBot="1" x14ac:dyDescent="0.25">
      <c r="A28" s="426" t="s">
        <v>144</v>
      </c>
      <c r="B28" s="427"/>
      <c r="C28" s="427"/>
      <c r="D28" s="427"/>
      <c r="E28" s="427"/>
      <c r="F28" s="427"/>
      <c r="G28" s="427"/>
      <c r="H28" s="427"/>
      <c r="I28" s="427"/>
      <c r="J28" s="428"/>
      <c r="K28" s="161">
        <f>SUM(K20:K26)</f>
        <v>0</v>
      </c>
      <c r="L28" s="162">
        <f t="shared" ref="L28:S28" si="5">SUM(L20:L26)</f>
        <v>0</v>
      </c>
      <c r="M28" s="89">
        <f t="shared" si="5"/>
        <v>0</v>
      </c>
      <c r="N28" s="163">
        <f t="shared" si="5"/>
        <v>0</v>
      </c>
      <c r="O28" s="162">
        <f t="shared" si="5"/>
        <v>0</v>
      </c>
      <c r="P28" s="162">
        <f t="shared" si="5"/>
        <v>0</v>
      </c>
      <c r="Q28" s="162">
        <f t="shared" si="5"/>
        <v>0</v>
      </c>
      <c r="R28" s="162">
        <f t="shared" si="5"/>
        <v>0</v>
      </c>
      <c r="S28" s="89">
        <f t="shared" si="5"/>
        <v>0</v>
      </c>
    </row>
    <row r="29" spans="1:19" ht="15.75" thickBot="1" x14ac:dyDescent="0.25">
      <c r="A29" s="426" t="s">
        <v>150</v>
      </c>
      <c r="B29" s="427"/>
      <c r="C29" s="427"/>
      <c r="D29" s="427"/>
      <c r="E29" s="427"/>
      <c r="F29" s="427"/>
      <c r="G29" s="427"/>
      <c r="H29" s="427"/>
      <c r="I29" s="427"/>
      <c r="J29" s="428"/>
      <c r="K29" s="161">
        <v>0</v>
      </c>
      <c r="L29" s="162">
        <v>0</v>
      </c>
      <c r="M29" s="89">
        <v>0</v>
      </c>
      <c r="N29" s="163">
        <v>0</v>
      </c>
      <c r="O29" s="162">
        <v>0</v>
      </c>
      <c r="P29" s="162">
        <f>VLOOKUP(G16,INFORMACION!T:V,2,FALSE)</f>
        <v>0</v>
      </c>
      <c r="Q29" s="162">
        <f>VLOOKUP(G16,INFORMACION!T:V,3,FALSE)</f>
        <v>0</v>
      </c>
      <c r="R29" s="162">
        <v>0</v>
      </c>
      <c r="S29" s="89">
        <f>SUM(P29:Q29)</f>
        <v>0</v>
      </c>
    </row>
    <row r="30" spans="1:19" ht="15.75" thickBot="1" x14ac:dyDescent="0.25">
      <c r="A30" s="426" t="s">
        <v>274</v>
      </c>
      <c r="B30" s="427"/>
      <c r="C30" s="427"/>
      <c r="D30" s="427"/>
      <c r="E30" s="427"/>
      <c r="F30" s="427"/>
      <c r="G30" s="427"/>
      <c r="H30" s="427"/>
      <c r="I30" s="427"/>
      <c r="J30" s="428"/>
      <c r="K30" s="161">
        <f>SUM(K28:K29)</f>
        <v>0</v>
      </c>
      <c r="L30" s="162">
        <f t="shared" ref="L30:S30" si="6">SUM(L28:L29)</f>
        <v>0</v>
      </c>
      <c r="M30" s="89">
        <f t="shared" si="6"/>
        <v>0</v>
      </c>
      <c r="N30" s="163">
        <f t="shared" si="6"/>
        <v>0</v>
      </c>
      <c r="O30" s="162">
        <f t="shared" si="6"/>
        <v>0</v>
      </c>
      <c r="P30" s="162">
        <f t="shared" si="6"/>
        <v>0</v>
      </c>
      <c r="Q30" s="162">
        <f t="shared" si="6"/>
        <v>0</v>
      </c>
      <c r="R30" s="162">
        <f t="shared" si="6"/>
        <v>0</v>
      </c>
      <c r="S30" s="89">
        <f t="shared" si="6"/>
        <v>0</v>
      </c>
    </row>
    <row r="31" spans="1:19" ht="10.5" customHeight="1" x14ac:dyDescent="0.2">
      <c r="A31" s="164"/>
      <c r="B31" s="111"/>
      <c r="C31" s="111"/>
      <c r="D31" s="165"/>
      <c r="E31" s="111"/>
      <c r="F31" s="111"/>
      <c r="G31" s="111"/>
      <c r="H31" s="111"/>
      <c r="I31" s="111"/>
      <c r="J31" s="111"/>
      <c r="K31" s="111"/>
      <c r="L31" s="111"/>
      <c r="M31" s="111"/>
      <c r="N31" s="111"/>
      <c r="O31" s="111"/>
      <c r="P31" s="111"/>
      <c r="Q31" s="111"/>
      <c r="R31" s="111"/>
      <c r="S31" s="90"/>
    </row>
    <row r="32" spans="1:19" ht="13.5" thickBot="1" x14ac:dyDescent="0.25"/>
    <row r="33" spans="1:19" ht="13.5" thickBot="1" x14ac:dyDescent="0.25">
      <c r="G33" s="402" t="s">
        <v>152</v>
      </c>
      <c r="H33" s="403"/>
      <c r="I33" s="403"/>
      <c r="J33" s="403"/>
      <c r="K33" s="403"/>
      <c r="L33" s="403"/>
      <c r="M33" s="403"/>
      <c r="N33" s="404"/>
      <c r="Q33" s="124"/>
    </row>
    <row r="34" spans="1:19" ht="13.5" thickBot="1" x14ac:dyDescent="0.25">
      <c r="G34" s="400" t="s">
        <v>151</v>
      </c>
      <c r="H34" s="396"/>
      <c r="I34" s="396"/>
      <c r="J34" s="396"/>
      <c r="K34" s="396"/>
      <c r="L34" s="401"/>
      <c r="M34" s="400" t="s">
        <v>126</v>
      </c>
      <c r="N34" s="444"/>
      <c r="Q34" s="100"/>
    </row>
    <row r="35" spans="1:19" ht="16.5" thickBot="1" x14ac:dyDescent="0.25">
      <c r="G35" s="397" t="s">
        <v>275</v>
      </c>
      <c r="H35" s="398"/>
      <c r="I35" s="398"/>
      <c r="J35" s="398"/>
      <c r="K35" s="398"/>
      <c r="L35" s="399"/>
      <c r="M35" s="445">
        <f>S30</f>
        <v>0</v>
      </c>
      <c r="N35" s="446"/>
      <c r="Q35" s="124"/>
    </row>
    <row r="36" spans="1:19" x14ac:dyDescent="0.2">
      <c r="G36" s="112"/>
      <c r="H36" s="112"/>
      <c r="I36" s="112"/>
      <c r="J36" s="112"/>
      <c r="K36" s="112"/>
      <c r="L36" s="112"/>
      <c r="M36" s="167"/>
      <c r="N36" s="167"/>
      <c r="Q36" s="124"/>
    </row>
    <row r="37" spans="1:19" ht="13.5" thickBot="1" x14ac:dyDescent="0.25">
      <c r="G37" s="112"/>
      <c r="H37" s="112"/>
      <c r="I37" s="112"/>
      <c r="J37" s="112"/>
      <c r="K37" s="112"/>
      <c r="L37" s="112"/>
      <c r="M37" s="167"/>
      <c r="N37" s="167"/>
      <c r="Q37" s="124"/>
    </row>
    <row r="38" spans="1:19" ht="13.5" thickBot="1" x14ac:dyDescent="0.25">
      <c r="A38" s="405" t="s">
        <v>38</v>
      </c>
      <c r="B38" s="406"/>
      <c r="C38" s="406"/>
      <c r="D38" s="406"/>
      <c r="E38" s="406"/>
      <c r="F38" s="406"/>
      <c r="G38" s="407"/>
      <c r="H38" s="97"/>
      <c r="I38" s="402" t="s">
        <v>157</v>
      </c>
      <c r="J38" s="403"/>
      <c r="K38" s="403"/>
      <c r="L38" s="403"/>
      <c r="M38" s="403"/>
      <c r="N38" s="403"/>
      <c r="O38" s="403"/>
      <c r="P38" s="403"/>
      <c r="Q38" s="403"/>
      <c r="R38" s="403"/>
      <c r="S38" s="404"/>
    </row>
    <row r="39" spans="1:19" ht="13.5" thickBot="1" x14ac:dyDescent="0.25">
      <c r="A39" s="204" t="s">
        <v>25</v>
      </c>
      <c r="B39" s="396" t="s">
        <v>121</v>
      </c>
      <c r="C39" s="396"/>
      <c r="D39" s="396"/>
      <c r="E39" s="396" t="s">
        <v>154</v>
      </c>
      <c r="F39" s="396"/>
      <c r="G39" s="210" t="s">
        <v>155</v>
      </c>
      <c r="I39" s="92" t="s">
        <v>25</v>
      </c>
      <c r="J39" s="400" t="s">
        <v>121</v>
      </c>
      <c r="K39" s="396"/>
      <c r="L39" s="396"/>
      <c r="M39" s="396"/>
      <c r="N39" s="444"/>
      <c r="O39" s="451" t="s">
        <v>154</v>
      </c>
      <c r="P39" s="452"/>
      <c r="Q39" s="452"/>
      <c r="R39" s="453"/>
      <c r="S39" s="92" t="s">
        <v>159</v>
      </c>
    </row>
    <row r="40" spans="1:19" ht="20.100000000000001" customHeight="1" x14ac:dyDescent="0.2">
      <c r="A40" s="169">
        <v>1</v>
      </c>
      <c r="B40" s="450"/>
      <c r="C40" s="450"/>
      <c r="D40" s="450"/>
      <c r="E40" s="454"/>
      <c r="F40" s="454"/>
      <c r="G40" s="93"/>
      <c r="I40" s="169">
        <v>1</v>
      </c>
      <c r="J40" s="450"/>
      <c r="K40" s="450"/>
      <c r="L40" s="450"/>
      <c r="M40" s="450"/>
      <c r="N40" s="450"/>
      <c r="O40" s="458"/>
      <c r="P40" s="459"/>
      <c r="Q40" s="459"/>
      <c r="R40" s="460"/>
      <c r="S40" s="93"/>
    </row>
    <row r="41" spans="1:19" ht="20.100000000000001" customHeight="1" x14ac:dyDescent="0.2">
      <c r="A41" s="137">
        <v>2</v>
      </c>
      <c r="B41" s="450"/>
      <c r="C41" s="450"/>
      <c r="D41" s="450"/>
      <c r="E41" s="436"/>
      <c r="F41" s="436"/>
      <c r="G41" s="99"/>
      <c r="I41" s="137">
        <v>2</v>
      </c>
      <c r="J41" s="450"/>
      <c r="K41" s="450"/>
      <c r="L41" s="450"/>
      <c r="M41" s="450"/>
      <c r="N41" s="450"/>
      <c r="O41" s="438"/>
      <c r="P41" s="439"/>
      <c r="Q41" s="439"/>
      <c r="R41" s="440"/>
      <c r="S41" s="94"/>
    </row>
    <row r="42" spans="1:19" ht="20.100000000000001" customHeight="1" x14ac:dyDescent="0.2">
      <c r="A42" s="137">
        <v>3</v>
      </c>
      <c r="B42" s="450"/>
      <c r="C42" s="450"/>
      <c r="D42" s="450"/>
      <c r="E42" s="436"/>
      <c r="F42" s="436"/>
      <c r="G42" s="94"/>
      <c r="I42" s="137">
        <v>3</v>
      </c>
      <c r="J42" s="450"/>
      <c r="K42" s="450"/>
      <c r="L42" s="450"/>
      <c r="M42" s="450"/>
      <c r="N42" s="450"/>
      <c r="O42" s="438"/>
      <c r="P42" s="439"/>
      <c r="Q42" s="439"/>
      <c r="R42" s="440"/>
      <c r="S42" s="94"/>
    </row>
    <row r="43" spans="1:19" ht="20.100000000000001" customHeight="1" x14ac:dyDescent="0.2">
      <c r="A43" s="137">
        <v>4</v>
      </c>
      <c r="B43" s="450"/>
      <c r="C43" s="450"/>
      <c r="D43" s="450"/>
      <c r="E43" s="436"/>
      <c r="F43" s="436"/>
      <c r="G43" s="94"/>
      <c r="I43" s="137">
        <v>4</v>
      </c>
      <c r="J43" s="450"/>
      <c r="K43" s="450"/>
      <c r="L43" s="450"/>
      <c r="M43" s="450"/>
      <c r="N43" s="450"/>
      <c r="O43" s="438"/>
      <c r="P43" s="439"/>
      <c r="Q43" s="439"/>
      <c r="R43" s="440"/>
      <c r="S43" s="94"/>
    </row>
    <row r="44" spans="1:19" ht="20.100000000000001" customHeight="1" thickBot="1" x14ac:dyDescent="0.25">
      <c r="A44" s="170">
        <v>5</v>
      </c>
      <c r="B44" s="450"/>
      <c r="C44" s="450"/>
      <c r="D44" s="450"/>
      <c r="E44" s="437"/>
      <c r="F44" s="437"/>
      <c r="G44" s="95"/>
      <c r="H44" s="97"/>
      <c r="I44" s="170">
        <v>5</v>
      </c>
      <c r="J44" s="450"/>
      <c r="K44" s="450"/>
      <c r="L44" s="450"/>
      <c r="M44" s="450"/>
      <c r="N44" s="450"/>
      <c r="O44" s="441"/>
      <c r="P44" s="442"/>
      <c r="Q44" s="442"/>
      <c r="R44" s="443"/>
      <c r="S44" s="95"/>
    </row>
    <row r="45" spans="1:19" ht="13.5" thickBot="1" x14ac:dyDescent="0.25">
      <c r="A45" s="455" t="s">
        <v>156</v>
      </c>
      <c r="B45" s="456"/>
      <c r="C45" s="456"/>
      <c r="D45" s="456"/>
      <c r="E45" s="456"/>
      <c r="F45" s="456"/>
      <c r="G45" s="211">
        <f>SUM(G40:G44)</f>
        <v>0</v>
      </c>
      <c r="H45" s="97"/>
      <c r="I45" s="455" t="s">
        <v>160</v>
      </c>
      <c r="J45" s="456"/>
      <c r="K45" s="456"/>
      <c r="L45" s="456"/>
      <c r="M45" s="456"/>
      <c r="N45" s="456"/>
      <c r="O45" s="456"/>
      <c r="P45" s="456"/>
      <c r="Q45" s="456"/>
      <c r="R45" s="457"/>
      <c r="S45" s="96">
        <f>SUM(S40:S44)</f>
        <v>0</v>
      </c>
    </row>
    <row r="46" spans="1:19" ht="13.5" thickBot="1" x14ac:dyDescent="0.25">
      <c r="A46" s="97"/>
      <c r="B46" s="97"/>
      <c r="C46" s="97"/>
      <c r="D46" s="171"/>
      <c r="E46" s="97"/>
      <c r="F46" s="97"/>
      <c r="G46" s="97"/>
      <c r="H46" s="97"/>
      <c r="I46" s="97"/>
      <c r="J46" s="97"/>
      <c r="K46" s="97"/>
      <c r="L46" s="97"/>
      <c r="M46" s="97"/>
      <c r="N46" s="97"/>
      <c r="O46" s="97"/>
      <c r="P46" s="97"/>
      <c r="Q46" s="97"/>
      <c r="R46" s="97"/>
      <c r="S46" s="97"/>
    </row>
    <row r="47" spans="1:19" ht="13.5" thickBot="1" x14ac:dyDescent="0.25">
      <c r="A47" s="447" t="s">
        <v>245</v>
      </c>
      <c r="B47" s="448"/>
      <c r="C47" s="448"/>
      <c r="D47" s="448"/>
      <c r="E47" s="448"/>
      <c r="F47" s="448"/>
      <c r="G47" s="449"/>
      <c r="H47" s="97"/>
      <c r="I47" s="402" t="s">
        <v>246</v>
      </c>
      <c r="J47" s="403"/>
      <c r="K47" s="403"/>
      <c r="L47" s="403"/>
      <c r="M47" s="403"/>
      <c r="N47" s="403"/>
      <c r="O47" s="403"/>
      <c r="P47" s="403"/>
      <c r="Q47" s="403"/>
      <c r="R47" s="403"/>
      <c r="S47" s="404"/>
    </row>
    <row r="48" spans="1:19" ht="13.5" thickBot="1" x14ac:dyDescent="0.25">
      <c r="A48" s="204" t="s">
        <v>25</v>
      </c>
      <c r="B48" s="396" t="s">
        <v>121</v>
      </c>
      <c r="C48" s="396"/>
      <c r="D48" s="396"/>
      <c r="E48" s="396" t="s">
        <v>174</v>
      </c>
      <c r="F48" s="396"/>
      <c r="G48" s="210" t="s">
        <v>155</v>
      </c>
      <c r="H48" s="97"/>
      <c r="I48" s="92" t="s">
        <v>25</v>
      </c>
      <c r="J48" s="400" t="s">
        <v>121</v>
      </c>
      <c r="K48" s="396"/>
      <c r="L48" s="396"/>
      <c r="M48" s="396"/>
      <c r="N48" s="444"/>
      <c r="O48" s="451" t="s">
        <v>154</v>
      </c>
      <c r="P48" s="452"/>
      <c r="Q48" s="452"/>
      <c r="R48" s="453"/>
      <c r="S48" s="92" t="s">
        <v>159</v>
      </c>
    </row>
    <row r="49" spans="1:19" x14ac:dyDescent="0.2">
      <c r="A49" s="172">
        <v>1</v>
      </c>
      <c r="B49" s="450"/>
      <c r="C49" s="450"/>
      <c r="D49" s="450"/>
      <c r="E49" s="464"/>
      <c r="F49" s="464"/>
      <c r="G49" s="98"/>
      <c r="H49" s="97"/>
      <c r="I49" s="172">
        <v>1</v>
      </c>
      <c r="J49" s="450"/>
      <c r="K49" s="450"/>
      <c r="L49" s="450"/>
      <c r="M49" s="450"/>
      <c r="N49" s="450"/>
      <c r="O49" s="461"/>
      <c r="P49" s="462"/>
      <c r="Q49" s="462"/>
      <c r="R49" s="463"/>
      <c r="S49" s="98"/>
    </row>
    <row r="50" spans="1:19" x14ac:dyDescent="0.2">
      <c r="A50" s="173">
        <v>2</v>
      </c>
      <c r="B50" s="450"/>
      <c r="C50" s="450"/>
      <c r="D50" s="450"/>
      <c r="E50" s="465"/>
      <c r="F50" s="465"/>
      <c r="G50" s="99"/>
      <c r="H50" s="97"/>
      <c r="I50" s="173">
        <v>2</v>
      </c>
      <c r="J50" s="450"/>
      <c r="K50" s="450"/>
      <c r="L50" s="450"/>
      <c r="M50" s="450"/>
      <c r="N50" s="450"/>
      <c r="O50" s="469"/>
      <c r="P50" s="470"/>
      <c r="Q50" s="470"/>
      <c r="R50" s="471"/>
      <c r="S50" s="99"/>
    </row>
    <row r="51" spans="1:19" x14ac:dyDescent="0.2">
      <c r="A51" s="173">
        <v>3</v>
      </c>
      <c r="B51" s="450"/>
      <c r="C51" s="450"/>
      <c r="D51" s="450"/>
      <c r="E51" s="465"/>
      <c r="F51" s="465"/>
      <c r="G51" s="99"/>
      <c r="H51" s="97"/>
      <c r="I51" s="173">
        <v>3</v>
      </c>
      <c r="J51" s="450"/>
      <c r="K51" s="450"/>
      <c r="L51" s="450"/>
      <c r="M51" s="450"/>
      <c r="N51" s="450"/>
      <c r="O51" s="469"/>
      <c r="P51" s="470"/>
      <c r="Q51" s="470"/>
      <c r="R51" s="471"/>
      <c r="S51" s="99"/>
    </row>
    <row r="52" spans="1:19" x14ac:dyDescent="0.2">
      <c r="A52" s="173">
        <v>4</v>
      </c>
      <c r="B52" s="450"/>
      <c r="C52" s="450"/>
      <c r="D52" s="450"/>
      <c r="E52" s="465"/>
      <c r="F52" s="465"/>
      <c r="G52" s="99"/>
      <c r="H52" s="97"/>
      <c r="I52" s="173">
        <v>4</v>
      </c>
      <c r="J52" s="450"/>
      <c r="K52" s="450"/>
      <c r="L52" s="450"/>
      <c r="M52" s="450"/>
      <c r="N52" s="450"/>
      <c r="O52" s="469"/>
      <c r="P52" s="470"/>
      <c r="Q52" s="470"/>
      <c r="R52" s="471"/>
      <c r="S52" s="99"/>
    </row>
    <row r="53" spans="1:19" ht="13.5" thickBot="1" x14ac:dyDescent="0.25">
      <c r="A53" s="170">
        <v>5</v>
      </c>
      <c r="B53" s="450"/>
      <c r="C53" s="450"/>
      <c r="D53" s="450"/>
      <c r="E53" s="472"/>
      <c r="F53" s="472"/>
      <c r="G53" s="95"/>
      <c r="H53" s="97"/>
      <c r="I53" s="170">
        <v>5</v>
      </c>
      <c r="J53" s="450"/>
      <c r="K53" s="450"/>
      <c r="L53" s="450"/>
      <c r="M53" s="450"/>
      <c r="N53" s="450"/>
      <c r="O53" s="466"/>
      <c r="P53" s="467"/>
      <c r="Q53" s="467"/>
      <c r="R53" s="468"/>
      <c r="S53" s="95"/>
    </row>
    <row r="54" spans="1:19" ht="13.5" thickBot="1" x14ac:dyDescent="0.25">
      <c r="A54" s="455" t="s">
        <v>182</v>
      </c>
      <c r="B54" s="456"/>
      <c r="C54" s="456"/>
      <c r="D54" s="456"/>
      <c r="E54" s="456"/>
      <c r="F54" s="456"/>
      <c r="G54" s="211">
        <f>IF(SUM(G49:G53)&gt;40,40,SUM(G49:G53))</f>
        <v>0</v>
      </c>
      <c r="H54" s="97"/>
      <c r="I54" s="455" t="s">
        <v>181</v>
      </c>
      <c r="J54" s="456"/>
      <c r="K54" s="456"/>
      <c r="L54" s="456"/>
      <c r="M54" s="456"/>
      <c r="N54" s="456"/>
      <c r="O54" s="456"/>
      <c r="P54" s="456"/>
      <c r="Q54" s="456"/>
      <c r="R54" s="457"/>
      <c r="S54" s="96">
        <f>IF(SUM(S49:S53)&gt;30,30,SUM(S49:S53))</f>
        <v>0</v>
      </c>
    </row>
    <row r="55" spans="1:19" ht="13.5" thickBot="1" x14ac:dyDescent="0.25">
      <c r="A55" s="209"/>
      <c r="B55" s="209"/>
      <c r="C55" s="209"/>
      <c r="D55" s="209"/>
      <c r="E55" s="209"/>
      <c r="F55" s="209"/>
      <c r="G55" s="100"/>
      <c r="H55" s="97"/>
      <c r="I55" s="209"/>
      <c r="J55" s="209"/>
      <c r="K55" s="209"/>
      <c r="L55" s="209"/>
      <c r="M55" s="209"/>
      <c r="N55" s="209"/>
      <c r="O55" s="209"/>
      <c r="P55" s="209"/>
      <c r="Q55" s="209"/>
      <c r="R55" s="209"/>
      <c r="S55" s="100"/>
    </row>
    <row r="56" spans="1:19" ht="13.5" thickBot="1" x14ac:dyDescent="0.25">
      <c r="A56" s="447" t="s">
        <v>190</v>
      </c>
      <c r="B56" s="448"/>
      <c r="C56" s="448"/>
      <c r="D56" s="448"/>
      <c r="E56" s="448"/>
      <c r="F56" s="448"/>
      <c r="G56" s="449"/>
      <c r="H56" s="97"/>
      <c r="I56" s="402" t="s">
        <v>254</v>
      </c>
      <c r="J56" s="403"/>
      <c r="K56" s="403"/>
      <c r="L56" s="403"/>
      <c r="M56" s="403"/>
      <c r="N56" s="403"/>
      <c r="O56" s="403"/>
      <c r="P56" s="403"/>
      <c r="Q56" s="403"/>
      <c r="R56" s="403"/>
      <c r="S56" s="404"/>
    </row>
    <row r="57" spans="1:19" ht="13.5" thickBot="1" x14ac:dyDescent="0.25">
      <c r="A57" s="204" t="s">
        <v>25</v>
      </c>
      <c r="B57" s="396" t="s">
        <v>121</v>
      </c>
      <c r="C57" s="396"/>
      <c r="D57" s="396"/>
      <c r="E57" s="396" t="s">
        <v>196</v>
      </c>
      <c r="F57" s="396"/>
      <c r="G57" s="210" t="s">
        <v>155</v>
      </c>
      <c r="H57" s="97"/>
      <c r="I57" s="92" t="s">
        <v>25</v>
      </c>
      <c r="J57" s="400" t="s">
        <v>210</v>
      </c>
      <c r="K57" s="396"/>
      <c r="L57" s="396"/>
      <c r="M57" s="396"/>
      <c r="N57" s="444"/>
      <c r="O57" s="451" t="s">
        <v>215</v>
      </c>
      <c r="P57" s="452"/>
      <c r="Q57" s="452"/>
      <c r="R57" s="453"/>
      <c r="S57" s="92" t="s">
        <v>159</v>
      </c>
    </row>
    <row r="58" spans="1:19" ht="21.95" customHeight="1" x14ac:dyDescent="0.2">
      <c r="A58" s="172">
        <v>1</v>
      </c>
      <c r="B58" s="450"/>
      <c r="C58" s="450"/>
      <c r="D58" s="450"/>
      <c r="E58" s="454"/>
      <c r="F58" s="454"/>
      <c r="G58" s="98"/>
      <c r="H58" s="97"/>
      <c r="I58" s="172">
        <v>1</v>
      </c>
      <c r="J58" s="450"/>
      <c r="K58" s="450"/>
      <c r="L58" s="450"/>
      <c r="M58" s="450"/>
      <c r="N58" s="450"/>
      <c r="O58" s="473"/>
      <c r="P58" s="474"/>
      <c r="Q58" s="474"/>
      <c r="R58" s="475"/>
      <c r="S58" s="98"/>
    </row>
    <row r="59" spans="1:19" ht="21.95" customHeight="1" thickBot="1" x14ac:dyDescent="0.25">
      <c r="A59" s="173">
        <v>2</v>
      </c>
      <c r="B59" s="450"/>
      <c r="C59" s="450"/>
      <c r="D59" s="450"/>
      <c r="E59" s="476"/>
      <c r="F59" s="477"/>
      <c r="G59" s="98"/>
      <c r="H59" s="97"/>
      <c r="I59" s="173">
        <v>2</v>
      </c>
      <c r="J59" s="450"/>
      <c r="K59" s="450"/>
      <c r="L59" s="450"/>
      <c r="M59" s="450"/>
      <c r="N59" s="450"/>
      <c r="O59" s="438"/>
      <c r="P59" s="439"/>
      <c r="Q59" s="439"/>
      <c r="R59" s="440"/>
      <c r="S59" s="99"/>
    </row>
    <row r="60" spans="1:19" ht="13.5" thickBot="1" x14ac:dyDescent="0.25">
      <c r="A60" s="455" t="s">
        <v>201</v>
      </c>
      <c r="B60" s="456"/>
      <c r="C60" s="456"/>
      <c r="D60" s="456"/>
      <c r="E60" s="456"/>
      <c r="F60" s="456"/>
      <c r="G60" s="211">
        <f>SUM(G58:G59)</f>
        <v>0</v>
      </c>
      <c r="H60" s="97"/>
      <c r="I60" s="455" t="s">
        <v>216</v>
      </c>
      <c r="J60" s="456"/>
      <c r="K60" s="456"/>
      <c r="L60" s="456"/>
      <c r="M60" s="456"/>
      <c r="N60" s="456"/>
      <c r="O60" s="456"/>
      <c r="P60" s="456"/>
      <c r="Q60" s="456"/>
      <c r="R60" s="457"/>
      <c r="S60" s="96">
        <f>SUM(S58:S59)</f>
        <v>0</v>
      </c>
    </row>
    <row r="61" spans="1:19" ht="13.5" thickBot="1" x14ac:dyDescent="0.25">
      <c r="A61" s="209"/>
      <c r="B61" s="209"/>
      <c r="C61" s="209"/>
      <c r="D61" s="209"/>
      <c r="E61" s="209"/>
      <c r="F61" s="209"/>
      <c r="G61" s="100"/>
      <c r="H61" s="97"/>
      <c r="I61" s="97"/>
      <c r="J61" s="97"/>
      <c r="K61" s="97"/>
      <c r="L61" s="97"/>
      <c r="M61" s="97"/>
      <c r="N61" s="97"/>
      <c r="O61" s="97"/>
      <c r="P61" s="97"/>
      <c r="Q61" s="97"/>
      <c r="R61" s="97"/>
      <c r="S61" s="97"/>
    </row>
    <row r="62" spans="1:19" ht="13.5" thickBot="1" x14ac:dyDescent="0.25">
      <c r="A62" s="447" t="s">
        <v>247</v>
      </c>
      <c r="B62" s="448"/>
      <c r="C62" s="448"/>
      <c r="D62" s="448"/>
      <c r="E62" s="448"/>
      <c r="F62" s="448"/>
      <c r="G62" s="449"/>
      <c r="H62" s="97"/>
      <c r="I62" s="402" t="s">
        <v>248</v>
      </c>
      <c r="J62" s="403"/>
      <c r="K62" s="403"/>
      <c r="L62" s="403"/>
      <c r="M62" s="403"/>
      <c r="N62" s="403"/>
      <c r="O62" s="403"/>
      <c r="P62" s="403"/>
      <c r="Q62" s="403"/>
      <c r="R62" s="403"/>
      <c r="S62" s="404"/>
    </row>
    <row r="63" spans="1:19" ht="13.5" thickBot="1" x14ac:dyDescent="0.25">
      <c r="A63" s="204" t="s">
        <v>25</v>
      </c>
      <c r="B63" s="396" t="s">
        <v>113</v>
      </c>
      <c r="C63" s="396"/>
      <c r="D63" s="396"/>
      <c r="E63" s="396" t="s">
        <v>183</v>
      </c>
      <c r="F63" s="396"/>
      <c r="G63" s="210" t="s">
        <v>155</v>
      </c>
      <c r="H63" s="97"/>
      <c r="I63" s="92" t="s">
        <v>25</v>
      </c>
      <c r="J63" s="400" t="s">
        <v>188</v>
      </c>
      <c r="K63" s="396"/>
      <c r="L63" s="396"/>
      <c r="M63" s="396"/>
      <c r="N63" s="444"/>
      <c r="O63" s="451" t="s">
        <v>154</v>
      </c>
      <c r="P63" s="452"/>
      <c r="Q63" s="452"/>
      <c r="R63" s="453"/>
      <c r="S63" s="92" t="s">
        <v>159</v>
      </c>
    </row>
    <row r="64" spans="1:19" ht="20.100000000000001" customHeight="1" x14ac:dyDescent="0.2">
      <c r="A64" s="172">
        <v>1</v>
      </c>
      <c r="B64" s="450"/>
      <c r="C64" s="450"/>
      <c r="D64" s="450"/>
      <c r="E64" s="454"/>
      <c r="F64" s="454"/>
      <c r="G64" s="98"/>
      <c r="H64" s="97"/>
      <c r="I64" s="172">
        <v>1</v>
      </c>
      <c r="J64" s="450"/>
      <c r="K64" s="450"/>
      <c r="L64" s="450"/>
      <c r="M64" s="450"/>
      <c r="N64" s="450"/>
      <c r="O64" s="473"/>
      <c r="P64" s="474"/>
      <c r="Q64" s="474"/>
      <c r="R64" s="475"/>
      <c r="S64" s="98"/>
    </row>
    <row r="65" spans="1:19" ht="20.100000000000001" customHeight="1" x14ac:dyDescent="0.2">
      <c r="A65" s="173">
        <v>2</v>
      </c>
      <c r="B65" s="450"/>
      <c r="C65" s="450"/>
      <c r="D65" s="450"/>
      <c r="E65" s="436"/>
      <c r="F65" s="436"/>
      <c r="G65" s="99"/>
      <c r="H65" s="97"/>
      <c r="I65" s="173">
        <v>2</v>
      </c>
      <c r="J65" s="450"/>
      <c r="K65" s="450"/>
      <c r="L65" s="450"/>
      <c r="M65" s="450"/>
      <c r="N65" s="450"/>
      <c r="O65" s="438"/>
      <c r="P65" s="439"/>
      <c r="Q65" s="439"/>
      <c r="R65" s="440"/>
      <c r="S65" s="99"/>
    </row>
    <row r="66" spans="1:19" ht="20.100000000000001" customHeight="1" x14ac:dyDescent="0.2">
      <c r="A66" s="173">
        <v>3</v>
      </c>
      <c r="B66" s="450"/>
      <c r="C66" s="450"/>
      <c r="D66" s="450"/>
      <c r="E66" s="436"/>
      <c r="F66" s="436"/>
      <c r="G66" s="99"/>
      <c r="H66" s="97"/>
      <c r="I66" s="173">
        <v>3</v>
      </c>
      <c r="J66" s="450"/>
      <c r="K66" s="450"/>
      <c r="L66" s="450"/>
      <c r="M66" s="450"/>
      <c r="N66" s="450"/>
      <c r="O66" s="438"/>
      <c r="P66" s="439"/>
      <c r="Q66" s="439"/>
      <c r="R66" s="440"/>
      <c r="S66" s="99"/>
    </row>
    <row r="67" spans="1:19" ht="20.100000000000001" customHeight="1" x14ac:dyDescent="0.2">
      <c r="A67" s="173">
        <v>4</v>
      </c>
      <c r="B67" s="450"/>
      <c r="C67" s="450"/>
      <c r="D67" s="450"/>
      <c r="E67" s="436"/>
      <c r="F67" s="436"/>
      <c r="G67" s="99"/>
      <c r="H67" s="97"/>
      <c r="I67" s="173">
        <v>4</v>
      </c>
      <c r="J67" s="450"/>
      <c r="K67" s="450"/>
      <c r="L67" s="450"/>
      <c r="M67" s="450"/>
      <c r="N67" s="450"/>
      <c r="O67" s="438"/>
      <c r="P67" s="439"/>
      <c r="Q67" s="439"/>
      <c r="R67" s="440"/>
      <c r="S67" s="99"/>
    </row>
    <row r="68" spans="1:19" ht="20.100000000000001" customHeight="1" thickBot="1" x14ac:dyDescent="0.25">
      <c r="A68" s="170">
        <v>5</v>
      </c>
      <c r="B68" s="450"/>
      <c r="C68" s="450"/>
      <c r="D68" s="450"/>
      <c r="E68" s="437"/>
      <c r="F68" s="437"/>
      <c r="G68" s="95"/>
      <c r="H68" s="97"/>
      <c r="I68" s="170">
        <v>5</v>
      </c>
      <c r="J68" s="450"/>
      <c r="K68" s="450"/>
      <c r="L68" s="450"/>
      <c r="M68" s="450"/>
      <c r="N68" s="450"/>
      <c r="O68" s="441"/>
      <c r="P68" s="442"/>
      <c r="Q68" s="442"/>
      <c r="R68" s="443"/>
      <c r="S68" s="95"/>
    </row>
    <row r="69" spans="1:19" ht="13.5" thickBot="1" x14ac:dyDescent="0.25">
      <c r="A69" s="455" t="s">
        <v>184</v>
      </c>
      <c r="B69" s="456"/>
      <c r="C69" s="456"/>
      <c r="D69" s="456"/>
      <c r="E69" s="456"/>
      <c r="F69" s="456"/>
      <c r="G69" s="211">
        <f>IF(SUM(G64:G68)&gt;90,90,SUM(G64:G68))</f>
        <v>0</v>
      </c>
      <c r="H69" s="97"/>
      <c r="I69" s="455" t="s">
        <v>189</v>
      </c>
      <c r="J69" s="456"/>
      <c r="K69" s="456"/>
      <c r="L69" s="456"/>
      <c r="M69" s="456"/>
      <c r="N69" s="456"/>
      <c r="O69" s="456"/>
      <c r="P69" s="456"/>
      <c r="Q69" s="456"/>
      <c r="R69" s="457"/>
      <c r="S69" s="96">
        <f>IF(SUM(S64:S68)&gt;15,15,SUM(S64:S68))</f>
        <v>0</v>
      </c>
    </row>
    <row r="70" spans="1:19" ht="13.5" thickBot="1" x14ac:dyDescent="0.25">
      <c r="A70" s="97"/>
      <c r="B70" s="97"/>
      <c r="C70" s="97"/>
      <c r="D70" s="171"/>
      <c r="E70" s="97"/>
      <c r="F70" s="97"/>
      <c r="G70" s="97"/>
      <c r="H70" s="97"/>
      <c r="I70" s="97"/>
      <c r="J70" s="97"/>
      <c r="K70" s="97"/>
      <c r="L70" s="97"/>
      <c r="M70" s="97"/>
      <c r="N70" s="97"/>
      <c r="O70" s="97"/>
      <c r="P70" s="97"/>
      <c r="Q70" s="97"/>
      <c r="R70" s="97"/>
      <c r="S70" s="97"/>
    </row>
    <row r="71" spans="1:19" ht="13.5" thickBot="1" x14ac:dyDescent="0.25">
      <c r="A71" s="447" t="s">
        <v>217</v>
      </c>
      <c r="B71" s="448"/>
      <c r="C71" s="448"/>
      <c r="D71" s="448"/>
      <c r="E71" s="448"/>
      <c r="F71" s="448"/>
      <c r="G71" s="449"/>
      <c r="H71" s="97"/>
      <c r="I71" s="402" t="s">
        <v>249</v>
      </c>
      <c r="J71" s="403"/>
      <c r="K71" s="403"/>
      <c r="L71" s="403"/>
      <c r="M71" s="403"/>
      <c r="N71" s="403"/>
      <c r="O71" s="403"/>
      <c r="P71" s="403"/>
      <c r="Q71" s="403"/>
      <c r="R71" s="403"/>
      <c r="S71" s="404"/>
    </row>
    <row r="72" spans="1:19" ht="13.5" thickBot="1" x14ac:dyDescent="0.25">
      <c r="A72" s="204" t="s">
        <v>25</v>
      </c>
      <c r="B72" s="396" t="s">
        <v>121</v>
      </c>
      <c r="C72" s="396"/>
      <c r="D72" s="396"/>
      <c r="E72" s="396" t="s">
        <v>225</v>
      </c>
      <c r="F72" s="396"/>
      <c r="G72" s="210" t="s">
        <v>155</v>
      </c>
      <c r="H72" s="97"/>
      <c r="I72" s="92" t="s">
        <v>25</v>
      </c>
      <c r="J72" s="400" t="s">
        <v>121</v>
      </c>
      <c r="K72" s="396"/>
      <c r="L72" s="396"/>
      <c r="M72" s="396"/>
      <c r="N72" s="444"/>
      <c r="O72" s="451" t="s">
        <v>151</v>
      </c>
      <c r="P72" s="452"/>
      <c r="Q72" s="452"/>
      <c r="R72" s="453"/>
      <c r="S72" s="92" t="s">
        <v>159</v>
      </c>
    </row>
    <row r="73" spans="1:19" ht="20.100000000000001" customHeight="1" x14ac:dyDescent="0.2">
      <c r="A73" s="172">
        <v>1</v>
      </c>
      <c r="B73" s="450"/>
      <c r="C73" s="450"/>
      <c r="D73" s="450"/>
      <c r="E73" s="454"/>
      <c r="F73" s="454"/>
      <c r="G73" s="98"/>
      <c r="H73" s="97"/>
      <c r="I73" s="172">
        <v>1</v>
      </c>
      <c r="J73" s="450"/>
      <c r="K73" s="450"/>
      <c r="L73" s="450"/>
      <c r="M73" s="450"/>
      <c r="N73" s="450"/>
      <c r="O73" s="473"/>
      <c r="P73" s="474"/>
      <c r="Q73" s="474"/>
      <c r="R73" s="475"/>
      <c r="S73" s="98"/>
    </row>
    <row r="74" spans="1:19" ht="20.100000000000001" customHeight="1" x14ac:dyDescent="0.2">
      <c r="A74" s="173">
        <v>2</v>
      </c>
      <c r="B74" s="450"/>
      <c r="C74" s="450"/>
      <c r="D74" s="450"/>
      <c r="E74" s="436"/>
      <c r="F74" s="436"/>
      <c r="G74" s="99"/>
      <c r="H74" s="97"/>
      <c r="I74" s="173">
        <v>2</v>
      </c>
      <c r="J74" s="450"/>
      <c r="K74" s="450"/>
      <c r="L74" s="450"/>
      <c r="M74" s="450"/>
      <c r="N74" s="450"/>
      <c r="O74" s="438"/>
      <c r="P74" s="439"/>
      <c r="Q74" s="439"/>
      <c r="R74" s="440"/>
      <c r="S74" s="99"/>
    </row>
    <row r="75" spans="1:19" ht="20.100000000000001" customHeight="1" x14ac:dyDescent="0.2">
      <c r="A75" s="173">
        <v>3</v>
      </c>
      <c r="B75" s="450"/>
      <c r="C75" s="450"/>
      <c r="D75" s="450"/>
      <c r="E75" s="436"/>
      <c r="F75" s="436"/>
      <c r="G75" s="99"/>
      <c r="H75" s="97"/>
      <c r="I75" s="173">
        <v>3</v>
      </c>
      <c r="J75" s="450"/>
      <c r="K75" s="450"/>
      <c r="L75" s="450"/>
      <c r="M75" s="450"/>
      <c r="N75" s="450"/>
      <c r="O75" s="438"/>
      <c r="P75" s="439"/>
      <c r="Q75" s="439"/>
      <c r="R75" s="440"/>
      <c r="S75" s="99"/>
    </row>
    <row r="76" spans="1:19" ht="20.100000000000001" customHeight="1" x14ac:dyDescent="0.2">
      <c r="A76" s="173">
        <v>4</v>
      </c>
      <c r="B76" s="450"/>
      <c r="C76" s="450"/>
      <c r="D76" s="450"/>
      <c r="E76" s="436"/>
      <c r="F76" s="436"/>
      <c r="G76" s="99"/>
      <c r="H76" s="97"/>
      <c r="I76" s="173">
        <v>4</v>
      </c>
      <c r="J76" s="450"/>
      <c r="K76" s="450"/>
      <c r="L76" s="450"/>
      <c r="M76" s="450"/>
      <c r="N76" s="450"/>
      <c r="O76" s="438"/>
      <c r="P76" s="439"/>
      <c r="Q76" s="439"/>
      <c r="R76" s="440"/>
      <c r="S76" s="99"/>
    </row>
    <row r="77" spans="1:19" ht="20.100000000000001" customHeight="1" thickBot="1" x14ac:dyDescent="0.25">
      <c r="A77" s="170">
        <v>5</v>
      </c>
      <c r="B77" s="450"/>
      <c r="C77" s="450"/>
      <c r="D77" s="450"/>
      <c r="E77" s="437"/>
      <c r="F77" s="437"/>
      <c r="G77" s="95"/>
      <c r="H77" s="97"/>
      <c r="I77" s="170">
        <v>5</v>
      </c>
      <c r="J77" s="450"/>
      <c r="K77" s="450"/>
      <c r="L77" s="450"/>
      <c r="M77" s="450"/>
      <c r="N77" s="450"/>
      <c r="O77" s="441"/>
      <c r="P77" s="442"/>
      <c r="Q77" s="442"/>
      <c r="R77" s="443"/>
      <c r="S77" s="95"/>
    </row>
    <row r="78" spans="1:19" ht="13.5" thickBot="1" x14ac:dyDescent="0.25">
      <c r="A78" s="455" t="s">
        <v>226</v>
      </c>
      <c r="B78" s="456"/>
      <c r="C78" s="456"/>
      <c r="D78" s="456"/>
      <c r="E78" s="456"/>
      <c r="F78" s="456"/>
      <c r="G78" s="211">
        <f>+SUM(G73:G77)</f>
        <v>0</v>
      </c>
      <c r="H78" s="97"/>
      <c r="I78" s="455" t="s">
        <v>189</v>
      </c>
      <c r="J78" s="456"/>
      <c r="K78" s="456"/>
      <c r="L78" s="456"/>
      <c r="M78" s="456"/>
      <c r="N78" s="456"/>
      <c r="O78" s="456"/>
      <c r="P78" s="456"/>
      <c r="Q78" s="456"/>
      <c r="R78" s="457"/>
      <c r="S78" s="96">
        <f>IF(SUM(S73:S77)&gt;45,45,SUM(S73:S77))</f>
        <v>0</v>
      </c>
    </row>
    <row r="79" spans="1:19" ht="13.5" thickBot="1" x14ac:dyDescent="0.25">
      <c r="A79" s="97"/>
      <c r="B79" s="97"/>
      <c r="C79" s="97"/>
      <c r="D79" s="171"/>
      <c r="E79" s="97"/>
      <c r="F79" s="97"/>
      <c r="G79" s="97"/>
      <c r="H79" s="97"/>
      <c r="I79" s="97"/>
      <c r="J79" s="97"/>
      <c r="K79" s="97"/>
      <c r="L79" s="97"/>
      <c r="M79" s="97"/>
      <c r="N79" s="97"/>
      <c r="O79" s="97"/>
      <c r="P79" s="97"/>
      <c r="Q79" s="97"/>
      <c r="R79" s="97"/>
      <c r="S79" s="97"/>
    </row>
    <row r="80" spans="1:19" ht="13.5" thickBot="1" x14ac:dyDescent="0.25">
      <c r="A80" s="447" t="s">
        <v>14</v>
      </c>
      <c r="B80" s="448"/>
      <c r="C80" s="448"/>
      <c r="D80" s="448"/>
      <c r="E80" s="448"/>
      <c r="F80" s="448"/>
      <c r="G80" s="449"/>
      <c r="H80" s="97"/>
      <c r="I80" s="402" t="s">
        <v>30</v>
      </c>
      <c r="J80" s="403"/>
      <c r="K80" s="403"/>
      <c r="L80" s="403"/>
      <c r="M80" s="403"/>
      <c r="N80" s="403"/>
      <c r="O80" s="403"/>
      <c r="P80" s="403"/>
      <c r="Q80" s="403"/>
      <c r="R80" s="403"/>
      <c r="S80" s="404"/>
    </row>
    <row r="81" spans="1:19" ht="13.5" thickBot="1" x14ac:dyDescent="0.25">
      <c r="A81" s="204" t="s">
        <v>25</v>
      </c>
      <c r="B81" s="401" t="s">
        <v>151</v>
      </c>
      <c r="C81" s="479"/>
      <c r="D81" s="479"/>
      <c r="E81" s="479"/>
      <c r="F81" s="480"/>
      <c r="G81" s="210" t="s">
        <v>155</v>
      </c>
      <c r="H81" s="97"/>
      <c r="I81" s="92" t="s">
        <v>25</v>
      </c>
      <c r="J81" s="400" t="s">
        <v>233</v>
      </c>
      <c r="K81" s="396"/>
      <c r="L81" s="396"/>
      <c r="M81" s="396"/>
      <c r="N81" s="444"/>
      <c r="O81" s="451" t="s">
        <v>234</v>
      </c>
      <c r="P81" s="452"/>
      <c r="Q81" s="452"/>
      <c r="R81" s="453"/>
      <c r="S81" s="92" t="s">
        <v>159</v>
      </c>
    </row>
    <row r="82" spans="1:19" ht="21.95" customHeight="1" x14ac:dyDescent="0.2">
      <c r="A82" s="172">
        <v>1</v>
      </c>
      <c r="B82" s="481"/>
      <c r="C82" s="482"/>
      <c r="D82" s="482"/>
      <c r="E82" s="482"/>
      <c r="F82" s="483"/>
      <c r="G82" s="98"/>
      <c r="H82" s="97"/>
      <c r="I82" s="172">
        <v>1</v>
      </c>
      <c r="J82" s="450"/>
      <c r="K82" s="450"/>
      <c r="L82" s="450"/>
      <c r="M82" s="450"/>
      <c r="N82" s="450"/>
      <c r="O82" s="473"/>
      <c r="P82" s="474"/>
      <c r="Q82" s="474"/>
      <c r="R82" s="475"/>
      <c r="S82" s="98"/>
    </row>
    <row r="83" spans="1:19" ht="21.95" customHeight="1" thickBot="1" x14ac:dyDescent="0.25">
      <c r="A83" s="173">
        <v>2</v>
      </c>
      <c r="B83" s="484"/>
      <c r="C83" s="485"/>
      <c r="D83" s="485"/>
      <c r="E83" s="485"/>
      <c r="F83" s="486"/>
      <c r="G83" s="99"/>
      <c r="H83" s="97"/>
      <c r="I83" s="173">
        <v>2</v>
      </c>
      <c r="J83" s="478"/>
      <c r="K83" s="478"/>
      <c r="L83" s="478"/>
      <c r="M83" s="478"/>
      <c r="N83" s="478"/>
      <c r="O83" s="438"/>
      <c r="P83" s="439"/>
      <c r="Q83" s="439"/>
      <c r="R83" s="440"/>
      <c r="S83" s="99"/>
    </row>
    <row r="84" spans="1:19" ht="21.95" customHeight="1" thickBot="1" x14ac:dyDescent="0.25">
      <c r="A84" s="455" t="s">
        <v>232</v>
      </c>
      <c r="B84" s="456"/>
      <c r="C84" s="456"/>
      <c r="D84" s="456"/>
      <c r="E84" s="456"/>
      <c r="F84" s="456"/>
      <c r="G84" s="211">
        <f>SUM(G82:G83)</f>
        <v>0</v>
      </c>
      <c r="I84" s="137">
        <v>3</v>
      </c>
      <c r="J84" s="478"/>
      <c r="K84" s="478"/>
      <c r="L84" s="478"/>
      <c r="M84" s="478"/>
      <c r="N84" s="478"/>
      <c r="O84" s="438"/>
      <c r="P84" s="439"/>
      <c r="Q84" s="439"/>
      <c r="R84" s="440"/>
      <c r="S84" s="94"/>
    </row>
    <row r="85" spans="1:19" ht="21.95" customHeight="1" x14ac:dyDescent="0.2">
      <c r="A85" s="487"/>
      <c r="B85" s="487"/>
      <c r="C85" s="487"/>
      <c r="D85" s="487"/>
      <c r="E85" s="487"/>
      <c r="F85" s="487"/>
      <c r="G85" s="487"/>
      <c r="I85" s="137">
        <v>4</v>
      </c>
      <c r="J85" s="478"/>
      <c r="K85" s="478"/>
      <c r="L85" s="478"/>
      <c r="M85" s="478"/>
      <c r="N85" s="478"/>
      <c r="O85" s="438"/>
      <c r="P85" s="439"/>
      <c r="Q85" s="439"/>
      <c r="R85" s="440"/>
      <c r="S85" s="94"/>
    </row>
    <row r="86" spans="1:19" ht="21.95" customHeight="1" x14ac:dyDescent="0.2">
      <c r="A86" s="488"/>
      <c r="B86" s="488"/>
      <c r="C86" s="488"/>
      <c r="D86" s="488"/>
      <c r="E86" s="488"/>
      <c r="F86" s="488"/>
      <c r="G86" s="488"/>
      <c r="I86" s="174">
        <v>5</v>
      </c>
      <c r="J86" s="498"/>
      <c r="K86" s="498"/>
      <c r="L86" s="498"/>
      <c r="M86" s="498"/>
      <c r="N86" s="498"/>
      <c r="O86" s="441"/>
      <c r="P86" s="442"/>
      <c r="Q86" s="442"/>
      <c r="R86" s="443"/>
      <c r="S86" s="101"/>
    </row>
    <row r="87" spans="1:19" ht="21.95" customHeight="1" x14ac:dyDescent="0.2">
      <c r="A87" s="488"/>
      <c r="B87" s="488"/>
      <c r="C87" s="488"/>
      <c r="D87" s="488"/>
      <c r="E87" s="488"/>
      <c r="F87" s="488"/>
      <c r="G87" s="488"/>
      <c r="I87" s="174">
        <v>6</v>
      </c>
      <c r="J87" s="498"/>
      <c r="K87" s="498"/>
      <c r="L87" s="498"/>
      <c r="M87" s="498"/>
      <c r="N87" s="498"/>
      <c r="O87" s="441"/>
      <c r="P87" s="442"/>
      <c r="Q87" s="442"/>
      <c r="R87" s="443"/>
      <c r="S87" s="101"/>
    </row>
    <row r="88" spans="1:19" ht="21.95" customHeight="1" thickBot="1" x14ac:dyDescent="0.25">
      <c r="A88" s="488"/>
      <c r="B88" s="488"/>
      <c r="C88" s="488"/>
      <c r="D88" s="488"/>
      <c r="E88" s="488"/>
      <c r="F88" s="488"/>
      <c r="G88" s="488"/>
      <c r="I88" s="174">
        <v>7</v>
      </c>
      <c r="J88" s="498"/>
      <c r="K88" s="498"/>
      <c r="L88" s="498"/>
      <c r="M88" s="498"/>
      <c r="N88" s="498"/>
      <c r="O88" s="441"/>
      <c r="P88" s="442"/>
      <c r="Q88" s="442"/>
      <c r="R88" s="443"/>
      <c r="S88" s="101"/>
    </row>
    <row r="89" spans="1:19" ht="13.5" thickBot="1" x14ac:dyDescent="0.25">
      <c r="A89" s="488"/>
      <c r="B89" s="488"/>
      <c r="C89" s="488"/>
      <c r="D89" s="488"/>
      <c r="E89" s="488"/>
      <c r="F89" s="488"/>
      <c r="G89" s="488"/>
      <c r="I89" s="499" t="s">
        <v>235</v>
      </c>
      <c r="J89" s="500"/>
      <c r="K89" s="500"/>
      <c r="L89" s="500"/>
      <c r="M89" s="500"/>
      <c r="N89" s="500"/>
      <c r="O89" s="500"/>
      <c r="P89" s="500"/>
      <c r="Q89" s="500"/>
      <c r="R89" s="501"/>
      <c r="S89" s="96">
        <f>SUM(S82:S88)</f>
        <v>0</v>
      </c>
    </row>
    <row r="90" spans="1:19" ht="13.5" thickBot="1" x14ac:dyDescent="0.25">
      <c r="A90" s="488"/>
      <c r="B90" s="488"/>
      <c r="C90" s="488"/>
      <c r="D90" s="488"/>
      <c r="E90" s="488"/>
      <c r="F90" s="488"/>
      <c r="G90" s="488"/>
      <c r="H90" s="102"/>
      <c r="I90" s="102"/>
      <c r="J90" s="102"/>
      <c r="K90" s="102"/>
      <c r="L90" s="102"/>
      <c r="M90" s="102"/>
    </row>
    <row r="91" spans="1:19" x14ac:dyDescent="0.2">
      <c r="A91" s="102"/>
      <c r="B91" s="497" t="s">
        <v>236</v>
      </c>
      <c r="C91" s="497"/>
      <c r="D91" s="497"/>
      <c r="E91" s="502" t="s">
        <v>237</v>
      </c>
      <c r="F91" s="502"/>
      <c r="G91" s="502"/>
      <c r="H91" s="102"/>
      <c r="I91" s="102"/>
      <c r="J91" s="102"/>
      <c r="K91" s="102"/>
      <c r="L91" s="102"/>
      <c r="M91" s="102"/>
      <c r="N91" s="489" t="s">
        <v>21</v>
      </c>
      <c r="O91" s="490"/>
      <c r="P91" s="490"/>
      <c r="Q91" s="490"/>
      <c r="R91" s="493">
        <f>+M35+G45+S45+G54+S54+G60+S60+G69+S69+G78+S78+G84+S89</f>
        <v>0</v>
      </c>
      <c r="S91" s="494"/>
    </row>
    <row r="92" spans="1:19" ht="13.5" thickBot="1" x14ac:dyDescent="0.25">
      <c r="A92" s="102"/>
      <c r="B92" s="102"/>
      <c r="C92" s="102"/>
      <c r="D92" s="175"/>
      <c r="E92" s="102"/>
      <c r="F92" s="102"/>
      <c r="G92" s="102"/>
      <c r="H92" s="102"/>
      <c r="I92" s="102"/>
      <c r="J92" s="102"/>
      <c r="K92" s="102"/>
      <c r="L92" s="102"/>
      <c r="M92" s="102"/>
      <c r="N92" s="491"/>
      <c r="O92" s="492"/>
      <c r="P92" s="492"/>
      <c r="Q92" s="492"/>
      <c r="R92" s="495"/>
      <c r="S92" s="496"/>
    </row>
    <row r="93" spans="1:19" x14ac:dyDescent="0.2">
      <c r="A93" s="102"/>
      <c r="B93" s="212" t="s">
        <v>279</v>
      </c>
      <c r="C93" s="102"/>
      <c r="D93" s="175"/>
      <c r="E93" s="102"/>
      <c r="F93" s="102"/>
      <c r="G93" s="102"/>
      <c r="H93" s="102"/>
      <c r="I93" s="102"/>
      <c r="J93" s="102"/>
      <c r="K93" s="102"/>
      <c r="L93" s="102"/>
      <c r="M93" s="102"/>
      <c r="N93" s="102"/>
      <c r="O93" s="102"/>
      <c r="P93" s="102"/>
      <c r="Q93" s="102"/>
      <c r="R93" s="102"/>
      <c r="S93" s="102"/>
    </row>
    <row r="97" spans="5:5" x14ac:dyDescent="0.2">
      <c r="E97" s="176"/>
    </row>
  </sheetData>
  <sheetProtection algorithmName="SHA-512" hashValue="sWz3/ctMFBA3rpw+cHZRyob8Eh+qxiU56mhg4GxGFIMyd4jIiA7jOmheDuAVWrAulE6WgubHKzTe/xt7kV7vhA==" saltValue="1WpnHCm/V/qZRzMaAr6WlA==" spinCount="100000" sheet="1" objects="1" scenarios="1"/>
  <mergeCells count="197">
    <mergeCell ref="A1:S1"/>
    <mergeCell ref="A2:S2"/>
    <mergeCell ref="A3:N3"/>
    <mergeCell ref="O3:P3"/>
    <mergeCell ref="Q3:R3"/>
    <mergeCell ref="A5:C5"/>
    <mergeCell ref="D5:G5"/>
    <mergeCell ref="J5:M5"/>
    <mergeCell ref="N5:R5"/>
    <mergeCell ref="A11:C11"/>
    <mergeCell ref="D11:G11"/>
    <mergeCell ref="J11:M11"/>
    <mergeCell ref="N11:R11"/>
    <mergeCell ref="A13:S13"/>
    <mergeCell ref="A16:E16"/>
    <mergeCell ref="G16:K16"/>
    <mergeCell ref="A7:C7"/>
    <mergeCell ref="D7:G7"/>
    <mergeCell ref="J7:M7"/>
    <mergeCell ref="N7:R7"/>
    <mergeCell ref="A9:C9"/>
    <mergeCell ref="D9:G9"/>
    <mergeCell ref="J9:M9"/>
    <mergeCell ref="N9:R9"/>
    <mergeCell ref="J18:J19"/>
    <mergeCell ref="K18:M18"/>
    <mergeCell ref="N18:S18"/>
    <mergeCell ref="A28:J28"/>
    <mergeCell ref="A29:J29"/>
    <mergeCell ref="A30:J30"/>
    <mergeCell ref="A18:A19"/>
    <mergeCell ref="B18:B19"/>
    <mergeCell ref="C18:C19"/>
    <mergeCell ref="D18:G18"/>
    <mergeCell ref="H18:H19"/>
    <mergeCell ref="I18:I19"/>
    <mergeCell ref="B39:D39"/>
    <mergeCell ref="E39:F39"/>
    <mergeCell ref="J39:N39"/>
    <mergeCell ref="O39:R39"/>
    <mergeCell ref="B40:D40"/>
    <mergeCell ref="E40:F40"/>
    <mergeCell ref="J40:N40"/>
    <mergeCell ref="O40:R40"/>
    <mergeCell ref="G33:N33"/>
    <mergeCell ref="G34:L34"/>
    <mergeCell ref="M34:N34"/>
    <mergeCell ref="G35:L35"/>
    <mergeCell ref="M35:N35"/>
    <mergeCell ref="A38:G38"/>
    <mergeCell ref="I38:S38"/>
    <mergeCell ref="B43:D43"/>
    <mergeCell ref="E43:F43"/>
    <mergeCell ref="J43:N43"/>
    <mergeCell ref="O43:R43"/>
    <mergeCell ref="B44:D44"/>
    <mergeCell ref="E44:F44"/>
    <mergeCell ref="J44:N44"/>
    <mergeCell ref="O44:R44"/>
    <mergeCell ref="B41:D41"/>
    <mergeCell ref="E41:F41"/>
    <mergeCell ref="J41:N41"/>
    <mergeCell ref="O41:R41"/>
    <mergeCell ref="B42:D42"/>
    <mergeCell ref="E42:F42"/>
    <mergeCell ref="J42:N42"/>
    <mergeCell ref="O42:R42"/>
    <mergeCell ref="B49:D49"/>
    <mergeCell ref="E49:F49"/>
    <mergeCell ref="J49:N49"/>
    <mergeCell ref="O49:R49"/>
    <mergeCell ref="B50:D50"/>
    <mergeCell ref="E50:F50"/>
    <mergeCell ref="J50:N50"/>
    <mergeCell ref="O50:R50"/>
    <mergeCell ref="A45:F45"/>
    <mergeCell ref="I45:R45"/>
    <mergeCell ref="A47:G47"/>
    <mergeCell ref="I47:S47"/>
    <mergeCell ref="B48:D48"/>
    <mergeCell ref="E48:F48"/>
    <mergeCell ref="J48:N48"/>
    <mergeCell ref="O48:R48"/>
    <mergeCell ref="B53:D53"/>
    <mergeCell ref="E53:F53"/>
    <mergeCell ref="J53:N53"/>
    <mergeCell ref="O53:R53"/>
    <mergeCell ref="A54:F54"/>
    <mergeCell ref="I54:R54"/>
    <mergeCell ref="B51:D51"/>
    <mergeCell ref="E51:F51"/>
    <mergeCell ref="J51:N51"/>
    <mergeCell ref="O51:R51"/>
    <mergeCell ref="B52:D52"/>
    <mergeCell ref="E52:F52"/>
    <mergeCell ref="J52:N52"/>
    <mergeCell ref="O52:R52"/>
    <mergeCell ref="B58:D58"/>
    <mergeCell ref="E58:F58"/>
    <mergeCell ref="J58:N58"/>
    <mergeCell ref="O58:R58"/>
    <mergeCell ref="B59:D59"/>
    <mergeCell ref="E59:F59"/>
    <mergeCell ref="J59:N59"/>
    <mergeCell ref="O59:R59"/>
    <mergeCell ref="A56:G56"/>
    <mergeCell ref="I56:S56"/>
    <mergeCell ref="B57:D57"/>
    <mergeCell ref="E57:F57"/>
    <mergeCell ref="J57:N57"/>
    <mergeCell ref="O57:R57"/>
    <mergeCell ref="B64:D64"/>
    <mergeCell ref="E64:F64"/>
    <mergeCell ref="J64:N64"/>
    <mergeCell ref="O64:R64"/>
    <mergeCell ref="B65:D65"/>
    <mergeCell ref="E65:F65"/>
    <mergeCell ref="J65:N65"/>
    <mergeCell ref="O65:R65"/>
    <mergeCell ref="A60:F60"/>
    <mergeCell ref="I60:R60"/>
    <mergeCell ref="A62:G62"/>
    <mergeCell ref="I62:S62"/>
    <mergeCell ref="B63:D63"/>
    <mergeCell ref="E63:F63"/>
    <mergeCell ref="J63:N63"/>
    <mergeCell ref="O63:R63"/>
    <mergeCell ref="B68:D68"/>
    <mergeCell ref="E68:F68"/>
    <mergeCell ref="J68:N68"/>
    <mergeCell ref="O68:R68"/>
    <mergeCell ref="A69:F69"/>
    <mergeCell ref="I69:R69"/>
    <mergeCell ref="B66:D66"/>
    <mergeCell ref="E66:F66"/>
    <mergeCell ref="J66:N66"/>
    <mergeCell ref="O66:R66"/>
    <mergeCell ref="B67:D67"/>
    <mergeCell ref="E67:F67"/>
    <mergeCell ref="J67:N67"/>
    <mergeCell ref="O67:R67"/>
    <mergeCell ref="B73:D73"/>
    <mergeCell ref="E73:F73"/>
    <mergeCell ref="J73:N73"/>
    <mergeCell ref="O73:R73"/>
    <mergeCell ref="B74:D74"/>
    <mergeCell ref="E74:F74"/>
    <mergeCell ref="J74:N74"/>
    <mergeCell ref="O74:R74"/>
    <mergeCell ref="A71:G71"/>
    <mergeCell ref="I71:S71"/>
    <mergeCell ref="B72:D72"/>
    <mergeCell ref="E72:F72"/>
    <mergeCell ref="J72:N72"/>
    <mergeCell ref="O72:R72"/>
    <mergeCell ref="B77:D77"/>
    <mergeCell ref="E77:F77"/>
    <mergeCell ref="J77:N77"/>
    <mergeCell ref="O77:R77"/>
    <mergeCell ref="A78:F78"/>
    <mergeCell ref="I78:R78"/>
    <mergeCell ref="B75:D75"/>
    <mergeCell ref="E75:F75"/>
    <mergeCell ref="J75:N75"/>
    <mergeCell ref="O75:R75"/>
    <mergeCell ref="B76:D76"/>
    <mergeCell ref="E76:F76"/>
    <mergeCell ref="J76:N76"/>
    <mergeCell ref="O76:R76"/>
    <mergeCell ref="B83:F83"/>
    <mergeCell ref="J83:N83"/>
    <mergeCell ref="O83:R83"/>
    <mergeCell ref="A84:F84"/>
    <mergeCell ref="J84:N84"/>
    <mergeCell ref="O84:R84"/>
    <mergeCell ref="A80:G80"/>
    <mergeCell ref="I80:S80"/>
    <mergeCell ref="B81:F81"/>
    <mergeCell ref="J81:N81"/>
    <mergeCell ref="O81:R81"/>
    <mergeCell ref="B82:F82"/>
    <mergeCell ref="J82:N82"/>
    <mergeCell ref="O82:R82"/>
    <mergeCell ref="B91:D91"/>
    <mergeCell ref="E91:G91"/>
    <mergeCell ref="N91:Q92"/>
    <mergeCell ref="R91:S92"/>
    <mergeCell ref="A85:G90"/>
    <mergeCell ref="J85:N85"/>
    <mergeCell ref="O85:R85"/>
    <mergeCell ref="J86:N86"/>
    <mergeCell ref="O86:R86"/>
    <mergeCell ref="J87:N87"/>
    <mergeCell ref="O87:R87"/>
    <mergeCell ref="J88:N88"/>
    <mergeCell ref="O88:R88"/>
    <mergeCell ref="I89:R89"/>
  </mergeCells>
  <dataValidations count="6">
    <dataValidation allowBlank="1" showInputMessage="1" showErrorMessage="1" errorTitle="Error" error="Seleccione el nivel educativo._x000a_Límite:_x000a_Pregrado[20 Horas]_x000a_Posgrado[30 Horas]" sqref="G64"/>
    <dataValidation allowBlank="1" showInputMessage="1" showErrorMessage="1" errorTitle="Error" error="Seleccione una opción del listado" sqref="J82:N82"/>
    <dataValidation allowBlank="1" showInputMessage="1" showErrorMessage="1" errorTitle="Error" error="Seleccione un Item de la lista" sqref="B82"/>
    <dataValidation type="decimal" allowBlank="1" showInputMessage="1" showErrorMessage="1" errorTitle="Error" error="Solo se permiten datos numericos." sqref="M20">
      <formula1>0</formula1>
      <formula2>100</formula2>
    </dataValidation>
    <dataValidation type="decimal" allowBlank="1" showInputMessage="1" showErrorMessage="1" errorTitle="Error" error="Solo se permiten datos numericos" sqref="K20:L20">
      <formula1>0</formula1>
      <formula2>100</formula2>
    </dataValidation>
    <dataValidation type="decimal" allowBlank="1" showInputMessage="1" showErrorMessage="1" errorTitle="Error" error="Solo se permiten datos númericos" sqref="J20:J27">
      <formula1>0</formula1>
      <formula2>100</formula2>
    </dataValidation>
  </dataValidations>
  <pageMargins left="0.3" right="0.25" top="0.75" bottom="0.25" header="0.3" footer="0.3"/>
  <pageSetup paperSize="14" scale="66" orientation="landscape" r:id="rId1"/>
  <rowBreaks count="1" manualBreakCount="1">
    <brk id="55" max="16383" man="1"/>
  </rowBreaks>
  <drawing r:id="rId2"/>
  <extLst>
    <ext xmlns:x14="http://schemas.microsoft.com/office/spreadsheetml/2009/9/main" uri="{CCE6A557-97BC-4b89-ADB6-D9C93CAAB3DF}">
      <x14:dataValidations xmlns:xm="http://schemas.microsoft.com/office/excel/2006/main" count="18">
        <x14:dataValidation type="list" allowBlank="1" showInputMessage="1" showErrorMessage="1" errorTitle="Error" error="Seleccione una opción de la lista">
          <x14:formula1>
            <xm:f>INFORMACION!$AF$2:$AF$3</xm:f>
          </x14:formula1>
          <xm:sqref>J40:N44</xm:sqref>
        </x14:dataValidation>
        <x14:dataValidation type="list" allowBlank="1" showInputMessage="1" showErrorMessage="1" errorTitle="Error" error="Seleccione una opción de la lista">
          <x14:formula1>
            <xm:f>INFORMACION!$AE$2:$AE$5</xm:f>
          </x14:formula1>
          <xm:sqref>B40:D44</xm:sqref>
        </x14:dataValidation>
        <x14:dataValidation type="list" allowBlank="1" showInputMessage="1" showErrorMessage="1" errorTitle="Error" error="Seleccione una opción del listado">
          <x14:formula1>
            <xm:f>INFORMACION!$AD$2:$AD$5</xm:f>
          </x14:formula1>
          <xm:sqref>J73:N77</xm:sqref>
        </x14:dataValidation>
        <x14:dataValidation type="list" allowBlank="1" showInputMessage="1" showErrorMessage="1" errorTitle="Error" error="Seleccione un Item de la lista">
          <x14:formula1>
            <xm:f>INFORMACION!$AC$2:$AC$8</xm:f>
          </x14:formula1>
          <xm:sqref>B73:D77</xm:sqref>
        </x14:dataValidation>
        <x14:dataValidation type="list" allowBlank="1" showInputMessage="1" showErrorMessage="1" errorTitle="Error" error="Seleccione una opción del listado">
          <x14:formula1>
            <xm:f>INFORMACION!$AB$2:$AB$12</xm:f>
          </x14:formula1>
          <xm:sqref>J58:N59</xm:sqref>
        </x14:dataValidation>
        <x14:dataValidation type="list" allowBlank="1" showInputMessage="1" showErrorMessage="1" errorTitle="Error" error="Seleccione un Item de la lista">
          <x14:formula1>
            <xm:f>INFORMACION!$Z$2:$Z$9</xm:f>
          </x14:formula1>
          <xm:sqref>B58:D59</xm:sqref>
        </x14:dataValidation>
        <x14:dataValidation type="list" allowBlank="1" showInputMessage="1" showErrorMessage="1" errorTitle="Error" error="Seleccione una opción del listado">
          <x14:formula1>
            <xm:f>INFORMACION!$Y$2:$Y$4</xm:f>
          </x14:formula1>
          <xm:sqref>J64:N68</xm:sqref>
        </x14:dataValidation>
        <x14:dataValidation type="list" allowBlank="1" showInputMessage="1" showErrorMessage="1" errorTitle="Error" error="Seleccione un Item de la lista">
          <x14:formula1>
            <xm:f>INFORMACION!$A$2:$A$3</xm:f>
          </x14:formula1>
          <xm:sqref>B64:D68</xm:sqref>
        </x14:dataValidation>
        <x14:dataValidation type="list" allowBlank="1" showInputMessage="1" showErrorMessage="1" errorTitle="Error" error="Seleccione una opción del listado">
          <x14:formula1>
            <xm:f>INFORMACION!$X$2:$X$5</xm:f>
          </x14:formula1>
          <xm:sqref>J49:N53</xm:sqref>
        </x14:dataValidation>
        <x14:dataValidation type="list" allowBlank="1" showInputMessage="1" showErrorMessage="1" errorTitle="Error" error="Seleccione un Item de la lista">
          <x14:formula1>
            <xm:f>INFORMACION!$W$2:$W$14</xm:f>
          </x14:formula1>
          <xm:sqref>B49:D53</xm:sqref>
        </x14:dataValidation>
        <x14:dataValidation type="list" allowBlank="1" showInputMessage="1" showErrorMessage="1" errorTitle="Error" error="Seleccione una opción del listado">
          <x14:formula1>
            <xm:f>INFORMACION!$T$2:$T$4</xm:f>
          </x14:formula1>
          <xm:sqref>E17 G16</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el tipo de vinculación del listado">
          <x14:formula1>
            <xm:f>INFORMACION!$F$3:$F$4</xm:f>
          </x14:formula1>
          <xm:sqref>D9:G9</xm:sqref>
        </x14:dataValidation>
        <x14:dataValidation type="list" showInputMessage="1" showErrorMessage="1" errorTitle="Error" error="Seleccione una opción de la lista desplegable">
          <x14:formula1>
            <xm:f>INFORMACION!$D$2:$D$7</xm:f>
          </x14:formula1>
          <xm:sqref>G20:G26</xm:sqref>
        </x14:dataValidation>
        <x14:dataValidation type="list" showInputMessage="1" showErrorMessage="1">
          <x14:formula1>
            <xm:f>INFORMACION!$C$2:$C$23</xm:f>
          </x14:formula1>
          <xm:sqref>I20:I27</xm:sqref>
        </x14:dataValidation>
        <x14:dataValidation type="list" showInputMessage="1" showErrorMessage="1">
          <x14:formula1>
            <xm:f>INFORMACION!$B$2:$B$3</xm:f>
          </x14:formula1>
          <xm:sqref>C20:C26</xm:sqref>
        </x14:dataValidation>
        <x14:dataValidation type="list" showInputMessage="1" showErrorMessage="1" errorTitle="Error" error="Seleccione un valor de la lista desplegable">
          <x14:formula1>
            <xm:f>INFORMACION!$A$2:$A$3</xm:f>
          </x14:formula1>
          <xm:sqref>B20:B26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97"/>
  <sheetViews>
    <sheetView zoomScale="90" zoomScaleNormal="90" workbookViewId="0">
      <selection activeCell="J82" sqref="J82:S88"/>
    </sheetView>
  </sheetViews>
  <sheetFormatPr baseColWidth="10" defaultColWidth="11.42578125" defaultRowHeight="12.75" x14ac:dyDescent="0.2"/>
  <cols>
    <col min="1" max="1" width="3.7109375" style="91" bestFit="1" customWidth="1"/>
    <col min="2" max="2" width="10" style="91" customWidth="1"/>
    <col min="3" max="3" width="9.5703125" style="91" customWidth="1"/>
    <col min="4" max="4" width="10.5703125" style="166" customWidth="1"/>
    <col min="5" max="5" width="54" style="91" customWidth="1"/>
    <col min="6" max="6" width="3.7109375" style="91" customWidth="1"/>
    <col min="7" max="7" width="26.28515625" style="91" customWidth="1"/>
    <col min="8" max="9" width="3.7109375" style="91" customWidth="1"/>
    <col min="10" max="10" width="5.5703125" style="91" bestFit="1" customWidth="1"/>
    <col min="11" max="11" width="6" style="91" bestFit="1" customWidth="1"/>
    <col min="12" max="13" width="6" style="91" customWidth="1"/>
    <col min="14" max="18" width="9.28515625" style="91" customWidth="1"/>
    <col min="19" max="19" width="10" style="91" customWidth="1"/>
    <col min="20" max="16384" width="11.42578125" style="91"/>
  </cols>
  <sheetData>
    <row r="1" spans="1:19" x14ac:dyDescent="0.2">
      <c r="A1" s="408" t="s">
        <v>24</v>
      </c>
      <c r="B1" s="409"/>
      <c r="C1" s="409"/>
      <c r="D1" s="409"/>
      <c r="E1" s="409"/>
      <c r="F1" s="409"/>
      <c r="G1" s="409"/>
      <c r="H1" s="409"/>
      <c r="I1" s="409"/>
      <c r="J1" s="409"/>
      <c r="K1" s="409"/>
      <c r="L1" s="409"/>
      <c r="M1" s="409"/>
      <c r="N1" s="409"/>
      <c r="O1" s="409"/>
      <c r="P1" s="409"/>
      <c r="Q1" s="409"/>
      <c r="R1" s="409"/>
      <c r="S1" s="410"/>
    </row>
    <row r="2" spans="1:19" ht="13.5" thickBot="1" x14ac:dyDescent="0.25">
      <c r="A2" s="377" t="s">
        <v>278</v>
      </c>
      <c r="B2" s="378"/>
      <c r="C2" s="378"/>
      <c r="D2" s="378"/>
      <c r="E2" s="378"/>
      <c r="F2" s="378"/>
      <c r="G2" s="378"/>
      <c r="H2" s="378"/>
      <c r="I2" s="378"/>
      <c r="J2" s="378"/>
      <c r="K2" s="378"/>
      <c r="L2" s="378"/>
      <c r="M2" s="378"/>
      <c r="N2" s="378"/>
      <c r="O2" s="378"/>
      <c r="P2" s="378"/>
      <c r="Q2" s="378"/>
      <c r="R2" s="378"/>
      <c r="S2" s="411"/>
    </row>
    <row r="3" spans="1:19" ht="13.5" thickBot="1" x14ac:dyDescent="0.25">
      <c r="A3" s="377" t="s">
        <v>153</v>
      </c>
      <c r="B3" s="378"/>
      <c r="C3" s="378"/>
      <c r="D3" s="378"/>
      <c r="E3" s="378"/>
      <c r="F3" s="378"/>
      <c r="G3" s="378"/>
      <c r="H3" s="378"/>
      <c r="I3" s="378"/>
      <c r="J3" s="378"/>
      <c r="K3" s="378"/>
      <c r="L3" s="378"/>
      <c r="M3" s="378"/>
      <c r="N3" s="378"/>
      <c r="O3" s="378" t="s">
        <v>0</v>
      </c>
      <c r="P3" s="411"/>
      <c r="Q3" s="434">
        <f>'RESUMEN-DPTO'!AK8</f>
        <v>0</v>
      </c>
      <c r="R3" s="435"/>
      <c r="S3" s="80"/>
    </row>
    <row r="4" spans="1:19" ht="13.5" thickBot="1" x14ac:dyDescent="0.25">
      <c r="A4" s="115"/>
      <c r="B4" s="103"/>
      <c r="C4" s="103"/>
      <c r="D4" s="116"/>
      <c r="E4" s="103"/>
      <c r="F4" s="103"/>
      <c r="G4" s="103"/>
      <c r="H4" s="103"/>
      <c r="I4" s="103"/>
      <c r="J4" s="103"/>
      <c r="K4" s="103"/>
      <c r="L4" s="103"/>
      <c r="M4" s="103"/>
      <c r="N4" s="103"/>
      <c r="O4" s="103"/>
      <c r="P4" s="103"/>
      <c r="Q4" s="103"/>
      <c r="R4" s="103"/>
      <c r="S4" s="80"/>
    </row>
    <row r="5" spans="1:19" ht="13.5" thickBot="1" x14ac:dyDescent="0.25">
      <c r="A5" s="377" t="s">
        <v>56</v>
      </c>
      <c r="B5" s="378"/>
      <c r="C5" s="378"/>
      <c r="D5" s="379">
        <f>'RESUMEN-DPTO'!D8:O8</f>
        <v>0</v>
      </c>
      <c r="E5" s="380"/>
      <c r="F5" s="380"/>
      <c r="G5" s="381"/>
      <c r="H5" s="103"/>
      <c r="I5" s="103"/>
      <c r="J5" s="386" t="s">
        <v>28</v>
      </c>
      <c r="K5" s="386"/>
      <c r="L5" s="386"/>
      <c r="M5" s="386"/>
      <c r="N5" s="379">
        <f>'RESUMEN-DPTO'!T8</f>
        <v>0</v>
      </c>
      <c r="O5" s="387"/>
      <c r="P5" s="387"/>
      <c r="Q5" s="387"/>
      <c r="R5" s="388"/>
      <c r="S5" s="80"/>
    </row>
    <row r="6" spans="1:19" ht="3" customHeight="1" thickBot="1" x14ac:dyDescent="0.25">
      <c r="A6" s="117"/>
      <c r="B6" s="118"/>
      <c r="C6" s="118"/>
      <c r="D6" s="116"/>
      <c r="E6" s="103"/>
      <c r="F6" s="103"/>
      <c r="G6" s="103"/>
      <c r="H6" s="103"/>
      <c r="I6" s="103"/>
      <c r="J6" s="203"/>
      <c r="K6" s="203"/>
      <c r="L6" s="203"/>
      <c r="M6" s="203"/>
      <c r="N6" s="103"/>
      <c r="O6" s="103"/>
      <c r="P6" s="103"/>
      <c r="Q6" s="103"/>
      <c r="R6" s="103"/>
      <c r="S6" s="80"/>
    </row>
    <row r="7" spans="1:19" ht="13.5" thickBot="1" x14ac:dyDescent="0.25">
      <c r="A7" s="377" t="s">
        <v>138</v>
      </c>
      <c r="B7" s="378"/>
      <c r="C7" s="378"/>
      <c r="D7" s="382"/>
      <c r="E7" s="383"/>
      <c r="F7" s="383"/>
      <c r="G7" s="384"/>
      <c r="H7" s="103"/>
      <c r="I7" s="103"/>
      <c r="J7" s="386" t="s">
        <v>55</v>
      </c>
      <c r="K7" s="386"/>
      <c r="L7" s="386"/>
      <c r="M7" s="386"/>
      <c r="N7" s="389"/>
      <c r="O7" s="390"/>
      <c r="P7" s="390"/>
      <c r="Q7" s="390"/>
      <c r="R7" s="391"/>
      <c r="S7" s="80"/>
    </row>
    <row r="8" spans="1:19" ht="2.25" customHeight="1" thickBot="1" x14ac:dyDescent="0.25">
      <c r="A8" s="117"/>
      <c r="B8" s="118"/>
      <c r="C8" s="118"/>
      <c r="D8" s="116"/>
      <c r="E8" s="103"/>
      <c r="F8" s="103"/>
      <c r="G8" s="103"/>
      <c r="H8" s="103"/>
      <c r="I8" s="103"/>
      <c r="J8" s="203"/>
      <c r="K8" s="203"/>
      <c r="L8" s="203"/>
      <c r="M8" s="203"/>
      <c r="N8" s="103"/>
      <c r="O8" s="103"/>
      <c r="P8" s="103"/>
      <c r="Q8" s="103"/>
      <c r="R8" s="103"/>
      <c r="S8" s="80"/>
    </row>
    <row r="9" spans="1:19" ht="13.5" thickBot="1" x14ac:dyDescent="0.25">
      <c r="A9" s="377" t="s">
        <v>42</v>
      </c>
      <c r="B9" s="378"/>
      <c r="C9" s="378"/>
      <c r="D9" s="385"/>
      <c r="E9" s="383"/>
      <c r="F9" s="383"/>
      <c r="G9" s="384"/>
      <c r="H9" s="103"/>
      <c r="I9" s="103"/>
      <c r="J9" s="386" t="s">
        <v>106</v>
      </c>
      <c r="K9" s="386"/>
      <c r="L9" s="386"/>
      <c r="M9" s="386"/>
      <c r="N9" s="392"/>
      <c r="O9" s="390"/>
      <c r="P9" s="390"/>
      <c r="Q9" s="390"/>
      <c r="R9" s="391"/>
      <c r="S9" s="80"/>
    </row>
    <row r="10" spans="1:19" ht="2.25" customHeight="1" thickBot="1" x14ac:dyDescent="0.25">
      <c r="A10" s="117"/>
      <c r="B10" s="118"/>
      <c r="C10" s="118"/>
      <c r="D10" s="116"/>
      <c r="E10" s="103"/>
      <c r="F10" s="103"/>
      <c r="G10" s="103"/>
      <c r="H10" s="103"/>
      <c r="I10" s="103"/>
      <c r="J10" s="118"/>
      <c r="K10" s="118"/>
      <c r="L10" s="118"/>
      <c r="M10" s="118"/>
      <c r="N10" s="103"/>
      <c r="O10" s="103"/>
      <c r="P10" s="103"/>
      <c r="Q10" s="103"/>
      <c r="R10" s="103"/>
      <c r="S10" s="80"/>
    </row>
    <row r="11" spans="1:19" ht="13.5" thickBot="1" x14ac:dyDescent="0.25">
      <c r="A11" s="377" t="s">
        <v>139</v>
      </c>
      <c r="B11" s="378"/>
      <c r="C11" s="378"/>
      <c r="D11" s="385"/>
      <c r="E11" s="383"/>
      <c r="F11" s="383"/>
      <c r="G11" s="384"/>
      <c r="H11" s="103"/>
      <c r="I11" s="103"/>
      <c r="J11" s="386" t="s">
        <v>109</v>
      </c>
      <c r="K11" s="386"/>
      <c r="L11" s="386"/>
      <c r="M11" s="386"/>
      <c r="N11" s="393"/>
      <c r="O11" s="394"/>
      <c r="P11" s="394"/>
      <c r="Q11" s="394"/>
      <c r="R11" s="395"/>
      <c r="S11" s="80"/>
    </row>
    <row r="12" spans="1:19" ht="6.75" customHeight="1" thickBot="1" x14ac:dyDescent="0.25">
      <c r="A12" s="120"/>
      <c r="B12" s="104"/>
      <c r="C12" s="104"/>
      <c r="D12" s="121"/>
      <c r="E12" s="104"/>
      <c r="F12" s="104"/>
      <c r="G12" s="104"/>
      <c r="H12" s="104"/>
      <c r="I12" s="104"/>
      <c r="J12" s="104"/>
      <c r="K12" s="104"/>
      <c r="L12" s="104"/>
      <c r="M12" s="104"/>
      <c r="N12" s="104"/>
      <c r="O12" s="104"/>
      <c r="P12" s="104"/>
      <c r="Q12" s="104"/>
      <c r="R12" s="104"/>
      <c r="S12" s="81"/>
    </row>
    <row r="13" spans="1:19" ht="13.5" thickBot="1" x14ac:dyDescent="0.25">
      <c r="A13" s="405" t="s">
        <v>26</v>
      </c>
      <c r="B13" s="406"/>
      <c r="C13" s="406"/>
      <c r="D13" s="406"/>
      <c r="E13" s="406"/>
      <c r="F13" s="406"/>
      <c r="G13" s="406"/>
      <c r="H13" s="406"/>
      <c r="I13" s="406"/>
      <c r="J13" s="406"/>
      <c r="K13" s="406"/>
      <c r="L13" s="406"/>
      <c r="M13" s="406"/>
      <c r="N13" s="406"/>
      <c r="O13" s="406"/>
      <c r="P13" s="406"/>
      <c r="Q13" s="406"/>
      <c r="R13" s="406"/>
      <c r="S13" s="407"/>
    </row>
    <row r="14" spans="1:19" ht="4.5" customHeight="1" thickBot="1" x14ac:dyDescent="0.25">
      <c r="A14" s="122"/>
      <c r="B14" s="105"/>
      <c r="C14" s="105"/>
      <c r="D14" s="105"/>
      <c r="E14" s="105"/>
      <c r="F14" s="105"/>
      <c r="G14" s="105"/>
      <c r="H14" s="105"/>
      <c r="I14" s="105"/>
      <c r="J14" s="105"/>
      <c r="K14" s="105"/>
      <c r="L14" s="105"/>
      <c r="M14" s="105"/>
      <c r="N14" s="105"/>
      <c r="O14" s="105"/>
      <c r="P14" s="105"/>
      <c r="Q14" s="105"/>
      <c r="R14" s="105"/>
      <c r="S14" s="82"/>
    </row>
    <row r="15" spans="1:19" s="124" customFormat="1" ht="3" customHeight="1" thickBot="1" x14ac:dyDescent="0.25">
      <c r="A15" s="208"/>
      <c r="B15" s="209"/>
      <c r="C15" s="209"/>
      <c r="D15" s="209"/>
      <c r="E15" s="209"/>
      <c r="F15" s="209"/>
      <c r="G15" s="209"/>
      <c r="H15" s="209"/>
      <c r="I15" s="209"/>
      <c r="J15" s="209"/>
      <c r="K15" s="209"/>
      <c r="L15" s="209"/>
      <c r="M15" s="209"/>
      <c r="N15" s="209"/>
      <c r="O15" s="209"/>
      <c r="P15" s="209"/>
      <c r="Q15" s="209"/>
      <c r="R15" s="209"/>
      <c r="S15" s="83"/>
    </row>
    <row r="16" spans="1:19" s="124" customFormat="1" ht="13.5" thickBot="1" x14ac:dyDescent="0.25">
      <c r="A16" s="429" t="s">
        <v>273</v>
      </c>
      <c r="B16" s="430"/>
      <c r="C16" s="430"/>
      <c r="D16" s="430"/>
      <c r="E16" s="430"/>
      <c r="F16" s="100"/>
      <c r="G16" s="431" t="s">
        <v>145</v>
      </c>
      <c r="H16" s="432"/>
      <c r="I16" s="432"/>
      <c r="J16" s="432"/>
      <c r="K16" s="433"/>
      <c r="L16" s="209"/>
      <c r="M16" s="209"/>
      <c r="N16" s="209"/>
      <c r="O16" s="209"/>
      <c r="P16" s="209"/>
      <c r="Q16" s="209"/>
      <c r="R16" s="209"/>
      <c r="S16" s="83"/>
    </row>
    <row r="17" spans="1:19" s="124" customFormat="1" ht="3" customHeight="1" thickBot="1" x14ac:dyDescent="0.25">
      <c r="A17" s="208"/>
      <c r="B17" s="209"/>
      <c r="C17" s="209"/>
      <c r="D17" s="209"/>
      <c r="E17" s="209"/>
      <c r="F17" s="209"/>
      <c r="G17" s="209"/>
      <c r="H17" s="209"/>
      <c r="I17" s="209"/>
      <c r="J17" s="209"/>
      <c r="K17" s="209"/>
      <c r="L17" s="209"/>
      <c r="M17" s="209"/>
      <c r="N17" s="209"/>
      <c r="O17" s="209"/>
      <c r="P17" s="209"/>
      <c r="Q17" s="209"/>
      <c r="R17" s="209"/>
      <c r="S17" s="83"/>
    </row>
    <row r="18" spans="1:19" x14ac:dyDescent="0.2">
      <c r="A18" s="376" t="s">
        <v>25</v>
      </c>
      <c r="B18" s="413" t="s">
        <v>264</v>
      </c>
      <c r="C18" s="415" t="s">
        <v>265</v>
      </c>
      <c r="D18" s="423" t="s">
        <v>143</v>
      </c>
      <c r="E18" s="424"/>
      <c r="F18" s="424"/>
      <c r="G18" s="425"/>
      <c r="H18" s="417" t="s">
        <v>260</v>
      </c>
      <c r="I18" s="419" t="s">
        <v>261</v>
      </c>
      <c r="J18" s="421" t="s">
        <v>262</v>
      </c>
      <c r="K18" s="376" t="s">
        <v>263</v>
      </c>
      <c r="L18" s="374"/>
      <c r="M18" s="375"/>
      <c r="N18" s="373" t="s">
        <v>123</v>
      </c>
      <c r="O18" s="374"/>
      <c r="P18" s="374"/>
      <c r="Q18" s="374"/>
      <c r="R18" s="374"/>
      <c r="S18" s="375"/>
    </row>
    <row r="19" spans="1:19" ht="63.75" customHeight="1" thickBot="1" x14ac:dyDescent="0.25">
      <c r="A19" s="412"/>
      <c r="B19" s="414"/>
      <c r="C19" s="416"/>
      <c r="D19" s="44" t="s">
        <v>266</v>
      </c>
      <c r="E19" s="42" t="s">
        <v>257</v>
      </c>
      <c r="F19" s="207" t="s">
        <v>258</v>
      </c>
      <c r="G19" s="78" t="s">
        <v>259</v>
      </c>
      <c r="H19" s="418"/>
      <c r="I19" s="420"/>
      <c r="J19" s="422"/>
      <c r="K19" s="206" t="s">
        <v>142</v>
      </c>
      <c r="L19" s="207" t="s">
        <v>140</v>
      </c>
      <c r="M19" s="84" t="s">
        <v>141</v>
      </c>
      <c r="N19" s="126" t="s">
        <v>134</v>
      </c>
      <c r="O19" s="205" t="s">
        <v>135</v>
      </c>
      <c r="P19" s="207" t="s">
        <v>125</v>
      </c>
      <c r="Q19" s="207" t="s">
        <v>136</v>
      </c>
      <c r="R19" s="207" t="s">
        <v>124</v>
      </c>
      <c r="S19" s="84" t="s">
        <v>137</v>
      </c>
    </row>
    <row r="20" spans="1:19" x14ac:dyDescent="0.2">
      <c r="A20" s="128">
        <v>1</v>
      </c>
      <c r="B20" s="129"/>
      <c r="C20" s="129"/>
      <c r="D20" s="130"/>
      <c r="E20" s="131"/>
      <c r="F20" s="131"/>
      <c r="G20" s="107"/>
      <c r="H20" s="132"/>
      <c r="I20" s="129"/>
      <c r="J20" s="133"/>
      <c r="K20" s="132"/>
      <c r="L20" s="129"/>
      <c r="M20" s="133"/>
      <c r="N20" s="134">
        <f>IFERROR((K20+L20+M20),0)</f>
        <v>0</v>
      </c>
      <c r="O20" s="135">
        <f>IFERROR((N20*I20)*(J20/100),0)</f>
        <v>0</v>
      </c>
      <c r="P20" s="135">
        <f>IFERROR(((IF(I20&gt;=16,15,((I20*15)/16))*J20)/100)/H20,0)</f>
        <v>0</v>
      </c>
      <c r="Q20" s="135">
        <f>IFERROR(((IF(I20&gt;=16,30,((I20*30)/16))*J20)/100)/H20,0)</f>
        <v>0</v>
      </c>
      <c r="R20" s="136">
        <f>IFERROR(IF(B20="Pregrado",((IF(I20&gt;=16,VLOOKUP('P4'!G20,INFORMACION!$D:$E,2,FALSE)*N20,((VLOOKUP('P4'!G20,INFORMACION!$D:$E,2,FALSE)*N20)*I20)/16)))*(J20/100),((IF(I20&gt;=16,(VLOOKUP('P4'!G20,INFORMACION!$D:$E,2,FALSE)+10)*N20,(((VLOOKUP('P4'!G20,INFORMACION!$D:$E,2,FALSE)+10)*N20)*I20)/16)))*(J20/100)),0)</f>
        <v>0</v>
      </c>
      <c r="S20" s="85">
        <f>IFERROR(O20+P20+Q20+R20,0)</f>
        <v>0</v>
      </c>
    </row>
    <row r="21" spans="1:19" x14ac:dyDescent="0.2">
      <c r="A21" s="137">
        <v>2</v>
      </c>
      <c r="B21" s="138"/>
      <c r="C21" s="138"/>
      <c r="D21" s="139"/>
      <c r="E21" s="140"/>
      <c r="F21" s="138"/>
      <c r="G21" s="108"/>
      <c r="H21" s="141"/>
      <c r="I21" s="138"/>
      <c r="J21" s="142"/>
      <c r="K21" s="141"/>
      <c r="L21" s="138"/>
      <c r="M21" s="142"/>
      <c r="N21" s="143">
        <f t="shared" ref="N21:N26" si="0">IFERROR((K21+L21+M21),0)</f>
        <v>0</v>
      </c>
      <c r="O21" s="144">
        <f t="shared" ref="O21:O26" si="1">IFERROR((N21*I21)*(J21/100),0)</f>
        <v>0</v>
      </c>
      <c r="P21" s="144">
        <f t="shared" ref="P21:P26" si="2">IFERROR(((IF(I21&gt;=16,15,((I21*15)/16))*J21)/100)/H21,0)</f>
        <v>0</v>
      </c>
      <c r="Q21" s="144">
        <f t="shared" ref="Q21:Q26" si="3">IFERROR(((IF(I21&gt;=16,30,((I21*30)/16))*J21)/100)/H21,0)</f>
        <v>0</v>
      </c>
      <c r="R21" s="145">
        <f>IFERROR(IF(B21="Pregrado",((IF(I21&gt;=16,VLOOKUP('P4'!G21,INFORMACION!$D:$E,2,FALSE)*N21,((VLOOKUP('P4'!G21,INFORMACION!$D:$E,2,FALSE)*N21)*I21)/16)))*(J21/100),((IF(I21&gt;=16,(VLOOKUP('P4'!G21,INFORMACION!$D:$E,2,FALSE)+10)*N21,(((VLOOKUP('P4'!G21,INFORMACION!$D:$E,2,FALSE)+10)*N21)*I21)/16)))*(J21/100)),0)</f>
        <v>0</v>
      </c>
      <c r="S21" s="86">
        <f t="shared" ref="S21:S26" si="4">IFERROR(O21+P21+Q21+R21,0)</f>
        <v>0</v>
      </c>
    </row>
    <row r="22" spans="1:19" x14ac:dyDescent="0.2">
      <c r="A22" s="137">
        <v>3</v>
      </c>
      <c r="B22" s="138"/>
      <c r="C22" s="138"/>
      <c r="D22" s="139"/>
      <c r="E22" s="140"/>
      <c r="F22" s="138"/>
      <c r="G22" s="108"/>
      <c r="H22" s="141"/>
      <c r="I22" s="138"/>
      <c r="J22" s="142"/>
      <c r="K22" s="141"/>
      <c r="L22" s="138"/>
      <c r="M22" s="142"/>
      <c r="N22" s="143">
        <f t="shared" si="0"/>
        <v>0</v>
      </c>
      <c r="O22" s="144">
        <f t="shared" si="1"/>
        <v>0</v>
      </c>
      <c r="P22" s="144">
        <f t="shared" si="2"/>
        <v>0</v>
      </c>
      <c r="Q22" s="144">
        <f t="shared" si="3"/>
        <v>0</v>
      </c>
      <c r="R22" s="145">
        <f>IFERROR(IF(B22="Pregrado",((IF(I22&gt;=16,VLOOKUP('P4'!G22,INFORMACION!$D:$E,2,FALSE)*N22,((VLOOKUP('P4'!G22,INFORMACION!$D:$E,2,FALSE)*N22)*I22)/16)))*(J22/100),((IF(I22&gt;=16,(VLOOKUP('P4'!G22,INFORMACION!$D:$E,2,FALSE)+10)*N22,(((VLOOKUP('P4'!G22,INFORMACION!$D:$E,2,FALSE)+10)*N22)*I22)/16)))*(J22/100)),0)</f>
        <v>0</v>
      </c>
      <c r="S22" s="86">
        <f t="shared" si="4"/>
        <v>0</v>
      </c>
    </row>
    <row r="23" spans="1:19" x14ac:dyDescent="0.2">
      <c r="A23" s="137">
        <v>4</v>
      </c>
      <c r="B23" s="138"/>
      <c r="C23" s="138"/>
      <c r="D23" s="139"/>
      <c r="E23" s="140"/>
      <c r="F23" s="138"/>
      <c r="G23" s="108"/>
      <c r="H23" s="141"/>
      <c r="I23" s="138"/>
      <c r="J23" s="142"/>
      <c r="K23" s="141"/>
      <c r="L23" s="138"/>
      <c r="M23" s="142"/>
      <c r="N23" s="143">
        <f t="shared" si="0"/>
        <v>0</v>
      </c>
      <c r="O23" s="144">
        <f t="shared" si="1"/>
        <v>0</v>
      </c>
      <c r="P23" s="144">
        <f t="shared" si="2"/>
        <v>0</v>
      </c>
      <c r="Q23" s="144">
        <f t="shared" si="3"/>
        <v>0</v>
      </c>
      <c r="R23" s="145">
        <f>IFERROR(IF(B23="Pregrado",((IF(I23&gt;=16,VLOOKUP('P4'!G23,INFORMACION!$D:$E,2,FALSE)*N23,((VLOOKUP('P4'!G23,INFORMACION!$D:$E,2,FALSE)*N23)*I23)/16)))*(J23/100),((IF(I23&gt;=16,(VLOOKUP('P4'!G23,INFORMACION!$D:$E,2,FALSE)+10)*N23,(((VLOOKUP('P4'!G23,INFORMACION!$D:$E,2,FALSE)+10)*N23)*I23)/16)))*(J23/100)),0)</f>
        <v>0</v>
      </c>
      <c r="S23" s="86">
        <f t="shared" si="4"/>
        <v>0</v>
      </c>
    </row>
    <row r="24" spans="1:19" x14ac:dyDescent="0.2">
      <c r="A24" s="137">
        <v>5</v>
      </c>
      <c r="B24" s="138"/>
      <c r="C24" s="138"/>
      <c r="D24" s="139"/>
      <c r="E24" s="140"/>
      <c r="F24" s="138"/>
      <c r="G24" s="108"/>
      <c r="H24" s="141"/>
      <c r="I24" s="138"/>
      <c r="J24" s="142"/>
      <c r="K24" s="141"/>
      <c r="L24" s="138"/>
      <c r="M24" s="142"/>
      <c r="N24" s="143">
        <f t="shared" si="0"/>
        <v>0</v>
      </c>
      <c r="O24" s="144">
        <f t="shared" si="1"/>
        <v>0</v>
      </c>
      <c r="P24" s="144">
        <f t="shared" si="2"/>
        <v>0</v>
      </c>
      <c r="Q24" s="144">
        <f t="shared" si="3"/>
        <v>0</v>
      </c>
      <c r="R24" s="145">
        <f>IFERROR(IF(B24="Pregrado",((IF(I24&gt;=16,VLOOKUP('P4'!G24,INFORMACION!$D:$E,2,FALSE)*N24,((VLOOKUP('P4'!G24,INFORMACION!$D:$E,2,FALSE)*N24)*I24)/16)))*(J24/100),((IF(I24&gt;=16,(VLOOKUP('P4'!G24,INFORMACION!$D:$E,2,FALSE)+10)*N24,(((VLOOKUP('P4'!G24,INFORMACION!$D:$E,2,FALSE)+10)*N24)*I24)/16)))*(J24/100)),0)</f>
        <v>0</v>
      </c>
      <c r="S24" s="86">
        <f t="shared" si="4"/>
        <v>0</v>
      </c>
    </row>
    <row r="25" spans="1:19" x14ac:dyDescent="0.2">
      <c r="A25" s="137">
        <v>6</v>
      </c>
      <c r="B25" s="138"/>
      <c r="C25" s="138"/>
      <c r="D25" s="139"/>
      <c r="E25" s="138"/>
      <c r="F25" s="138"/>
      <c r="G25" s="108"/>
      <c r="H25" s="141"/>
      <c r="I25" s="138"/>
      <c r="J25" s="142"/>
      <c r="K25" s="141"/>
      <c r="L25" s="138"/>
      <c r="M25" s="142"/>
      <c r="N25" s="143">
        <f t="shared" si="0"/>
        <v>0</v>
      </c>
      <c r="O25" s="144">
        <f t="shared" si="1"/>
        <v>0</v>
      </c>
      <c r="P25" s="144">
        <f t="shared" si="2"/>
        <v>0</v>
      </c>
      <c r="Q25" s="144">
        <f t="shared" si="3"/>
        <v>0</v>
      </c>
      <c r="R25" s="145">
        <f>IFERROR(IF(B25="Pregrado",((IF(I25&gt;=16,VLOOKUP('P4'!G25,INFORMACION!$D:$E,2,FALSE)*N25,((VLOOKUP('P4'!G25,INFORMACION!$D:$E,2,FALSE)*N25)*I25)/16)))*(J25/100),((IF(I25&gt;=16,(VLOOKUP('P4'!G25,INFORMACION!$D:$E,2,FALSE)+10)*N25,(((VLOOKUP('P4'!G25,INFORMACION!$D:$E,2,FALSE)+10)*N25)*I25)/16)))*(J25/100)),0)</f>
        <v>0</v>
      </c>
      <c r="S25" s="86">
        <f t="shared" si="4"/>
        <v>0</v>
      </c>
    </row>
    <row r="26" spans="1:19" ht="13.5" thickBot="1" x14ac:dyDescent="0.25">
      <c r="A26" s="146">
        <v>7</v>
      </c>
      <c r="B26" s="147"/>
      <c r="C26" s="147"/>
      <c r="D26" s="148"/>
      <c r="E26" s="147"/>
      <c r="F26" s="147"/>
      <c r="G26" s="109"/>
      <c r="H26" s="149"/>
      <c r="I26" s="147"/>
      <c r="J26" s="150"/>
      <c r="K26" s="149"/>
      <c r="L26" s="147"/>
      <c r="M26" s="150"/>
      <c r="N26" s="151">
        <f t="shared" si="0"/>
        <v>0</v>
      </c>
      <c r="O26" s="152">
        <f t="shared" si="1"/>
        <v>0</v>
      </c>
      <c r="P26" s="152">
        <f t="shared" si="2"/>
        <v>0</v>
      </c>
      <c r="Q26" s="152">
        <f t="shared" si="3"/>
        <v>0</v>
      </c>
      <c r="R26" s="153">
        <f>IFERROR(IF(B26="Pregrado",((IF(I26&gt;=16,VLOOKUP('P4'!G26,INFORMACION!$D:$E,2,FALSE)*N26,((VLOOKUP('P4'!G26,INFORMACION!$D:$E,2,FALSE)*N26)*I26)/16)))*(J26/100),((IF(I26&gt;=16,(VLOOKUP('P4'!G26,INFORMACION!$D:$E,2,FALSE)+10)*N26,(((VLOOKUP('P4'!G26,INFORMACION!$D:$E,2,FALSE)+10)*N26)*I26)/16)))*(J26/100)),0)</f>
        <v>0</v>
      </c>
      <c r="S26" s="87">
        <f t="shared" si="4"/>
        <v>0</v>
      </c>
    </row>
    <row r="27" spans="1:19" ht="1.5" customHeight="1" thickBot="1" x14ac:dyDescent="0.25">
      <c r="A27" s="154"/>
      <c r="B27" s="155"/>
      <c r="C27" s="110"/>
      <c r="D27" s="156" t="s">
        <v>270</v>
      </c>
      <c r="E27" s="155"/>
      <c r="F27" s="155"/>
      <c r="G27" s="110"/>
      <c r="H27" s="157">
        <v>1</v>
      </c>
      <c r="I27" s="158">
        <v>16</v>
      </c>
      <c r="J27" s="159">
        <v>100</v>
      </c>
      <c r="K27" s="154"/>
      <c r="L27" s="155"/>
      <c r="M27" s="88"/>
      <c r="N27" s="160"/>
      <c r="O27" s="155"/>
      <c r="P27" s="155"/>
      <c r="Q27" s="155"/>
      <c r="R27" s="155"/>
      <c r="S27" s="88"/>
    </row>
    <row r="28" spans="1:19" ht="15.75" thickBot="1" x14ac:dyDescent="0.25">
      <c r="A28" s="426" t="s">
        <v>144</v>
      </c>
      <c r="B28" s="427"/>
      <c r="C28" s="427"/>
      <c r="D28" s="427"/>
      <c r="E28" s="427"/>
      <c r="F28" s="427"/>
      <c r="G28" s="427"/>
      <c r="H28" s="427"/>
      <c r="I28" s="427"/>
      <c r="J28" s="428"/>
      <c r="K28" s="161">
        <f>SUM(K20:K26)</f>
        <v>0</v>
      </c>
      <c r="L28" s="162">
        <f t="shared" ref="L28:S28" si="5">SUM(L20:L26)</f>
        <v>0</v>
      </c>
      <c r="M28" s="89">
        <f t="shared" si="5"/>
        <v>0</v>
      </c>
      <c r="N28" s="163">
        <f t="shared" si="5"/>
        <v>0</v>
      </c>
      <c r="O28" s="162">
        <f t="shared" si="5"/>
        <v>0</v>
      </c>
      <c r="P28" s="162">
        <f t="shared" si="5"/>
        <v>0</v>
      </c>
      <c r="Q28" s="162">
        <f t="shared" si="5"/>
        <v>0</v>
      </c>
      <c r="R28" s="162">
        <f t="shared" si="5"/>
        <v>0</v>
      </c>
      <c r="S28" s="89">
        <f t="shared" si="5"/>
        <v>0</v>
      </c>
    </row>
    <row r="29" spans="1:19" ht="15.75" thickBot="1" x14ac:dyDescent="0.25">
      <c r="A29" s="426" t="s">
        <v>150</v>
      </c>
      <c r="B29" s="427"/>
      <c r="C29" s="427"/>
      <c r="D29" s="427"/>
      <c r="E29" s="427"/>
      <c r="F29" s="427"/>
      <c r="G29" s="427"/>
      <c r="H29" s="427"/>
      <c r="I29" s="427"/>
      <c r="J29" s="428"/>
      <c r="K29" s="161">
        <v>0</v>
      </c>
      <c r="L29" s="162">
        <v>0</v>
      </c>
      <c r="M29" s="89">
        <v>0</v>
      </c>
      <c r="N29" s="163">
        <v>0</v>
      </c>
      <c r="O29" s="162">
        <v>0</v>
      </c>
      <c r="P29" s="162">
        <f>VLOOKUP(G16,INFORMACION!T:V,2,FALSE)</f>
        <v>0</v>
      </c>
      <c r="Q29" s="162">
        <f>VLOOKUP(G16,INFORMACION!T:V,3,FALSE)</f>
        <v>0</v>
      </c>
      <c r="R29" s="162">
        <v>0</v>
      </c>
      <c r="S29" s="89">
        <f>SUM(P29:Q29)</f>
        <v>0</v>
      </c>
    </row>
    <row r="30" spans="1:19" ht="15.75" thickBot="1" x14ac:dyDescent="0.25">
      <c r="A30" s="426" t="s">
        <v>274</v>
      </c>
      <c r="B30" s="427"/>
      <c r="C30" s="427"/>
      <c r="D30" s="427"/>
      <c r="E30" s="427"/>
      <c r="F30" s="427"/>
      <c r="G30" s="427"/>
      <c r="H30" s="427"/>
      <c r="I30" s="427"/>
      <c r="J30" s="428"/>
      <c r="K30" s="161">
        <f>SUM(K28:K29)</f>
        <v>0</v>
      </c>
      <c r="L30" s="162">
        <f t="shared" ref="L30:S30" si="6">SUM(L28:L29)</f>
        <v>0</v>
      </c>
      <c r="M30" s="89">
        <f t="shared" si="6"/>
        <v>0</v>
      </c>
      <c r="N30" s="163">
        <f t="shared" si="6"/>
        <v>0</v>
      </c>
      <c r="O30" s="162">
        <f t="shared" si="6"/>
        <v>0</v>
      </c>
      <c r="P30" s="162">
        <f t="shared" si="6"/>
        <v>0</v>
      </c>
      <c r="Q30" s="162">
        <f t="shared" si="6"/>
        <v>0</v>
      </c>
      <c r="R30" s="162">
        <f t="shared" si="6"/>
        <v>0</v>
      </c>
      <c r="S30" s="89">
        <f t="shared" si="6"/>
        <v>0</v>
      </c>
    </row>
    <row r="31" spans="1:19" ht="10.5" customHeight="1" x14ac:dyDescent="0.2">
      <c r="A31" s="164"/>
      <c r="B31" s="111"/>
      <c r="C31" s="111"/>
      <c r="D31" s="165"/>
      <c r="E31" s="111"/>
      <c r="F31" s="111"/>
      <c r="G31" s="111"/>
      <c r="H31" s="111"/>
      <c r="I31" s="111"/>
      <c r="J31" s="111"/>
      <c r="K31" s="111"/>
      <c r="L31" s="111"/>
      <c r="M31" s="111"/>
      <c r="N31" s="111"/>
      <c r="O31" s="111"/>
      <c r="P31" s="111"/>
      <c r="Q31" s="111"/>
      <c r="R31" s="111"/>
      <c r="S31" s="90"/>
    </row>
    <row r="32" spans="1:19" ht="13.5" thickBot="1" x14ac:dyDescent="0.25"/>
    <row r="33" spans="1:19" ht="13.5" thickBot="1" x14ac:dyDescent="0.25">
      <c r="G33" s="402" t="s">
        <v>152</v>
      </c>
      <c r="H33" s="403"/>
      <c r="I33" s="403"/>
      <c r="J33" s="403"/>
      <c r="K33" s="403"/>
      <c r="L33" s="403"/>
      <c r="M33" s="403"/>
      <c r="N33" s="404"/>
      <c r="Q33" s="124"/>
    </row>
    <row r="34" spans="1:19" ht="13.5" thickBot="1" x14ac:dyDescent="0.25">
      <c r="G34" s="400" t="s">
        <v>151</v>
      </c>
      <c r="H34" s="396"/>
      <c r="I34" s="396"/>
      <c r="J34" s="396"/>
      <c r="K34" s="396"/>
      <c r="L34" s="401"/>
      <c r="M34" s="400" t="s">
        <v>126</v>
      </c>
      <c r="N34" s="444"/>
      <c r="Q34" s="100"/>
    </row>
    <row r="35" spans="1:19" ht="16.5" thickBot="1" x14ac:dyDescent="0.25">
      <c r="G35" s="397" t="s">
        <v>275</v>
      </c>
      <c r="H35" s="398"/>
      <c r="I35" s="398"/>
      <c r="J35" s="398"/>
      <c r="K35" s="398"/>
      <c r="L35" s="399"/>
      <c r="M35" s="445">
        <f>S30</f>
        <v>0</v>
      </c>
      <c r="N35" s="446"/>
      <c r="Q35" s="124"/>
    </row>
    <row r="36" spans="1:19" x14ac:dyDescent="0.2">
      <c r="G36" s="112"/>
      <c r="H36" s="112"/>
      <c r="I36" s="112"/>
      <c r="J36" s="112"/>
      <c r="K36" s="112"/>
      <c r="L36" s="112"/>
      <c r="M36" s="167"/>
      <c r="N36" s="167"/>
      <c r="Q36" s="124"/>
    </row>
    <row r="37" spans="1:19" ht="13.5" thickBot="1" x14ac:dyDescent="0.25">
      <c r="G37" s="112"/>
      <c r="H37" s="112"/>
      <c r="I37" s="112"/>
      <c r="J37" s="112"/>
      <c r="K37" s="112"/>
      <c r="L37" s="112"/>
      <c r="M37" s="167"/>
      <c r="N37" s="167"/>
      <c r="Q37" s="124"/>
    </row>
    <row r="38" spans="1:19" ht="13.5" thickBot="1" x14ac:dyDescent="0.25">
      <c r="A38" s="405" t="s">
        <v>38</v>
      </c>
      <c r="B38" s="406"/>
      <c r="C38" s="406"/>
      <c r="D38" s="406"/>
      <c r="E38" s="406"/>
      <c r="F38" s="406"/>
      <c r="G38" s="407"/>
      <c r="H38" s="97"/>
      <c r="I38" s="402" t="s">
        <v>157</v>
      </c>
      <c r="J38" s="403"/>
      <c r="K38" s="403"/>
      <c r="L38" s="403"/>
      <c r="M38" s="403"/>
      <c r="N38" s="403"/>
      <c r="O38" s="403"/>
      <c r="P38" s="403"/>
      <c r="Q38" s="403"/>
      <c r="R38" s="403"/>
      <c r="S38" s="404"/>
    </row>
    <row r="39" spans="1:19" ht="13.5" thickBot="1" x14ac:dyDescent="0.25">
      <c r="A39" s="204" t="s">
        <v>25</v>
      </c>
      <c r="B39" s="396" t="s">
        <v>121</v>
      </c>
      <c r="C39" s="396"/>
      <c r="D39" s="396"/>
      <c r="E39" s="396" t="s">
        <v>154</v>
      </c>
      <c r="F39" s="396"/>
      <c r="G39" s="210" t="s">
        <v>155</v>
      </c>
      <c r="I39" s="92" t="s">
        <v>25</v>
      </c>
      <c r="J39" s="400" t="s">
        <v>121</v>
      </c>
      <c r="K39" s="396"/>
      <c r="L39" s="396"/>
      <c r="M39" s="396"/>
      <c r="N39" s="444"/>
      <c r="O39" s="451" t="s">
        <v>154</v>
      </c>
      <c r="P39" s="452"/>
      <c r="Q39" s="452"/>
      <c r="R39" s="453"/>
      <c r="S39" s="92" t="s">
        <v>159</v>
      </c>
    </row>
    <row r="40" spans="1:19" ht="20.100000000000001" customHeight="1" x14ac:dyDescent="0.2">
      <c r="A40" s="169">
        <v>1</v>
      </c>
      <c r="B40" s="450"/>
      <c r="C40" s="450"/>
      <c r="D40" s="450"/>
      <c r="E40" s="454"/>
      <c r="F40" s="454"/>
      <c r="G40" s="93"/>
      <c r="I40" s="169">
        <v>1</v>
      </c>
      <c r="J40" s="450"/>
      <c r="K40" s="450"/>
      <c r="L40" s="450"/>
      <c r="M40" s="450"/>
      <c r="N40" s="450"/>
      <c r="O40" s="458"/>
      <c r="P40" s="459"/>
      <c r="Q40" s="459"/>
      <c r="R40" s="460"/>
      <c r="S40" s="93"/>
    </row>
    <row r="41" spans="1:19" ht="20.100000000000001" customHeight="1" x14ac:dyDescent="0.2">
      <c r="A41" s="137">
        <v>2</v>
      </c>
      <c r="B41" s="450"/>
      <c r="C41" s="450"/>
      <c r="D41" s="450"/>
      <c r="E41" s="436"/>
      <c r="F41" s="436"/>
      <c r="G41" s="99"/>
      <c r="I41" s="137">
        <v>2</v>
      </c>
      <c r="J41" s="450"/>
      <c r="K41" s="450"/>
      <c r="L41" s="450"/>
      <c r="M41" s="450"/>
      <c r="N41" s="450"/>
      <c r="O41" s="438"/>
      <c r="P41" s="439"/>
      <c r="Q41" s="439"/>
      <c r="R41" s="440"/>
      <c r="S41" s="94"/>
    </row>
    <row r="42" spans="1:19" ht="20.100000000000001" customHeight="1" x14ac:dyDescent="0.2">
      <c r="A42" s="137">
        <v>3</v>
      </c>
      <c r="B42" s="450"/>
      <c r="C42" s="450"/>
      <c r="D42" s="450"/>
      <c r="E42" s="436"/>
      <c r="F42" s="436"/>
      <c r="G42" s="94"/>
      <c r="I42" s="137">
        <v>3</v>
      </c>
      <c r="J42" s="450"/>
      <c r="K42" s="450"/>
      <c r="L42" s="450"/>
      <c r="M42" s="450"/>
      <c r="N42" s="450"/>
      <c r="O42" s="438"/>
      <c r="P42" s="439"/>
      <c r="Q42" s="439"/>
      <c r="R42" s="440"/>
      <c r="S42" s="94"/>
    </row>
    <row r="43" spans="1:19" ht="20.100000000000001" customHeight="1" x14ac:dyDescent="0.2">
      <c r="A43" s="137">
        <v>4</v>
      </c>
      <c r="B43" s="450"/>
      <c r="C43" s="450"/>
      <c r="D43" s="450"/>
      <c r="E43" s="436"/>
      <c r="F43" s="436"/>
      <c r="G43" s="94"/>
      <c r="I43" s="137">
        <v>4</v>
      </c>
      <c r="J43" s="450"/>
      <c r="K43" s="450"/>
      <c r="L43" s="450"/>
      <c r="M43" s="450"/>
      <c r="N43" s="450"/>
      <c r="O43" s="438"/>
      <c r="P43" s="439"/>
      <c r="Q43" s="439"/>
      <c r="R43" s="440"/>
      <c r="S43" s="94"/>
    </row>
    <row r="44" spans="1:19" ht="20.100000000000001" customHeight="1" thickBot="1" x14ac:dyDescent="0.25">
      <c r="A44" s="170">
        <v>5</v>
      </c>
      <c r="B44" s="450"/>
      <c r="C44" s="450"/>
      <c r="D44" s="450"/>
      <c r="E44" s="437"/>
      <c r="F44" s="437"/>
      <c r="G44" s="95"/>
      <c r="H44" s="97"/>
      <c r="I44" s="170">
        <v>5</v>
      </c>
      <c r="J44" s="450"/>
      <c r="K44" s="450"/>
      <c r="L44" s="450"/>
      <c r="M44" s="450"/>
      <c r="N44" s="450"/>
      <c r="O44" s="441"/>
      <c r="P44" s="442"/>
      <c r="Q44" s="442"/>
      <c r="R44" s="443"/>
      <c r="S44" s="95"/>
    </row>
    <row r="45" spans="1:19" ht="13.5" thickBot="1" x14ac:dyDescent="0.25">
      <c r="A45" s="455" t="s">
        <v>156</v>
      </c>
      <c r="B45" s="456"/>
      <c r="C45" s="456"/>
      <c r="D45" s="456"/>
      <c r="E45" s="456"/>
      <c r="F45" s="456"/>
      <c r="G45" s="211">
        <f>SUM(G40:G44)</f>
        <v>0</v>
      </c>
      <c r="H45" s="97"/>
      <c r="I45" s="455" t="s">
        <v>160</v>
      </c>
      <c r="J45" s="456"/>
      <c r="K45" s="456"/>
      <c r="L45" s="456"/>
      <c r="M45" s="456"/>
      <c r="N45" s="456"/>
      <c r="O45" s="456"/>
      <c r="P45" s="456"/>
      <c r="Q45" s="456"/>
      <c r="R45" s="457"/>
      <c r="S45" s="96">
        <f>SUM(S40:S44)</f>
        <v>0</v>
      </c>
    </row>
    <row r="46" spans="1:19" ht="13.5" thickBot="1" x14ac:dyDescent="0.25">
      <c r="A46" s="97"/>
      <c r="B46" s="97"/>
      <c r="C46" s="97"/>
      <c r="D46" s="171"/>
      <c r="E46" s="97"/>
      <c r="F46" s="97"/>
      <c r="G46" s="97"/>
      <c r="H46" s="97"/>
      <c r="I46" s="97"/>
      <c r="J46" s="97"/>
      <c r="K46" s="97"/>
      <c r="L46" s="97"/>
      <c r="M46" s="97"/>
      <c r="N46" s="97"/>
      <c r="O46" s="97"/>
      <c r="P46" s="97"/>
      <c r="Q46" s="97"/>
      <c r="R46" s="97"/>
      <c r="S46" s="97"/>
    </row>
    <row r="47" spans="1:19" ht="13.5" thickBot="1" x14ac:dyDescent="0.25">
      <c r="A47" s="447" t="s">
        <v>245</v>
      </c>
      <c r="B47" s="448"/>
      <c r="C47" s="448"/>
      <c r="D47" s="448"/>
      <c r="E47" s="448"/>
      <c r="F47" s="448"/>
      <c r="G47" s="449"/>
      <c r="H47" s="97"/>
      <c r="I47" s="402" t="s">
        <v>246</v>
      </c>
      <c r="J47" s="403"/>
      <c r="K47" s="403"/>
      <c r="L47" s="403"/>
      <c r="M47" s="403"/>
      <c r="N47" s="403"/>
      <c r="O47" s="403"/>
      <c r="P47" s="403"/>
      <c r="Q47" s="403"/>
      <c r="R47" s="403"/>
      <c r="S47" s="404"/>
    </row>
    <row r="48" spans="1:19" ht="13.5" thickBot="1" x14ac:dyDescent="0.25">
      <c r="A48" s="204" t="s">
        <v>25</v>
      </c>
      <c r="B48" s="396" t="s">
        <v>121</v>
      </c>
      <c r="C48" s="396"/>
      <c r="D48" s="396"/>
      <c r="E48" s="396" t="s">
        <v>174</v>
      </c>
      <c r="F48" s="396"/>
      <c r="G48" s="210" t="s">
        <v>155</v>
      </c>
      <c r="H48" s="97"/>
      <c r="I48" s="92" t="s">
        <v>25</v>
      </c>
      <c r="J48" s="400" t="s">
        <v>121</v>
      </c>
      <c r="K48" s="396"/>
      <c r="L48" s="396"/>
      <c r="M48" s="396"/>
      <c r="N48" s="444"/>
      <c r="O48" s="451" t="s">
        <v>154</v>
      </c>
      <c r="P48" s="452"/>
      <c r="Q48" s="452"/>
      <c r="R48" s="453"/>
      <c r="S48" s="92" t="s">
        <v>159</v>
      </c>
    </row>
    <row r="49" spans="1:19" x14ac:dyDescent="0.2">
      <c r="A49" s="172">
        <v>1</v>
      </c>
      <c r="B49" s="450"/>
      <c r="C49" s="450"/>
      <c r="D49" s="450"/>
      <c r="E49" s="464"/>
      <c r="F49" s="464"/>
      <c r="G49" s="98"/>
      <c r="H49" s="97"/>
      <c r="I49" s="172">
        <v>1</v>
      </c>
      <c r="J49" s="450"/>
      <c r="K49" s="450"/>
      <c r="L49" s="450"/>
      <c r="M49" s="450"/>
      <c r="N49" s="450"/>
      <c r="O49" s="461"/>
      <c r="P49" s="462"/>
      <c r="Q49" s="462"/>
      <c r="R49" s="463"/>
      <c r="S49" s="98"/>
    </row>
    <row r="50" spans="1:19" x14ac:dyDescent="0.2">
      <c r="A50" s="173">
        <v>2</v>
      </c>
      <c r="B50" s="450"/>
      <c r="C50" s="450"/>
      <c r="D50" s="450"/>
      <c r="E50" s="465"/>
      <c r="F50" s="465"/>
      <c r="G50" s="99"/>
      <c r="H50" s="97"/>
      <c r="I50" s="173">
        <v>2</v>
      </c>
      <c r="J50" s="450"/>
      <c r="K50" s="450"/>
      <c r="L50" s="450"/>
      <c r="M50" s="450"/>
      <c r="N50" s="450"/>
      <c r="O50" s="469"/>
      <c r="P50" s="470"/>
      <c r="Q50" s="470"/>
      <c r="R50" s="471"/>
      <c r="S50" s="99"/>
    </row>
    <row r="51" spans="1:19" x14ac:dyDescent="0.2">
      <c r="A51" s="173">
        <v>3</v>
      </c>
      <c r="B51" s="450"/>
      <c r="C51" s="450"/>
      <c r="D51" s="450"/>
      <c r="E51" s="465"/>
      <c r="F51" s="465"/>
      <c r="G51" s="99"/>
      <c r="H51" s="97"/>
      <c r="I51" s="173">
        <v>3</v>
      </c>
      <c r="J51" s="450"/>
      <c r="K51" s="450"/>
      <c r="L51" s="450"/>
      <c r="M51" s="450"/>
      <c r="N51" s="450"/>
      <c r="O51" s="469"/>
      <c r="P51" s="470"/>
      <c r="Q51" s="470"/>
      <c r="R51" s="471"/>
      <c r="S51" s="99"/>
    </row>
    <row r="52" spans="1:19" x14ac:dyDescent="0.2">
      <c r="A52" s="173">
        <v>4</v>
      </c>
      <c r="B52" s="450"/>
      <c r="C52" s="450"/>
      <c r="D52" s="450"/>
      <c r="E52" s="465"/>
      <c r="F52" s="465"/>
      <c r="G52" s="99"/>
      <c r="H52" s="97"/>
      <c r="I52" s="173">
        <v>4</v>
      </c>
      <c r="J52" s="450"/>
      <c r="K52" s="450"/>
      <c r="L52" s="450"/>
      <c r="M52" s="450"/>
      <c r="N52" s="450"/>
      <c r="O52" s="469"/>
      <c r="P52" s="470"/>
      <c r="Q52" s="470"/>
      <c r="R52" s="471"/>
      <c r="S52" s="99"/>
    </row>
    <row r="53" spans="1:19" ht="13.5" thickBot="1" x14ac:dyDescent="0.25">
      <c r="A53" s="170">
        <v>5</v>
      </c>
      <c r="B53" s="450"/>
      <c r="C53" s="450"/>
      <c r="D53" s="450"/>
      <c r="E53" s="472"/>
      <c r="F53" s="472"/>
      <c r="G53" s="95"/>
      <c r="H53" s="97"/>
      <c r="I53" s="170">
        <v>5</v>
      </c>
      <c r="J53" s="450"/>
      <c r="K53" s="450"/>
      <c r="L53" s="450"/>
      <c r="M53" s="450"/>
      <c r="N53" s="450"/>
      <c r="O53" s="466"/>
      <c r="P53" s="467"/>
      <c r="Q53" s="467"/>
      <c r="R53" s="468"/>
      <c r="S53" s="95"/>
    </row>
    <row r="54" spans="1:19" ht="13.5" thickBot="1" x14ac:dyDescent="0.25">
      <c r="A54" s="455" t="s">
        <v>182</v>
      </c>
      <c r="B54" s="456"/>
      <c r="C54" s="456"/>
      <c r="D54" s="456"/>
      <c r="E54" s="456"/>
      <c r="F54" s="456"/>
      <c r="G54" s="211">
        <f>IF(SUM(G49:G53)&gt;40,40,SUM(G49:G53))</f>
        <v>0</v>
      </c>
      <c r="H54" s="97"/>
      <c r="I54" s="455" t="s">
        <v>181</v>
      </c>
      <c r="J54" s="456"/>
      <c r="K54" s="456"/>
      <c r="L54" s="456"/>
      <c r="M54" s="456"/>
      <c r="N54" s="456"/>
      <c r="O54" s="456"/>
      <c r="P54" s="456"/>
      <c r="Q54" s="456"/>
      <c r="R54" s="457"/>
      <c r="S54" s="96">
        <f>IF(SUM(S49:S53)&gt;30,30,SUM(S49:S53))</f>
        <v>0</v>
      </c>
    </row>
    <row r="55" spans="1:19" ht="13.5" thickBot="1" x14ac:dyDescent="0.25">
      <c r="A55" s="209"/>
      <c r="B55" s="209"/>
      <c r="C55" s="209"/>
      <c r="D55" s="209"/>
      <c r="E55" s="209"/>
      <c r="F55" s="209"/>
      <c r="G55" s="100"/>
      <c r="H55" s="97"/>
      <c r="I55" s="209"/>
      <c r="J55" s="209"/>
      <c r="K55" s="209"/>
      <c r="L55" s="209"/>
      <c r="M55" s="209"/>
      <c r="N55" s="209"/>
      <c r="O55" s="209"/>
      <c r="P55" s="209"/>
      <c r="Q55" s="209"/>
      <c r="R55" s="209"/>
      <c r="S55" s="100"/>
    </row>
    <row r="56" spans="1:19" ht="13.5" thickBot="1" x14ac:dyDescent="0.25">
      <c r="A56" s="447" t="s">
        <v>190</v>
      </c>
      <c r="B56" s="448"/>
      <c r="C56" s="448"/>
      <c r="D56" s="448"/>
      <c r="E56" s="448"/>
      <c r="F56" s="448"/>
      <c r="G56" s="449"/>
      <c r="H56" s="97"/>
      <c r="I56" s="402" t="s">
        <v>254</v>
      </c>
      <c r="J56" s="403"/>
      <c r="K56" s="403"/>
      <c r="L56" s="403"/>
      <c r="M56" s="403"/>
      <c r="N56" s="403"/>
      <c r="O56" s="403"/>
      <c r="P56" s="403"/>
      <c r="Q56" s="403"/>
      <c r="R56" s="403"/>
      <c r="S56" s="404"/>
    </row>
    <row r="57" spans="1:19" ht="13.5" thickBot="1" x14ac:dyDescent="0.25">
      <c r="A57" s="204" t="s">
        <v>25</v>
      </c>
      <c r="B57" s="396" t="s">
        <v>121</v>
      </c>
      <c r="C57" s="396"/>
      <c r="D57" s="396"/>
      <c r="E57" s="396" t="s">
        <v>196</v>
      </c>
      <c r="F57" s="396"/>
      <c r="G57" s="210" t="s">
        <v>155</v>
      </c>
      <c r="H57" s="97"/>
      <c r="I57" s="92" t="s">
        <v>25</v>
      </c>
      <c r="J57" s="400" t="s">
        <v>210</v>
      </c>
      <c r="K57" s="396"/>
      <c r="L57" s="396"/>
      <c r="M57" s="396"/>
      <c r="N57" s="444"/>
      <c r="O57" s="451" t="s">
        <v>215</v>
      </c>
      <c r="P57" s="452"/>
      <c r="Q57" s="452"/>
      <c r="R57" s="453"/>
      <c r="S57" s="92" t="s">
        <v>159</v>
      </c>
    </row>
    <row r="58" spans="1:19" ht="21.95" customHeight="1" x14ac:dyDescent="0.2">
      <c r="A58" s="172">
        <v>1</v>
      </c>
      <c r="B58" s="450"/>
      <c r="C58" s="450"/>
      <c r="D58" s="450"/>
      <c r="E58" s="454"/>
      <c r="F58" s="454"/>
      <c r="G58" s="98"/>
      <c r="H58" s="97"/>
      <c r="I58" s="172">
        <v>1</v>
      </c>
      <c r="J58" s="450"/>
      <c r="K58" s="450"/>
      <c r="L58" s="450"/>
      <c r="M58" s="450"/>
      <c r="N58" s="450"/>
      <c r="O58" s="473"/>
      <c r="P58" s="474"/>
      <c r="Q58" s="474"/>
      <c r="R58" s="475"/>
      <c r="S58" s="98"/>
    </row>
    <row r="59" spans="1:19" ht="21.95" customHeight="1" thickBot="1" x14ac:dyDescent="0.25">
      <c r="A59" s="173">
        <v>2</v>
      </c>
      <c r="B59" s="450"/>
      <c r="C59" s="450"/>
      <c r="D59" s="450"/>
      <c r="E59" s="476"/>
      <c r="F59" s="477"/>
      <c r="G59" s="98"/>
      <c r="H59" s="97"/>
      <c r="I59" s="173">
        <v>2</v>
      </c>
      <c r="J59" s="450"/>
      <c r="K59" s="450"/>
      <c r="L59" s="450"/>
      <c r="M59" s="450"/>
      <c r="N59" s="450"/>
      <c r="O59" s="438"/>
      <c r="P59" s="439"/>
      <c r="Q59" s="439"/>
      <c r="R59" s="440"/>
      <c r="S59" s="99"/>
    </row>
    <row r="60" spans="1:19" ht="13.5" thickBot="1" x14ac:dyDescent="0.25">
      <c r="A60" s="455" t="s">
        <v>201</v>
      </c>
      <c r="B60" s="456"/>
      <c r="C60" s="456"/>
      <c r="D60" s="456"/>
      <c r="E60" s="456"/>
      <c r="F60" s="456"/>
      <c r="G60" s="211">
        <f>SUM(G58:G59)</f>
        <v>0</v>
      </c>
      <c r="H60" s="97"/>
      <c r="I60" s="455" t="s">
        <v>216</v>
      </c>
      <c r="J60" s="456"/>
      <c r="K60" s="456"/>
      <c r="L60" s="456"/>
      <c r="M60" s="456"/>
      <c r="N60" s="456"/>
      <c r="O60" s="456"/>
      <c r="P60" s="456"/>
      <c r="Q60" s="456"/>
      <c r="R60" s="457"/>
      <c r="S60" s="96">
        <f>SUM(S58:S59)</f>
        <v>0</v>
      </c>
    </row>
    <row r="61" spans="1:19" ht="13.5" thickBot="1" x14ac:dyDescent="0.25">
      <c r="A61" s="209"/>
      <c r="B61" s="209"/>
      <c r="C61" s="209"/>
      <c r="D61" s="209"/>
      <c r="E61" s="209"/>
      <c r="F61" s="209"/>
      <c r="G61" s="100"/>
      <c r="H61" s="97"/>
      <c r="I61" s="97"/>
      <c r="J61" s="97"/>
      <c r="K61" s="97"/>
      <c r="L61" s="97"/>
      <c r="M61" s="97"/>
      <c r="N61" s="97"/>
      <c r="O61" s="97"/>
      <c r="P61" s="97"/>
      <c r="Q61" s="97"/>
      <c r="R61" s="97"/>
      <c r="S61" s="97"/>
    </row>
    <row r="62" spans="1:19" ht="13.5" thickBot="1" x14ac:dyDescent="0.25">
      <c r="A62" s="447" t="s">
        <v>247</v>
      </c>
      <c r="B62" s="448"/>
      <c r="C62" s="448"/>
      <c r="D62" s="448"/>
      <c r="E62" s="448"/>
      <c r="F62" s="448"/>
      <c r="G62" s="449"/>
      <c r="H62" s="97"/>
      <c r="I62" s="402" t="s">
        <v>248</v>
      </c>
      <c r="J62" s="403"/>
      <c r="K62" s="403"/>
      <c r="L62" s="403"/>
      <c r="M62" s="403"/>
      <c r="N62" s="403"/>
      <c r="O62" s="403"/>
      <c r="P62" s="403"/>
      <c r="Q62" s="403"/>
      <c r="R62" s="403"/>
      <c r="S62" s="404"/>
    </row>
    <row r="63" spans="1:19" ht="13.5" thickBot="1" x14ac:dyDescent="0.25">
      <c r="A63" s="204" t="s">
        <v>25</v>
      </c>
      <c r="B63" s="396" t="s">
        <v>113</v>
      </c>
      <c r="C63" s="396"/>
      <c r="D63" s="396"/>
      <c r="E63" s="396" t="s">
        <v>183</v>
      </c>
      <c r="F63" s="396"/>
      <c r="G63" s="210" t="s">
        <v>155</v>
      </c>
      <c r="H63" s="97"/>
      <c r="I63" s="92" t="s">
        <v>25</v>
      </c>
      <c r="J63" s="400" t="s">
        <v>188</v>
      </c>
      <c r="K63" s="396"/>
      <c r="L63" s="396"/>
      <c r="M63" s="396"/>
      <c r="N63" s="444"/>
      <c r="O63" s="451" t="s">
        <v>154</v>
      </c>
      <c r="P63" s="452"/>
      <c r="Q63" s="452"/>
      <c r="R63" s="453"/>
      <c r="S63" s="92" t="s">
        <v>159</v>
      </c>
    </row>
    <row r="64" spans="1:19" ht="20.100000000000001" customHeight="1" x14ac:dyDescent="0.2">
      <c r="A64" s="172">
        <v>1</v>
      </c>
      <c r="B64" s="450"/>
      <c r="C64" s="450"/>
      <c r="D64" s="450"/>
      <c r="E64" s="454"/>
      <c r="F64" s="454"/>
      <c r="G64" s="98"/>
      <c r="H64" s="97"/>
      <c r="I64" s="172">
        <v>1</v>
      </c>
      <c r="J64" s="450"/>
      <c r="K64" s="450"/>
      <c r="L64" s="450"/>
      <c r="M64" s="450"/>
      <c r="N64" s="450"/>
      <c r="O64" s="473"/>
      <c r="P64" s="474"/>
      <c r="Q64" s="474"/>
      <c r="R64" s="475"/>
      <c r="S64" s="98"/>
    </row>
    <row r="65" spans="1:19" ht="20.100000000000001" customHeight="1" x14ac:dyDescent="0.2">
      <c r="A65" s="173">
        <v>2</v>
      </c>
      <c r="B65" s="450"/>
      <c r="C65" s="450"/>
      <c r="D65" s="450"/>
      <c r="E65" s="436"/>
      <c r="F65" s="436"/>
      <c r="G65" s="99"/>
      <c r="H65" s="97"/>
      <c r="I65" s="173">
        <v>2</v>
      </c>
      <c r="J65" s="450"/>
      <c r="K65" s="450"/>
      <c r="L65" s="450"/>
      <c r="M65" s="450"/>
      <c r="N65" s="450"/>
      <c r="O65" s="438"/>
      <c r="P65" s="439"/>
      <c r="Q65" s="439"/>
      <c r="R65" s="440"/>
      <c r="S65" s="99"/>
    </row>
    <row r="66" spans="1:19" ht="20.100000000000001" customHeight="1" x14ac:dyDescent="0.2">
      <c r="A66" s="173">
        <v>3</v>
      </c>
      <c r="B66" s="450"/>
      <c r="C66" s="450"/>
      <c r="D66" s="450"/>
      <c r="E66" s="436"/>
      <c r="F66" s="436"/>
      <c r="G66" s="99"/>
      <c r="H66" s="97"/>
      <c r="I66" s="173">
        <v>3</v>
      </c>
      <c r="J66" s="450"/>
      <c r="K66" s="450"/>
      <c r="L66" s="450"/>
      <c r="M66" s="450"/>
      <c r="N66" s="450"/>
      <c r="O66" s="438"/>
      <c r="P66" s="439"/>
      <c r="Q66" s="439"/>
      <c r="R66" s="440"/>
      <c r="S66" s="99"/>
    </row>
    <row r="67" spans="1:19" ht="20.100000000000001" customHeight="1" x14ac:dyDescent="0.2">
      <c r="A67" s="173">
        <v>4</v>
      </c>
      <c r="B67" s="450"/>
      <c r="C67" s="450"/>
      <c r="D67" s="450"/>
      <c r="E67" s="436"/>
      <c r="F67" s="436"/>
      <c r="G67" s="99"/>
      <c r="H67" s="97"/>
      <c r="I67" s="173">
        <v>4</v>
      </c>
      <c r="J67" s="450"/>
      <c r="K67" s="450"/>
      <c r="L67" s="450"/>
      <c r="M67" s="450"/>
      <c r="N67" s="450"/>
      <c r="O67" s="438"/>
      <c r="P67" s="439"/>
      <c r="Q67" s="439"/>
      <c r="R67" s="440"/>
      <c r="S67" s="99"/>
    </row>
    <row r="68" spans="1:19" ht="20.100000000000001" customHeight="1" thickBot="1" x14ac:dyDescent="0.25">
      <c r="A68" s="170">
        <v>5</v>
      </c>
      <c r="B68" s="450"/>
      <c r="C68" s="450"/>
      <c r="D68" s="450"/>
      <c r="E68" s="437"/>
      <c r="F68" s="437"/>
      <c r="G68" s="95"/>
      <c r="H68" s="97"/>
      <c r="I68" s="170">
        <v>5</v>
      </c>
      <c r="J68" s="450"/>
      <c r="K68" s="450"/>
      <c r="L68" s="450"/>
      <c r="M68" s="450"/>
      <c r="N68" s="450"/>
      <c r="O68" s="441"/>
      <c r="P68" s="442"/>
      <c r="Q68" s="442"/>
      <c r="R68" s="443"/>
      <c r="S68" s="95"/>
    </row>
    <row r="69" spans="1:19" ht="13.5" thickBot="1" x14ac:dyDescent="0.25">
      <c r="A69" s="455" t="s">
        <v>184</v>
      </c>
      <c r="B69" s="456"/>
      <c r="C69" s="456"/>
      <c r="D69" s="456"/>
      <c r="E69" s="456"/>
      <c r="F69" s="456"/>
      <c r="G69" s="211">
        <f>IF(SUM(G64:G68)&gt;90,90,SUM(G64:G68))</f>
        <v>0</v>
      </c>
      <c r="H69" s="97"/>
      <c r="I69" s="455" t="s">
        <v>189</v>
      </c>
      <c r="J69" s="456"/>
      <c r="K69" s="456"/>
      <c r="L69" s="456"/>
      <c r="M69" s="456"/>
      <c r="N69" s="456"/>
      <c r="O69" s="456"/>
      <c r="P69" s="456"/>
      <c r="Q69" s="456"/>
      <c r="R69" s="457"/>
      <c r="S69" s="96">
        <f>IF(SUM(S64:S68)&gt;15,15,SUM(S64:S68))</f>
        <v>0</v>
      </c>
    </row>
    <row r="70" spans="1:19" ht="13.5" thickBot="1" x14ac:dyDescent="0.25">
      <c r="A70" s="97"/>
      <c r="B70" s="97"/>
      <c r="C70" s="97"/>
      <c r="D70" s="171"/>
      <c r="E70" s="97"/>
      <c r="F70" s="97"/>
      <c r="G70" s="97"/>
      <c r="H70" s="97"/>
      <c r="I70" s="97"/>
      <c r="J70" s="97"/>
      <c r="K70" s="97"/>
      <c r="L70" s="97"/>
      <c r="M70" s="97"/>
      <c r="N70" s="97"/>
      <c r="O70" s="97"/>
      <c r="P70" s="97"/>
      <c r="Q70" s="97"/>
      <c r="R70" s="97"/>
      <c r="S70" s="97"/>
    </row>
    <row r="71" spans="1:19" ht="13.5" thickBot="1" x14ac:dyDescent="0.25">
      <c r="A71" s="447" t="s">
        <v>217</v>
      </c>
      <c r="B71" s="448"/>
      <c r="C71" s="448"/>
      <c r="D71" s="448"/>
      <c r="E71" s="448"/>
      <c r="F71" s="448"/>
      <c r="G71" s="449"/>
      <c r="H71" s="97"/>
      <c r="I71" s="402" t="s">
        <v>249</v>
      </c>
      <c r="J71" s="403"/>
      <c r="K71" s="403"/>
      <c r="L71" s="403"/>
      <c r="M71" s="403"/>
      <c r="N71" s="403"/>
      <c r="O71" s="403"/>
      <c r="P71" s="403"/>
      <c r="Q71" s="403"/>
      <c r="R71" s="403"/>
      <c r="S71" s="404"/>
    </row>
    <row r="72" spans="1:19" ht="13.5" thickBot="1" x14ac:dyDescent="0.25">
      <c r="A72" s="204" t="s">
        <v>25</v>
      </c>
      <c r="B72" s="396" t="s">
        <v>121</v>
      </c>
      <c r="C72" s="396"/>
      <c r="D72" s="396"/>
      <c r="E72" s="396" t="s">
        <v>225</v>
      </c>
      <c r="F72" s="396"/>
      <c r="G72" s="210" t="s">
        <v>155</v>
      </c>
      <c r="H72" s="97"/>
      <c r="I72" s="92" t="s">
        <v>25</v>
      </c>
      <c r="J72" s="400" t="s">
        <v>121</v>
      </c>
      <c r="K72" s="396"/>
      <c r="L72" s="396"/>
      <c r="M72" s="396"/>
      <c r="N72" s="444"/>
      <c r="O72" s="451" t="s">
        <v>151</v>
      </c>
      <c r="P72" s="452"/>
      <c r="Q72" s="452"/>
      <c r="R72" s="453"/>
      <c r="S72" s="92" t="s">
        <v>159</v>
      </c>
    </row>
    <row r="73" spans="1:19" ht="20.100000000000001" customHeight="1" x14ac:dyDescent="0.2">
      <c r="A73" s="172">
        <v>1</v>
      </c>
      <c r="B73" s="450"/>
      <c r="C73" s="450"/>
      <c r="D73" s="450"/>
      <c r="E73" s="454"/>
      <c r="F73" s="454"/>
      <c r="G73" s="98"/>
      <c r="H73" s="97"/>
      <c r="I73" s="172">
        <v>1</v>
      </c>
      <c r="J73" s="450"/>
      <c r="K73" s="450"/>
      <c r="L73" s="450"/>
      <c r="M73" s="450"/>
      <c r="N73" s="450"/>
      <c r="O73" s="473"/>
      <c r="P73" s="474"/>
      <c r="Q73" s="474"/>
      <c r="R73" s="475"/>
      <c r="S73" s="98"/>
    </row>
    <row r="74" spans="1:19" ht="20.100000000000001" customHeight="1" x14ac:dyDescent="0.2">
      <c r="A74" s="173">
        <v>2</v>
      </c>
      <c r="B74" s="450"/>
      <c r="C74" s="450"/>
      <c r="D74" s="450"/>
      <c r="E74" s="436"/>
      <c r="F74" s="436"/>
      <c r="G74" s="99"/>
      <c r="H74" s="97"/>
      <c r="I74" s="173">
        <v>2</v>
      </c>
      <c r="J74" s="450"/>
      <c r="K74" s="450"/>
      <c r="L74" s="450"/>
      <c r="M74" s="450"/>
      <c r="N74" s="450"/>
      <c r="O74" s="438"/>
      <c r="P74" s="439"/>
      <c r="Q74" s="439"/>
      <c r="R74" s="440"/>
      <c r="S74" s="99"/>
    </row>
    <row r="75" spans="1:19" ht="20.100000000000001" customHeight="1" x14ac:dyDescent="0.2">
      <c r="A75" s="173">
        <v>3</v>
      </c>
      <c r="B75" s="450"/>
      <c r="C75" s="450"/>
      <c r="D75" s="450"/>
      <c r="E75" s="436"/>
      <c r="F75" s="436"/>
      <c r="G75" s="99"/>
      <c r="H75" s="97"/>
      <c r="I75" s="173">
        <v>3</v>
      </c>
      <c r="J75" s="450"/>
      <c r="K75" s="450"/>
      <c r="L75" s="450"/>
      <c r="M75" s="450"/>
      <c r="N75" s="450"/>
      <c r="O75" s="438"/>
      <c r="P75" s="439"/>
      <c r="Q75" s="439"/>
      <c r="R75" s="440"/>
      <c r="S75" s="99"/>
    </row>
    <row r="76" spans="1:19" ht="20.100000000000001" customHeight="1" x14ac:dyDescent="0.2">
      <c r="A76" s="173">
        <v>4</v>
      </c>
      <c r="B76" s="450"/>
      <c r="C76" s="450"/>
      <c r="D76" s="450"/>
      <c r="E76" s="436"/>
      <c r="F76" s="436"/>
      <c r="G76" s="99"/>
      <c r="H76" s="97"/>
      <c r="I76" s="173">
        <v>4</v>
      </c>
      <c r="J76" s="450"/>
      <c r="K76" s="450"/>
      <c r="L76" s="450"/>
      <c r="M76" s="450"/>
      <c r="N76" s="450"/>
      <c r="O76" s="438"/>
      <c r="P76" s="439"/>
      <c r="Q76" s="439"/>
      <c r="R76" s="440"/>
      <c r="S76" s="99"/>
    </row>
    <row r="77" spans="1:19" ht="20.100000000000001" customHeight="1" thickBot="1" x14ac:dyDescent="0.25">
      <c r="A77" s="170">
        <v>5</v>
      </c>
      <c r="B77" s="450"/>
      <c r="C77" s="450"/>
      <c r="D77" s="450"/>
      <c r="E77" s="437"/>
      <c r="F77" s="437"/>
      <c r="G77" s="95"/>
      <c r="H77" s="97"/>
      <c r="I77" s="170">
        <v>5</v>
      </c>
      <c r="J77" s="450"/>
      <c r="K77" s="450"/>
      <c r="L77" s="450"/>
      <c r="M77" s="450"/>
      <c r="N77" s="450"/>
      <c r="O77" s="441"/>
      <c r="P77" s="442"/>
      <c r="Q77" s="442"/>
      <c r="R77" s="443"/>
      <c r="S77" s="95"/>
    </row>
    <row r="78" spans="1:19" ht="13.5" thickBot="1" x14ac:dyDescent="0.25">
      <c r="A78" s="455" t="s">
        <v>226</v>
      </c>
      <c r="B78" s="456"/>
      <c r="C78" s="456"/>
      <c r="D78" s="456"/>
      <c r="E78" s="456"/>
      <c r="F78" s="456"/>
      <c r="G78" s="211">
        <f>+SUM(G73:G77)</f>
        <v>0</v>
      </c>
      <c r="H78" s="97"/>
      <c r="I78" s="455" t="s">
        <v>189</v>
      </c>
      <c r="J78" s="456"/>
      <c r="K78" s="456"/>
      <c r="L78" s="456"/>
      <c r="M78" s="456"/>
      <c r="N78" s="456"/>
      <c r="O78" s="456"/>
      <c r="P78" s="456"/>
      <c r="Q78" s="456"/>
      <c r="R78" s="457"/>
      <c r="S78" s="96">
        <f>IF(SUM(S73:S77)&gt;45,45,SUM(S73:S77))</f>
        <v>0</v>
      </c>
    </row>
    <row r="79" spans="1:19" ht="13.5" thickBot="1" x14ac:dyDescent="0.25">
      <c r="A79" s="97"/>
      <c r="B79" s="97"/>
      <c r="C79" s="97"/>
      <c r="D79" s="171"/>
      <c r="E79" s="97"/>
      <c r="F79" s="97"/>
      <c r="G79" s="97"/>
      <c r="H79" s="97"/>
      <c r="I79" s="97"/>
      <c r="J79" s="97"/>
      <c r="K79" s="97"/>
      <c r="L79" s="97"/>
      <c r="M79" s="97"/>
      <c r="N79" s="97"/>
      <c r="O79" s="97"/>
      <c r="P79" s="97"/>
      <c r="Q79" s="97"/>
      <c r="R79" s="97"/>
      <c r="S79" s="97"/>
    </row>
    <row r="80" spans="1:19" ht="13.5" thickBot="1" x14ac:dyDescent="0.25">
      <c r="A80" s="447" t="s">
        <v>14</v>
      </c>
      <c r="B80" s="448"/>
      <c r="C80" s="448"/>
      <c r="D80" s="448"/>
      <c r="E80" s="448"/>
      <c r="F80" s="448"/>
      <c r="G80" s="449"/>
      <c r="H80" s="97"/>
      <c r="I80" s="402" t="s">
        <v>30</v>
      </c>
      <c r="J80" s="403"/>
      <c r="K80" s="403"/>
      <c r="L80" s="403"/>
      <c r="M80" s="403"/>
      <c r="N80" s="403"/>
      <c r="O80" s="403"/>
      <c r="P80" s="403"/>
      <c r="Q80" s="403"/>
      <c r="R80" s="403"/>
      <c r="S80" s="404"/>
    </row>
    <row r="81" spans="1:19" ht="13.5" thickBot="1" x14ac:dyDescent="0.25">
      <c r="A81" s="204" t="s">
        <v>25</v>
      </c>
      <c r="B81" s="401" t="s">
        <v>151</v>
      </c>
      <c r="C81" s="479"/>
      <c r="D81" s="479"/>
      <c r="E81" s="479"/>
      <c r="F81" s="480"/>
      <c r="G81" s="210" t="s">
        <v>155</v>
      </c>
      <c r="H81" s="97"/>
      <c r="I81" s="92" t="s">
        <v>25</v>
      </c>
      <c r="J81" s="400" t="s">
        <v>233</v>
      </c>
      <c r="K81" s="396"/>
      <c r="L81" s="396"/>
      <c r="M81" s="396"/>
      <c r="N81" s="444"/>
      <c r="O81" s="451" t="s">
        <v>234</v>
      </c>
      <c r="P81" s="452"/>
      <c r="Q81" s="452"/>
      <c r="R81" s="453"/>
      <c r="S81" s="92" t="s">
        <v>159</v>
      </c>
    </row>
    <row r="82" spans="1:19" ht="21.95" customHeight="1" x14ac:dyDescent="0.2">
      <c r="A82" s="172">
        <v>1</v>
      </c>
      <c r="B82" s="481"/>
      <c r="C82" s="482"/>
      <c r="D82" s="482"/>
      <c r="E82" s="482"/>
      <c r="F82" s="483"/>
      <c r="G82" s="98"/>
      <c r="H82" s="97"/>
      <c r="I82" s="172">
        <v>1</v>
      </c>
      <c r="J82" s="450"/>
      <c r="K82" s="450"/>
      <c r="L82" s="450"/>
      <c r="M82" s="450"/>
      <c r="N82" s="450"/>
      <c r="O82" s="473"/>
      <c r="P82" s="474"/>
      <c r="Q82" s="474"/>
      <c r="R82" s="475"/>
      <c r="S82" s="98"/>
    </row>
    <row r="83" spans="1:19" ht="21.95" customHeight="1" thickBot="1" x14ac:dyDescent="0.25">
      <c r="A83" s="173">
        <v>2</v>
      </c>
      <c r="B83" s="484"/>
      <c r="C83" s="485"/>
      <c r="D83" s="485"/>
      <c r="E83" s="485"/>
      <c r="F83" s="486"/>
      <c r="G83" s="99"/>
      <c r="H83" s="97"/>
      <c r="I83" s="173">
        <v>2</v>
      </c>
      <c r="J83" s="478"/>
      <c r="K83" s="478"/>
      <c r="L83" s="478"/>
      <c r="M83" s="478"/>
      <c r="N83" s="478"/>
      <c r="O83" s="438"/>
      <c r="P83" s="439"/>
      <c r="Q83" s="439"/>
      <c r="R83" s="440"/>
      <c r="S83" s="99"/>
    </row>
    <row r="84" spans="1:19" ht="21.95" customHeight="1" thickBot="1" x14ac:dyDescent="0.25">
      <c r="A84" s="455" t="s">
        <v>232</v>
      </c>
      <c r="B84" s="456"/>
      <c r="C84" s="456"/>
      <c r="D84" s="456"/>
      <c r="E84" s="456"/>
      <c r="F84" s="456"/>
      <c r="G84" s="211">
        <f>SUM(G82:G83)</f>
        <v>0</v>
      </c>
      <c r="I84" s="137">
        <v>3</v>
      </c>
      <c r="J84" s="478"/>
      <c r="K84" s="478"/>
      <c r="L84" s="478"/>
      <c r="M84" s="478"/>
      <c r="N84" s="478"/>
      <c r="O84" s="438"/>
      <c r="P84" s="439"/>
      <c r="Q84" s="439"/>
      <c r="R84" s="440"/>
      <c r="S84" s="94"/>
    </row>
    <row r="85" spans="1:19" ht="21.95" customHeight="1" x14ac:dyDescent="0.2">
      <c r="A85" s="487"/>
      <c r="B85" s="487"/>
      <c r="C85" s="487"/>
      <c r="D85" s="487"/>
      <c r="E85" s="487"/>
      <c r="F85" s="487"/>
      <c r="G85" s="487"/>
      <c r="I85" s="137">
        <v>4</v>
      </c>
      <c r="J85" s="478"/>
      <c r="K85" s="478"/>
      <c r="L85" s="478"/>
      <c r="M85" s="478"/>
      <c r="N85" s="478"/>
      <c r="O85" s="438"/>
      <c r="P85" s="439"/>
      <c r="Q85" s="439"/>
      <c r="R85" s="440"/>
      <c r="S85" s="94"/>
    </row>
    <row r="86" spans="1:19" ht="21.95" customHeight="1" x14ac:dyDescent="0.2">
      <c r="A86" s="488"/>
      <c r="B86" s="488"/>
      <c r="C86" s="488"/>
      <c r="D86" s="488"/>
      <c r="E86" s="488"/>
      <c r="F86" s="488"/>
      <c r="G86" s="488"/>
      <c r="I86" s="174">
        <v>5</v>
      </c>
      <c r="J86" s="498"/>
      <c r="K86" s="498"/>
      <c r="L86" s="498"/>
      <c r="M86" s="498"/>
      <c r="N86" s="498"/>
      <c r="O86" s="441"/>
      <c r="P86" s="442"/>
      <c r="Q86" s="442"/>
      <c r="R86" s="443"/>
      <c r="S86" s="101"/>
    </row>
    <row r="87" spans="1:19" ht="21.95" customHeight="1" x14ac:dyDescent="0.2">
      <c r="A87" s="488"/>
      <c r="B87" s="488"/>
      <c r="C87" s="488"/>
      <c r="D87" s="488"/>
      <c r="E87" s="488"/>
      <c r="F87" s="488"/>
      <c r="G87" s="488"/>
      <c r="I87" s="174">
        <v>6</v>
      </c>
      <c r="J87" s="498"/>
      <c r="K87" s="498"/>
      <c r="L87" s="498"/>
      <c r="M87" s="498"/>
      <c r="N87" s="498"/>
      <c r="O87" s="441"/>
      <c r="P87" s="442"/>
      <c r="Q87" s="442"/>
      <c r="R87" s="443"/>
      <c r="S87" s="101"/>
    </row>
    <row r="88" spans="1:19" ht="21.95" customHeight="1" thickBot="1" x14ac:dyDescent="0.25">
      <c r="A88" s="488"/>
      <c r="B88" s="488"/>
      <c r="C88" s="488"/>
      <c r="D88" s="488"/>
      <c r="E88" s="488"/>
      <c r="F88" s="488"/>
      <c r="G88" s="488"/>
      <c r="I88" s="174">
        <v>7</v>
      </c>
      <c r="J88" s="498"/>
      <c r="K88" s="498"/>
      <c r="L88" s="498"/>
      <c r="M88" s="498"/>
      <c r="N88" s="498"/>
      <c r="O88" s="441"/>
      <c r="P88" s="442"/>
      <c r="Q88" s="442"/>
      <c r="R88" s="443"/>
      <c r="S88" s="101"/>
    </row>
    <row r="89" spans="1:19" ht="13.5" thickBot="1" x14ac:dyDescent="0.25">
      <c r="A89" s="488"/>
      <c r="B89" s="488"/>
      <c r="C89" s="488"/>
      <c r="D89" s="488"/>
      <c r="E89" s="488"/>
      <c r="F89" s="488"/>
      <c r="G89" s="488"/>
      <c r="I89" s="499" t="s">
        <v>235</v>
      </c>
      <c r="J89" s="500"/>
      <c r="K89" s="500"/>
      <c r="L89" s="500"/>
      <c r="M89" s="500"/>
      <c r="N89" s="500"/>
      <c r="O89" s="500"/>
      <c r="P89" s="500"/>
      <c r="Q89" s="500"/>
      <c r="R89" s="501"/>
      <c r="S89" s="96">
        <f>SUM(S82:S88)</f>
        <v>0</v>
      </c>
    </row>
    <row r="90" spans="1:19" ht="13.5" thickBot="1" x14ac:dyDescent="0.25">
      <c r="A90" s="488"/>
      <c r="B90" s="488"/>
      <c r="C90" s="488"/>
      <c r="D90" s="488"/>
      <c r="E90" s="488"/>
      <c r="F90" s="488"/>
      <c r="G90" s="488"/>
      <c r="H90" s="102"/>
      <c r="I90" s="102"/>
      <c r="J90" s="102"/>
      <c r="K90" s="102"/>
      <c r="L90" s="102"/>
      <c r="M90" s="102"/>
    </row>
    <row r="91" spans="1:19" x14ac:dyDescent="0.2">
      <c r="A91" s="102"/>
      <c r="B91" s="497" t="s">
        <v>236</v>
      </c>
      <c r="C91" s="497"/>
      <c r="D91" s="497"/>
      <c r="E91" s="502" t="s">
        <v>237</v>
      </c>
      <c r="F91" s="502"/>
      <c r="G91" s="502"/>
      <c r="H91" s="102"/>
      <c r="I91" s="102"/>
      <c r="J91" s="102"/>
      <c r="K91" s="102"/>
      <c r="L91" s="102"/>
      <c r="M91" s="102"/>
      <c r="N91" s="489" t="s">
        <v>21</v>
      </c>
      <c r="O91" s="490"/>
      <c r="P91" s="490"/>
      <c r="Q91" s="490"/>
      <c r="R91" s="493">
        <f>+M35+G45+S45+G54+S54+G60+S60+G69+S69+G78+S78+G84+S89</f>
        <v>0</v>
      </c>
      <c r="S91" s="494"/>
    </row>
    <row r="92" spans="1:19" ht="13.5" thickBot="1" x14ac:dyDescent="0.25">
      <c r="A92" s="102"/>
      <c r="B92" s="102"/>
      <c r="C92" s="102"/>
      <c r="D92" s="175"/>
      <c r="E92" s="102"/>
      <c r="F92" s="102"/>
      <c r="G92" s="102"/>
      <c r="H92" s="102"/>
      <c r="I92" s="102"/>
      <c r="J92" s="102"/>
      <c r="K92" s="102"/>
      <c r="L92" s="102"/>
      <c r="M92" s="102"/>
      <c r="N92" s="491"/>
      <c r="O92" s="492"/>
      <c r="P92" s="492"/>
      <c r="Q92" s="492"/>
      <c r="R92" s="495"/>
      <c r="S92" s="496"/>
    </row>
    <row r="93" spans="1:19" x14ac:dyDescent="0.2">
      <c r="A93" s="102"/>
      <c r="B93" s="212" t="s">
        <v>279</v>
      </c>
      <c r="C93" s="102"/>
      <c r="D93" s="175"/>
      <c r="E93" s="102"/>
      <c r="F93" s="102"/>
      <c r="G93" s="102"/>
      <c r="H93" s="102"/>
      <c r="I93" s="102"/>
      <c r="J93" s="102"/>
      <c r="K93" s="102"/>
      <c r="L93" s="102"/>
      <c r="M93" s="102"/>
      <c r="N93" s="102"/>
      <c r="O93" s="102"/>
      <c r="P93" s="102"/>
      <c r="Q93" s="102"/>
      <c r="R93" s="102"/>
      <c r="S93" s="102"/>
    </row>
    <row r="97" spans="5:5" x14ac:dyDescent="0.2">
      <c r="E97" s="176"/>
    </row>
  </sheetData>
  <sheetProtection algorithmName="SHA-512" hashValue="sWz3/ctMFBA3rpw+cHZRyob8Eh+qxiU56mhg4GxGFIMyd4jIiA7jOmheDuAVWrAulE6WgubHKzTe/xt7kV7vhA==" saltValue="1WpnHCm/V/qZRzMaAr6WlA==" spinCount="100000" sheet="1" objects="1" scenarios="1"/>
  <mergeCells count="197">
    <mergeCell ref="A1:S1"/>
    <mergeCell ref="A2:S2"/>
    <mergeCell ref="A3:N3"/>
    <mergeCell ref="O3:P3"/>
    <mergeCell ref="Q3:R3"/>
    <mergeCell ref="A5:C5"/>
    <mergeCell ref="D5:G5"/>
    <mergeCell ref="J5:M5"/>
    <mergeCell ref="N5:R5"/>
    <mergeCell ref="A11:C11"/>
    <mergeCell ref="D11:G11"/>
    <mergeCell ref="J11:M11"/>
    <mergeCell ref="N11:R11"/>
    <mergeCell ref="A13:S13"/>
    <mergeCell ref="A16:E16"/>
    <mergeCell ref="G16:K16"/>
    <mergeCell ref="A7:C7"/>
    <mergeCell ref="D7:G7"/>
    <mergeCell ref="J7:M7"/>
    <mergeCell ref="N7:R7"/>
    <mergeCell ref="A9:C9"/>
    <mergeCell ref="D9:G9"/>
    <mergeCell ref="J9:M9"/>
    <mergeCell ref="N9:R9"/>
    <mergeCell ref="J18:J19"/>
    <mergeCell ref="K18:M18"/>
    <mergeCell ref="N18:S18"/>
    <mergeCell ref="A28:J28"/>
    <mergeCell ref="A29:J29"/>
    <mergeCell ref="A30:J30"/>
    <mergeCell ref="A18:A19"/>
    <mergeCell ref="B18:B19"/>
    <mergeCell ref="C18:C19"/>
    <mergeCell ref="D18:G18"/>
    <mergeCell ref="H18:H19"/>
    <mergeCell ref="I18:I19"/>
    <mergeCell ref="B39:D39"/>
    <mergeCell ref="E39:F39"/>
    <mergeCell ref="J39:N39"/>
    <mergeCell ref="O39:R39"/>
    <mergeCell ref="B40:D40"/>
    <mergeCell ref="E40:F40"/>
    <mergeCell ref="J40:N40"/>
    <mergeCell ref="O40:R40"/>
    <mergeCell ref="G33:N33"/>
    <mergeCell ref="G34:L34"/>
    <mergeCell ref="M34:N34"/>
    <mergeCell ref="G35:L35"/>
    <mergeCell ref="M35:N35"/>
    <mergeCell ref="A38:G38"/>
    <mergeCell ref="I38:S38"/>
    <mergeCell ref="B43:D43"/>
    <mergeCell ref="E43:F43"/>
    <mergeCell ref="J43:N43"/>
    <mergeCell ref="O43:R43"/>
    <mergeCell ref="B44:D44"/>
    <mergeCell ref="E44:F44"/>
    <mergeCell ref="J44:N44"/>
    <mergeCell ref="O44:R44"/>
    <mergeCell ref="B41:D41"/>
    <mergeCell ref="E41:F41"/>
    <mergeCell ref="J41:N41"/>
    <mergeCell ref="O41:R41"/>
    <mergeCell ref="B42:D42"/>
    <mergeCell ref="E42:F42"/>
    <mergeCell ref="J42:N42"/>
    <mergeCell ref="O42:R42"/>
    <mergeCell ref="B49:D49"/>
    <mergeCell ref="E49:F49"/>
    <mergeCell ref="J49:N49"/>
    <mergeCell ref="O49:R49"/>
    <mergeCell ref="B50:D50"/>
    <mergeCell ref="E50:F50"/>
    <mergeCell ref="J50:N50"/>
    <mergeCell ref="O50:R50"/>
    <mergeCell ref="A45:F45"/>
    <mergeCell ref="I45:R45"/>
    <mergeCell ref="A47:G47"/>
    <mergeCell ref="I47:S47"/>
    <mergeCell ref="B48:D48"/>
    <mergeCell ref="E48:F48"/>
    <mergeCell ref="J48:N48"/>
    <mergeCell ref="O48:R48"/>
    <mergeCell ref="B53:D53"/>
    <mergeCell ref="E53:F53"/>
    <mergeCell ref="J53:N53"/>
    <mergeCell ref="O53:R53"/>
    <mergeCell ref="A54:F54"/>
    <mergeCell ref="I54:R54"/>
    <mergeCell ref="B51:D51"/>
    <mergeCell ref="E51:F51"/>
    <mergeCell ref="J51:N51"/>
    <mergeCell ref="O51:R51"/>
    <mergeCell ref="B52:D52"/>
    <mergeCell ref="E52:F52"/>
    <mergeCell ref="J52:N52"/>
    <mergeCell ref="O52:R52"/>
    <mergeCell ref="B58:D58"/>
    <mergeCell ref="E58:F58"/>
    <mergeCell ref="J58:N58"/>
    <mergeCell ref="O58:R58"/>
    <mergeCell ref="B59:D59"/>
    <mergeCell ref="E59:F59"/>
    <mergeCell ref="J59:N59"/>
    <mergeCell ref="O59:R59"/>
    <mergeCell ref="A56:G56"/>
    <mergeCell ref="I56:S56"/>
    <mergeCell ref="B57:D57"/>
    <mergeCell ref="E57:F57"/>
    <mergeCell ref="J57:N57"/>
    <mergeCell ref="O57:R57"/>
    <mergeCell ref="B64:D64"/>
    <mergeCell ref="E64:F64"/>
    <mergeCell ref="J64:N64"/>
    <mergeCell ref="O64:R64"/>
    <mergeCell ref="B65:D65"/>
    <mergeCell ref="E65:F65"/>
    <mergeCell ref="J65:N65"/>
    <mergeCell ref="O65:R65"/>
    <mergeCell ref="A60:F60"/>
    <mergeCell ref="I60:R60"/>
    <mergeCell ref="A62:G62"/>
    <mergeCell ref="I62:S62"/>
    <mergeCell ref="B63:D63"/>
    <mergeCell ref="E63:F63"/>
    <mergeCell ref="J63:N63"/>
    <mergeCell ref="O63:R63"/>
    <mergeCell ref="B68:D68"/>
    <mergeCell ref="E68:F68"/>
    <mergeCell ref="J68:N68"/>
    <mergeCell ref="O68:R68"/>
    <mergeCell ref="A69:F69"/>
    <mergeCell ref="I69:R69"/>
    <mergeCell ref="B66:D66"/>
    <mergeCell ref="E66:F66"/>
    <mergeCell ref="J66:N66"/>
    <mergeCell ref="O66:R66"/>
    <mergeCell ref="B67:D67"/>
    <mergeCell ref="E67:F67"/>
    <mergeCell ref="J67:N67"/>
    <mergeCell ref="O67:R67"/>
    <mergeCell ref="B73:D73"/>
    <mergeCell ref="E73:F73"/>
    <mergeCell ref="J73:N73"/>
    <mergeCell ref="O73:R73"/>
    <mergeCell ref="B74:D74"/>
    <mergeCell ref="E74:F74"/>
    <mergeCell ref="J74:N74"/>
    <mergeCell ref="O74:R74"/>
    <mergeCell ref="A71:G71"/>
    <mergeCell ref="I71:S71"/>
    <mergeCell ref="B72:D72"/>
    <mergeCell ref="E72:F72"/>
    <mergeCell ref="J72:N72"/>
    <mergeCell ref="O72:R72"/>
    <mergeCell ref="B77:D77"/>
    <mergeCell ref="E77:F77"/>
    <mergeCell ref="J77:N77"/>
    <mergeCell ref="O77:R77"/>
    <mergeCell ref="A78:F78"/>
    <mergeCell ref="I78:R78"/>
    <mergeCell ref="B75:D75"/>
    <mergeCell ref="E75:F75"/>
    <mergeCell ref="J75:N75"/>
    <mergeCell ref="O75:R75"/>
    <mergeCell ref="B76:D76"/>
    <mergeCell ref="E76:F76"/>
    <mergeCell ref="J76:N76"/>
    <mergeCell ref="O76:R76"/>
    <mergeCell ref="B83:F83"/>
    <mergeCell ref="J83:N83"/>
    <mergeCell ref="O83:R83"/>
    <mergeCell ref="A84:F84"/>
    <mergeCell ref="J84:N84"/>
    <mergeCell ref="O84:R84"/>
    <mergeCell ref="A80:G80"/>
    <mergeCell ref="I80:S80"/>
    <mergeCell ref="B81:F81"/>
    <mergeCell ref="J81:N81"/>
    <mergeCell ref="O81:R81"/>
    <mergeCell ref="B82:F82"/>
    <mergeCell ref="J82:N82"/>
    <mergeCell ref="O82:R82"/>
    <mergeCell ref="B91:D91"/>
    <mergeCell ref="E91:G91"/>
    <mergeCell ref="N91:Q92"/>
    <mergeCell ref="R91:S92"/>
    <mergeCell ref="A85:G90"/>
    <mergeCell ref="J85:N85"/>
    <mergeCell ref="O85:R85"/>
    <mergeCell ref="J86:N86"/>
    <mergeCell ref="O86:R86"/>
    <mergeCell ref="J87:N87"/>
    <mergeCell ref="O87:R87"/>
    <mergeCell ref="J88:N88"/>
    <mergeCell ref="O88:R88"/>
    <mergeCell ref="I89:R89"/>
  </mergeCells>
  <dataValidations count="6">
    <dataValidation type="decimal" allowBlank="1" showInputMessage="1" showErrorMessage="1" errorTitle="Error" error="Solo se permiten datos númericos" sqref="J20:J27">
      <formula1>0</formula1>
      <formula2>100</formula2>
    </dataValidation>
    <dataValidation type="decimal" allowBlank="1" showInputMessage="1" showErrorMessage="1" errorTitle="Error" error="Solo se permiten datos numericos" sqref="K20:L20">
      <formula1>0</formula1>
      <formula2>100</formula2>
    </dataValidation>
    <dataValidation type="decimal" allowBlank="1" showInputMessage="1" showErrorMessage="1" errorTitle="Error" error="Solo se permiten datos numericos." sqref="M20">
      <formula1>0</formula1>
      <formula2>100</formula2>
    </dataValidation>
    <dataValidation allowBlank="1" showInputMessage="1" showErrorMessage="1" errorTitle="Error" error="Seleccione un Item de la lista" sqref="B82"/>
    <dataValidation allowBlank="1" showInputMessage="1" showErrorMessage="1" errorTitle="Error" error="Seleccione una opción del listado" sqref="J82:N82"/>
    <dataValidation allowBlank="1" showInputMessage="1" showErrorMessage="1" errorTitle="Error" error="Seleccione el nivel educativo._x000a_Límite:_x000a_Pregrado[20 Horas]_x000a_Posgrado[30 Horas]" sqref="G64"/>
  </dataValidations>
  <pageMargins left="0.3" right="0.25" top="0.75" bottom="0.25" header="0.3" footer="0.3"/>
  <pageSetup paperSize="14" scale="66" orientation="landscape" r:id="rId1"/>
  <rowBreaks count="1" manualBreakCount="1">
    <brk id="55" max="16383" man="1"/>
  </rowBreaks>
  <drawing r:id="rId2"/>
  <extLst>
    <ext xmlns:x14="http://schemas.microsoft.com/office/spreadsheetml/2009/9/main" uri="{CCE6A557-97BC-4b89-ADB6-D9C93CAAB3DF}">
      <x14:dataValidations xmlns:xm="http://schemas.microsoft.com/office/excel/2006/main" count="18">
        <x14:dataValidation type="list" showInputMessage="1" showErrorMessage="1" errorTitle="Error" error="Seleccione un valor de la lista desplegable">
          <x14:formula1>
            <xm:f>INFORMACION!$A$2:$A$3</xm:f>
          </x14:formula1>
          <xm:sqref>B20:B26</xm:sqref>
        </x14:dataValidation>
        <x14:dataValidation type="list" showInputMessage="1" showErrorMessage="1">
          <x14:formula1>
            <xm:f>INFORMACION!$B$2:$B$3</xm:f>
          </x14:formula1>
          <xm:sqref>C20:C26</xm:sqref>
        </x14:dataValidation>
        <x14:dataValidation type="list" showInputMessage="1" showErrorMessage="1">
          <x14:formula1>
            <xm:f>INFORMACION!$C$2:$C$23</xm:f>
          </x14:formula1>
          <xm:sqref>I20:I27</xm:sqref>
        </x14:dataValidation>
        <x14:dataValidation type="list" showInputMessage="1" showErrorMessage="1" errorTitle="Error" error="Seleccione una opción de la lista desplegable">
          <x14:formula1>
            <xm:f>INFORMACION!$D$2:$D$7</xm:f>
          </x14:formula1>
          <xm:sqref>G20:G26</xm:sqref>
        </x14:dataValidation>
        <x14:dataValidation type="list" allowBlank="1" showInputMessage="1" showErrorMessage="1" errorTitle="Error" error="Seleccione el tipo de vinculación del listado">
          <x14:formula1>
            <xm:f>INFORMACION!$F$3:$F$4</xm:f>
          </x14:formula1>
          <xm:sqref>D9:G9</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una opción del listado">
          <x14:formula1>
            <xm:f>INFORMACION!$T$2:$T$4</xm:f>
          </x14:formula1>
          <xm:sqref>E17 G16</xm:sqref>
        </x14:dataValidation>
        <x14:dataValidation type="list" allowBlank="1" showInputMessage="1" showErrorMessage="1" errorTitle="Error" error="Seleccione un Item de la lista">
          <x14:formula1>
            <xm:f>INFORMACION!$W$2:$W$14</xm:f>
          </x14:formula1>
          <xm:sqref>B49:D53</xm:sqref>
        </x14:dataValidation>
        <x14:dataValidation type="list" allowBlank="1" showInputMessage="1" showErrorMessage="1" errorTitle="Error" error="Seleccione una opción del listado">
          <x14:formula1>
            <xm:f>INFORMACION!$X$2:$X$5</xm:f>
          </x14:formula1>
          <xm:sqref>J49:N53</xm:sqref>
        </x14:dataValidation>
        <x14:dataValidation type="list" allowBlank="1" showInputMessage="1" showErrorMessage="1" errorTitle="Error" error="Seleccione un Item de la lista">
          <x14:formula1>
            <xm:f>INFORMACION!$A$2:$A$3</xm:f>
          </x14:formula1>
          <xm:sqref>B64:D68</xm:sqref>
        </x14:dataValidation>
        <x14:dataValidation type="list" allowBlank="1" showInputMessage="1" showErrorMessage="1" errorTitle="Error" error="Seleccione una opción del listado">
          <x14:formula1>
            <xm:f>INFORMACION!$Y$2:$Y$4</xm:f>
          </x14:formula1>
          <xm:sqref>J64:N68</xm:sqref>
        </x14:dataValidation>
        <x14:dataValidation type="list" allowBlank="1" showInputMessage="1" showErrorMessage="1" errorTitle="Error" error="Seleccione un Item de la lista">
          <x14:formula1>
            <xm:f>INFORMACION!$Z$2:$Z$9</xm:f>
          </x14:formula1>
          <xm:sqref>B58:D59</xm:sqref>
        </x14:dataValidation>
        <x14:dataValidation type="list" allowBlank="1" showInputMessage="1" showErrorMessage="1" errorTitle="Error" error="Seleccione una opción del listado">
          <x14:formula1>
            <xm:f>INFORMACION!$AB$2:$AB$12</xm:f>
          </x14:formula1>
          <xm:sqref>J58:N59</xm:sqref>
        </x14:dataValidation>
        <x14:dataValidation type="list" allowBlank="1" showInputMessage="1" showErrorMessage="1" errorTitle="Error" error="Seleccione un Item de la lista">
          <x14:formula1>
            <xm:f>INFORMACION!$AC$2:$AC$8</xm:f>
          </x14:formula1>
          <xm:sqref>B73:D77</xm:sqref>
        </x14:dataValidation>
        <x14:dataValidation type="list" allowBlank="1" showInputMessage="1" showErrorMessage="1" errorTitle="Error" error="Seleccione una opción del listado">
          <x14:formula1>
            <xm:f>INFORMACION!$AD$2:$AD$5</xm:f>
          </x14:formula1>
          <xm:sqref>J73:N77</xm:sqref>
        </x14:dataValidation>
        <x14:dataValidation type="list" allowBlank="1" showInputMessage="1" showErrorMessage="1" errorTitle="Error" error="Seleccione una opción de la lista">
          <x14:formula1>
            <xm:f>INFORMACION!$AE$2:$AE$5</xm:f>
          </x14:formula1>
          <xm:sqref>B40:D44</xm:sqref>
        </x14:dataValidation>
        <x14:dataValidation type="list" allowBlank="1" showInputMessage="1" showErrorMessage="1" errorTitle="Error" error="Seleccione una opción de la lista">
          <x14:formula1>
            <xm:f>INFORMACION!$AF$2:$AF$3</xm:f>
          </x14:formula1>
          <xm:sqref>J40:N44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97"/>
  <sheetViews>
    <sheetView zoomScale="90" zoomScaleNormal="90" workbookViewId="0">
      <selection activeCell="D5" sqref="D5:G5"/>
    </sheetView>
  </sheetViews>
  <sheetFormatPr baseColWidth="10" defaultColWidth="11.42578125" defaultRowHeight="12.75" x14ac:dyDescent="0.2"/>
  <cols>
    <col min="1" max="1" width="3.7109375" style="91" bestFit="1" customWidth="1"/>
    <col min="2" max="2" width="10" style="91" customWidth="1"/>
    <col min="3" max="3" width="9.5703125" style="91" customWidth="1"/>
    <col min="4" max="4" width="10.5703125" style="166" customWidth="1"/>
    <col min="5" max="5" width="54" style="91" customWidth="1"/>
    <col min="6" max="6" width="3.7109375" style="91" customWidth="1"/>
    <col min="7" max="7" width="26.28515625" style="91" customWidth="1"/>
    <col min="8" max="9" width="3.7109375" style="91" customWidth="1"/>
    <col min="10" max="10" width="5.5703125" style="91" bestFit="1" customWidth="1"/>
    <col min="11" max="11" width="6" style="91" bestFit="1" customWidth="1"/>
    <col min="12" max="13" width="6" style="91" customWidth="1"/>
    <col min="14" max="18" width="9.28515625" style="91" customWidth="1"/>
    <col min="19" max="19" width="10" style="91" customWidth="1"/>
    <col min="20" max="16384" width="11.42578125" style="91"/>
  </cols>
  <sheetData>
    <row r="1" spans="1:19" x14ac:dyDescent="0.2">
      <c r="A1" s="408" t="s">
        <v>24</v>
      </c>
      <c r="B1" s="409"/>
      <c r="C1" s="409"/>
      <c r="D1" s="409"/>
      <c r="E1" s="409"/>
      <c r="F1" s="409"/>
      <c r="G1" s="409"/>
      <c r="H1" s="409"/>
      <c r="I1" s="409"/>
      <c r="J1" s="409"/>
      <c r="K1" s="409"/>
      <c r="L1" s="409"/>
      <c r="M1" s="409"/>
      <c r="N1" s="409"/>
      <c r="O1" s="409"/>
      <c r="P1" s="409"/>
      <c r="Q1" s="409"/>
      <c r="R1" s="409"/>
      <c r="S1" s="410"/>
    </row>
    <row r="2" spans="1:19" ht="13.5" thickBot="1" x14ac:dyDescent="0.25">
      <c r="A2" s="377" t="s">
        <v>278</v>
      </c>
      <c r="B2" s="378"/>
      <c r="C2" s="378"/>
      <c r="D2" s="378"/>
      <c r="E2" s="378"/>
      <c r="F2" s="378"/>
      <c r="G2" s="378"/>
      <c r="H2" s="378"/>
      <c r="I2" s="378"/>
      <c r="J2" s="378"/>
      <c r="K2" s="378"/>
      <c r="L2" s="378"/>
      <c r="M2" s="378"/>
      <c r="N2" s="378"/>
      <c r="O2" s="378"/>
      <c r="P2" s="378"/>
      <c r="Q2" s="378"/>
      <c r="R2" s="378"/>
      <c r="S2" s="411"/>
    </row>
    <row r="3" spans="1:19" ht="13.5" thickBot="1" x14ac:dyDescent="0.25">
      <c r="A3" s="377" t="s">
        <v>153</v>
      </c>
      <c r="B3" s="378"/>
      <c r="C3" s="378"/>
      <c r="D3" s="378"/>
      <c r="E3" s="378"/>
      <c r="F3" s="378"/>
      <c r="G3" s="378"/>
      <c r="H3" s="378"/>
      <c r="I3" s="378"/>
      <c r="J3" s="378"/>
      <c r="K3" s="378"/>
      <c r="L3" s="378"/>
      <c r="M3" s="378"/>
      <c r="N3" s="378"/>
      <c r="O3" s="378" t="s">
        <v>0</v>
      </c>
      <c r="P3" s="411"/>
      <c r="Q3" s="434">
        <f>'RESUMEN-DPTO'!AK8</f>
        <v>0</v>
      </c>
      <c r="R3" s="435"/>
      <c r="S3" s="80"/>
    </row>
    <row r="4" spans="1:19" ht="13.5" thickBot="1" x14ac:dyDescent="0.25">
      <c r="A4" s="115"/>
      <c r="B4" s="103"/>
      <c r="C4" s="103"/>
      <c r="D4" s="116"/>
      <c r="E4" s="103"/>
      <c r="F4" s="103"/>
      <c r="G4" s="103"/>
      <c r="H4" s="103"/>
      <c r="I4" s="103"/>
      <c r="J4" s="103"/>
      <c r="K4" s="103"/>
      <c r="L4" s="103"/>
      <c r="M4" s="103"/>
      <c r="N4" s="103"/>
      <c r="O4" s="103"/>
      <c r="P4" s="103"/>
      <c r="Q4" s="103"/>
      <c r="R4" s="103"/>
      <c r="S4" s="80"/>
    </row>
    <row r="5" spans="1:19" ht="13.5" thickBot="1" x14ac:dyDescent="0.25">
      <c r="A5" s="377" t="s">
        <v>56</v>
      </c>
      <c r="B5" s="378"/>
      <c r="C5" s="378"/>
      <c r="D5" s="379">
        <f>'RESUMEN-DPTO'!D8:O8</f>
        <v>0</v>
      </c>
      <c r="E5" s="380"/>
      <c r="F5" s="380"/>
      <c r="G5" s="381"/>
      <c r="H5" s="103"/>
      <c r="I5" s="103"/>
      <c r="J5" s="386" t="s">
        <v>28</v>
      </c>
      <c r="K5" s="386"/>
      <c r="L5" s="386"/>
      <c r="M5" s="386"/>
      <c r="N5" s="379">
        <f>'RESUMEN-DPTO'!T8</f>
        <v>0</v>
      </c>
      <c r="O5" s="387"/>
      <c r="P5" s="387"/>
      <c r="Q5" s="387"/>
      <c r="R5" s="388"/>
      <c r="S5" s="80"/>
    </row>
    <row r="6" spans="1:19" ht="3" customHeight="1" thickBot="1" x14ac:dyDescent="0.25">
      <c r="A6" s="117"/>
      <c r="B6" s="118"/>
      <c r="C6" s="118"/>
      <c r="D6" s="116"/>
      <c r="E6" s="103"/>
      <c r="F6" s="103"/>
      <c r="G6" s="103"/>
      <c r="H6" s="103"/>
      <c r="I6" s="103"/>
      <c r="J6" s="203"/>
      <c r="K6" s="203"/>
      <c r="L6" s="203"/>
      <c r="M6" s="203"/>
      <c r="N6" s="103"/>
      <c r="O6" s="103"/>
      <c r="P6" s="103"/>
      <c r="Q6" s="103"/>
      <c r="R6" s="103"/>
      <c r="S6" s="80"/>
    </row>
    <row r="7" spans="1:19" ht="13.5" thickBot="1" x14ac:dyDescent="0.25">
      <c r="A7" s="377" t="s">
        <v>138</v>
      </c>
      <c r="B7" s="378"/>
      <c r="C7" s="378"/>
      <c r="D7" s="382"/>
      <c r="E7" s="383"/>
      <c r="F7" s="383"/>
      <c r="G7" s="384"/>
      <c r="H7" s="103"/>
      <c r="I7" s="103"/>
      <c r="J7" s="386" t="s">
        <v>55</v>
      </c>
      <c r="K7" s="386"/>
      <c r="L7" s="386"/>
      <c r="M7" s="386"/>
      <c r="N7" s="389"/>
      <c r="O7" s="390"/>
      <c r="P7" s="390"/>
      <c r="Q7" s="390"/>
      <c r="R7" s="391"/>
      <c r="S7" s="80"/>
    </row>
    <row r="8" spans="1:19" ht="2.25" customHeight="1" thickBot="1" x14ac:dyDescent="0.25">
      <c r="A8" s="117"/>
      <c r="B8" s="118"/>
      <c r="C8" s="118"/>
      <c r="D8" s="116"/>
      <c r="E8" s="103"/>
      <c r="F8" s="103"/>
      <c r="G8" s="103"/>
      <c r="H8" s="103"/>
      <c r="I8" s="103"/>
      <c r="J8" s="203"/>
      <c r="K8" s="203"/>
      <c r="L8" s="203"/>
      <c r="M8" s="203"/>
      <c r="N8" s="103"/>
      <c r="O8" s="103"/>
      <c r="P8" s="103"/>
      <c r="Q8" s="103"/>
      <c r="R8" s="103"/>
      <c r="S8" s="80"/>
    </row>
    <row r="9" spans="1:19" ht="13.5" thickBot="1" x14ac:dyDescent="0.25">
      <c r="A9" s="377" t="s">
        <v>42</v>
      </c>
      <c r="B9" s="378"/>
      <c r="C9" s="378"/>
      <c r="D9" s="385"/>
      <c r="E9" s="383"/>
      <c r="F9" s="383"/>
      <c r="G9" s="384"/>
      <c r="H9" s="103"/>
      <c r="I9" s="103"/>
      <c r="J9" s="386" t="s">
        <v>106</v>
      </c>
      <c r="K9" s="386"/>
      <c r="L9" s="386"/>
      <c r="M9" s="386"/>
      <c r="N9" s="392"/>
      <c r="O9" s="390"/>
      <c r="P9" s="390"/>
      <c r="Q9" s="390"/>
      <c r="R9" s="391"/>
      <c r="S9" s="80"/>
    </row>
    <row r="10" spans="1:19" ht="2.25" customHeight="1" thickBot="1" x14ac:dyDescent="0.25">
      <c r="A10" s="117"/>
      <c r="B10" s="118"/>
      <c r="C10" s="118"/>
      <c r="D10" s="116"/>
      <c r="E10" s="103"/>
      <c r="F10" s="103"/>
      <c r="G10" s="103"/>
      <c r="H10" s="103"/>
      <c r="I10" s="103"/>
      <c r="J10" s="118"/>
      <c r="K10" s="118"/>
      <c r="L10" s="118"/>
      <c r="M10" s="118"/>
      <c r="N10" s="103"/>
      <c r="O10" s="103"/>
      <c r="P10" s="103"/>
      <c r="Q10" s="103"/>
      <c r="R10" s="103"/>
      <c r="S10" s="80"/>
    </row>
    <row r="11" spans="1:19" ht="13.5" thickBot="1" x14ac:dyDescent="0.25">
      <c r="A11" s="377" t="s">
        <v>139</v>
      </c>
      <c r="B11" s="378"/>
      <c r="C11" s="378"/>
      <c r="D11" s="385"/>
      <c r="E11" s="383"/>
      <c r="F11" s="383"/>
      <c r="G11" s="384"/>
      <c r="H11" s="103"/>
      <c r="I11" s="103"/>
      <c r="J11" s="386" t="s">
        <v>109</v>
      </c>
      <c r="K11" s="386"/>
      <c r="L11" s="386"/>
      <c r="M11" s="386"/>
      <c r="N11" s="393"/>
      <c r="O11" s="394"/>
      <c r="P11" s="394"/>
      <c r="Q11" s="394"/>
      <c r="R11" s="395"/>
      <c r="S11" s="80"/>
    </row>
    <row r="12" spans="1:19" ht="6.75" customHeight="1" thickBot="1" x14ac:dyDescent="0.25">
      <c r="A12" s="120"/>
      <c r="B12" s="104"/>
      <c r="C12" s="104"/>
      <c r="D12" s="121"/>
      <c r="E12" s="104"/>
      <c r="F12" s="104"/>
      <c r="G12" s="104"/>
      <c r="H12" s="104"/>
      <c r="I12" s="104"/>
      <c r="J12" s="104"/>
      <c r="K12" s="104"/>
      <c r="L12" s="104"/>
      <c r="M12" s="104"/>
      <c r="N12" s="104"/>
      <c r="O12" s="104"/>
      <c r="P12" s="104"/>
      <c r="Q12" s="104"/>
      <c r="R12" s="104"/>
      <c r="S12" s="81"/>
    </row>
    <row r="13" spans="1:19" ht="13.5" thickBot="1" x14ac:dyDescent="0.25">
      <c r="A13" s="405" t="s">
        <v>26</v>
      </c>
      <c r="B13" s="406"/>
      <c r="C13" s="406"/>
      <c r="D13" s="406"/>
      <c r="E13" s="406"/>
      <c r="F13" s="406"/>
      <c r="G13" s="406"/>
      <c r="H13" s="406"/>
      <c r="I13" s="406"/>
      <c r="J13" s="406"/>
      <c r="K13" s="406"/>
      <c r="L13" s="406"/>
      <c r="M13" s="406"/>
      <c r="N13" s="406"/>
      <c r="O13" s="406"/>
      <c r="P13" s="406"/>
      <c r="Q13" s="406"/>
      <c r="R13" s="406"/>
      <c r="S13" s="407"/>
    </row>
    <row r="14" spans="1:19" ht="4.5" customHeight="1" thickBot="1" x14ac:dyDescent="0.25">
      <c r="A14" s="122"/>
      <c r="B14" s="105"/>
      <c r="C14" s="105"/>
      <c r="D14" s="105"/>
      <c r="E14" s="105"/>
      <c r="F14" s="105"/>
      <c r="G14" s="105"/>
      <c r="H14" s="105"/>
      <c r="I14" s="105"/>
      <c r="J14" s="105"/>
      <c r="K14" s="105"/>
      <c r="L14" s="105"/>
      <c r="M14" s="105"/>
      <c r="N14" s="105"/>
      <c r="O14" s="105"/>
      <c r="P14" s="105"/>
      <c r="Q14" s="105"/>
      <c r="R14" s="105"/>
      <c r="S14" s="82"/>
    </row>
    <row r="15" spans="1:19" s="124" customFormat="1" ht="3" customHeight="1" thickBot="1" x14ac:dyDescent="0.25">
      <c r="A15" s="208"/>
      <c r="B15" s="209"/>
      <c r="C15" s="209"/>
      <c r="D15" s="209"/>
      <c r="E15" s="209"/>
      <c r="F15" s="209"/>
      <c r="G15" s="209"/>
      <c r="H15" s="209"/>
      <c r="I15" s="209"/>
      <c r="J15" s="209"/>
      <c r="K15" s="209"/>
      <c r="L15" s="209"/>
      <c r="M15" s="209"/>
      <c r="N15" s="209"/>
      <c r="O15" s="209"/>
      <c r="P15" s="209"/>
      <c r="Q15" s="209"/>
      <c r="R15" s="209"/>
      <c r="S15" s="83"/>
    </row>
    <row r="16" spans="1:19" s="124" customFormat="1" ht="13.5" thickBot="1" x14ac:dyDescent="0.25">
      <c r="A16" s="429" t="s">
        <v>273</v>
      </c>
      <c r="B16" s="430"/>
      <c r="C16" s="430"/>
      <c r="D16" s="430"/>
      <c r="E16" s="430"/>
      <c r="F16" s="100"/>
      <c r="G16" s="431" t="s">
        <v>145</v>
      </c>
      <c r="H16" s="432"/>
      <c r="I16" s="432"/>
      <c r="J16" s="432"/>
      <c r="K16" s="433"/>
      <c r="L16" s="209"/>
      <c r="M16" s="209"/>
      <c r="N16" s="209"/>
      <c r="O16" s="209"/>
      <c r="P16" s="209"/>
      <c r="Q16" s="209"/>
      <c r="R16" s="209"/>
      <c r="S16" s="83"/>
    </row>
    <row r="17" spans="1:19" s="124" customFormat="1" ht="3" customHeight="1" thickBot="1" x14ac:dyDescent="0.25">
      <c r="A17" s="208"/>
      <c r="B17" s="209"/>
      <c r="C17" s="209"/>
      <c r="D17" s="209"/>
      <c r="E17" s="209"/>
      <c r="F17" s="209"/>
      <c r="G17" s="209"/>
      <c r="H17" s="209"/>
      <c r="I17" s="209"/>
      <c r="J17" s="209"/>
      <c r="K17" s="209"/>
      <c r="L17" s="209"/>
      <c r="M17" s="209"/>
      <c r="N17" s="209"/>
      <c r="O17" s="209"/>
      <c r="P17" s="209"/>
      <c r="Q17" s="209"/>
      <c r="R17" s="209"/>
      <c r="S17" s="83"/>
    </row>
    <row r="18" spans="1:19" x14ac:dyDescent="0.2">
      <c r="A18" s="376" t="s">
        <v>25</v>
      </c>
      <c r="B18" s="413" t="s">
        <v>264</v>
      </c>
      <c r="C18" s="415" t="s">
        <v>265</v>
      </c>
      <c r="D18" s="423" t="s">
        <v>143</v>
      </c>
      <c r="E18" s="424"/>
      <c r="F18" s="424"/>
      <c r="G18" s="425"/>
      <c r="H18" s="417" t="s">
        <v>260</v>
      </c>
      <c r="I18" s="419" t="s">
        <v>261</v>
      </c>
      <c r="J18" s="421" t="s">
        <v>262</v>
      </c>
      <c r="K18" s="376" t="s">
        <v>263</v>
      </c>
      <c r="L18" s="374"/>
      <c r="M18" s="375"/>
      <c r="N18" s="373" t="s">
        <v>123</v>
      </c>
      <c r="O18" s="374"/>
      <c r="P18" s="374"/>
      <c r="Q18" s="374"/>
      <c r="R18" s="374"/>
      <c r="S18" s="375"/>
    </row>
    <row r="19" spans="1:19" ht="63.75" customHeight="1" thickBot="1" x14ac:dyDescent="0.25">
      <c r="A19" s="412"/>
      <c r="B19" s="414"/>
      <c r="C19" s="416"/>
      <c r="D19" s="44" t="s">
        <v>266</v>
      </c>
      <c r="E19" s="42" t="s">
        <v>257</v>
      </c>
      <c r="F19" s="207" t="s">
        <v>258</v>
      </c>
      <c r="G19" s="78" t="s">
        <v>259</v>
      </c>
      <c r="H19" s="418"/>
      <c r="I19" s="420"/>
      <c r="J19" s="422"/>
      <c r="K19" s="206" t="s">
        <v>142</v>
      </c>
      <c r="L19" s="207" t="s">
        <v>140</v>
      </c>
      <c r="M19" s="84" t="s">
        <v>141</v>
      </c>
      <c r="N19" s="126" t="s">
        <v>134</v>
      </c>
      <c r="O19" s="205" t="s">
        <v>135</v>
      </c>
      <c r="P19" s="207" t="s">
        <v>125</v>
      </c>
      <c r="Q19" s="207" t="s">
        <v>136</v>
      </c>
      <c r="R19" s="207" t="s">
        <v>124</v>
      </c>
      <c r="S19" s="84" t="s">
        <v>137</v>
      </c>
    </row>
    <row r="20" spans="1:19" x14ac:dyDescent="0.2">
      <c r="A20" s="128">
        <v>1</v>
      </c>
      <c r="B20" s="129"/>
      <c r="C20" s="129"/>
      <c r="D20" s="130"/>
      <c r="E20" s="131"/>
      <c r="F20" s="131"/>
      <c r="G20" s="107"/>
      <c r="H20" s="132"/>
      <c r="I20" s="129"/>
      <c r="J20" s="133"/>
      <c r="K20" s="132"/>
      <c r="L20" s="129"/>
      <c r="M20" s="133"/>
      <c r="N20" s="134">
        <f>IFERROR((K20+L20+M20),0)</f>
        <v>0</v>
      </c>
      <c r="O20" s="135">
        <f>IFERROR((N20*I20)*(J20/100),0)</f>
        <v>0</v>
      </c>
      <c r="P20" s="135">
        <f>IFERROR(((IF(I20&gt;=16,15,((I20*15)/16))*J20)/100)/H20,0)</f>
        <v>0</v>
      </c>
      <c r="Q20" s="135">
        <f>IFERROR(((IF(I20&gt;=16,30,((I20*30)/16))*J20)/100)/H20,0)</f>
        <v>0</v>
      </c>
      <c r="R20" s="136">
        <f>IFERROR(IF(B20="Pregrado",((IF(I20&gt;=16,VLOOKUP('P5'!G20,INFORMACION!$D:$E,2,FALSE)*N20,((VLOOKUP('P5'!G20,INFORMACION!$D:$E,2,FALSE)*N20)*I20)/16)))*(J20/100),((IF(I20&gt;=16,(VLOOKUP('P5'!G20,INFORMACION!$D:$E,2,FALSE)+10)*N20,(((VLOOKUP('P5'!G20,INFORMACION!$D:$E,2,FALSE)+10)*N20)*I20)/16)))*(J20/100)),0)</f>
        <v>0</v>
      </c>
      <c r="S20" s="85">
        <f>IFERROR(O20+P20+Q20+R20,0)</f>
        <v>0</v>
      </c>
    </row>
    <row r="21" spans="1:19" x14ac:dyDescent="0.2">
      <c r="A21" s="137">
        <v>2</v>
      </c>
      <c r="B21" s="138"/>
      <c r="C21" s="138"/>
      <c r="D21" s="139"/>
      <c r="E21" s="140"/>
      <c r="F21" s="138"/>
      <c r="G21" s="108"/>
      <c r="H21" s="141"/>
      <c r="I21" s="138"/>
      <c r="J21" s="142"/>
      <c r="K21" s="141"/>
      <c r="L21" s="138"/>
      <c r="M21" s="142"/>
      <c r="N21" s="143">
        <f t="shared" ref="N21:N26" si="0">IFERROR((K21+L21+M21),0)</f>
        <v>0</v>
      </c>
      <c r="O21" s="144">
        <f t="shared" ref="O21:O26" si="1">IFERROR((N21*I21)*(J21/100),0)</f>
        <v>0</v>
      </c>
      <c r="P21" s="144">
        <f t="shared" ref="P21:P26" si="2">IFERROR(((IF(I21&gt;=16,15,((I21*15)/16))*J21)/100)/H21,0)</f>
        <v>0</v>
      </c>
      <c r="Q21" s="144">
        <f t="shared" ref="Q21:Q26" si="3">IFERROR(((IF(I21&gt;=16,30,((I21*30)/16))*J21)/100)/H21,0)</f>
        <v>0</v>
      </c>
      <c r="R21" s="145">
        <f>IFERROR(IF(B21="Pregrado",((IF(I21&gt;=16,VLOOKUP('P5'!G21,INFORMACION!$D:$E,2,FALSE)*N21,((VLOOKUP('P5'!G21,INFORMACION!$D:$E,2,FALSE)*N21)*I21)/16)))*(J21/100),((IF(I21&gt;=16,(VLOOKUP('P5'!G21,INFORMACION!$D:$E,2,FALSE)+10)*N21,(((VLOOKUP('P5'!G21,INFORMACION!$D:$E,2,FALSE)+10)*N21)*I21)/16)))*(J21/100)),0)</f>
        <v>0</v>
      </c>
      <c r="S21" s="86">
        <f t="shared" ref="S21:S26" si="4">IFERROR(O21+P21+Q21+R21,0)</f>
        <v>0</v>
      </c>
    </row>
    <row r="22" spans="1:19" x14ac:dyDescent="0.2">
      <c r="A22" s="137">
        <v>3</v>
      </c>
      <c r="B22" s="138"/>
      <c r="C22" s="138"/>
      <c r="D22" s="139"/>
      <c r="E22" s="140"/>
      <c r="F22" s="138"/>
      <c r="G22" s="108"/>
      <c r="H22" s="141"/>
      <c r="I22" s="138"/>
      <c r="J22" s="142"/>
      <c r="K22" s="141"/>
      <c r="L22" s="138"/>
      <c r="M22" s="142"/>
      <c r="N22" s="143">
        <f t="shared" si="0"/>
        <v>0</v>
      </c>
      <c r="O22" s="144">
        <f t="shared" si="1"/>
        <v>0</v>
      </c>
      <c r="P22" s="144">
        <f t="shared" si="2"/>
        <v>0</v>
      </c>
      <c r="Q22" s="144">
        <f t="shared" si="3"/>
        <v>0</v>
      </c>
      <c r="R22" s="145">
        <f>IFERROR(IF(B22="Pregrado",((IF(I22&gt;=16,VLOOKUP('P5'!G22,INFORMACION!$D:$E,2,FALSE)*N22,((VLOOKUP('P5'!G22,INFORMACION!$D:$E,2,FALSE)*N22)*I22)/16)))*(J22/100),((IF(I22&gt;=16,(VLOOKUP('P5'!G22,INFORMACION!$D:$E,2,FALSE)+10)*N22,(((VLOOKUP('P5'!G22,INFORMACION!$D:$E,2,FALSE)+10)*N22)*I22)/16)))*(J22/100)),0)</f>
        <v>0</v>
      </c>
      <c r="S22" s="86">
        <f t="shared" si="4"/>
        <v>0</v>
      </c>
    </row>
    <row r="23" spans="1:19" x14ac:dyDescent="0.2">
      <c r="A23" s="137">
        <v>4</v>
      </c>
      <c r="B23" s="138"/>
      <c r="C23" s="138"/>
      <c r="D23" s="139"/>
      <c r="E23" s="140"/>
      <c r="F23" s="138"/>
      <c r="G23" s="108"/>
      <c r="H23" s="141"/>
      <c r="I23" s="138"/>
      <c r="J23" s="142"/>
      <c r="K23" s="141"/>
      <c r="L23" s="138"/>
      <c r="M23" s="142"/>
      <c r="N23" s="143">
        <f t="shared" si="0"/>
        <v>0</v>
      </c>
      <c r="O23" s="144">
        <f t="shared" si="1"/>
        <v>0</v>
      </c>
      <c r="P23" s="144">
        <f t="shared" si="2"/>
        <v>0</v>
      </c>
      <c r="Q23" s="144">
        <f t="shared" si="3"/>
        <v>0</v>
      </c>
      <c r="R23" s="145">
        <f>IFERROR(IF(B23="Pregrado",((IF(I23&gt;=16,VLOOKUP('P5'!G23,INFORMACION!$D:$E,2,FALSE)*N23,((VLOOKUP('P5'!G23,INFORMACION!$D:$E,2,FALSE)*N23)*I23)/16)))*(J23/100),((IF(I23&gt;=16,(VLOOKUP('P5'!G23,INFORMACION!$D:$E,2,FALSE)+10)*N23,(((VLOOKUP('P5'!G23,INFORMACION!$D:$E,2,FALSE)+10)*N23)*I23)/16)))*(J23/100)),0)</f>
        <v>0</v>
      </c>
      <c r="S23" s="86">
        <f t="shared" si="4"/>
        <v>0</v>
      </c>
    </row>
    <row r="24" spans="1:19" x14ac:dyDescent="0.2">
      <c r="A24" s="137">
        <v>5</v>
      </c>
      <c r="B24" s="138"/>
      <c r="C24" s="138"/>
      <c r="D24" s="139"/>
      <c r="E24" s="140"/>
      <c r="F24" s="138"/>
      <c r="G24" s="108"/>
      <c r="H24" s="141"/>
      <c r="I24" s="138"/>
      <c r="J24" s="142"/>
      <c r="K24" s="141"/>
      <c r="L24" s="138"/>
      <c r="M24" s="142"/>
      <c r="N24" s="143">
        <f t="shared" si="0"/>
        <v>0</v>
      </c>
      <c r="O24" s="144">
        <f t="shared" si="1"/>
        <v>0</v>
      </c>
      <c r="P24" s="144">
        <f t="shared" si="2"/>
        <v>0</v>
      </c>
      <c r="Q24" s="144">
        <f t="shared" si="3"/>
        <v>0</v>
      </c>
      <c r="R24" s="145">
        <f>IFERROR(IF(B24="Pregrado",((IF(I24&gt;=16,VLOOKUP('P5'!G24,INFORMACION!$D:$E,2,FALSE)*N24,((VLOOKUP('P5'!G24,INFORMACION!$D:$E,2,FALSE)*N24)*I24)/16)))*(J24/100),((IF(I24&gt;=16,(VLOOKUP('P5'!G24,INFORMACION!$D:$E,2,FALSE)+10)*N24,(((VLOOKUP('P5'!G24,INFORMACION!$D:$E,2,FALSE)+10)*N24)*I24)/16)))*(J24/100)),0)</f>
        <v>0</v>
      </c>
      <c r="S24" s="86">
        <f t="shared" si="4"/>
        <v>0</v>
      </c>
    </row>
    <row r="25" spans="1:19" x14ac:dyDescent="0.2">
      <c r="A25" s="137">
        <v>6</v>
      </c>
      <c r="B25" s="138"/>
      <c r="C25" s="138"/>
      <c r="D25" s="139"/>
      <c r="E25" s="138"/>
      <c r="F25" s="138"/>
      <c r="G25" s="108"/>
      <c r="H25" s="141"/>
      <c r="I25" s="138"/>
      <c r="J25" s="142"/>
      <c r="K25" s="141"/>
      <c r="L25" s="138"/>
      <c r="M25" s="142"/>
      <c r="N25" s="143">
        <f t="shared" si="0"/>
        <v>0</v>
      </c>
      <c r="O25" s="144">
        <f t="shared" si="1"/>
        <v>0</v>
      </c>
      <c r="P25" s="144">
        <f t="shared" si="2"/>
        <v>0</v>
      </c>
      <c r="Q25" s="144">
        <f t="shared" si="3"/>
        <v>0</v>
      </c>
      <c r="R25" s="145">
        <f>IFERROR(IF(B25="Pregrado",((IF(I25&gt;=16,VLOOKUP('P5'!G25,INFORMACION!$D:$E,2,FALSE)*N25,((VLOOKUP('P5'!G25,INFORMACION!$D:$E,2,FALSE)*N25)*I25)/16)))*(J25/100),((IF(I25&gt;=16,(VLOOKUP('P5'!G25,INFORMACION!$D:$E,2,FALSE)+10)*N25,(((VLOOKUP('P5'!G25,INFORMACION!$D:$E,2,FALSE)+10)*N25)*I25)/16)))*(J25/100)),0)</f>
        <v>0</v>
      </c>
      <c r="S25" s="86">
        <f t="shared" si="4"/>
        <v>0</v>
      </c>
    </row>
    <row r="26" spans="1:19" ht="13.5" thickBot="1" x14ac:dyDescent="0.25">
      <c r="A26" s="146">
        <v>7</v>
      </c>
      <c r="B26" s="147"/>
      <c r="C26" s="147"/>
      <c r="D26" s="148"/>
      <c r="E26" s="147"/>
      <c r="F26" s="147"/>
      <c r="G26" s="109"/>
      <c r="H26" s="149"/>
      <c r="I26" s="147"/>
      <c r="J26" s="150"/>
      <c r="K26" s="149"/>
      <c r="L26" s="147"/>
      <c r="M26" s="150"/>
      <c r="N26" s="151">
        <f t="shared" si="0"/>
        <v>0</v>
      </c>
      <c r="O26" s="152">
        <f t="shared" si="1"/>
        <v>0</v>
      </c>
      <c r="P26" s="152">
        <f t="shared" si="2"/>
        <v>0</v>
      </c>
      <c r="Q26" s="152">
        <f t="shared" si="3"/>
        <v>0</v>
      </c>
      <c r="R26" s="153">
        <f>IFERROR(IF(B26="Pregrado",((IF(I26&gt;=16,VLOOKUP('P5'!G26,INFORMACION!$D:$E,2,FALSE)*N26,((VLOOKUP('P5'!G26,INFORMACION!$D:$E,2,FALSE)*N26)*I26)/16)))*(J26/100),((IF(I26&gt;=16,(VLOOKUP('P5'!G26,INFORMACION!$D:$E,2,FALSE)+10)*N26,(((VLOOKUP('P5'!G26,INFORMACION!$D:$E,2,FALSE)+10)*N26)*I26)/16)))*(J26/100)),0)</f>
        <v>0</v>
      </c>
      <c r="S26" s="87">
        <f t="shared" si="4"/>
        <v>0</v>
      </c>
    </row>
    <row r="27" spans="1:19" ht="1.5" customHeight="1" thickBot="1" x14ac:dyDescent="0.25">
      <c r="A27" s="154"/>
      <c r="B27" s="155"/>
      <c r="C27" s="110"/>
      <c r="D27" s="156" t="s">
        <v>270</v>
      </c>
      <c r="E27" s="155"/>
      <c r="F27" s="155"/>
      <c r="G27" s="110"/>
      <c r="H27" s="157">
        <v>1</v>
      </c>
      <c r="I27" s="158">
        <v>16</v>
      </c>
      <c r="J27" s="159">
        <v>100</v>
      </c>
      <c r="K27" s="154"/>
      <c r="L27" s="155"/>
      <c r="M27" s="88"/>
      <c r="N27" s="160"/>
      <c r="O27" s="155"/>
      <c r="P27" s="155"/>
      <c r="Q27" s="155"/>
      <c r="R27" s="155"/>
      <c r="S27" s="88"/>
    </row>
    <row r="28" spans="1:19" ht="15.75" thickBot="1" x14ac:dyDescent="0.25">
      <c r="A28" s="426" t="s">
        <v>144</v>
      </c>
      <c r="B28" s="427"/>
      <c r="C28" s="427"/>
      <c r="D28" s="427"/>
      <c r="E28" s="427"/>
      <c r="F28" s="427"/>
      <c r="G28" s="427"/>
      <c r="H28" s="427"/>
      <c r="I28" s="427"/>
      <c r="J28" s="428"/>
      <c r="K28" s="161">
        <f>SUM(K20:K26)</f>
        <v>0</v>
      </c>
      <c r="L28" s="162">
        <f t="shared" ref="L28:S28" si="5">SUM(L20:L26)</f>
        <v>0</v>
      </c>
      <c r="M28" s="89">
        <f t="shared" si="5"/>
        <v>0</v>
      </c>
      <c r="N28" s="163">
        <f t="shared" si="5"/>
        <v>0</v>
      </c>
      <c r="O28" s="162">
        <f t="shared" si="5"/>
        <v>0</v>
      </c>
      <c r="P28" s="162">
        <f t="shared" si="5"/>
        <v>0</v>
      </c>
      <c r="Q28" s="162">
        <f t="shared" si="5"/>
        <v>0</v>
      </c>
      <c r="R28" s="162">
        <f t="shared" si="5"/>
        <v>0</v>
      </c>
      <c r="S28" s="89">
        <f t="shared" si="5"/>
        <v>0</v>
      </c>
    </row>
    <row r="29" spans="1:19" ht="15.75" thickBot="1" x14ac:dyDescent="0.25">
      <c r="A29" s="426" t="s">
        <v>150</v>
      </c>
      <c r="B29" s="427"/>
      <c r="C29" s="427"/>
      <c r="D29" s="427"/>
      <c r="E29" s="427"/>
      <c r="F29" s="427"/>
      <c r="G29" s="427"/>
      <c r="H29" s="427"/>
      <c r="I29" s="427"/>
      <c r="J29" s="428"/>
      <c r="K29" s="161">
        <v>0</v>
      </c>
      <c r="L29" s="162">
        <v>0</v>
      </c>
      <c r="M29" s="89">
        <v>0</v>
      </c>
      <c r="N29" s="163">
        <v>0</v>
      </c>
      <c r="O29" s="162">
        <v>0</v>
      </c>
      <c r="P29" s="162">
        <f>VLOOKUP(G16,INFORMACION!T:V,2,FALSE)</f>
        <v>0</v>
      </c>
      <c r="Q29" s="162">
        <f>VLOOKUP(G16,INFORMACION!T:V,3,FALSE)</f>
        <v>0</v>
      </c>
      <c r="R29" s="162">
        <v>0</v>
      </c>
      <c r="S29" s="89">
        <f>SUM(P29:Q29)</f>
        <v>0</v>
      </c>
    </row>
    <row r="30" spans="1:19" ht="15.75" thickBot="1" x14ac:dyDescent="0.25">
      <c r="A30" s="426" t="s">
        <v>274</v>
      </c>
      <c r="B30" s="427"/>
      <c r="C30" s="427"/>
      <c r="D30" s="427"/>
      <c r="E30" s="427"/>
      <c r="F30" s="427"/>
      <c r="G30" s="427"/>
      <c r="H30" s="427"/>
      <c r="I30" s="427"/>
      <c r="J30" s="428"/>
      <c r="K30" s="161">
        <f>SUM(K28:K29)</f>
        <v>0</v>
      </c>
      <c r="L30" s="162">
        <f t="shared" ref="L30:S30" si="6">SUM(L28:L29)</f>
        <v>0</v>
      </c>
      <c r="M30" s="89">
        <f t="shared" si="6"/>
        <v>0</v>
      </c>
      <c r="N30" s="163">
        <f t="shared" si="6"/>
        <v>0</v>
      </c>
      <c r="O30" s="162">
        <f t="shared" si="6"/>
        <v>0</v>
      </c>
      <c r="P30" s="162">
        <f t="shared" si="6"/>
        <v>0</v>
      </c>
      <c r="Q30" s="162">
        <f t="shared" si="6"/>
        <v>0</v>
      </c>
      <c r="R30" s="162">
        <f t="shared" si="6"/>
        <v>0</v>
      </c>
      <c r="S30" s="89">
        <f t="shared" si="6"/>
        <v>0</v>
      </c>
    </row>
    <row r="31" spans="1:19" ht="10.5" customHeight="1" x14ac:dyDescent="0.2">
      <c r="A31" s="164"/>
      <c r="B31" s="111"/>
      <c r="C31" s="111"/>
      <c r="D31" s="165"/>
      <c r="E31" s="111"/>
      <c r="F31" s="111"/>
      <c r="G31" s="111"/>
      <c r="H31" s="111"/>
      <c r="I31" s="111"/>
      <c r="J31" s="111"/>
      <c r="K31" s="111"/>
      <c r="L31" s="111"/>
      <c r="M31" s="111"/>
      <c r="N31" s="111"/>
      <c r="O31" s="111"/>
      <c r="P31" s="111"/>
      <c r="Q31" s="111"/>
      <c r="R31" s="111"/>
      <c r="S31" s="90"/>
    </row>
    <row r="32" spans="1:19" ht="13.5" thickBot="1" x14ac:dyDescent="0.25"/>
    <row r="33" spans="1:19" ht="13.5" thickBot="1" x14ac:dyDescent="0.25">
      <c r="G33" s="402" t="s">
        <v>152</v>
      </c>
      <c r="H33" s="403"/>
      <c r="I33" s="403"/>
      <c r="J33" s="403"/>
      <c r="K33" s="403"/>
      <c r="L33" s="403"/>
      <c r="M33" s="403"/>
      <c r="N33" s="404"/>
      <c r="Q33" s="124"/>
    </row>
    <row r="34" spans="1:19" ht="13.5" thickBot="1" x14ac:dyDescent="0.25">
      <c r="G34" s="400" t="s">
        <v>151</v>
      </c>
      <c r="H34" s="396"/>
      <c r="I34" s="396"/>
      <c r="J34" s="396"/>
      <c r="K34" s="396"/>
      <c r="L34" s="401"/>
      <c r="M34" s="400" t="s">
        <v>126</v>
      </c>
      <c r="N34" s="444"/>
      <c r="Q34" s="100"/>
    </row>
    <row r="35" spans="1:19" ht="16.5" thickBot="1" x14ac:dyDescent="0.25">
      <c r="G35" s="397" t="s">
        <v>275</v>
      </c>
      <c r="H35" s="398"/>
      <c r="I35" s="398"/>
      <c r="J35" s="398"/>
      <c r="K35" s="398"/>
      <c r="L35" s="399"/>
      <c r="M35" s="445">
        <f>S30</f>
        <v>0</v>
      </c>
      <c r="N35" s="446"/>
      <c r="Q35" s="124"/>
    </row>
    <row r="36" spans="1:19" x14ac:dyDescent="0.2">
      <c r="G36" s="112"/>
      <c r="H36" s="112"/>
      <c r="I36" s="112"/>
      <c r="J36" s="112"/>
      <c r="K36" s="112"/>
      <c r="L36" s="112"/>
      <c r="M36" s="167"/>
      <c r="N36" s="167"/>
      <c r="Q36" s="124"/>
    </row>
    <row r="37" spans="1:19" ht="13.5" thickBot="1" x14ac:dyDescent="0.25">
      <c r="G37" s="112"/>
      <c r="H37" s="112"/>
      <c r="I37" s="112"/>
      <c r="J37" s="112"/>
      <c r="K37" s="112"/>
      <c r="L37" s="112"/>
      <c r="M37" s="167"/>
      <c r="N37" s="167"/>
      <c r="Q37" s="124"/>
    </row>
    <row r="38" spans="1:19" ht="13.5" thickBot="1" x14ac:dyDescent="0.25">
      <c r="A38" s="405" t="s">
        <v>38</v>
      </c>
      <c r="B38" s="406"/>
      <c r="C38" s="406"/>
      <c r="D38" s="406"/>
      <c r="E38" s="406"/>
      <c r="F38" s="406"/>
      <c r="G38" s="407"/>
      <c r="H38" s="97"/>
      <c r="I38" s="402" t="s">
        <v>157</v>
      </c>
      <c r="J38" s="403"/>
      <c r="K38" s="403"/>
      <c r="L38" s="403"/>
      <c r="M38" s="403"/>
      <c r="N38" s="403"/>
      <c r="O38" s="403"/>
      <c r="P38" s="403"/>
      <c r="Q38" s="403"/>
      <c r="R38" s="403"/>
      <c r="S38" s="404"/>
    </row>
    <row r="39" spans="1:19" ht="13.5" thickBot="1" x14ac:dyDescent="0.25">
      <c r="A39" s="204" t="s">
        <v>25</v>
      </c>
      <c r="B39" s="396" t="s">
        <v>121</v>
      </c>
      <c r="C39" s="396"/>
      <c r="D39" s="396"/>
      <c r="E39" s="396" t="s">
        <v>154</v>
      </c>
      <c r="F39" s="396"/>
      <c r="G39" s="210" t="s">
        <v>155</v>
      </c>
      <c r="I39" s="92" t="s">
        <v>25</v>
      </c>
      <c r="J39" s="400" t="s">
        <v>121</v>
      </c>
      <c r="K39" s="396"/>
      <c r="L39" s="396"/>
      <c r="M39" s="396"/>
      <c r="N39" s="444"/>
      <c r="O39" s="451" t="s">
        <v>154</v>
      </c>
      <c r="P39" s="452"/>
      <c r="Q39" s="452"/>
      <c r="R39" s="453"/>
      <c r="S39" s="92" t="s">
        <v>159</v>
      </c>
    </row>
    <row r="40" spans="1:19" ht="20.100000000000001" customHeight="1" x14ac:dyDescent="0.2">
      <c r="A40" s="169">
        <v>1</v>
      </c>
      <c r="B40" s="450"/>
      <c r="C40" s="450"/>
      <c r="D40" s="450"/>
      <c r="E40" s="454"/>
      <c r="F40" s="454"/>
      <c r="G40" s="93"/>
      <c r="I40" s="169">
        <v>1</v>
      </c>
      <c r="J40" s="450"/>
      <c r="K40" s="450"/>
      <c r="L40" s="450"/>
      <c r="M40" s="450"/>
      <c r="N40" s="450"/>
      <c r="O40" s="458"/>
      <c r="P40" s="459"/>
      <c r="Q40" s="459"/>
      <c r="R40" s="460"/>
      <c r="S40" s="93"/>
    </row>
    <row r="41" spans="1:19" ht="20.100000000000001" customHeight="1" x14ac:dyDescent="0.2">
      <c r="A41" s="137">
        <v>2</v>
      </c>
      <c r="B41" s="450"/>
      <c r="C41" s="450"/>
      <c r="D41" s="450"/>
      <c r="E41" s="436"/>
      <c r="F41" s="436"/>
      <c r="G41" s="99"/>
      <c r="I41" s="137">
        <v>2</v>
      </c>
      <c r="J41" s="450"/>
      <c r="K41" s="450"/>
      <c r="L41" s="450"/>
      <c r="M41" s="450"/>
      <c r="N41" s="450"/>
      <c r="O41" s="438"/>
      <c r="P41" s="439"/>
      <c r="Q41" s="439"/>
      <c r="R41" s="440"/>
      <c r="S41" s="94"/>
    </row>
    <row r="42" spans="1:19" ht="20.100000000000001" customHeight="1" x14ac:dyDescent="0.2">
      <c r="A42" s="137">
        <v>3</v>
      </c>
      <c r="B42" s="450"/>
      <c r="C42" s="450"/>
      <c r="D42" s="450"/>
      <c r="E42" s="436"/>
      <c r="F42" s="436"/>
      <c r="G42" s="94"/>
      <c r="I42" s="137">
        <v>3</v>
      </c>
      <c r="J42" s="450"/>
      <c r="K42" s="450"/>
      <c r="L42" s="450"/>
      <c r="M42" s="450"/>
      <c r="N42" s="450"/>
      <c r="O42" s="438"/>
      <c r="P42" s="439"/>
      <c r="Q42" s="439"/>
      <c r="R42" s="440"/>
      <c r="S42" s="94"/>
    </row>
    <row r="43" spans="1:19" ht="20.100000000000001" customHeight="1" x14ac:dyDescent="0.2">
      <c r="A43" s="137">
        <v>4</v>
      </c>
      <c r="B43" s="450"/>
      <c r="C43" s="450"/>
      <c r="D43" s="450"/>
      <c r="E43" s="436"/>
      <c r="F43" s="436"/>
      <c r="G43" s="94"/>
      <c r="I43" s="137">
        <v>4</v>
      </c>
      <c r="J43" s="450"/>
      <c r="K43" s="450"/>
      <c r="L43" s="450"/>
      <c r="M43" s="450"/>
      <c r="N43" s="450"/>
      <c r="O43" s="438"/>
      <c r="P43" s="439"/>
      <c r="Q43" s="439"/>
      <c r="R43" s="440"/>
      <c r="S43" s="94"/>
    </row>
    <row r="44" spans="1:19" ht="20.100000000000001" customHeight="1" thickBot="1" x14ac:dyDescent="0.25">
      <c r="A44" s="170">
        <v>5</v>
      </c>
      <c r="B44" s="450"/>
      <c r="C44" s="450"/>
      <c r="D44" s="450"/>
      <c r="E44" s="437"/>
      <c r="F44" s="437"/>
      <c r="G44" s="95"/>
      <c r="H44" s="97"/>
      <c r="I44" s="170">
        <v>5</v>
      </c>
      <c r="J44" s="450"/>
      <c r="K44" s="450"/>
      <c r="L44" s="450"/>
      <c r="M44" s="450"/>
      <c r="N44" s="450"/>
      <c r="O44" s="441"/>
      <c r="P44" s="442"/>
      <c r="Q44" s="442"/>
      <c r="R44" s="443"/>
      <c r="S44" s="95"/>
    </row>
    <row r="45" spans="1:19" ht="13.5" thickBot="1" x14ac:dyDescent="0.25">
      <c r="A45" s="455" t="s">
        <v>156</v>
      </c>
      <c r="B45" s="456"/>
      <c r="C45" s="456"/>
      <c r="D45" s="456"/>
      <c r="E45" s="456"/>
      <c r="F45" s="456"/>
      <c r="G45" s="211">
        <f>SUM(G40:G44)</f>
        <v>0</v>
      </c>
      <c r="H45" s="97"/>
      <c r="I45" s="455" t="s">
        <v>160</v>
      </c>
      <c r="J45" s="456"/>
      <c r="K45" s="456"/>
      <c r="L45" s="456"/>
      <c r="M45" s="456"/>
      <c r="N45" s="456"/>
      <c r="O45" s="456"/>
      <c r="P45" s="456"/>
      <c r="Q45" s="456"/>
      <c r="R45" s="457"/>
      <c r="S45" s="96">
        <f>SUM(S40:S44)</f>
        <v>0</v>
      </c>
    </row>
    <row r="46" spans="1:19" ht="13.5" thickBot="1" x14ac:dyDescent="0.25">
      <c r="A46" s="97"/>
      <c r="B46" s="97"/>
      <c r="C46" s="97"/>
      <c r="D46" s="171"/>
      <c r="E46" s="97"/>
      <c r="F46" s="97"/>
      <c r="G46" s="97"/>
      <c r="H46" s="97"/>
      <c r="I46" s="97"/>
      <c r="J46" s="97"/>
      <c r="K46" s="97"/>
      <c r="L46" s="97"/>
      <c r="M46" s="97"/>
      <c r="N46" s="97"/>
      <c r="O46" s="97"/>
      <c r="P46" s="97"/>
      <c r="Q46" s="97"/>
      <c r="R46" s="97"/>
      <c r="S46" s="97"/>
    </row>
    <row r="47" spans="1:19" ht="13.5" thickBot="1" x14ac:dyDescent="0.25">
      <c r="A47" s="447" t="s">
        <v>245</v>
      </c>
      <c r="B47" s="448"/>
      <c r="C47" s="448"/>
      <c r="D47" s="448"/>
      <c r="E47" s="448"/>
      <c r="F47" s="448"/>
      <c r="G47" s="449"/>
      <c r="H47" s="97"/>
      <c r="I47" s="402" t="s">
        <v>246</v>
      </c>
      <c r="J47" s="403"/>
      <c r="K47" s="403"/>
      <c r="L47" s="403"/>
      <c r="M47" s="403"/>
      <c r="N47" s="403"/>
      <c r="O47" s="403"/>
      <c r="P47" s="403"/>
      <c r="Q47" s="403"/>
      <c r="R47" s="403"/>
      <c r="S47" s="404"/>
    </row>
    <row r="48" spans="1:19" ht="13.5" thickBot="1" x14ac:dyDescent="0.25">
      <c r="A48" s="204" t="s">
        <v>25</v>
      </c>
      <c r="B48" s="396" t="s">
        <v>121</v>
      </c>
      <c r="C48" s="396"/>
      <c r="D48" s="396"/>
      <c r="E48" s="396" t="s">
        <v>174</v>
      </c>
      <c r="F48" s="396"/>
      <c r="G48" s="210" t="s">
        <v>155</v>
      </c>
      <c r="H48" s="97"/>
      <c r="I48" s="92" t="s">
        <v>25</v>
      </c>
      <c r="J48" s="400" t="s">
        <v>121</v>
      </c>
      <c r="K48" s="396"/>
      <c r="L48" s="396"/>
      <c r="M48" s="396"/>
      <c r="N48" s="444"/>
      <c r="O48" s="451" t="s">
        <v>154</v>
      </c>
      <c r="P48" s="452"/>
      <c r="Q48" s="452"/>
      <c r="R48" s="453"/>
      <c r="S48" s="92" t="s">
        <v>159</v>
      </c>
    </row>
    <row r="49" spans="1:19" x14ac:dyDescent="0.2">
      <c r="A49" s="172">
        <v>1</v>
      </c>
      <c r="B49" s="450"/>
      <c r="C49" s="450"/>
      <c r="D49" s="450"/>
      <c r="E49" s="464"/>
      <c r="F49" s="464"/>
      <c r="G49" s="98"/>
      <c r="H49" s="97"/>
      <c r="I49" s="172">
        <v>1</v>
      </c>
      <c r="J49" s="450"/>
      <c r="K49" s="450"/>
      <c r="L49" s="450"/>
      <c r="M49" s="450"/>
      <c r="N49" s="450"/>
      <c r="O49" s="461"/>
      <c r="P49" s="462"/>
      <c r="Q49" s="462"/>
      <c r="R49" s="463"/>
      <c r="S49" s="98"/>
    </row>
    <row r="50" spans="1:19" x14ac:dyDescent="0.2">
      <c r="A50" s="173">
        <v>2</v>
      </c>
      <c r="B50" s="450"/>
      <c r="C50" s="450"/>
      <c r="D50" s="450"/>
      <c r="E50" s="465"/>
      <c r="F50" s="465"/>
      <c r="G50" s="99"/>
      <c r="H50" s="97"/>
      <c r="I50" s="173">
        <v>2</v>
      </c>
      <c r="J50" s="450"/>
      <c r="K50" s="450"/>
      <c r="L50" s="450"/>
      <c r="M50" s="450"/>
      <c r="N50" s="450"/>
      <c r="O50" s="469"/>
      <c r="P50" s="470"/>
      <c r="Q50" s="470"/>
      <c r="R50" s="471"/>
      <c r="S50" s="99"/>
    </row>
    <row r="51" spans="1:19" x14ac:dyDescent="0.2">
      <c r="A51" s="173">
        <v>3</v>
      </c>
      <c r="B51" s="450"/>
      <c r="C51" s="450"/>
      <c r="D51" s="450"/>
      <c r="E51" s="465"/>
      <c r="F51" s="465"/>
      <c r="G51" s="99"/>
      <c r="H51" s="97"/>
      <c r="I51" s="173">
        <v>3</v>
      </c>
      <c r="J51" s="450"/>
      <c r="K51" s="450"/>
      <c r="L51" s="450"/>
      <c r="M51" s="450"/>
      <c r="N51" s="450"/>
      <c r="O51" s="469"/>
      <c r="P51" s="470"/>
      <c r="Q51" s="470"/>
      <c r="R51" s="471"/>
      <c r="S51" s="99"/>
    </row>
    <row r="52" spans="1:19" x14ac:dyDescent="0.2">
      <c r="A52" s="173">
        <v>4</v>
      </c>
      <c r="B52" s="450"/>
      <c r="C52" s="450"/>
      <c r="D52" s="450"/>
      <c r="E52" s="465"/>
      <c r="F52" s="465"/>
      <c r="G52" s="99"/>
      <c r="H52" s="97"/>
      <c r="I52" s="173">
        <v>4</v>
      </c>
      <c r="J52" s="450"/>
      <c r="K52" s="450"/>
      <c r="L52" s="450"/>
      <c r="M52" s="450"/>
      <c r="N52" s="450"/>
      <c r="O52" s="469"/>
      <c r="P52" s="470"/>
      <c r="Q52" s="470"/>
      <c r="R52" s="471"/>
      <c r="S52" s="99"/>
    </row>
    <row r="53" spans="1:19" ht="13.5" thickBot="1" x14ac:dyDescent="0.25">
      <c r="A53" s="170">
        <v>5</v>
      </c>
      <c r="B53" s="450"/>
      <c r="C53" s="450"/>
      <c r="D53" s="450"/>
      <c r="E53" s="472"/>
      <c r="F53" s="472"/>
      <c r="G53" s="95"/>
      <c r="H53" s="97"/>
      <c r="I53" s="170">
        <v>5</v>
      </c>
      <c r="J53" s="450"/>
      <c r="K53" s="450"/>
      <c r="L53" s="450"/>
      <c r="M53" s="450"/>
      <c r="N53" s="450"/>
      <c r="O53" s="466"/>
      <c r="P53" s="467"/>
      <c r="Q53" s="467"/>
      <c r="R53" s="468"/>
      <c r="S53" s="95"/>
    </row>
    <row r="54" spans="1:19" ht="13.5" thickBot="1" x14ac:dyDescent="0.25">
      <c r="A54" s="455" t="s">
        <v>182</v>
      </c>
      <c r="B54" s="456"/>
      <c r="C54" s="456"/>
      <c r="D54" s="456"/>
      <c r="E54" s="456"/>
      <c r="F54" s="456"/>
      <c r="G54" s="211">
        <f>IF(SUM(G49:G53)&gt;40,40,SUM(G49:G53))</f>
        <v>0</v>
      </c>
      <c r="H54" s="97"/>
      <c r="I54" s="455" t="s">
        <v>181</v>
      </c>
      <c r="J54" s="456"/>
      <c r="K54" s="456"/>
      <c r="L54" s="456"/>
      <c r="M54" s="456"/>
      <c r="N54" s="456"/>
      <c r="O54" s="456"/>
      <c r="P54" s="456"/>
      <c r="Q54" s="456"/>
      <c r="R54" s="457"/>
      <c r="S54" s="96">
        <f>IF(SUM(S49:S53)&gt;30,30,SUM(S49:S53))</f>
        <v>0</v>
      </c>
    </row>
    <row r="55" spans="1:19" ht="13.5" thickBot="1" x14ac:dyDescent="0.25">
      <c r="A55" s="209"/>
      <c r="B55" s="209"/>
      <c r="C55" s="209"/>
      <c r="D55" s="209"/>
      <c r="E55" s="209"/>
      <c r="F55" s="209"/>
      <c r="G55" s="100"/>
      <c r="H55" s="97"/>
      <c r="I55" s="209"/>
      <c r="J55" s="209"/>
      <c r="K55" s="209"/>
      <c r="L55" s="209"/>
      <c r="M55" s="209"/>
      <c r="N55" s="209"/>
      <c r="O55" s="209"/>
      <c r="P55" s="209"/>
      <c r="Q55" s="209"/>
      <c r="R55" s="209"/>
      <c r="S55" s="100"/>
    </row>
    <row r="56" spans="1:19" ht="13.5" thickBot="1" x14ac:dyDescent="0.25">
      <c r="A56" s="447" t="s">
        <v>190</v>
      </c>
      <c r="B56" s="448"/>
      <c r="C56" s="448"/>
      <c r="D56" s="448"/>
      <c r="E56" s="448"/>
      <c r="F56" s="448"/>
      <c r="G56" s="449"/>
      <c r="H56" s="97"/>
      <c r="I56" s="402" t="s">
        <v>254</v>
      </c>
      <c r="J56" s="403"/>
      <c r="K56" s="403"/>
      <c r="L56" s="403"/>
      <c r="M56" s="403"/>
      <c r="N56" s="403"/>
      <c r="O56" s="403"/>
      <c r="P56" s="403"/>
      <c r="Q56" s="403"/>
      <c r="R56" s="403"/>
      <c r="S56" s="404"/>
    </row>
    <row r="57" spans="1:19" ht="13.5" thickBot="1" x14ac:dyDescent="0.25">
      <c r="A57" s="204" t="s">
        <v>25</v>
      </c>
      <c r="B57" s="396" t="s">
        <v>121</v>
      </c>
      <c r="C57" s="396"/>
      <c r="D57" s="396"/>
      <c r="E57" s="396" t="s">
        <v>196</v>
      </c>
      <c r="F57" s="396"/>
      <c r="G57" s="210" t="s">
        <v>155</v>
      </c>
      <c r="H57" s="97"/>
      <c r="I57" s="92" t="s">
        <v>25</v>
      </c>
      <c r="J57" s="400" t="s">
        <v>210</v>
      </c>
      <c r="K57" s="396"/>
      <c r="L57" s="396"/>
      <c r="M57" s="396"/>
      <c r="N57" s="444"/>
      <c r="O57" s="451" t="s">
        <v>215</v>
      </c>
      <c r="P57" s="452"/>
      <c r="Q57" s="452"/>
      <c r="R57" s="453"/>
      <c r="S57" s="92" t="s">
        <v>159</v>
      </c>
    </row>
    <row r="58" spans="1:19" ht="21.95" customHeight="1" x14ac:dyDescent="0.2">
      <c r="A58" s="172">
        <v>1</v>
      </c>
      <c r="B58" s="450"/>
      <c r="C58" s="450"/>
      <c r="D58" s="450"/>
      <c r="E58" s="454"/>
      <c r="F58" s="454"/>
      <c r="G58" s="98"/>
      <c r="H58" s="97"/>
      <c r="I58" s="172">
        <v>1</v>
      </c>
      <c r="J58" s="450"/>
      <c r="K58" s="450"/>
      <c r="L58" s="450"/>
      <c r="M58" s="450"/>
      <c r="N58" s="450"/>
      <c r="O58" s="473"/>
      <c r="P58" s="474"/>
      <c r="Q58" s="474"/>
      <c r="R58" s="475"/>
      <c r="S58" s="98"/>
    </row>
    <row r="59" spans="1:19" ht="21.95" customHeight="1" thickBot="1" x14ac:dyDescent="0.25">
      <c r="A59" s="173">
        <v>2</v>
      </c>
      <c r="B59" s="450"/>
      <c r="C59" s="450"/>
      <c r="D59" s="450"/>
      <c r="E59" s="476"/>
      <c r="F59" s="477"/>
      <c r="G59" s="98"/>
      <c r="H59" s="97"/>
      <c r="I59" s="173">
        <v>2</v>
      </c>
      <c r="J59" s="450"/>
      <c r="K59" s="450"/>
      <c r="L59" s="450"/>
      <c r="M59" s="450"/>
      <c r="N59" s="450"/>
      <c r="O59" s="438"/>
      <c r="P59" s="439"/>
      <c r="Q59" s="439"/>
      <c r="R59" s="440"/>
      <c r="S59" s="99"/>
    </row>
    <row r="60" spans="1:19" ht="13.5" thickBot="1" x14ac:dyDescent="0.25">
      <c r="A60" s="455" t="s">
        <v>201</v>
      </c>
      <c r="B60" s="456"/>
      <c r="C60" s="456"/>
      <c r="D60" s="456"/>
      <c r="E60" s="456"/>
      <c r="F60" s="456"/>
      <c r="G60" s="211">
        <f>SUM(G58:G59)</f>
        <v>0</v>
      </c>
      <c r="H60" s="97"/>
      <c r="I60" s="455" t="s">
        <v>216</v>
      </c>
      <c r="J60" s="456"/>
      <c r="K60" s="456"/>
      <c r="L60" s="456"/>
      <c r="M60" s="456"/>
      <c r="N60" s="456"/>
      <c r="O60" s="456"/>
      <c r="P60" s="456"/>
      <c r="Q60" s="456"/>
      <c r="R60" s="457"/>
      <c r="S60" s="96">
        <f>SUM(S58:S59)</f>
        <v>0</v>
      </c>
    </row>
    <row r="61" spans="1:19" ht="13.5" thickBot="1" x14ac:dyDescent="0.25">
      <c r="A61" s="209"/>
      <c r="B61" s="209"/>
      <c r="C61" s="209"/>
      <c r="D61" s="209"/>
      <c r="E61" s="209"/>
      <c r="F61" s="209"/>
      <c r="G61" s="100"/>
      <c r="H61" s="97"/>
      <c r="I61" s="97"/>
      <c r="J61" s="97"/>
      <c r="K61" s="97"/>
      <c r="L61" s="97"/>
      <c r="M61" s="97"/>
      <c r="N61" s="97"/>
      <c r="O61" s="97"/>
      <c r="P61" s="97"/>
      <c r="Q61" s="97"/>
      <c r="R61" s="97"/>
      <c r="S61" s="97"/>
    </row>
    <row r="62" spans="1:19" ht="13.5" thickBot="1" x14ac:dyDescent="0.25">
      <c r="A62" s="447" t="s">
        <v>247</v>
      </c>
      <c r="B62" s="448"/>
      <c r="C62" s="448"/>
      <c r="D62" s="448"/>
      <c r="E62" s="448"/>
      <c r="F62" s="448"/>
      <c r="G62" s="449"/>
      <c r="H62" s="97"/>
      <c r="I62" s="402" t="s">
        <v>248</v>
      </c>
      <c r="J62" s="403"/>
      <c r="K62" s="403"/>
      <c r="L62" s="403"/>
      <c r="M62" s="403"/>
      <c r="N62" s="403"/>
      <c r="O62" s="403"/>
      <c r="P62" s="403"/>
      <c r="Q62" s="403"/>
      <c r="R62" s="403"/>
      <c r="S62" s="404"/>
    </row>
    <row r="63" spans="1:19" ht="13.5" thickBot="1" x14ac:dyDescent="0.25">
      <c r="A63" s="204" t="s">
        <v>25</v>
      </c>
      <c r="B63" s="396" t="s">
        <v>113</v>
      </c>
      <c r="C63" s="396"/>
      <c r="D63" s="396"/>
      <c r="E63" s="396" t="s">
        <v>183</v>
      </c>
      <c r="F63" s="396"/>
      <c r="G63" s="210" t="s">
        <v>155</v>
      </c>
      <c r="H63" s="97"/>
      <c r="I63" s="92" t="s">
        <v>25</v>
      </c>
      <c r="J63" s="400" t="s">
        <v>188</v>
      </c>
      <c r="K63" s="396"/>
      <c r="L63" s="396"/>
      <c r="M63" s="396"/>
      <c r="N63" s="444"/>
      <c r="O63" s="451" t="s">
        <v>154</v>
      </c>
      <c r="P63" s="452"/>
      <c r="Q63" s="452"/>
      <c r="R63" s="453"/>
      <c r="S63" s="92" t="s">
        <v>159</v>
      </c>
    </row>
    <row r="64" spans="1:19" ht="20.100000000000001" customHeight="1" x14ac:dyDescent="0.2">
      <c r="A64" s="172">
        <v>1</v>
      </c>
      <c r="B64" s="450"/>
      <c r="C64" s="450"/>
      <c r="D64" s="450"/>
      <c r="E64" s="454"/>
      <c r="F64" s="454"/>
      <c r="G64" s="98"/>
      <c r="H64" s="97"/>
      <c r="I64" s="172">
        <v>1</v>
      </c>
      <c r="J64" s="450"/>
      <c r="K64" s="450"/>
      <c r="L64" s="450"/>
      <c r="M64" s="450"/>
      <c r="N64" s="450"/>
      <c r="O64" s="473"/>
      <c r="P64" s="474"/>
      <c r="Q64" s="474"/>
      <c r="R64" s="475"/>
      <c r="S64" s="98"/>
    </row>
    <row r="65" spans="1:19" ht="20.100000000000001" customHeight="1" x14ac:dyDescent="0.2">
      <c r="A65" s="173">
        <v>2</v>
      </c>
      <c r="B65" s="450"/>
      <c r="C65" s="450"/>
      <c r="D65" s="450"/>
      <c r="E65" s="436"/>
      <c r="F65" s="436"/>
      <c r="G65" s="99"/>
      <c r="H65" s="97"/>
      <c r="I65" s="173">
        <v>2</v>
      </c>
      <c r="J65" s="450"/>
      <c r="K65" s="450"/>
      <c r="L65" s="450"/>
      <c r="M65" s="450"/>
      <c r="N65" s="450"/>
      <c r="O65" s="438"/>
      <c r="P65" s="439"/>
      <c r="Q65" s="439"/>
      <c r="R65" s="440"/>
      <c r="S65" s="99"/>
    </row>
    <row r="66" spans="1:19" ht="20.100000000000001" customHeight="1" x14ac:dyDescent="0.2">
      <c r="A66" s="173">
        <v>3</v>
      </c>
      <c r="B66" s="450"/>
      <c r="C66" s="450"/>
      <c r="D66" s="450"/>
      <c r="E66" s="436"/>
      <c r="F66" s="436"/>
      <c r="G66" s="99"/>
      <c r="H66" s="97"/>
      <c r="I66" s="173">
        <v>3</v>
      </c>
      <c r="J66" s="450"/>
      <c r="K66" s="450"/>
      <c r="L66" s="450"/>
      <c r="M66" s="450"/>
      <c r="N66" s="450"/>
      <c r="O66" s="438"/>
      <c r="P66" s="439"/>
      <c r="Q66" s="439"/>
      <c r="R66" s="440"/>
      <c r="S66" s="99"/>
    </row>
    <row r="67" spans="1:19" ht="20.100000000000001" customHeight="1" x14ac:dyDescent="0.2">
      <c r="A67" s="173">
        <v>4</v>
      </c>
      <c r="B67" s="450"/>
      <c r="C67" s="450"/>
      <c r="D67" s="450"/>
      <c r="E67" s="436"/>
      <c r="F67" s="436"/>
      <c r="G67" s="99"/>
      <c r="H67" s="97"/>
      <c r="I67" s="173">
        <v>4</v>
      </c>
      <c r="J67" s="450"/>
      <c r="K67" s="450"/>
      <c r="L67" s="450"/>
      <c r="M67" s="450"/>
      <c r="N67" s="450"/>
      <c r="O67" s="438"/>
      <c r="P67" s="439"/>
      <c r="Q67" s="439"/>
      <c r="R67" s="440"/>
      <c r="S67" s="99"/>
    </row>
    <row r="68" spans="1:19" ht="20.100000000000001" customHeight="1" thickBot="1" x14ac:dyDescent="0.25">
      <c r="A68" s="170">
        <v>5</v>
      </c>
      <c r="B68" s="450"/>
      <c r="C68" s="450"/>
      <c r="D68" s="450"/>
      <c r="E68" s="437"/>
      <c r="F68" s="437"/>
      <c r="G68" s="95"/>
      <c r="H68" s="97"/>
      <c r="I68" s="170">
        <v>5</v>
      </c>
      <c r="J68" s="450"/>
      <c r="K68" s="450"/>
      <c r="L68" s="450"/>
      <c r="M68" s="450"/>
      <c r="N68" s="450"/>
      <c r="O68" s="441"/>
      <c r="P68" s="442"/>
      <c r="Q68" s="442"/>
      <c r="R68" s="443"/>
      <c r="S68" s="95"/>
    </row>
    <row r="69" spans="1:19" ht="13.5" thickBot="1" x14ac:dyDescent="0.25">
      <c r="A69" s="455" t="s">
        <v>184</v>
      </c>
      <c r="B69" s="456"/>
      <c r="C69" s="456"/>
      <c r="D69" s="456"/>
      <c r="E69" s="456"/>
      <c r="F69" s="456"/>
      <c r="G69" s="211">
        <f>IF(SUM(G64:G68)&gt;90,90,SUM(G64:G68))</f>
        <v>0</v>
      </c>
      <c r="H69" s="97"/>
      <c r="I69" s="455" t="s">
        <v>189</v>
      </c>
      <c r="J69" s="456"/>
      <c r="K69" s="456"/>
      <c r="L69" s="456"/>
      <c r="M69" s="456"/>
      <c r="N69" s="456"/>
      <c r="O69" s="456"/>
      <c r="P69" s="456"/>
      <c r="Q69" s="456"/>
      <c r="R69" s="457"/>
      <c r="S69" s="96">
        <f>IF(SUM(S64:S68)&gt;15,15,SUM(S64:S68))</f>
        <v>0</v>
      </c>
    </row>
    <row r="70" spans="1:19" ht="13.5" thickBot="1" x14ac:dyDescent="0.25">
      <c r="A70" s="97"/>
      <c r="B70" s="97"/>
      <c r="C70" s="97"/>
      <c r="D70" s="171"/>
      <c r="E70" s="97"/>
      <c r="F70" s="97"/>
      <c r="G70" s="97"/>
      <c r="H70" s="97"/>
      <c r="I70" s="97"/>
      <c r="J70" s="97"/>
      <c r="K70" s="97"/>
      <c r="L70" s="97"/>
      <c r="M70" s="97"/>
      <c r="N70" s="97"/>
      <c r="O70" s="97"/>
      <c r="P70" s="97"/>
      <c r="Q70" s="97"/>
      <c r="R70" s="97"/>
      <c r="S70" s="97"/>
    </row>
    <row r="71" spans="1:19" ht="13.5" thickBot="1" x14ac:dyDescent="0.25">
      <c r="A71" s="447" t="s">
        <v>217</v>
      </c>
      <c r="B71" s="448"/>
      <c r="C71" s="448"/>
      <c r="D71" s="448"/>
      <c r="E71" s="448"/>
      <c r="F71" s="448"/>
      <c r="G71" s="449"/>
      <c r="H71" s="97"/>
      <c r="I71" s="402" t="s">
        <v>249</v>
      </c>
      <c r="J71" s="403"/>
      <c r="K71" s="403"/>
      <c r="L71" s="403"/>
      <c r="M71" s="403"/>
      <c r="N71" s="403"/>
      <c r="O71" s="403"/>
      <c r="P71" s="403"/>
      <c r="Q71" s="403"/>
      <c r="R71" s="403"/>
      <c r="S71" s="404"/>
    </row>
    <row r="72" spans="1:19" ht="13.5" thickBot="1" x14ac:dyDescent="0.25">
      <c r="A72" s="204" t="s">
        <v>25</v>
      </c>
      <c r="B72" s="396" t="s">
        <v>121</v>
      </c>
      <c r="C72" s="396"/>
      <c r="D72" s="396"/>
      <c r="E72" s="396" t="s">
        <v>225</v>
      </c>
      <c r="F72" s="396"/>
      <c r="G72" s="210" t="s">
        <v>155</v>
      </c>
      <c r="H72" s="97"/>
      <c r="I72" s="92" t="s">
        <v>25</v>
      </c>
      <c r="J72" s="400" t="s">
        <v>121</v>
      </c>
      <c r="K72" s="396"/>
      <c r="L72" s="396"/>
      <c r="M72" s="396"/>
      <c r="N72" s="444"/>
      <c r="O72" s="451" t="s">
        <v>151</v>
      </c>
      <c r="P72" s="452"/>
      <c r="Q72" s="452"/>
      <c r="R72" s="453"/>
      <c r="S72" s="92" t="s">
        <v>159</v>
      </c>
    </row>
    <row r="73" spans="1:19" ht="20.100000000000001" customHeight="1" x14ac:dyDescent="0.2">
      <c r="A73" s="172">
        <v>1</v>
      </c>
      <c r="B73" s="450"/>
      <c r="C73" s="450"/>
      <c r="D73" s="450"/>
      <c r="E73" s="454"/>
      <c r="F73" s="454"/>
      <c r="G73" s="98"/>
      <c r="H73" s="97"/>
      <c r="I73" s="172">
        <v>1</v>
      </c>
      <c r="J73" s="450"/>
      <c r="K73" s="450"/>
      <c r="L73" s="450"/>
      <c r="M73" s="450"/>
      <c r="N73" s="450"/>
      <c r="O73" s="473"/>
      <c r="P73" s="474"/>
      <c r="Q73" s="474"/>
      <c r="R73" s="475"/>
      <c r="S73" s="98"/>
    </row>
    <row r="74" spans="1:19" ht="20.100000000000001" customHeight="1" x14ac:dyDescent="0.2">
      <c r="A74" s="173">
        <v>2</v>
      </c>
      <c r="B74" s="450"/>
      <c r="C74" s="450"/>
      <c r="D74" s="450"/>
      <c r="E74" s="436"/>
      <c r="F74" s="436"/>
      <c r="G74" s="99"/>
      <c r="H74" s="97"/>
      <c r="I74" s="173">
        <v>2</v>
      </c>
      <c r="J74" s="450"/>
      <c r="K74" s="450"/>
      <c r="L74" s="450"/>
      <c r="M74" s="450"/>
      <c r="N74" s="450"/>
      <c r="O74" s="438"/>
      <c r="P74" s="439"/>
      <c r="Q74" s="439"/>
      <c r="R74" s="440"/>
      <c r="S74" s="99"/>
    </row>
    <row r="75" spans="1:19" ht="20.100000000000001" customHeight="1" x14ac:dyDescent="0.2">
      <c r="A75" s="173">
        <v>3</v>
      </c>
      <c r="B75" s="450"/>
      <c r="C75" s="450"/>
      <c r="D75" s="450"/>
      <c r="E75" s="436"/>
      <c r="F75" s="436"/>
      <c r="G75" s="99"/>
      <c r="H75" s="97"/>
      <c r="I75" s="173">
        <v>3</v>
      </c>
      <c r="J75" s="450"/>
      <c r="K75" s="450"/>
      <c r="L75" s="450"/>
      <c r="M75" s="450"/>
      <c r="N75" s="450"/>
      <c r="O75" s="438"/>
      <c r="P75" s="439"/>
      <c r="Q75" s="439"/>
      <c r="R75" s="440"/>
      <c r="S75" s="99"/>
    </row>
    <row r="76" spans="1:19" ht="20.100000000000001" customHeight="1" x14ac:dyDescent="0.2">
      <c r="A76" s="173">
        <v>4</v>
      </c>
      <c r="B76" s="450"/>
      <c r="C76" s="450"/>
      <c r="D76" s="450"/>
      <c r="E76" s="436"/>
      <c r="F76" s="436"/>
      <c r="G76" s="99"/>
      <c r="H76" s="97"/>
      <c r="I76" s="173">
        <v>4</v>
      </c>
      <c r="J76" s="450"/>
      <c r="K76" s="450"/>
      <c r="L76" s="450"/>
      <c r="M76" s="450"/>
      <c r="N76" s="450"/>
      <c r="O76" s="438"/>
      <c r="P76" s="439"/>
      <c r="Q76" s="439"/>
      <c r="R76" s="440"/>
      <c r="S76" s="99"/>
    </row>
    <row r="77" spans="1:19" ht="20.100000000000001" customHeight="1" thickBot="1" x14ac:dyDescent="0.25">
      <c r="A77" s="170">
        <v>5</v>
      </c>
      <c r="B77" s="450"/>
      <c r="C77" s="450"/>
      <c r="D77" s="450"/>
      <c r="E77" s="437"/>
      <c r="F77" s="437"/>
      <c r="G77" s="95"/>
      <c r="H77" s="97"/>
      <c r="I77" s="170">
        <v>5</v>
      </c>
      <c r="J77" s="450"/>
      <c r="K77" s="450"/>
      <c r="L77" s="450"/>
      <c r="M77" s="450"/>
      <c r="N77" s="450"/>
      <c r="O77" s="441"/>
      <c r="P77" s="442"/>
      <c r="Q77" s="442"/>
      <c r="R77" s="443"/>
      <c r="S77" s="95"/>
    </row>
    <row r="78" spans="1:19" ht="13.5" thickBot="1" x14ac:dyDescent="0.25">
      <c r="A78" s="455" t="s">
        <v>226</v>
      </c>
      <c r="B78" s="456"/>
      <c r="C78" s="456"/>
      <c r="D78" s="456"/>
      <c r="E78" s="456"/>
      <c r="F78" s="456"/>
      <c r="G78" s="211">
        <f>+SUM(G73:G77)</f>
        <v>0</v>
      </c>
      <c r="H78" s="97"/>
      <c r="I78" s="455" t="s">
        <v>189</v>
      </c>
      <c r="J78" s="456"/>
      <c r="K78" s="456"/>
      <c r="L78" s="456"/>
      <c r="M78" s="456"/>
      <c r="N78" s="456"/>
      <c r="O78" s="456"/>
      <c r="P78" s="456"/>
      <c r="Q78" s="456"/>
      <c r="R78" s="457"/>
      <c r="S78" s="96">
        <f>IF(SUM(S73:S77)&gt;45,45,SUM(S73:S77))</f>
        <v>0</v>
      </c>
    </row>
    <row r="79" spans="1:19" ht="13.5" thickBot="1" x14ac:dyDescent="0.25">
      <c r="A79" s="97"/>
      <c r="B79" s="97"/>
      <c r="C79" s="97"/>
      <c r="D79" s="171"/>
      <c r="E79" s="97"/>
      <c r="F79" s="97"/>
      <c r="G79" s="97"/>
      <c r="H79" s="97"/>
      <c r="I79" s="97"/>
      <c r="J79" s="97"/>
      <c r="K79" s="97"/>
      <c r="L79" s="97"/>
      <c r="M79" s="97"/>
      <c r="N79" s="97"/>
      <c r="O79" s="97"/>
      <c r="P79" s="97"/>
      <c r="Q79" s="97"/>
      <c r="R79" s="97"/>
      <c r="S79" s="97"/>
    </row>
    <row r="80" spans="1:19" ht="13.5" thickBot="1" x14ac:dyDescent="0.25">
      <c r="A80" s="447" t="s">
        <v>14</v>
      </c>
      <c r="B80" s="448"/>
      <c r="C80" s="448"/>
      <c r="D80" s="448"/>
      <c r="E80" s="448"/>
      <c r="F80" s="448"/>
      <c r="G80" s="449"/>
      <c r="H80" s="97"/>
      <c r="I80" s="402" t="s">
        <v>30</v>
      </c>
      <c r="J80" s="403"/>
      <c r="K80" s="403"/>
      <c r="L80" s="403"/>
      <c r="M80" s="403"/>
      <c r="N80" s="403"/>
      <c r="O80" s="403"/>
      <c r="P80" s="403"/>
      <c r="Q80" s="403"/>
      <c r="R80" s="403"/>
      <c r="S80" s="404"/>
    </row>
    <row r="81" spans="1:19" ht="13.5" thickBot="1" x14ac:dyDescent="0.25">
      <c r="A81" s="204" t="s">
        <v>25</v>
      </c>
      <c r="B81" s="401" t="s">
        <v>151</v>
      </c>
      <c r="C81" s="479"/>
      <c r="D81" s="479"/>
      <c r="E81" s="479"/>
      <c r="F81" s="480"/>
      <c r="G81" s="210" t="s">
        <v>155</v>
      </c>
      <c r="H81" s="97"/>
      <c r="I81" s="92" t="s">
        <v>25</v>
      </c>
      <c r="J81" s="400" t="s">
        <v>233</v>
      </c>
      <c r="K81" s="396"/>
      <c r="L81" s="396"/>
      <c r="M81" s="396"/>
      <c r="N81" s="444"/>
      <c r="O81" s="451" t="s">
        <v>234</v>
      </c>
      <c r="P81" s="452"/>
      <c r="Q81" s="452"/>
      <c r="R81" s="453"/>
      <c r="S81" s="92" t="s">
        <v>159</v>
      </c>
    </row>
    <row r="82" spans="1:19" ht="21.95" customHeight="1" x14ac:dyDescent="0.2">
      <c r="A82" s="172">
        <v>1</v>
      </c>
      <c r="B82" s="481"/>
      <c r="C82" s="482"/>
      <c r="D82" s="482"/>
      <c r="E82" s="482"/>
      <c r="F82" s="483"/>
      <c r="G82" s="98"/>
      <c r="H82" s="97"/>
      <c r="I82" s="172">
        <v>1</v>
      </c>
      <c r="J82" s="450"/>
      <c r="K82" s="450"/>
      <c r="L82" s="450"/>
      <c r="M82" s="450"/>
      <c r="N82" s="450"/>
      <c r="O82" s="473"/>
      <c r="P82" s="474"/>
      <c r="Q82" s="474"/>
      <c r="R82" s="475"/>
      <c r="S82" s="98"/>
    </row>
    <row r="83" spans="1:19" ht="21.95" customHeight="1" thickBot="1" x14ac:dyDescent="0.25">
      <c r="A83" s="173">
        <v>2</v>
      </c>
      <c r="B83" s="484"/>
      <c r="C83" s="485"/>
      <c r="D83" s="485"/>
      <c r="E83" s="485"/>
      <c r="F83" s="486"/>
      <c r="G83" s="99"/>
      <c r="H83" s="97"/>
      <c r="I83" s="173">
        <v>2</v>
      </c>
      <c r="J83" s="478"/>
      <c r="K83" s="478"/>
      <c r="L83" s="478"/>
      <c r="M83" s="478"/>
      <c r="N83" s="478"/>
      <c r="O83" s="438"/>
      <c r="P83" s="439"/>
      <c r="Q83" s="439"/>
      <c r="R83" s="440"/>
      <c r="S83" s="99"/>
    </row>
    <row r="84" spans="1:19" ht="21.95" customHeight="1" thickBot="1" x14ac:dyDescent="0.25">
      <c r="A84" s="455" t="s">
        <v>232</v>
      </c>
      <c r="B84" s="456"/>
      <c r="C84" s="456"/>
      <c r="D84" s="456"/>
      <c r="E84" s="456"/>
      <c r="F84" s="456"/>
      <c r="G84" s="211">
        <f>SUM(G82:G83)</f>
        <v>0</v>
      </c>
      <c r="I84" s="137">
        <v>3</v>
      </c>
      <c r="J84" s="478"/>
      <c r="K84" s="478"/>
      <c r="L84" s="478"/>
      <c r="M84" s="478"/>
      <c r="N84" s="478"/>
      <c r="O84" s="438"/>
      <c r="P84" s="439"/>
      <c r="Q84" s="439"/>
      <c r="R84" s="440"/>
      <c r="S84" s="94"/>
    </row>
    <row r="85" spans="1:19" ht="21.95" customHeight="1" x14ac:dyDescent="0.2">
      <c r="A85" s="487"/>
      <c r="B85" s="487"/>
      <c r="C85" s="487"/>
      <c r="D85" s="487"/>
      <c r="E85" s="487"/>
      <c r="F85" s="487"/>
      <c r="G85" s="487"/>
      <c r="I85" s="137">
        <v>4</v>
      </c>
      <c r="J85" s="478"/>
      <c r="K85" s="478"/>
      <c r="L85" s="478"/>
      <c r="M85" s="478"/>
      <c r="N85" s="478"/>
      <c r="O85" s="438"/>
      <c r="P85" s="439"/>
      <c r="Q85" s="439"/>
      <c r="R85" s="440"/>
      <c r="S85" s="94"/>
    </row>
    <row r="86" spans="1:19" ht="21.95" customHeight="1" x14ac:dyDescent="0.2">
      <c r="A86" s="488"/>
      <c r="B86" s="488"/>
      <c r="C86" s="488"/>
      <c r="D86" s="488"/>
      <c r="E86" s="488"/>
      <c r="F86" s="488"/>
      <c r="G86" s="488"/>
      <c r="I86" s="174">
        <v>5</v>
      </c>
      <c r="J86" s="498"/>
      <c r="K86" s="498"/>
      <c r="L86" s="498"/>
      <c r="M86" s="498"/>
      <c r="N86" s="498"/>
      <c r="O86" s="441"/>
      <c r="P86" s="442"/>
      <c r="Q86" s="442"/>
      <c r="R86" s="443"/>
      <c r="S86" s="101"/>
    </row>
    <row r="87" spans="1:19" ht="21.95" customHeight="1" x14ac:dyDescent="0.2">
      <c r="A87" s="488"/>
      <c r="B87" s="488"/>
      <c r="C87" s="488"/>
      <c r="D87" s="488"/>
      <c r="E87" s="488"/>
      <c r="F87" s="488"/>
      <c r="G87" s="488"/>
      <c r="I87" s="174">
        <v>6</v>
      </c>
      <c r="J87" s="498"/>
      <c r="K87" s="498"/>
      <c r="L87" s="498"/>
      <c r="M87" s="498"/>
      <c r="N87" s="498"/>
      <c r="O87" s="441"/>
      <c r="P87" s="442"/>
      <c r="Q87" s="442"/>
      <c r="R87" s="443"/>
      <c r="S87" s="101"/>
    </row>
    <row r="88" spans="1:19" ht="21.95" customHeight="1" thickBot="1" x14ac:dyDescent="0.25">
      <c r="A88" s="488"/>
      <c r="B88" s="488"/>
      <c r="C88" s="488"/>
      <c r="D88" s="488"/>
      <c r="E88" s="488"/>
      <c r="F88" s="488"/>
      <c r="G88" s="488"/>
      <c r="I88" s="174">
        <v>7</v>
      </c>
      <c r="J88" s="498"/>
      <c r="K88" s="498"/>
      <c r="L88" s="498"/>
      <c r="M88" s="498"/>
      <c r="N88" s="498"/>
      <c r="O88" s="441"/>
      <c r="P88" s="442"/>
      <c r="Q88" s="442"/>
      <c r="R88" s="443"/>
      <c r="S88" s="101"/>
    </row>
    <row r="89" spans="1:19" ht="13.5" thickBot="1" x14ac:dyDescent="0.25">
      <c r="A89" s="488"/>
      <c r="B89" s="488"/>
      <c r="C89" s="488"/>
      <c r="D89" s="488"/>
      <c r="E89" s="488"/>
      <c r="F89" s="488"/>
      <c r="G89" s="488"/>
      <c r="I89" s="499" t="s">
        <v>235</v>
      </c>
      <c r="J89" s="500"/>
      <c r="K89" s="500"/>
      <c r="L89" s="500"/>
      <c r="M89" s="500"/>
      <c r="N89" s="500"/>
      <c r="O89" s="500"/>
      <c r="P89" s="500"/>
      <c r="Q89" s="500"/>
      <c r="R89" s="501"/>
      <c r="S89" s="96">
        <f>SUM(S82:S88)</f>
        <v>0</v>
      </c>
    </row>
    <row r="90" spans="1:19" ht="13.5" thickBot="1" x14ac:dyDescent="0.25">
      <c r="A90" s="488"/>
      <c r="B90" s="488"/>
      <c r="C90" s="488"/>
      <c r="D90" s="488"/>
      <c r="E90" s="488"/>
      <c r="F90" s="488"/>
      <c r="G90" s="488"/>
      <c r="H90" s="102"/>
      <c r="I90" s="102"/>
      <c r="J90" s="102"/>
      <c r="K90" s="102"/>
      <c r="L90" s="102"/>
      <c r="M90" s="102"/>
    </row>
    <row r="91" spans="1:19" x14ac:dyDescent="0.2">
      <c r="A91" s="102"/>
      <c r="B91" s="497" t="s">
        <v>236</v>
      </c>
      <c r="C91" s="497"/>
      <c r="D91" s="497"/>
      <c r="E91" s="502" t="s">
        <v>237</v>
      </c>
      <c r="F91" s="502"/>
      <c r="G91" s="502"/>
      <c r="H91" s="102"/>
      <c r="I91" s="102"/>
      <c r="J91" s="102"/>
      <c r="K91" s="102"/>
      <c r="L91" s="102"/>
      <c r="M91" s="102"/>
      <c r="N91" s="489" t="s">
        <v>21</v>
      </c>
      <c r="O91" s="490"/>
      <c r="P91" s="490"/>
      <c r="Q91" s="490"/>
      <c r="R91" s="493">
        <f>+M35+G45+S45+G54+S54+G60+S60+G69+S69+G78+S78+G84+S89</f>
        <v>0</v>
      </c>
      <c r="S91" s="494"/>
    </row>
    <row r="92" spans="1:19" ht="13.5" thickBot="1" x14ac:dyDescent="0.25">
      <c r="A92" s="102"/>
      <c r="B92" s="102"/>
      <c r="C92" s="102"/>
      <c r="D92" s="175"/>
      <c r="E92" s="102"/>
      <c r="F92" s="102"/>
      <c r="G92" s="102"/>
      <c r="H92" s="102"/>
      <c r="I92" s="102"/>
      <c r="J92" s="102"/>
      <c r="K92" s="102"/>
      <c r="L92" s="102"/>
      <c r="M92" s="102"/>
      <c r="N92" s="491"/>
      <c r="O92" s="492"/>
      <c r="P92" s="492"/>
      <c r="Q92" s="492"/>
      <c r="R92" s="495"/>
      <c r="S92" s="496"/>
    </row>
    <row r="93" spans="1:19" x14ac:dyDescent="0.2">
      <c r="A93" s="102"/>
      <c r="B93" s="212" t="s">
        <v>279</v>
      </c>
      <c r="C93" s="102"/>
      <c r="D93" s="175"/>
      <c r="E93" s="102"/>
      <c r="F93" s="102"/>
      <c r="G93" s="102"/>
      <c r="H93" s="102"/>
      <c r="I93" s="102"/>
      <c r="J93" s="102"/>
      <c r="K93" s="102"/>
      <c r="L93" s="102"/>
      <c r="M93" s="102"/>
      <c r="N93" s="102"/>
      <c r="O93" s="102"/>
      <c r="P93" s="102"/>
      <c r="Q93" s="102"/>
      <c r="R93" s="102"/>
      <c r="S93" s="102"/>
    </row>
    <row r="97" spans="5:5" x14ac:dyDescent="0.2">
      <c r="E97" s="176"/>
    </row>
  </sheetData>
  <sheetProtection algorithmName="SHA-512" hashValue="sWz3/ctMFBA3rpw+cHZRyob8Eh+qxiU56mhg4GxGFIMyd4jIiA7jOmheDuAVWrAulE6WgubHKzTe/xt7kV7vhA==" saltValue="1WpnHCm/V/qZRzMaAr6WlA==" spinCount="100000" sheet="1" objects="1" scenarios="1"/>
  <mergeCells count="197">
    <mergeCell ref="A1:S1"/>
    <mergeCell ref="A2:S2"/>
    <mergeCell ref="A3:N3"/>
    <mergeCell ref="O3:P3"/>
    <mergeCell ref="Q3:R3"/>
    <mergeCell ref="A5:C5"/>
    <mergeCell ref="D5:G5"/>
    <mergeCell ref="J5:M5"/>
    <mergeCell ref="N5:R5"/>
    <mergeCell ref="A11:C11"/>
    <mergeCell ref="D11:G11"/>
    <mergeCell ref="J11:M11"/>
    <mergeCell ref="N11:R11"/>
    <mergeCell ref="A13:S13"/>
    <mergeCell ref="A16:E16"/>
    <mergeCell ref="G16:K16"/>
    <mergeCell ref="A7:C7"/>
    <mergeCell ref="D7:G7"/>
    <mergeCell ref="J7:M7"/>
    <mergeCell ref="N7:R7"/>
    <mergeCell ref="A9:C9"/>
    <mergeCell ref="D9:G9"/>
    <mergeCell ref="J9:M9"/>
    <mergeCell ref="N9:R9"/>
    <mergeCell ref="J18:J19"/>
    <mergeCell ref="K18:M18"/>
    <mergeCell ref="N18:S18"/>
    <mergeCell ref="A28:J28"/>
    <mergeCell ref="A29:J29"/>
    <mergeCell ref="A30:J30"/>
    <mergeCell ref="A18:A19"/>
    <mergeCell ref="B18:B19"/>
    <mergeCell ref="C18:C19"/>
    <mergeCell ref="D18:G18"/>
    <mergeCell ref="H18:H19"/>
    <mergeCell ref="I18:I19"/>
    <mergeCell ref="B39:D39"/>
    <mergeCell ref="E39:F39"/>
    <mergeCell ref="J39:N39"/>
    <mergeCell ref="O39:R39"/>
    <mergeCell ref="B40:D40"/>
    <mergeCell ref="E40:F40"/>
    <mergeCell ref="J40:N40"/>
    <mergeCell ref="O40:R40"/>
    <mergeCell ref="G33:N33"/>
    <mergeCell ref="G34:L34"/>
    <mergeCell ref="M34:N34"/>
    <mergeCell ref="G35:L35"/>
    <mergeCell ref="M35:N35"/>
    <mergeCell ref="A38:G38"/>
    <mergeCell ref="I38:S38"/>
    <mergeCell ref="B43:D43"/>
    <mergeCell ref="E43:F43"/>
    <mergeCell ref="J43:N43"/>
    <mergeCell ref="O43:R43"/>
    <mergeCell ref="B44:D44"/>
    <mergeCell ref="E44:F44"/>
    <mergeCell ref="J44:N44"/>
    <mergeCell ref="O44:R44"/>
    <mergeCell ref="B41:D41"/>
    <mergeCell ref="E41:F41"/>
    <mergeCell ref="J41:N41"/>
    <mergeCell ref="O41:R41"/>
    <mergeCell ref="B42:D42"/>
    <mergeCell ref="E42:F42"/>
    <mergeCell ref="J42:N42"/>
    <mergeCell ref="O42:R42"/>
    <mergeCell ref="B49:D49"/>
    <mergeCell ref="E49:F49"/>
    <mergeCell ref="J49:N49"/>
    <mergeCell ref="O49:R49"/>
    <mergeCell ref="B50:D50"/>
    <mergeCell ref="E50:F50"/>
    <mergeCell ref="J50:N50"/>
    <mergeCell ref="O50:R50"/>
    <mergeCell ref="A45:F45"/>
    <mergeCell ref="I45:R45"/>
    <mergeCell ref="A47:G47"/>
    <mergeCell ref="I47:S47"/>
    <mergeCell ref="B48:D48"/>
    <mergeCell ref="E48:F48"/>
    <mergeCell ref="J48:N48"/>
    <mergeCell ref="O48:R48"/>
    <mergeCell ref="B53:D53"/>
    <mergeCell ref="E53:F53"/>
    <mergeCell ref="J53:N53"/>
    <mergeCell ref="O53:R53"/>
    <mergeCell ref="A54:F54"/>
    <mergeCell ref="I54:R54"/>
    <mergeCell ref="B51:D51"/>
    <mergeCell ref="E51:F51"/>
    <mergeCell ref="J51:N51"/>
    <mergeCell ref="O51:R51"/>
    <mergeCell ref="B52:D52"/>
    <mergeCell ref="E52:F52"/>
    <mergeCell ref="J52:N52"/>
    <mergeCell ref="O52:R52"/>
    <mergeCell ref="B58:D58"/>
    <mergeCell ref="E58:F58"/>
    <mergeCell ref="J58:N58"/>
    <mergeCell ref="O58:R58"/>
    <mergeCell ref="B59:D59"/>
    <mergeCell ref="E59:F59"/>
    <mergeCell ref="J59:N59"/>
    <mergeCell ref="O59:R59"/>
    <mergeCell ref="A56:G56"/>
    <mergeCell ref="I56:S56"/>
    <mergeCell ref="B57:D57"/>
    <mergeCell ref="E57:F57"/>
    <mergeCell ref="J57:N57"/>
    <mergeCell ref="O57:R57"/>
    <mergeCell ref="B64:D64"/>
    <mergeCell ref="E64:F64"/>
    <mergeCell ref="J64:N64"/>
    <mergeCell ref="O64:R64"/>
    <mergeCell ref="B65:D65"/>
    <mergeCell ref="E65:F65"/>
    <mergeCell ref="J65:N65"/>
    <mergeCell ref="O65:R65"/>
    <mergeCell ref="A60:F60"/>
    <mergeCell ref="I60:R60"/>
    <mergeCell ref="A62:G62"/>
    <mergeCell ref="I62:S62"/>
    <mergeCell ref="B63:D63"/>
    <mergeCell ref="E63:F63"/>
    <mergeCell ref="J63:N63"/>
    <mergeCell ref="O63:R63"/>
    <mergeCell ref="B68:D68"/>
    <mergeCell ref="E68:F68"/>
    <mergeCell ref="J68:N68"/>
    <mergeCell ref="O68:R68"/>
    <mergeCell ref="A69:F69"/>
    <mergeCell ref="I69:R69"/>
    <mergeCell ref="B66:D66"/>
    <mergeCell ref="E66:F66"/>
    <mergeCell ref="J66:N66"/>
    <mergeCell ref="O66:R66"/>
    <mergeCell ref="B67:D67"/>
    <mergeCell ref="E67:F67"/>
    <mergeCell ref="J67:N67"/>
    <mergeCell ref="O67:R67"/>
    <mergeCell ref="B73:D73"/>
    <mergeCell ref="E73:F73"/>
    <mergeCell ref="J73:N73"/>
    <mergeCell ref="O73:R73"/>
    <mergeCell ref="B74:D74"/>
    <mergeCell ref="E74:F74"/>
    <mergeCell ref="J74:N74"/>
    <mergeCell ref="O74:R74"/>
    <mergeCell ref="A71:G71"/>
    <mergeCell ref="I71:S71"/>
    <mergeCell ref="B72:D72"/>
    <mergeCell ref="E72:F72"/>
    <mergeCell ref="J72:N72"/>
    <mergeCell ref="O72:R72"/>
    <mergeCell ref="B77:D77"/>
    <mergeCell ref="E77:F77"/>
    <mergeCell ref="J77:N77"/>
    <mergeCell ref="O77:R77"/>
    <mergeCell ref="A78:F78"/>
    <mergeCell ref="I78:R78"/>
    <mergeCell ref="B75:D75"/>
    <mergeCell ref="E75:F75"/>
    <mergeCell ref="J75:N75"/>
    <mergeCell ref="O75:R75"/>
    <mergeCell ref="B76:D76"/>
    <mergeCell ref="E76:F76"/>
    <mergeCell ref="J76:N76"/>
    <mergeCell ref="O76:R76"/>
    <mergeCell ref="B83:F83"/>
    <mergeCell ref="J83:N83"/>
    <mergeCell ref="O83:R83"/>
    <mergeCell ref="A84:F84"/>
    <mergeCell ref="J84:N84"/>
    <mergeCell ref="O84:R84"/>
    <mergeCell ref="A80:G80"/>
    <mergeCell ref="I80:S80"/>
    <mergeCell ref="B81:F81"/>
    <mergeCell ref="J81:N81"/>
    <mergeCell ref="O81:R81"/>
    <mergeCell ref="B82:F82"/>
    <mergeCell ref="J82:N82"/>
    <mergeCell ref="O82:R82"/>
    <mergeCell ref="B91:D91"/>
    <mergeCell ref="E91:G91"/>
    <mergeCell ref="N91:Q92"/>
    <mergeCell ref="R91:S92"/>
    <mergeCell ref="A85:G90"/>
    <mergeCell ref="J85:N85"/>
    <mergeCell ref="O85:R85"/>
    <mergeCell ref="J86:N86"/>
    <mergeCell ref="O86:R86"/>
    <mergeCell ref="J87:N87"/>
    <mergeCell ref="O87:R87"/>
    <mergeCell ref="J88:N88"/>
    <mergeCell ref="O88:R88"/>
    <mergeCell ref="I89:R89"/>
  </mergeCells>
  <dataValidations count="6">
    <dataValidation allowBlank="1" showInputMessage="1" showErrorMessage="1" errorTitle="Error" error="Seleccione el nivel educativo._x000a_Límite:_x000a_Pregrado[20 Horas]_x000a_Posgrado[30 Horas]" sqref="G64"/>
    <dataValidation allowBlank="1" showInputMessage="1" showErrorMessage="1" errorTitle="Error" error="Seleccione una opción del listado" sqref="J82:N82"/>
    <dataValidation allowBlank="1" showInputMessage="1" showErrorMessage="1" errorTitle="Error" error="Seleccione un Item de la lista" sqref="B82"/>
    <dataValidation type="decimal" allowBlank="1" showInputMessage="1" showErrorMessage="1" errorTitle="Error" error="Solo se permiten datos numericos." sqref="M20">
      <formula1>0</formula1>
      <formula2>100</formula2>
    </dataValidation>
    <dataValidation type="decimal" allowBlank="1" showInputMessage="1" showErrorMessage="1" errorTitle="Error" error="Solo se permiten datos numericos" sqref="K20:L20">
      <formula1>0</formula1>
      <formula2>100</formula2>
    </dataValidation>
    <dataValidation type="decimal" allowBlank="1" showInputMessage="1" showErrorMessage="1" errorTitle="Error" error="Solo se permiten datos númericos" sqref="J20:J27">
      <formula1>0</formula1>
      <formula2>100</formula2>
    </dataValidation>
  </dataValidations>
  <pageMargins left="0.3" right="0.25" top="0.75" bottom="0.25" header="0.3" footer="0.3"/>
  <pageSetup paperSize="14" scale="66" orientation="landscape" r:id="rId1"/>
  <rowBreaks count="1" manualBreakCount="1">
    <brk id="55" max="16383" man="1"/>
  </rowBreaks>
  <drawing r:id="rId2"/>
  <extLst>
    <ext xmlns:x14="http://schemas.microsoft.com/office/spreadsheetml/2009/9/main" uri="{CCE6A557-97BC-4b89-ADB6-D9C93CAAB3DF}">
      <x14:dataValidations xmlns:xm="http://schemas.microsoft.com/office/excel/2006/main" count="18">
        <x14:dataValidation type="list" allowBlank="1" showInputMessage="1" showErrorMessage="1" errorTitle="Error" error="Seleccione una opción de la lista">
          <x14:formula1>
            <xm:f>INFORMACION!$AF$2:$AF$3</xm:f>
          </x14:formula1>
          <xm:sqref>J40:N44</xm:sqref>
        </x14:dataValidation>
        <x14:dataValidation type="list" allowBlank="1" showInputMessage="1" showErrorMessage="1" errorTitle="Error" error="Seleccione una opción de la lista">
          <x14:formula1>
            <xm:f>INFORMACION!$AE$2:$AE$5</xm:f>
          </x14:formula1>
          <xm:sqref>B40:D44</xm:sqref>
        </x14:dataValidation>
        <x14:dataValidation type="list" allowBlank="1" showInputMessage="1" showErrorMessage="1" errorTitle="Error" error="Seleccione una opción del listado">
          <x14:formula1>
            <xm:f>INFORMACION!$AD$2:$AD$5</xm:f>
          </x14:formula1>
          <xm:sqref>J73:N77</xm:sqref>
        </x14:dataValidation>
        <x14:dataValidation type="list" allowBlank="1" showInputMessage="1" showErrorMessage="1" errorTitle="Error" error="Seleccione un Item de la lista">
          <x14:formula1>
            <xm:f>INFORMACION!$AC$2:$AC$8</xm:f>
          </x14:formula1>
          <xm:sqref>B73:D77</xm:sqref>
        </x14:dataValidation>
        <x14:dataValidation type="list" allowBlank="1" showInputMessage="1" showErrorMessage="1" errorTitle="Error" error="Seleccione una opción del listado">
          <x14:formula1>
            <xm:f>INFORMACION!$AB$2:$AB$12</xm:f>
          </x14:formula1>
          <xm:sqref>J58:N59</xm:sqref>
        </x14:dataValidation>
        <x14:dataValidation type="list" allowBlank="1" showInputMessage="1" showErrorMessage="1" errorTitle="Error" error="Seleccione un Item de la lista">
          <x14:formula1>
            <xm:f>INFORMACION!$Z$2:$Z$9</xm:f>
          </x14:formula1>
          <xm:sqref>B58:D59</xm:sqref>
        </x14:dataValidation>
        <x14:dataValidation type="list" allowBlank="1" showInputMessage="1" showErrorMessage="1" errorTitle="Error" error="Seleccione una opción del listado">
          <x14:formula1>
            <xm:f>INFORMACION!$Y$2:$Y$4</xm:f>
          </x14:formula1>
          <xm:sqref>J64:N68</xm:sqref>
        </x14:dataValidation>
        <x14:dataValidation type="list" allowBlank="1" showInputMessage="1" showErrorMessage="1" errorTitle="Error" error="Seleccione un Item de la lista">
          <x14:formula1>
            <xm:f>INFORMACION!$A$2:$A$3</xm:f>
          </x14:formula1>
          <xm:sqref>B64:D68</xm:sqref>
        </x14:dataValidation>
        <x14:dataValidation type="list" allowBlank="1" showInputMessage="1" showErrorMessage="1" errorTitle="Error" error="Seleccione una opción del listado">
          <x14:formula1>
            <xm:f>INFORMACION!$X$2:$X$5</xm:f>
          </x14:formula1>
          <xm:sqref>J49:N53</xm:sqref>
        </x14:dataValidation>
        <x14:dataValidation type="list" allowBlank="1" showInputMessage="1" showErrorMessage="1" errorTitle="Error" error="Seleccione un Item de la lista">
          <x14:formula1>
            <xm:f>INFORMACION!$W$2:$W$14</xm:f>
          </x14:formula1>
          <xm:sqref>B49:D53</xm:sqref>
        </x14:dataValidation>
        <x14:dataValidation type="list" allowBlank="1" showInputMessage="1" showErrorMessage="1" errorTitle="Error" error="Seleccione una opción del listado">
          <x14:formula1>
            <xm:f>INFORMACION!$T$2:$T$4</xm:f>
          </x14:formula1>
          <xm:sqref>E17 G16</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el tipo de vinculación del listado">
          <x14:formula1>
            <xm:f>INFORMACION!$F$3:$F$4</xm:f>
          </x14:formula1>
          <xm:sqref>D9:G9</xm:sqref>
        </x14:dataValidation>
        <x14:dataValidation type="list" showInputMessage="1" showErrorMessage="1" errorTitle="Error" error="Seleccione una opción de la lista desplegable">
          <x14:formula1>
            <xm:f>INFORMACION!$D$2:$D$7</xm:f>
          </x14:formula1>
          <xm:sqref>G20:G26</xm:sqref>
        </x14:dataValidation>
        <x14:dataValidation type="list" showInputMessage="1" showErrorMessage="1">
          <x14:formula1>
            <xm:f>INFORMACION!$C$2:$C$23</xm:f>
          </x14:formula1>
          <xm:sqref>I20:I27</xm:sqref>
        </x14:dataValidation>
        <x14:dataValidation type="list" showInputMessage="1" showErrorMessage="1">
          <x14:formula1>
            <xm:f>INFORMACION!$B$2:$B$3</xm:f>
          </x14:formula1>
          <xm:sqref>C20:C26</xm:sqref>
        </x14:dataValidation>
        <x14:dataValidation type="list" showInputMessage="1" showErrorMessage="1" errorTitle="Error" error="Seleccione un valor de la lista desplegable">
          <x14:formula1>
            <xm:f>INFORMACION!$A$2:$A$3</xm:f>
          </x14:formula1>
          <xm:sqref>B20:B26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44</vt:i4>
      </vt:variant>
      <vt:variant>
        <vt:lpstr>Rangos con nombre</vt:lpstr>
      </vt:variant>
      <vt:variant>
        <vt:i4>1</vt:i4>
      </vt:variant>
    </vt:vector>
  </HeadingPairs>
  <TitlesOfParts>
    <vt:vector size="45" baseType="lpstr">
      <vt:lpstr>INSTRUCCIONES</vt:lpstr>
      <vt:lpstr>RESUMEN OTRAS ACTIVIDADES</vt:lpstr>
      <vt:lpstr>INFORMACION</vt:lpstr>
      <vt:lpstr>RESUMEN-DPTO</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P23</vt:lpstr>
      <vt:lpstr>P24</vt:lpstr>
      <vt:lpstr>P25</vt:lpstr>
      <vt:lpstr>P26</vt:lpstr>
      <vt:lpstr>P27</vt:lpstr>
      <vt:lpstr>P28</vt:lpstr>
      <vt:lpstr>P29</vt:lpstr>
      <vt:lpstr>P30</vt:lpstr>
      <vt:lpstr>P31</vt:lpstr>
      <vt:lpstr>P32</vt:lpstr>
      <vt:lpstr>P33</vt:lpstr>
      <vt:lpstr>P34</vt:lpstr>
      <vt:lpstr>P35</vt:lpstr>
      <vt:lpstr>P36</vt:lpstr>
      <vt:lpstr>P37</vt:lpstr>
      <vt:lpstr>P38</vt:lpstr>
      <vt:lpstr>P39</vt:lpstr>
      <vt:lpstr>P40</vt:lpstr>
      <vt:lpstr>'RESUMEN-DPTO'!Área_de_impresión</vt:lpstr>
    </vt:vector>
  </TitlesOfParts>
  <Company>Familia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Vicente Montealegre G.</dc:creator>
  <cp:lastModifiedBy>UT</cp:lastModifiedBy>
  <cp:lastPrinted>2022-04-06T14:30:54Z</cp:lastPrinted>
  <dcterms:created xsi:type="dcterms:W3CDTF">2001-03-30T01:44:23Z</dcterms:created>
  <dcterms:modified xsi:type="dcterms:W3CDTF">2022-04-07T18:37:57Z</dcterms:modified>
</cp:coreProperties>
</file>