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1. SIAC_ODI RAMIRO_2023\SGC 2024\2024\1. FORMACIÓN\"/>
    </mc:Choice>
  </mc:AlternateContent>
  <workbookProtection workbookAlgorithmName="SHA-512" workbookHashValue="1cRskdMf49MPm9tx4n/6Fq9cq3ytY5zIyj3Lsd7uMMFpx8SogqcFRCUnju65jSVd0PRyIK2mkA/DC2IB6BkDCQ==" workbookSaltValue="y/4jndgmmMD7qemz1hNZiw==" workbookSpinCount="100000" lockStructure="1"/>
  <bookViews>
    <workbookView xWindow="0" yWindow="0" windowWidth="28800" windowHeight="12435"/>
  </bookViews>
  <sheets>
    <sheet name="RESUMEN" sheetId="3" r:id="rId1"/>
    <sheet name="P1" sheetId="1" r:id="rId2"/>
    <sheet name="P2" sheetId="4" r:id="rId3"/>
    <sheet name="P3" sheetId="5" r:id="rId4"/>
    <sheet name="P4" sheetId="6" r:id="rId5"/>
    <sheet name="P5" sheetId="7" r:id="rId6"/>
    <sheet name="P6" sheetId="8" r:id="rId7"/>
    <sheet name="P7" sheetId="9" r:id="rId8"/>
    <sheet name="P8" sheetId="10" r:id="rId9"/>
    <sheet name="P9" sheetId="11" r:id="rId10"/>
    <sheet name="P10" sheetId="12" r:id="rId11"/>
    <sheet name="P11" sheetId="13" r:id="rId12"/>
    <sheet name="P12" sheetId="14" r:id="rId13"/>
    <sheet name="P13" sheetId="15" r:id="rId14"/>
    <sheet name="P14" sheetId="16" r:id="rId15"/>
    <sheet name="P15" sheetId="17" r:id="rId16"/>
    <sheet name="P16" sheetId="18" r:id="rId17"/>
    <sheet name="P17" sheetId="19" r:id="rId18"/>
    <sheet name="P18" sheetId="20" r:id="rId19"/>
    <sheet name="P19" sheetId="21" r:id="rId20"/>
    <sheet name="P20" sheetId="22" r:id="rId21"/>
    <sheet name="P21" sheetId="23" r:id="rId22"/>
    <sheet name="P22" sheetId="24" r:id="rId23"/>
    <sheet name="P23" sheetId="25" r:id="rId24"/>
    <sheet name="P24" sheetId="26" r:id="rId25"/>
    <sheet name="P25" sheetId="27" r:id="rId26"/>
    <sheet name="P26" sheetId="28" r:id="rId27"/>
    <sheet name="P27" sheetId="29" r:id="rId28"/>
    <sheet name="P28" sheetId="30" r:id="rId29"/>
    <sheet name="P29" sheetId="31" r:id="rId30"/>
    <sheet name="P30" sheetId="32" r:id="rId31"/>
    <sheet name="P31" sheetId="33" r:id="rId32"/>
    <sheet name="P32" sheetId="34" r:id="rId33"/>
    <sheet name="P33" sheetId="35" r:id="rId34"/>
    <sheet name="P34" sheetId="36" r:id="rId35"/>
    <sheet name="P35" sheetId="37" r:id="rId36"/>
    <sheet name="P36" sheetId="38" r:id="rId37"/>
    <sheet name="P37" sheetId="39" r:id="rId38"/>
    <sheet name="P38" sheetId="40" r:id="rId39"/>
    <sheet name="P39" sheetId="41" r:id="rId40"/>
    <sheet name="P40" sheetId="42" r:id="rId41"/>
    <sheet name="P41" sheetId="43" r:id="rId42"/>
    <sheet name="P42" sheetId="44" r:id="rId43"/>
    <sheet name="P43" sheetId="45" r:id="rId44"/>
    <sheet name="P44" sheetId="46" r:id="rId45"/>
    <sheet name="P45" sheetId="47" r:id="rId46"/>
    <sheet name="P46" sheetId="48" r:id="rId47"/>
    <sheet name="P47" sheetId="49" r:id="rId48"/>
    <sheet name="P48" sheetId="50" r:id="rId49"/>
    <sheet name="P49" sheetId="51" r:id="rId50"/>
    <sheet name="P50" sheetId="52" r:id="rId51"/>
  </sheets>
  <definedNames>
    <definedName name="_xlnm.Print_Titles" localSheetId="0">RESUMEN!$8:$8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7" i="52" l="1"/>
  <c r="K150" i="52"/>
  <c r="K149" i="52"/>
  <c r="K148" i="52"/>
  <c r="K147" i="52"/>
  <c r="K146" i="52"/>
  <c r="K144" i="52"/>
  <c r="K143" i="52"/>
  <c r="K142" i="52"/>
  <c r="K141" i="52"/>
  <c r="K139" i="52"/>
  <c r="K138" i="52"/>
  <c r="K137" i="52"/>
  <c r="K136" i="52"/>
  <c r="K135" i="52"/>
  <c r="K134" i="52"/>
  <c r="K132" i="52"/>
  <c r="K131" i="52"/>
  <c r="K129" i="52"/>
  <c r="K128" i="52"/>
  <c r="K127" i="52"/>
  <c r="K126" i="52"/>
  <c r="K124" i="52"/>
  <c r="K123" i="52"/>
  <c r="K122" i="52"/>
  <c r="K121" i="52"/>
  <c r="K120" i="52"/>
  <c r="K118" i="52"/>
  <c r="K117" i="52"/>
  <c r="K116" i="52"/>
  <c r="K115" i="52"/>
  <c r="K114" i="52"/>
  <c r="K113" i="52"/>
  <c r="K112" i="52"/>
  <c r="K111" i="52"/>
  <c r="K110" i="52"/>
  <c r="I105" i="52"/>
  <c r="J104" i="52"/>
  <c r="J103" i="52"/>
  <c r="J102" i="52"/>
  <c r="G13" i="52" s="1"/>
  <c r="G14" i="52" s="1"/>
  <c r="G15" i="52" s="1"/>
  <c r="J101" i="52"/>
  <c r="J96" i="52"/>
  <c r="J95" i="52"/>
  <c r="J94" i="52"/>
  <c r="J93" i="52"/>
  <c r="I93" i="52" s="1"/>
  <c r="I97" i="52" s="1"/>
  <c r="J92" i="52"/>
  <c r="I92" i="52"/>
  <c r="I87" i="52"/>
  <c r="J86" i="52"/>
  <c r="J85" i="52"/>
  <c r="J84" i="52"/>
  <c r="J83" i="52"/>
  <c r="H70" i="52"/>
  <c r="J69" i="52"/>
  <c r="J68" i="52"/>
  <c r="J67" i="52"/>
  <c r="J66" i="52"/>
  <c r="J70" i="52" s="1"/>
  <c r="O59" i="52"/>
  <c r="Q59" i="52" s="1"/>
  <c r="N59" i="52"/>
  <c r="P59" i="52" s="1"/>
  <c r="O58" i="52"/>
  <c r="Q58" i="52" s="1"/>
  <c r="N58" i="52"/>
  <c r="P58" i="52" s="1"/>
  <c r="O57" i="52"/>
  <c r="Q57" i="52" s="1"/>
  <c r="N57" i="52"/>
  <c r="P57" i="52" s="1"/>
  <c r="O56" i="52"/>
  <c r="Q56" i="52" s="1"/>
  <c r="N56" i="52"/>
  <c r="P56" i="52" s="1"/>
  <c r="O55" i="52"/>
  <c r="Q55" i="52" s="1"/>
  <c r="N55" i="52"/>
  <c r="P55" i="52" s="1"/>
  <c r="O54" i="52"/>
  <c r="Q54" i="52" s="1"/>
  <c r="N54" i="52"/>
  <c r="P54" i="52" s="1"/>
  <c r="O53" i="52"/>
  <c r="Q53" i="52" s="1"/>
  <c r="N53" i="52"/>
  <c r="P53" i="52" s="1"/>
  <c r="O46" i="52"/>
  <c r="Q46" i="52" s="1"/>
  <c r="N46" i="52"/>
  <c r="P46" i="52" s="1"/>
  <c r="O45" i="52"/>
  <c r="Q45" i="52" s="1"/>
  <c r="N45" i="52"/>
  <c r="P45" i="52" s="1"/>
  <c r="O44" i="52"/>
  <c r="Q44" i="52" s="1"/>
  <c r="N44" i="52"/>
  <c r="P44" i="52" s="1"/>
  <c r="O43" i="52"/>
  <c r="Q43" i="52" s="1"/>
  <c r="N43" i="52"/>
  <c r="P43" i="52" s="1"/>
  <c r="O42" i="52"/>
  <c r="Q42" i="52" s="1"/>
  <c r="N42" i="52"/>
  <c r="P42" i="52" s="1"/>
  <c r="O41" i="52"/>
  <c r="Q41" i="52" s="1"/>
  <c r="N41" i="52"/>
  <c r="P41" i="52" s="1"/>
  <c r="O40" i="52"/>
  <c r="Q40" i="52" s="1"/>
  <c r="N40" i="52"/>
  <c r="P40" i="52" s="1"/>
  <c r="O34" i="52"/>
  <c r="Q34" i="52" s="1"/>
  <c r="N34" i="52"/>
  <c r="P34" i="52" s="1"/>
  <c r="O33" i="52"/>
  <c r="Q33" i="52" s="1"/>
  <c r="N33" i="52"/>
  <c r="P33" i="52" s="1"/>
  <c r="O32" i="52"/>
  <c r="Q32" i="52" s="1"/>
  <c r="N32" i="52"/>
  <c r="P32" i="52" s="1"/>
  <c r="O31" i="52"/>
  <c r="Q31" i="52" s="1"/>
  <c r="N31" i="52"/>
  <c r="P31" i="52" s="1"/>
  <c r="O30" i="52"/>
  <c r="Q30" i="52" s="1"/>
  <c r="N30" i="52"/>
  <c r="P30" i="52" s="1"/>
  <c r="O29" i="52"/>
  <c r="Q29" i="52" s="1"/>
  <c r="N29" i="52"/>
  <c r="P29" i="52" s="1"/>
  <c r="O28" i="52"/>
  <c r="Q28" i="52" s="1"/>
  <c r="N28" i="52"/>
  <c r="P28" i="52" s="1"/>
  <c r="O27" i="52"/>
  <c r="Q27" i="52" s="1"/>
  <c r="N27" i="52"/>
  <c r="P27" i="52" s="1"/>
  <c r="O26" i="52"/>
  <c r="Q26" i="52" s="1"/>
  <c r="N26" i="52"/>
  <c r="P26" i="52" s="1"/>
  <c r="O25" i="52"/>
  <c r="Q25" i="52" s="1"/>
  <c r="N25" i="52"/>
  <c r="P25" i="52" s="1"/>
  <c r="D17" i="52"/>
  <c r="D19" i="52" s="1"/>
  <c r="C16" i="52"/>
  <c r="O157" i="51"/>
  <c r="K150" i="51"/>
  <c r="K149" i="51"/>
  <c r="K148" i="51"/>
  <c r="K147" i="51"/>
  <c r="K146" i="51"/>
  <c r="K144" i="51"/>
  <c r="K143" i="51"/>
  <c r="K142" i="51"/>
  <c r="K141" i="51"/>
  <c r="K139" i="51"/>
  <c r="K138" i="51"/>
  <c r="K137" i="51"/>
  <c r="K136" i="51"/>
  <c r="K135" i="51"/>
  <c r="K134" i="51"/>
  <c r="K132" i="51"/>
  <c r="K131" i="51"/>
  <c r="K129" i="51"/>
  <c r="K128" i="51"/>
  <c r="K127" i="51"/>
  <c r="K126" i="51"/>
  <c r="K124" i="51"/>
  <c r="K123" i="51"/>
  <c r="K122" i="51"/>
  <c r="K121" i="51"/>
  <c r="K120" i="51"/>
  <c r="K118" i="51"/>
  <c r="K117" i="51"/>
  <c r="K116" i="51"/>
  <c r="K115" i="51"/>
  <c r="K114" i="51"/>
  <c r="H13" i="51" s="1"/>
  <c r="H14" i="51" s="1"/>
  <c r="K113" i="51"/>
  <c r="K112" i="51"/>
  <c r="K111" i="51"/>
  <c r="K110" i="51"/>
  <c r="I105" i="51"/>
  <c r="J104" i="51"/>
  <c r="J103" i="51"/>
  <c r="J102" i="51"/>
  <c r="J105" i="51" s="1"/>
  <c r="J101" i="51"/>
  <c r="J96" i="51"/>
  <c r="J95" i="51"/>
  <c r="J94" i="51"/>
  <c r="J93" i="51"/>
  <c r="I93" i="51" s="1"/>
  <c r="J92" i="51"/>
  <c r="J97" i="51" s="1"/>
  <c r="F13" i="51" s="1"/>
  <c r="F14" i="51" s="1"/>
  <c r="F15" i="51" s="1"/>
  <c r="I92" i="51"/>
  <c r="I97" i="51" s="1"/>
  <c r="I87" i="51"/>
  <c r="J86" i="51"/>
  <c r="J85" i="51"/>
  <c r="J84" i="51"/>
  <c r="J83" i="51"/>
  <c r="J87" i="51" s="1"/>
  <c r="E13" i="51" s="1"/>
  <c r="E14" i="51" s="1"/>
  <c r="E15" i="51" s="1"/>
  <c r="H70" i="51"/>
  <c r="J69" i="51"/>
  <c r="J68" i="51"/>
  <c r="J67" i="51"/>
  <c r="J70" i="51" s="1"/>
  <c r="J66" i="51"/>
  <c r="O59" i="51"/>
  <c r="Q59" i="51" s="1"/>
  <c r="N59" i="51"/>
  <c r="P59" i="51" s="1"/>
  <c r="O58" i="51"/>
  <c r="Q58" i="51" s="1"/>
  <c r="N58" i="51"/>
  <c r="P58" i="51" s="1"/>
  <c r="O57" i="51"/>
  <c r="Q57" i="51" s="1"/>
  <c r="N57" i="51"/>
  <c r="P57" i="51" s="1"/>
  <c r="O56" i="51"/>
  <c r="Q56" i="51" s="1"/>
  <c r="N56" i="51"/>
  <c r="P56" i="51" s="1"/>
  <c r="O55" i="51"/>
  <c r="Q55" i="51" s="1"/>
  <c r="N55" i="51"/>
  <c r="P55" i="51" s="1"/>
  <c r="O54" i="51"/>
  <c r="Q54" i="51" s="1"/>
  <c r="N54" i="51"/>
  <c r="P54" i="51" s="1"/>
  <c r="O53" i="51"/>
  <c r="Q53" i="51" s="1"/>
  <c r="N53" i="51"/>
  <c r="P53" i="51" s="1"/>
  <c r="O46" i="51"/>
  <c r="Q46" i="51" s="1"/>
  <c r="N46" i="51"/>
  <c r="P46" i="51" s="1"/>
  <c r="O45" i="51"/>
  <c r="Q45" i="51" s="1"/>
  <c r="N45" i="51"/>
  <c r="P45" i="51" s="1"/>
  <c r="O44" i="51"/>
  <c r="Q44" i="51" s="1"/>
  <c r="N44" i="51"/>
  <c r="P44" i="51" s="1"/>
  <c r="O43" i="51"/>
  <c r="Q43" i="51" s="1"/>
  <c r="N43" i="51"/>
  <c r="P43" i="51" s="1"/>
  <c r="O42" i="51"/>
  <c r="Q42" i="51" s="1"/>
  <c r="N42" i="51"/>
  <c r="P42" i="51" s="1"/>
  <c r="O41" i="51"/>
  <c r="Q41" i="51" s="1"/>
  <c r="N41" i="51"/>
  <c r="P41" i="51" s="1"/>
  <c r="O40" i="51"/>
  <c r="Q40" i="51" s="1"/>
  <c r="N40" i="51"/>
  <c r="P40" i="51" s="1"/>
  <c r="O34" i="51"/>
  <c r="Q34" i="51" s="1"/>
  <c r="N34" i="51"/>
  <c r="P34" i="51" s="1"/>
  <c r="O33" i="51"/>
  <c r="Q33" i="51" s="1"/>
  <c r="N33" i="51"/>
  <c r="P33" i="51" s="1"/>
  <c r="O32" i="51"/>
  <c r="Q32" i="51" s="1"/>
  <c r="N32" i="51"/>
  <c r="P32" i="51" s="1"/>
  <c r="O31" i="51"/>
  <c r="Q31" i="51" s="1"/>
  <c r="N31" i="51"/>
  <c r="P31" i="51" s="1"/>
  <c r="O30" i="51"/>
  <c r="Q30" i="51" s="1"/>
  <c r="N30" i="51"/>
  <c r="P30" i="51" s="1"/>
  <c r="O29" i="51"/>
  <c r="Q29" i="51" s="1"/>
  <c r="N29" i="51"/>
  <c r="P29" i="51" s="1"/>
  <c r="O28" i="51"/>
  <c r="Q28" i="51" s="1"/>
  <c r="N28" i="51"/>
  <c r="P28" i="51" s="1"/>
  <c r="O27" i="51"/>
  <c r="Q27" i="51" s="1"/>
  <c r="N27" i="51"/>
  <c r="P27" i="51" s="1"/>
  <c r="O26" i="51"/>
  <c r="Q26" i="51" s="1"/>
  <c r="N26" i="51"/>
  <c r="P26" i="51" s="1"/>
  <c r="O25" i="51"/>
  <c r="Q25" i="51" s="1"/>
  <c r="N25" i="51"/>
  <c r="P25" i="51" s="1"/>
  <c r="D19" i="51"/>
  <c r="D17" i="51"/>
  <c r="C16" i="51"/>
  <c r="G13" i="51"/>
  <c r="G14" i="51" s="1"/>
  <c r="G15" i="51" s="1"/>
  <c r="O157" i="50"/>
  <c r="K150" i="50"/>
  <c r="K149" i="50"/>
  <c r="K148" i="50"/>
  <c r="K147" i="50"/>
  <c r="K146" i="50"/>
  <c r="K144" i="50"/>
  <c r="K143" i="50"/>
  <c r="K142" i="50"/>
  <c r="K141" i="50"/>
  <c r="K139" i="50"/>
  <c r="K138" i="50"/>
  <c r="K137" i="50"/>
  <c r="K136" i="50"/>
  <c r="K135" i="50"/>
  <c r="K134" i="50"/>
  <c r="K132" i="50"/>
  <c r="K131" i="50"/>
  <c r="K129" i="50"/>
  <c r="K128" i="50"/>
  <c r="K127" i="50"/>
  <c r="K126" i="50"/>
  <c r="K124" i="50"/>
  <c r="K123" i="50"/>
  <c r="K122" i="50"/>
  <c r="K121" i="50"/>
  <c r="K120" i="50"/>
  <c r="K118" i="50"/>
  <c r="K117" i="50"/>
  <c r="K116" i="50"/>
  <c r="H13" i="50" s="1"/>
  <c r="H14" i="50" s="1"/>
  <c r="K115" i="50"/>
  <c r="K114" i="50"/>
  <c r="K113" i="50"/>
  <c r="K112" i="50"/>
  <c r="K111" i="50"/>
  <c r="K110" i="50"/>
  <c r="J105" i="50"/>
  <c r="I105" i="50"/>
  <c r="J104" i="50"/>
  <c r="J103" i="50"/>
  <c r="J102" i="50"/>
  <c r="J101" i="50"/>
  <c r="J96" i="50"/>
  <c r="J95" i="50"/>
  <c r="J94" i="50"/>
  <c r="J93" i="50"/>
  <c r="I93" i="50" s="1"/>
  <c r="J92" i="50"/>
  <c r="I92" i="50"/>
  <c r="I97" i="50" s="1"/>
  <c r="I87" i="50"/>
  <c r="J86" i="50"/>
  <c r="J85" i="50"/>
  <c r="J84" i="50"/>
  <c r="J87" i="50" s="1"/>
  <c r="E13" i="50" s="1"/>
  <c r="E14" i="50" s="1"/>
  <c r="E15" i="50" s="1"/>
  <c r="J83" i="50"/>
  <c r="H70" i="50"/>
  <c r="J69" i="50"/>
  <c r="J68" i="50"/>
  <c r="J67" i="50"/>
  <c r="J66" i="50"/>
  <c r="J70" i="50" s="1"/>
  <c r="O59" i="50"/>
  <c r="Q59" i="50" s="1"/>
  <c r="N59" i="50"/>
  <c r="P59" i="50" s="1"/>
  <c r="O58" i="50"/>
  <c r="Q58" i="50" s="1"/>
  <c r="N58" i="50"/>
  <c r="P58" i="50" s="1"/>
  <c r="O57" i="50"/>
  <c r="Q57" i="50" s="1"/>
  <c r="N57" i="50"/>
  <c r="P57" i="50" s="1"/>
  <c r="O56" i="50"/>
  <c r="Q56" i="50" s="1"/>
  <c r="N56" i="50"/>
  <c r="P56" i="50" s="1"/>
  <c r="O55" i="50"/>
  <c r="Q55" i="50" s="1"/>
  <c r="N55" i="50"/>
  <c r="P55" i="50" s="1"/>
  <c r="O54" i="50"/>
  <c r="Q54" i="50" s="1"/>
  <c r="N54" i="50"/>
  <c r="P54" i="50" s="1"/>
  <c r="O53" i="50"/>
  <c r="Q53" i="50" s="1"/>
  <c r="N53" i="50"/>
  <c r="P53" i="50" s="1"/>
  <c r="O46" i="50"/>
  <c r="Q46" i="50" s="1"/>
  <c r="N46" i="50"/>
  <c r="P46" i="50" s="1"/>
  <c r="O45" i="50"/>
  <c r="Q45" i="50" s="1"/>
  <c r="N45" i="50"/>
  <c r="P45" i="50" s="1"/>
  <c r="O44" i="50"/>
  <c r="Q44" i="50" s="1"/>
  <c r="N44" i="50"/>
  <c r="P44" i="50" s="1"/>
  <c r="O43" i="50"/>
  <c r="Q43" i="50" s="1"/>
  <c r="N43" i="50"/>
  <c r="P43" i="50" s="1"/>
  <c r="O42" i="50"/>
  <c r="Q42" i="50" s="1"/>
  <c r="N42" i="50"/>
  <c r="P42" i="50" s="1"/>
  <c r="O41" i="50"/>
  <c r="Q41" i="50" s="1"/>
  <c r="N41" i="50"/>
  <c r="P41" i="50" s="1"/>
  <c r="O40" i="50"/>
  <c r="Q40" i="50" s="1"/>
  <c r="N40" i="50"/>
  <c r="P40" i="50" s="1"/>
  <c r="O34" i="50"/>
  <c r="Q34" i="50" s="1"/>
  <c r="N34" i="50"/>
  <c r="P34" i="50" s="1"/>
  <c r="O33" i="50"/>
  <c r="Q33" i="50" s="1"/>
  <c r="N33" i="50"/>
  <c r="P33" i="50" s="1"/>
  <c r="O32" i="50"/>
  <c r="Q32" i="50" s="1"/>
  <c r="N32" i="50"/>
  <c r="P32" i="50" s="1"/>
  <c r="O31" i="50"/>
  <c r="Q31" i="50" s="1"/>
  <c r="N31" i="50"/>
  <c r="P31" i="50" s="1"/>
  <c r="O30" i="50"/>
  <c r="Q30" i="50" s="1"/>
  <c r="N30" i="50"/>
  <c r="P30" i="50" s="1"/>
  <c r="O29" i="50"/>
  <c r="Q29" i="50" s="1"/>
  <c r="N29" i="50"/>
  <c r="P29" i="50" s="1"/>
  <c r="O28" i="50"/>
  <c r="Q28" i="50" s="1"/>
  <c r="N28" i="50"/>
  <c r="P28" i="50" s="1"/>
  <c r="O27" i="50"/>
  <c r="Q27" i="50" s="1"/>
  <c r="N27" i="50"/>
  <c r="P27" i="50" s="1"/>
  <c r="O26" i="50"/>
  <c r="Q26" i="50" s="1"/>
  <c r="N26" i="50"/>
  <c r="P26" i="50" s="1"/>
  <c r="O25" i="50"/>
  <c r="Q25" i="50" s="1"/>
  <c r="N25" i="50"/>
  <c r="P25" i="50" s="1"/>
  <c r="D19" i="50"/>
  <c r="D17" i="50"/>
  <c r="C16" i="50"/>
  <c r="G13" i="50"/>
  <c r="G14" i="50" s="1"/>
  <c r="G15" i="50" s="1"/>
  <c r="O157" i="49"/>
  <c r="K150" i="49"/>
  <c r="K149" i="49"/>
  <c r="K148" i="49"/>
  <c r="K147" i="49"/>
  <c r="K146" i="49"/>
  <c r="K144" i="49"/>
  <c r="K143" i="49"/>
  <c r="K142" i="49"/>
  <c r="K141" i="49"/>
  <c r="K139" i="49"/>
  <c r="K138" i="49"/>
  <c r="K137" i="49"/>
  <c r="K136" i="49"/>
  <c r="K135" i="49"/>
  <c r="K134" i="49"/>
  <c r="K132" i="49"/>
  <c r="K131" i="49"/>
  <c r="K129" i="49"/>
  <c r="K128" i="49"/>
  <c r="K127" i="49"/>
  <c r="K126" i="49"/>
  <c r="K124" i="49"/>
  <c r="K123" i="49"/>
  <c r="K122" i="49"/>
  <c r="K121" i="49"/>
  <c r="K120" i="49"/>
  <c r="K118" i="49"/>
  <c r="K117" i="49"/>
  <c r="K116" i="49"/>
  <c r="K115" i="49"/>
  <c r="K114" i="49"/>
  <c r="K113" i="49"/>
  <c r="K112" i="49"/>
  <c r="H13" i="49" s="1"/>
  <c r="H14" i="49" s="1"/>
  <c r="K111" i="49"/>
  <c r="K110" i="49"/>
  <c r="I105" i="49"/>
  <c r="J104" i="49"/>
  <c r="J103" i="49"/>
  <c r="J102" i="49"/>
  <c r="J101" i="49"/>
  <c r="J105" i="49" s="1"/>
  <c r="J96" i="49"/>
  <c r="J95" i="49"/>
  <c r="J94" i="49"/>
  <c r="J93" i="49"/>
  <c r="I93" i="49" s="1"/>
  <c r="J92" i="49"/>
  <c r="J97" i="49" s="1"/>
  <c r="F13" i="49" s="1"/>
  <c r="F14" i="49" s="1"/>
  <c r="F15" i="49" s="1"/>
  <c r="I87" i="49"/>
  <c r="J86" i="49"/>
  <c r="J85" i="49"/>
  <c r="J84" i="49"/>
  <c r="J83" i="49"/>
  <c r="J87" i="49" s="1"/>
  <c r="E13" i="49" s="1"/>
  <c r="E14" i="49" s="1"/>
  <c r="E15" i="49" s="1"/>
  <c r="H70" i="49"/>
  <c r="J69" i="49"/>
  <c r="J68" i="49"/>
  <c r="J67" i="49"/>
  <c r="J70" i="49" s="1"/>
  <c r="J66" i="49"/>
  <c r="O59" i="49"/>
  <c r="Q59" i="49" s="1"/>
  <c r="N59" i="49"/>
  <c r="P59" i="49" s="1"/>
  <c r="O58" i="49"/>
  <c r="Q58" i="49" s="1"/>
  <c r="N58" i="49"/>
  <c r="P58" i="49" s="1"/>
  <c r="O57" i="49"/>
  <c r="Q57" i="49" s="1"/>
  <c r="N57" i="49"/>
  <c r="P57" i="49" s="1"/>
  <c r="O56" i="49"/>
  <c r="Q56" i="49" s="1"/>
  <c r="N56" i="49"/>
  <c r="P56" i="49" s="1"/>
  <c r="O55" i="49"/>
  <c r="Q55" i="49" s="1"/>
  <c r="N55" i="49"/>
  <c r="P55" i="49" s="1"/>
  <c r="O54" i="49"/>
  <c r="Q54" i="49" s="1"/>
  <c r="N54" i="49"/>
  <c r="P54" i="49" s="1"/>
  <c r="O53" i="49"/>
  <c r="Q53" i="49" s="1"/>
  <c r="N53" i="49"/>
  <c r="P53" i="49" s="1"/>
  <c r="O46" i="49"/>
  <c r="Q46" i="49" s="1"/>
  <c r="N46" i="49"/>
  <c r="P46" i="49" s="1"/>
  <c r="O45" i="49"/>
  <c r="Q45" i="49" s="1"/>
  <c r="N45" i="49"/>
  <c r="P45" i="49" s="1"/>
  <c r="O44" i="49"/>
  <c r="Q44" i="49" s="1"/>
  <c r="N44" i="49"/>
  <c r="P44" i="49" s="1"/>
  <c r="O43" i="49"/>
  <c r="Q43" i="49" s="1"/>
  <c r="N43" i="49"/>
  <c r="P43" i="49" s="1"/>
  <c r="O42" i="49"/>
  <c r="Q42" i="49" s="1"/>
  <c r="N42" i="49"/>
  <c r="P42" i="49" s="1"/>
  <c r="O41" i="49"/>
  <c r="Q41" i="49" s="1"/>
  <c r="N41" i="49"/>
  <c r="P41" i="49" s="1"/>
  <c r="O40" i="49"/>
  <c r="Q40" i="49" s="1"/>
  <c r="N40" i="49"/>
  <c r="P40" i="49" s="1"/>
  <c r="O34" i="49"/>
  <c r="Q34" i="49" s="1"/>
  <c r="N34" i="49"/>
  <c r="P34" i="49" s="1"/>
  <c r="O33" i="49"/>
  <c r="Q33" i="49" s="1"/>
  <c r="N33" i="49"/>
  <c r="P33" i="49" s="1"/>
  <c r="O32" i="49"/>
  <c r="Q32" i="49" s="1"/>
  <c r="N32" i="49"/>
  <c r="P32" i="49" s="1"/>
  <c r="O31" i="49"/>
  <c r="Q31" i="49" s="1"/>
  <c r="N31" i="49"/>
  <c r="P31" i="49" s="1"/>
  <c r="O30" i="49"/>
  <c r="Q30" i="49" s="1"/>
  <c r="N30" i="49"/>
  <c r="P30" i="49" s="1"/>
  <c r="O29" i="49"/>
  <c r="Q29" i="49" s="1"/>
  <c r="N29" i="49"/>
  <c r="P29" i="49" s="1"/>
  <c r="O28" i="49"/>
  <c r="Q28" i="49" s="1"/>
  <c r="N28" i="49"/>
  <c r="P28" i="49" s="1"/>
  <c r="O27" i="49"/>
  <c r="Q27" i="49" s="1"/>
  <c r="N27" i="49"/>
  <c r="P27" i="49" s="1"/>
  <c r="O26" i="49"/>
  <c r="Q26" i="49" s="1"/>
  <c r="N26" i="49"/>
  <c r="P26" i="49" s="1"/>
  <c r="O25" i="49"/>
  <c r="Q25" i="49" s="1"/>
  <c r="N25" i="49"/>
  <c r="P25" i="49" s="1"/>
  <c r="D19" i="49"/>
  <c r="D17" i="49"/>
  <c r="C16" i="49"/>
  <c r="G13" i="49"/>
  <c r="G14" i="49" s="1"/>
  <c r="G15" i="49" s="1"/>
  <c r="O157" i="48"/>
  <c r="K150" i="48"/>
  <c r="K149" i="48"/>
  <c r="K148" i="48"/>
  <c r="K147" i="48"/>
  <c r="K146" i="48"/>
  <c r="K144" i="48"/>
  <c r="K143" i="48"/>
  <c r="K142" i="48"/>
  <c r="K141" i="48"/>
  <c r="K139" i="48"/>
  <c r="K138" i="48"/>
  <c r="K137" i="48"/>
  <c r="K136" i="48"/>
  <c r="K135" i="48"/>
  <c r="K134" i="48"/>
  <c r="K132" i="48"/>
  <c r="K131" i="48"/>
  <c r="K129" i="48"/>
  <c r="K128" i="48"/>
  <c r="K127" i="48"/>
  <c r="K126" i="48"/>
  <c r="K124" i="48"/>
  <c r="K123" i="48"/>
  <c r="K122" i="48"/>
  <c r="K121" i="48"/>
  <c r="K120" i="48"/>
  <c r="K118" i="48"/>
  <c r="K117" i="48"/>
  <c r="K116" i="48"/>
  <c r="K115" i="48"/>
  <c r="K114" i="48"/>
  <c r="H13" i="48" s="1"/>
  <c r="H14" i="48" s="1"/>
  <c r="K113" i="48"/>
  <c r="K112" i="48"/>
  <c r="K111" i="48"/>
  <c r="K110" i="48"/>
  <c r="I105" i="48"/>
  <c r="J104" i="48"/>
  <c r="J103" i="48"/>
  <c r="G13" i="48" s="1"/>
  <c r="G14" i="48" s="1"/>
  <c r="G15" i="48" s="1"/>
  <c r="J102" i="48"/>
  <c r="J105" i="48" s="1"/>
  <c r="J101" i="48"/>
  <c r="J96" i="48"/>
  <c r="J95" i="48"/>
  <c r="J94" i="48"/>
  <c r="J93" i="48"/>
  <c r="I93" i="48" s="1"/>
  <c r="J92" i="48"/>
  <c r="I92" i="48"/>
  <c r="I97" i="48" s="1"/>
  <c r="I87" i="48"/>
  <c r="J86" i="48"/>
  <c r="J85" i="48"/>
  <c r="J84" i="48"/>
  <c r="J83" i="48"/>
  <c r="J87" i="48" s="1"/>
  <c r="E13" i="48" s="1"/>
  <c r="E14" i="48" s="1"/>
  <c r="E15" i="48" s="1"/>
  <c r="H70" i="48"/>
  <c r="J69" i="48"/>
  <c r="J68" i="48"/>
  <c r="J67" i="48"/>
  <c r="J66" i="48"/>
  <c r="J70" i="48" s="1"/>
  <c r="O59" i="48"/>
  <c r="Q59" i="48" s="1"/>
  <c r="N59" i="48"/>
  <c r="P59" i="48" s="1"/>
  <c r="O58" i="48"/>
  <c r="Q58" i="48" s="1"/>
  <c r="N58" i="48"/>
  <c r="P58" i="48" s="1"/>
  <c r="O57" i="48"/>
  <c r="Q57" i="48" s="1"/>
  <c r="N57" i="48"/>
  <c r="P57" i="48" s="1"/>
  <c r="O56" i="48"/>
  <c r="Q56" i="48" s="1"/>
  <c r="N56" i="48"/>
  <c r="P56" i="48" s="1"/>
  <c r="O55" i="48"/>
  <c r="Q55" i="48" s="1"/>
  <c r="N55" i="48"/>
  <c r="P55" i="48" s="1"/>
  <c r="O54" i="48"/>
  <c r="Q54" i="48" s="1"/>
  <c r="N54" i="48"/>
  <c r="P54" i="48" s="1"/>
  <c r="O53" i="48"/>
  <c r="Q53" i="48" s="1"/>
  <c r="N53" i="48"/>
  <c r="P53" i="48" s="1"/>
  <c r="O46" i="48"/>
  <c r="Q46" i="48" s="1"/>
  <c r="N46" i="48"/>
  <c r="P46" i="48" s="1"/>
  <c r="O45" i="48"/>
  <c r="Q45" i="48" s="1"/>
  <c r="N45" i="48"/>
  <c r="P45" i="48" s="1"/>
  <c r="O44" i="48"/>
  <c r="Q44" i="48" s="1"/>
  <c r="N44" i="48"/>
  <c r="P44" i="48" s="1"/>
  <c r="O43" i="48"/>
  <c r="Q43" i="48" s="1"/>
  <c r="N43" i="48"/>
  <c r="P43" i="48" s="1"/>
  <c r="O42" i="48"/>
  <c r="Q42" i="48" s="1"/>
  <c r="N42" i="48"/>
  <c r="P42" i="48" s="1"/>
  <c r="O41" i="48"/>
  <c r="Q41" i="48" s="1"/>
  <c r="N41" i="48"/>
  <c r="P41" i="48" s="1"/>
  <c r="O40" i="48"/>
  <c r="Q40" i="48" s="1"/>
  <c r="N40" i="48"/>
  <c r="P40" i="48" s="1"/>
  <c r="O34" i="48"/>
  <c r="Q34" i="48" s="1"/>
  <c r="N34" i="48"/>
  <c r="P34" i="48" s="1"/>
  <c r="O33" i="48"/>
  <c r="Q33" i="48" s="1"/>
  <c r="N33" i="48"/>
  <c r="P33" i="48" s="1"/>
  <c r="O32" i="48"/>
  <c r="Q32" i="48" s="1"/>
  <c r="N32" i="48"/>
  <c r="P32" i="48" s="1"/>
  <c r="O31" i="48"/>
  <c r="Q31" i="48" s="1"/>
  <c r="N31" i="48"/>
  <c r="P31" i="48" s="1"/>
  <c r="O30" i="48"/>
  <c r="Q30" i="48" s="1"/>
  <c r="N30" i="48"/>
  <c r="P30" i="48" s="1"/>
  <c r="O29" i="48"/>
  <c r="Q29" i="48" s="1"/>
  <c r="N29" i="48"/>
  <c r="P29" i="48" s="1"/>
  <c r="O28" i="48"/>
  <c r="Q28" i="48" s="1"/>
  <c r="N28" i="48"/>
  <c r="P28" i="48" s="1"/>
  <c r="O27" i="48"/>
  <c r="Q27" i="48" s="1"/>
  <c r="N27" i="48"/>
  <c r="P27" i="48" s="1"/>
  <c r="O26" i="48"/>
  <c r="Q26" i="48" s="1"/>
  <c r="N26" i="48"/>
  <c r="P26" i="48" s="1"/>
  <c r="O25" i="48"/>
  <c r="Q25" i="48" s="1"/>
  <c r="N25" i="48"/>
  <c r="P25" i="48" s="1"/>
  <c r="D17" i="48"/>
  <c r="D19" i="48" s="1"/>
  <c r="C16" i="48"/>
  <c r="O157" i="47"/>
  <c r="K150" i="47"/>
  <c r="K149" i="47"/>
  <c r="K148" i="47"/>
  <c r="K147" i="47"/>
  <c r="K146" i="47"/>
  <c r="K144" i="47"/>
  <c r="K143" i="47"/>
  <c r="K142" i="47"/>
  <c r="K141" i="47"/>
  <c r="K139" i="47"/>
  <c r="K138" i="47"/>
  <c r="K137" i="47"/>
  <c r="K136" i="47"/>
  <c r="K135" i="47"/>
  <c r="K134" i="47"/>
  <c r="K132" i="47"/>
  <c r="K131" i="47"/>
  <c r="K129" i="47"/>
  <c r="K128" i="47"/>
  <c r="K127" i="47"/>
  <c r="K126" i="47"/>
  <c r="K124" i="47"/>
  <c r="K123" i="47"/>
  <c r="K122" i="47"/>
  <c r="K121" i="47"/>
  <c r="K120" i="47"/>
  <c r="K118" i="47"/>
  <c r="K117" i="47"/>
  <c r="K116" i="47"/>
  <c r="K115" i="47"/>
  <c r="K114" i="47"/>
  <c r="H13" i="47" s="1"/>
  <c r="H14" i="47" s="1"/>
  <c r="K113" i="47"/>
  <c r="K112" i="47"/>
  <c r="K111" i="47"/>
  <c r="K110" i="47"/>
  <c r="I105" i="47"/>
  <c r="J104" i="47"/>
  <c r="J103" i="47"/>
  <c r="G13" i="47" s="1"/>
  <c r="G14" i="47" s="1"/>
  <c r="G15" i="47" s="1"/>
  <c r="J102" i="47"/>
  <c r="J101" i="47"/>
  <c r="J105" i="47" s="1"/>
  <c r="J96" i="47"/>
  <c r="J95" i="47"/>
  <c r="J94" i="47"/>
  <c r="J93" i="47"/>
  <c r="I93" i="47" s="1"/>
  <c r="J92" i="47"/>
  <c r="I92" i="47"/>
  <c r="I97" i="47" s="1"/>
  <c r="I87" i="47"/>
  <c r="J86" i="47"/>
  <c r="J85" i="47"/>
  <c r="J84" i="47"/>
  <c r="J83" i="47"/>
  <c r="J87" i="47" s="1"/>
  <c r="E13" i="47" s="1"/>
  <c r="E14" i="47" s="1"/>
  <c r="E15" i="47" s="1"/>
  <c r="H70" i="47"/>
  <c r="J69" i="47"/>
  <c r="J68" i="47"/>
  <c r="J67" i="47"/>
  <c r="J66" i="47"/>
  <c r="J70" i="47" s="1"/>
  <c r="O59" i="47"/>
  <c r="Q59" i="47" s="1"/>
  <c r="N59" i="47"/>
  <c r="P59" i="47" s="1"/>
  <c r="O58" i="47"/>
  <c r="Q58" i="47" s="1"/>
  <c r="N58" i="47"/>
  <c r="P58" i="47" s="1"/>
  <c r="O57" i="47"/>
  <c r="Q57" i="47" s="1"/>
  <c r="N57" i="47"/>
  <c r="P57" i="47" s="1"/>
  <c r="O56" i="47"/>
  <c r="Q56" i="47" s="1"/>
  <c r="N56" i="47"/>
  <c r="P56" i="47" s="1"/>
  <c r="O55" i="47"/>
  <c r="Q55" i="47" s="1"/>
  <c r="N55" i="47"/>
  <c r="P55" i="47" s="1"/>
  <c r="O54" i="47"/>
  <c r="Q54" i="47" s="1"/>
  <c r="N54" i="47"/>
  <c r="P54" i="47" s="1"/>
  <c r="O53" i="47"/>
  <c r="Q53" i="47" s="1"/>
  <c r="N53" i="47"/>
  <c r="P53" i="47" s="1"/>
  <c r="O46" i="47"/>
  <c r="Q46" i="47" s="1"/>
  <c r="N46" i="47"/>
  <c r="P46" i="47" s="1"/>
  <c r="O45" i="47"/>
  <c r="Q45" i="47" s="1"/>
  <c r="N45" i="47"/>
  <c r="P45" i="47" s="1"/>
  <c r="O44" i="47"/>
  <c r="Q44" i="47" s="1"/>
  <c r="N44" i="47"/>
  <c r="P44" i="47" s="1"/>
  <c r="O43" i="47"/>
  <c r="Q43" i="47" s="1"/>
  <c r="N43" i="47"/>
  <c r="P43" i="47" s="1"/>
  <c r="O42" i="47"/>
  <c r="Q42" i="47" s="1"/>
  <c r="N42" i="47"/>
  <c r="P42" i="47" s="1"/>
  <c r="O41" i="47"/>
  <c r="Q41" i="47" s="1"/>
  <c r="N41" i="47"/>
  <c r="P41" i="47" s="1"/>
  <c r="O40" i="47"/>
  <c r="Q40" i="47" s="1"/>
  <c r="N40" i="47"/>
  <c r="P40" i="47" s="1"/>
  <c r="O34" i="47"/>
  <c r="Q34" i="47" s="1"/>
  <c r="N34" i="47"/>
  <c r="P34" i="47" s="1"/>
  <c r="O33" i="47"/>
  <c r="Q33" i="47" s="1"/>
  <c r="N33" i="47"/>
  <c r="P33" i="47" s="1"/>
  <c r="O32" i="47"/>
  <c r="Q32" i="47" s="1"/>
  <c r="N32" i="47"/>
  <c r="P32" i="47" s="1"/>
  <c r="O31" i="47"/>
  <c r="Q31" i="47" s="1"/>
  <c r="N31" i="47"/>
  <c r="P31" i="47" s="1"/>
  <c r="O30" i="47"/>
  <c r="Q30" i="47" s="1"/>
  <c r="N30" i="47"/>
  <c r="P30" i="47" s="1"/>
  <c r="O29" i="47"/>
  <c r="Q29" i="47" s="1"/>
  <c r="N29" i="47"/>
  <c r="P29" i="47" s="1"/>
  <c r="O28" i="47"/>
  <c r="Q28" i="47" s="1"/>
  <c r="N28" i="47"/>
  <c r="P28" i="47" s="1"/>
  <c r="O27" i="47"/>
  <c r="Q27" i="47" s="1"/>
  <c r="N27" i="47"/>
  <c r="P27" i="47" s="1"/>
  <c r="O26" i="47"/>
  <c r="Q26" i="47" s="1"/>
  <c r="N26" i="47"/>
  <c r="P26" i="47" s="1"/>
  <c r="O25" i="47"/>
  <c r="Q25" i="47" s="1"/>
  <c r="N25" i="47"/>
  <c r="P25" i="47" s="1"/>
  <c r="D17" i="47"/>
  <c r="D19" i="47" s="1"/>
  <c r="C16" i="47"/>
  <c r="O157" i="46"/>
  <c r="K150" i="46"/>
  <c r="K149" i="46"/>
  <c r="K148" i="46"/>
  <c r="K147" i="46"/>
  <c r="K146" i="46"/>
  <c r="K144" i="46"/>
  <c r="K143" i="46"/>
  <c r="K142" i="46"/>
  <c r="K141" i="46"/>
  <c r="K139" i="46"/>
  <c r="K138" i="46"/>
  <c r="K137" i="46"/>
  <c r="K136" i="46"/>
  <c r="K135" i="46"/>
  <c r="K134" i="46"/>
  <c r="K132" i="46"/>
  <c r="K131" i="46"/>
  <c r="K129" i="46"/>
  <c r="K128" i="46"/>
  <c r="K127" i="46"/>
  <c r="K126" i="46"/>
  <c r="K124" i="46"/>
  <c r="K123" i="46"/>
  <c r="K122" i="46"/>
  <c r="K121" i="46"/>
  <c r="K120" i="46"/>
  <c r="K118" i="46"/>
  <c r="K117" i="46"/>
  <c r="K116" i="46"/>
  <c r="K115" i="46"/>
  <c r="K114" i="46"/>
  <c r="K113" i="46"/>
  <c r="K112" i="46"/>
  <c r="K111" i="46"/>
  <c r="K110" i="46"/>
  <c r="H13" i="46" s="1"/>
  <c r="H14" i="46" s="1"/>
  <c r="I105" i="46"/>
  <c r="J104" i="46"/>
  <c r="J103" i="46"/>
  <c r="G13" i="46" s="1"/>
  <c r="G14" i="46" s="1"/>
  <c r="G15" i="46" s="1"/>
  <c r="J102" i="46"/>
  <c r="J105" i="46" s="1"/>
  <c r="J101" i="46"/>
  <c r="I97" i="46"/>
  <c r="J96" i="46"/>
  <c r="J95" i="46"/>
  <c r="J94" i="46"/>
  <c r="J93" i="46"/>
  <c r="I93" i="46" s="1"/>
  <c r="J92" i="46"/>
  <c r="I92" i="46"/>
  <c r="I87" i="46"/>
  <c r="J86" i="46"/>
  <c r="J85" i="46"/>
  <c r="J84" i="46"/>
  <c r="J87" i="46" s="1"/>
  <c r="E13" i="46" s="1"/>
  <c r="E14" i="46" s="1"/>
  <c r="E15" i="46" s="1"/>
  <c r="J83" i="46"/>
  <c r="H70" i="46"/>
  <c r="J69" i="46"/>
  <c r="J68" i="46"/>
  <c r="J67" i="46"/>
  <c r="J66" i="46"/>
  <c r="J70" i="46" s="1"/>
  <c r="O59" i="46"/>
  <c r="Q59" i="46" s="1"/>
  <c r="N59" i="46"/>
  <c r="P59" i="46" s="1"/>
  <c r="O58" i="46"/>
  <c r="Q58" i="46" s="1"/>
  <c r="N58" i="46"/>
  <c r="P58" i="46" s="1"/>
  <c r="O57" i="46"/>
  <c r="Q57" i="46" s="1"/>
  <c r="N57" i="46"/>
  <c r="P57" i="46" s="1"/>
  <c r="O56" i="46"/>
  <c r="Q56" i="46" s="1"/>
  <c r="N56" i="46"/>
  <c r="P56" i="46" s="1"/>
  <c r="O55" i="46"/>
  <c r="Q55" i="46" s="1"/>
  <c r="N55" i="46"/>
  <c r="P55" i="46" s="1"/>
  <c r="O54" i="46"/>
  <c r="Q54" i="46" s="1"/>
  <c r="N54" i="46"/>
  <c r="P54" i="46" s="1"/>
  <c r="O53" i="46"/>
  <c r="Q53" i="46" s="1"/>
  <c r="N53" i="46"/>
  <c r="P53" i="46" s="1"/>
  <c r="O46" i="46"/>
  <c r="Q46" i="46" s="1"/>
  <c r="N46" i="46"/>
  <c r="P46" i="46" s="1"/>
  <c r="O45" i="46"/>
  <c r="Q45" i="46" s="1"/>
  <c r="N45" i="46"/>
  <c r="P45" i="46" s="1"/>
  <c r="O44" i="46"/>
  <c r="Q44" i="46" s="1"/>
  <c r="N44" i="46"/>
  <c r="P44" i="46" s="1"/>
  <c r="O43" i="46"/>
  <c r="Q43" i="46" s="1"/>
  <c r="N43" i="46"/>
  <c r="P43" i="46" s="1"/>
  <c r="O42" i="46"/>
  <c r="Q42" i="46" s="1"/>
  <c r="N42" i="46"/>
  <c r="P42" i="46" s="1"/>
  <c r="O41" i="46"/>
  <c r="Q41" i="46" s="1"/>
  <c r="N41" i="46"/>
  <c r="P41" i="46" s="1"/>
  <c r="O40" i="46"/>
  <c r="Q40" i="46" s="1"/>
  <c r="N40" i="46"/>
  <c r="P40" i="46" s="1"/>
  <c r="O34" i="46"/>
  <c r="Q34" i="46" s="1"/>
  <c r="N34" i="46"/>
  <c r="P34" i="46" s="1"/>
  <c r="O33" i="46"/>
  <c r="Q33" i="46" s="1"/>
  <c r="N33" i="46"/>
  <c r="P33" i="46" s="1"/>
  <c r="O32" i="46"/>
  <c r="Q32" i="46" s="1"/>
  <c r="N32" i="46"/>
  <c r="P32" i="46" s="1"/>
  <c r="O31" i="46"/>
  <c r="Q31" i="46" s="1"/>
  <c r="N31" i="46"/>
  <c r="P31" i="46" s="1"/>
  <c r="O30" i="46"/>
  <c r="Q30" i="46" s="1"/>
  <c r="N30" i="46"/>
  <c r="P30" i="46" s="1"/>
  <c r="O29" i="46"/>
  <c r="Q29" i="46" s="1"/>
  <c r="N29" i="46"/>
  <c r="P29" i="46" s="1"/>
  <c r="O28" i="46"/>
  <c r="Q28" i="46" s="1"/>
  <c r="N28" i="46"/>
  <c r="P28" i="46" s="1"/>
  <c r="O27" i="46"/>
  <c r="Q27" i="46" s="1"/>
  <c r="N27" i="46"/>
  <c r="P27" i="46" s="1"/>
  <c r="O26" i="46"/>
  <c r="Q26" i="46" s="1"/>
  <c r="N26" i="46"/>
  <c r="P26" i="46" s="1"/>
  <c r="O25" i="46"/>
  <c r="Q25" i="46" s="1"/>
  <c r="N25" i="46"/>
  <c r="P25" i="46" s="1"/>
  <c r="D17" i="46"/>
  <c r="D19" i="46" s="1"/>
  <c r="C16" i="46"/>
  <c r="O157" i="45"/>
  <c r="K150" i="45"/>
  <c r="K149" i="45"/>
  <c r="K148" i="45"/>
  <c r="K147" i="45"/>
  <c r="K146" i="45"/>
  <c r="K144" i="45"/>
  <c r="K143" i="45"/>
  <c r="K142" i="45"/>
  <c r="K141" i="45"/>
  <c r="K139" i="45"/>
  <c r="K138" i="45"/>
  <c r="K137" i="45"/>
  <c r="K136" i="45"/>
  <c r="K135" i="45"/>
  <c r="K134" i="45"/>
  <c r="K132" i="45"/>
  <c r="K131" i="45"/>
  <c r="K129" i="45"/>
  <c r="K128" i="45"/>
  <c r="K127" i="45"/>
  <c r="K126" i="45"/>
  <c r="K124" i="45"/>
  <c r="K123" i="45"/>
  <c r="K122" i="45"/>
  <c r="K121" i="45"/>
  <c r="K120" i="45"/>
  <c r="K118" i="45"/>
  <c r="K117" i="45"/>
  <c r="K116" i="45"/>
  <c r="K115" i="45"/>
  <c r="K114" i="45"/>
  <c r="H13" i="45" s="1"/>
  <c r="H14" i="45" s="1"/>
  <c r="K113" i="45"/>
  <c r="K112" i="45"/>
  <c r="K111" i="45"/>
  <c r="K110" i="45"/>
  <c r="I105" i="45"/>
  <c r="J104" i="45"/>
  <c r="J103" i="45"/>
  <c r="J102" i="45"/>
  <c r="J105" i="45" s="1"/>
  <c r="J101" i="45"/>
  <c r="I97" i="45"/>
  <c r="J96" i="45"/>
  <c r="J95" i="45"/>
  <c r="J94" i="45"/>
  <c r="J93" i="45"/>
  <c r="I93" i="45" s="1"/>
  <c r="J92" i="45"/>
  <c r="I92" i="45"/>
  <c r="I87" i="45"/>
  <c r="J86" i="45"/>
  <c r="J85" i="45"/>
  <c r="J84" i="45"/>
  <c r="J83" i="45"/>
  <c r="J87" i="45" s="1"/>
  <c r="E13" i="45" s="1"/>
  <c r="E14" i="45" s="1"/>
  <c r="E15" i="45" s="1"/>
  <c r="H70" i="45"/>
  <c r="J69" i="45"/>
  <c r="J68" i="45"/>
  <c r="J67" i="45"/>
  <c r="J66" i="45"/>
  <c r="J70" i="45" s="1"/>
  <c r="O59" i="45"/>
  <c r="Q59" i="45" s="1"/>
  <c r="N59" i="45"/>
  <c r="P59" i="45" s="1"/>
  <c r="O58" i="45"/>
  <c r="Q58" i="45" s="1"/>
  <c r="N58" i="45"/>
  <c r="P58" i="45" s="1"/>
  <c r="O57" i="45"/>
  <c r="Q57" i="45" s="1"/>
  <c r="N57" i="45"/>
  <c r="P57" i="45" s="1"/>
  <c r="O56" i="45"/>
  <c r="Q56" i="45" s="1"/>
  <c r="N56" i="45"/>
  <c r="P56" i="45" s="1"/>
  <c r="O55" i="45"/>
  <c r="Q55" i="45" s="1"/>
  <c r="N55" i="45"/>
  <c r="P55" i="45" s="1"/>
  <c r="O54" i="45"/>
  <c r="Q54" i="45" s="1"/>
  <c r="N54" i="45"/>
  <c r="P54" i="45" s="1"/>
  <c r="O53" i="45"/>
  <c r="Q53" i="45" s="1"/>
  <c r="N53" i="45"/>
  <c r="P53" i="45" s="1"/>
  <c r="O46" i="45"/>
  <c r="Q46" i="45" s="1"/>
  <c r="N46" i="45"/>
  <c r="P46" i="45" s="1"/>
  <c r="O45" i="45"/>
  <c r="Q45" i="45" s="1"/>
  <c r="N45" i="45"/>
  <c r="P45" i="45" s="1"/>
  <c r="O44" i="45"/>
  <c r="Q44" i="45" s="1"/>
  <c r="N44" i="45"/>
  <c r="P44" i="45" s="1"/>
  <c r="O43" i="45"/>
  <c r="Q43" i="45" s="1"/>
  <c r="N43" i="45"/>
  <c r="P43" i="45" s="1"/>
  <c r="O42" i="45"/>
  <c r="Q42" i="45" s="1"/>
  <c r="N42" i="45"/>
  <c r="P42" i="45" s="1"/>
  <c r="O41" i="45"/>
  <c r="Q41" i="45" s="1"/>
  <c r="N41" i="45"/>
  <c r="P41" i="45" s="1"/>
  <c r="O40" i="45"/>
  <c r="Q40" i="45" s="1"/>
  <c r="N40" i="45"/>
  <c r="P40" i="45" s="1"/>
  <c r="O34" i="45"/>
  <c r="Q34" i="45" s="1"/>
  <c r="N34" i="45"/>
  <c r="P34" i="45" s="1"/>
  <c r="O33" i="45"/>
  <c r="Q33" i="45" s="1"/>
  <c r="N33" i="45"/>
  <c r="P33" i="45" s="1"/>
  <c r="O32" i="45"/>
  <c r="Q32" i="45" s="1"/>
  <c r="N32" i="45"/>
  <c r="P32" i="45" s="1"/>
  <c r="O31" i="45"/>
  <c r="Q31" i="45" s="1"/>
  <c r="N31" i="45"/>
  <c r="P31" i="45" s="1"/>
  <c r="O30" i="45"/>
  <c r="Q30" i="45" s="1"/>
  <c r="N30" i="45"/>
  <c r="P30" i="45" s="1"/>
  <c r="O29" i="45"/>
  <c r="Q29" i="45" s="1"/>
  <c r="N29" i="45"/>
  <c r="P29" i="45" s="1"/>
  <c r="O28" i="45"/>
  <c r="Q28" i="45" s="1"/>
  <c r="N28" i="45"/>
  <c r="P28" i="45" s="1"/>
  <c r="O27" i="45"/>
  <c r="Q27" i="45" s="1"/>
  <c r="N27" i="45"/>
  <c r="P27" i="45" s="1"/>
  <c r="O26" i="45"/>
  <c r="Q26" i="45" s="1"/>
  <c r="N26" i="45"/>
  <c r="P26" i="45" s="1"/>
  <c r="O25" i="45"/>
  <c r="Q25" i="45" s="1"/>
  <c r="N25" i="45"/>
  <c r="P25" i="45" s="1"/>
  <c r="D17" i="45"/>
  <c r="D19" i="45" s="1"/>
  <c r="C16" i="45"/>
  <c r="O157" i="44"/>
  <c r="K150" i="44"/>
  <c r="K149" i="44"/>
  <c r="K148" i="44"/>
  <c r="K147" i="44"/>
  <c r="K146" i="44"/>
  <c r="K144" i="44"/>
  <c r="K143" i="44"/>
  <c r="K142" i="44"/>
  <c r="K141" i="44"/>
  <c r="K139" i="44"/>
  <c r="K138" i="44"/>
  <c r="K137" i="44"/>
  <c r="K136" i="44"/>
  <c r="K135" i="44"/>
  <c r="K134" i="44"/>
  <c r="K132" i="44"/>
  <c r="K131" i="44"/>
  <c r="K129" i="44"/>
  <c r="K128" i="44"/>
  <c r="K127" i="44"/>
  <c r="K126" i="44"/>
  <c r="K124" i="44"/>
  <c r="K123" i="44"/>
  <c r="K122" i="44"/>
  <c r="K121" i="44"/>
  <c r="K120" i="44"/>
  <c r="K118" i="44"/>
  <c r="K117" i="44"/>
  <c r="K116" i="44"/>
  <c r="K115" i="44"/>
  <c r="K114" i="44"/>
  <c r="H13" i="44" s="1"/>
  <c r="H14" i="44" s="1"/>
  <c r="K113" i="44"/>
  <c r="K112" i="44"/>
  <c r="K111" i="44"/>
  <c r="K110" i="44"/>
  <c r="I105" i="44"/>
  <c r="J104" i="44"/>
  <c r="J103" i="44"/>
  <c r="J102" i="44"/>
  <c r="J101" i="44"/>
  <c r="J105" i="44" s="1"/>
  <c r="J96" i="44"/>
  <c r="J95" i="44"/>
  <c r="J94" i="44"/>
  <c r="J93" i="44"/>
  <c r="I93" i="44" s="1"/>
  <c r="J92" i="44"/>
  <c r="J97" i="44" s="1"/>
  <c r="F13" i="44" s="1"/>
  <c r="F14" i="44" s="1"/>
  <c r="F15" i="44" s="1"/>
  <c r="I87" i="44"/>
  <c r="J86" i="44"/>
  <c r="J85" i="44"/>
  <c r="J84" i="44"/>
  <c r="J83" i="44"/>
  <c r="J87" i="44" s="1"/>
  <c r="E13" i="44" s="1"/>
  <c r="E14" i="44" s="1"/>
  <c r="E15" i="44" s="1"/>
  <c r="H70" i="44"/>
  <c r="J69" i="44"/>
  <c r="J68" i="44"/>
  <c r="J67" i="44"/>
  <c r="J70" i="44" s="1"/>
  <c r="J66" i="44"/>
  <c r="O59" i="44"/>
  <c r="Q59" i="44" s="1"/>
  <c r="N59" i="44"/>
  <c r="P59" i="44" s="1"/>
  <c r="O58" i="44"/>
  <c r="Q58" i="44" s="1"/>
  <c r="N58" i="44"/>
  <c r="P58" i="44" s="1"/>
  <c r="O57" i="44"/>
  <c r="Q57" i="44" s="1"/>
  <c r="N57" i="44"/>
  <c r="P57" i="44" s="1"/>
  <c r="O56" i="44"/>
  <c r="Q56" i="44" s="1"/>
  <c r="N56" i="44"/>
  <c r="P56" i="44" s="1"/>
  <c r="O55" i="44"/>
  <c r="Q55" i="44" s="1"/>
  <c r="N55" i="44"/>
  <c r="P55" i="44" s="1"/>
  <c r="O54" i="44"/>
  <c r="Q54" i="44" s="1"/>
  <c r="N54" i="44"/>
  <c r="P54" i="44" s="1"/>
  <c r="O53" i="44"/>
  <c r="Q53" i="44" s="1"/>
  <c r="N53" i="44"/>
  <c r="P53" i="44" s="1"/>
  <c r="O46" i="44"/>
  <c r="Q46" i="44" s="1"/>
  <c r="N46" i="44"/>
  <c r="P46" i="44" s="1"/>
  <c r="O45" i="44"/>
  <c r="Q45" i="44" s="1"/>
  <c r="N45" i="44"/>
  <c r="P45" i="44" s="1"/>
  <c r="O44" i="44"/>
  <c r="Q44" i="44" s="1"/>
  <c r="N44" i="44"/>
  <c r="P44" i="44" s="1"/>
  <c r="O43" i="44"/>
  <c r="Q43" i="44" s="1"/>
  <c r="N43" i="44"/>
  <c r="P43" i="44" s="1"/>
  <c r="O42" i="44"/>
  <c r="Q42" i="44" s="1"/>
  <c r="N42" i="44"/>
  <c r="P42" i="44" s="1"/>
  <c r="O41" i="44"/>
  <c r="Q41" i="44" s="1"/>
  <c r="N41" i="44"/>
  <c r="P41" i="44" s="1"/>
  <c r="O40" i="44"/>
  <c r="Q40" i="44" s="1"/>
  <c r="N40" i="44"/>
  <c r="P40" i="44" s="1"/>
  <c r="O34" i="44"/>
  <c r="Q34" i="44" s="1"/>
  <c r="N34" i="44"/>
  <c r="P34" i="44" s="1"/>
  <c r="O33" i="44"/>
  <c r="Q33" i="44" s="1"/>
  <c r="N33" i="44"/>
  <c r="P33" i="44" s="1"/>
  <c r="O32" i="44"/>
  <c r="Q32" i="44" s="1"/>
  <c r="N32" i="44"/>
  <c r="P32" i="44" s="1"/>
  <c r="O31" i="44"/>
  <c r="Q31" i="44" s="1"/>
  <c r="N31" i="44"/>
  <c r="P31" i="44" s="1"/>
  <c r="O30" i="44"/>
  <c r="Q30" i="44" s="1"/>
  <c r="N30" i="44"/>
  <c r="P30" i="44" s="1"/>
  <c r="O29" i="44"/>
  <c r="Q29" i="44" s="1"/>
  <c r="N29" i="44"/>
  <c r="P29" i="44" s="1"/>
  <c r="O28" i="44"/>
  <c r="Q28" i="44" s="1"/>
  <c r="N28" i="44"/>
  <c r="P28" i="44" s="1"/>
  <c r="O27" i="44"/>
  <c r="Q27" i="44" s="1"/>
  <c r="N27" i="44"/>
  <c r="P27" i="44" s="1"/>
  <c r="O26" i="44"/>
  <c r="Q26" i="44" s="1"/>
  <c r="N26" i="44"/>
  <c r="P26" i="44" s="1"/>
  <c r="O25" i="44"/>
  <c r="Q25" i="44" s="1"/>
  <c r="N25" i="44"/>
  <c r="P25" i="44" s="1"/>
  <c r="D19" i="44"/>
  <c r="D17" i="44"/>
  <c r="C16" i="44"/>
  <c r="G13" i="44"/>
  <c r="G14" i="44" s="1"/>
  <c r="G15" i="44" s="1"/>
  <c r="O157" i="43"/>
  <c r="K150" i="43"/>
  <c r="K149" i="43"/>
  <c r="K148" i="43"/>
  <c r="K147" i="43"/>
  <c r="K146" i="43"/>
  <c r="K144" i="43"/>
  <c r="K143" i="43"/>
  <c r="K142" i="43"/>
  <c r="K141" i="43"/>
  <c r="K139" i="43"/>
  <c r="K138" i="43"/>
  <c r="K137" i="43"/>
  <c r="K136" i="43"/>
  <c r="K135" i="43"/>
  <c r="K134" i="43"/>
  <c r="K132" i="43"/>
  <c r="K131" i="43"/>
  <c r="K129" i="43"/>
  <c r="K128" i="43"/>
  <c r="K127" i="43"/>
  <c r="K126" i="43"/>
  <c r="K124" i="43"/>
  <c r="K123" i="43"/>
  <c r="K122" i="43"/>
  <c r="K121" i="43"/>
  <c r="K120" i="43"/>
  <c r="K118" i="43"/>
  <c r="K117" i="43"/>
  <c r="K116" i="43"/>
  <c r="H13" i="43" s="1"/>
  <c r="H14" i="43" s="1"/>
  <c r="K115" i="43"/>
  <c r="K114" i="43"/>
  <c r="K113" i="43"/>
  <c r="K112" i="43"/>
  <c r="K111" i="43"/>
  <c r="K110" i="43"/>
  <c r="J105" i="43"/>
  <c r="I105" i="43"/>
  <c r="J104" i="43"/>
  <c r="J103" i="43"/>
  <c r="J102" i="43"/>
  <c r="J101" i="43"/>
  <c r="J96" i="43"/>
  <c r="J95" i="43"/>
  <c r="J94" i="43"/>
  <c r="J93" i="43"/>
  <c r="I93" i="43" s="1"/>
  <c r="J92" i="43"/>
  <c r="J97" i="43" s="1"/>
  <c r="F13" i="43" s="1"/>
  <c r="F14" i="43" s="1"/>
  <c r="F15" i="43" s="1"/>
  <c r="I92" i="43"/>
  <c r="I97" i="43" s="1"/>
  <c r="I87" i="43"/>
  <c r="J86" i="43"/>
  <c r="J85" i="43"/>
  <c r="J84" i="43"/>
  <c r="J83" i="43"/>
  <c r="J87" i="43" s="1"/>
  <c r="E13" i="43" s="1"/>
  <c r="E14" i="43" s="1"/>
  <c r="E15" i="43" s="1"/>
  <c r="H70" i="43"/>
  <c r="J69" i="43"/>
  <c r="J68" i="43"/>
  <c r="J67" i="43"/>
  <c r="J70" i="43" s="1"/>
  <c r="J66" i="43"/>
  <c r="O59" i="43"/>
  <c r="Q59" i="43" s="1"/>
  <c r="N59" i="43"/>
  <c r="P59" i="43" s="1"/>
  <c r="O58" i="43"/>
  <c r="Q58" i="43" s="1"/>
  <c r="N58" i="43"/>
  <c r="P58" i="43" s="1"/>
  <c r="O57" i="43"/>
  <c r="Q57" i="43" s="1"/>
  <c r="N57" i="43"/>
  <c r="P57" i="43" s="1"/>
  <c r="O56" i="43"/>
  <c r="Q56" i="43" s="1"/>
  <c r="N56" i="43"/>
  <c r="P56" i="43" s="1"/>
  <c r="O55" i="43"/>
  <c r="Q55" i="43" s="1"/>
  <c r="N55" i="43"/>
  <c r="P55" i="43" s="1"/>
  <c r="O54" i="43"/>
  <c r="Q54" i="43" s="1"/>
  <c r="N54" i="43"/>
  <c r="P54" i="43" s="1"/>
  <c r="O53" i="43"/>
  <c r="Q53" i="43" s="1"/>
  <c r="N53" i="43"/>
  <c r="P53" i="43" s="1"/>
  <c r="O46" i="43"/>
  <c r="Q46" i="43" s="1"/>
  <c r="N46" i="43"/>
  <c r="P46" i="43" s="1"/>
  <c r="O45" i="43"/>
  <c r="Q45" i="43" s="1"/>
  <c r="N45" i="43"/>
  <c r="P45" i="43" s="1"/>
  <c r="O44" i="43"/>
  <c r="Q44" i="43" s="1"/>
  <c r="N44" i="43"/>
  <c r="P44" i="43" s="1"/>
  <c r="O43" i="43"/>
  <c r="Q43" i="43" s="1"/>
  <c r="N43" i="43"/>
  <c r="P43" i="43" s="1"/>
  <c r="O42" i="43"/>
  <c r="Q42" i="43" s="1"/>
  <c r="N42" i="43"/>
  <c r="P42" i="43" s="1"/>
  <c r="O41" i="43"/>
  <c r="Q41" i="43" s="1"/>
  <c r="N41" i="43"/>
  <c r="P41" i="43" s="1"/>
  <c r="O40" i="43"/>
  <c r="Q40" i="43" s="1"/>
  <c r="N40" i="43"/>
  <c r="P40" i="43" s="1"/>
  <c r="O34" i="43"/>
  <c r="Q34" i="43" s="1"/>
  <c r="N34" i="43"/>
  <c r="P34" i="43" s="1"/>
  <c r="O33" i="43"/>
  <c r="Q33" i="43" s="1"/>
  <c r="N33" i="43"/>
  <c r="P33" i="43" s="1"/>
  <c r="O32" i="43"/>
  <c r="Q32" i="43" s="1"/>
  <c r="N32" i="43"/>
  <c r="P32" i="43" s="1"/>
  <c r="O31" i="43"/>
  <c r="Q31" i="43" s="1"/>
  <c r="N31" i="43"/>
  <c r="P31" i="43" s="1"/>
  <c r="O30" i="43"/>
  <c r="Q30" i="43" s="1"/>
  <c r="N30" i="43"/>
  <c r="P30" i="43" s="1"/>
  <c r="O29" i="43"/>
  <c r="Q29" i="43" s="1"/>
  <c r="N29" i="43"/>
  <c r="P29" i="43" s="1"/>
  <c r="O28" i="43"/>
  <c r="Q28" i="43" s="1"/>
  <c r="N28" i="43"/>
  <c r="P28" i="43" s="1"/>
  <c r="O27" i="43"/>
  <c r="Q27" i="43" s="1"/>
  <c r="N27" i="43"/>
  <c r="P27" i="43" s="1"/>
  <c r="O26" i="43"/>
  <c r="Q26" i="43" s="1"/>
  <c r="N26" i="43"/>
  <c r="P26" i="43" s="1"/>
  <c r="O25" i="43"/>
  <c r="Q25" i="43" s="1"/>
  <c r="N25" i="43"/>
  <c r="P25" i="43" s="1"/>
  <c r="D19" i="43"/>
  <c r="D17" i="43"/>
  <c r="C16" i="43"/>
  <c r="G13" i="43"/>
  <c r="G14" i="43" s="1"/>
  <c r="G15" i="43" s="1"/>
  <c r="O157" i="42"/>
  <c r="K150" i="42"/>
  <c r="K149" i="42"/>
  <c r="K148" i="42"/>
  <c r="K147" i="42"/>
  <c r="K146" i="42"/>
  <c r="K144" i="42"/>
  <c r="K143" i="42"/>
  <c r="K142" i="42"/>
  <c r="K141" i="42"/>
  <c r="K139" i="42"/>
  <c r="K138" i="42"/>
  <c r="K137" i="42"/>
  <c r="K136" i="42"/>
  <c r="K135" i="42"/>
  <c r="K134" i="42"/>
  <c r="K132" i="42"/>
  <c r="K131" i="42"/>
  <c r="K129" i="42"/>
  <c r="K128" i="42"/>
  <c r="K127" i="42"/>
  <c r="K126" i="42"/>
  <c r="K124" i="42"/>
  <c r="K123" i="42"/>
  <c r="K122" i="42"/>
  <c r="K121" i="42"/>
  <c r="K120" i="42"/>
  <c r="K118" i="42"/>
  <c r="K117" i="42"/>
  <c r="K116" i="42"/>
  <c r="K115" i="42"/>
  <c r="K114" i="42"/>
  <c r="H13" i="42" s="1"/>
  <c r="H14" i="42" s="1"/>
  <c r="K113" i="42"/>
  <c r="K112" i="42"/>
  <c r="K111" i="42"/>
  <c r="K110" i="42"/>
  <c r="I105" i="42"/>
  <c r="J104" i="42"/>
  <c r="J103" i="42"/>
  <c r="J105" i="42" s="1"/>
  <c r="J102" i="42"/>
  <c r="J101" i="42"/>
  <c r="J96" i="42"/>
  <c r="J95" i="42"/>
  <c r="J94" i="42"/>
  <c r="J93" i="42"/>
  <c r="I93" i="42" s="1"/>
  <c r="J92" i="42"/>
  <c r="I92" i="42"/>
  <c r="I97" i="42" s="1"/>
  <c r="I87" i="42"/>
  <c r="J86" i="42"/>
  <c r="J85" i="42"/>
  <c r="J84" i="42"/>
  <c r="J87" i="42" s="1"/>
  <c r="E13" i="42" s="1"/>
  <c r="E14" i="42" s="1"/>
  <c r="E15" i="42" s="1"/>
  <c r="J83" i="42"/>
  <c r="H70" i="42"/>
  <c r="J69" i="42"/>
  <c r="J68" i="42"/>
  <c r="J67" i="42"/>
  <c r="J66" i="42"/>
  <c r="J70" i="42" s="1"/>
  <c r="O59" i="42"/>
  <c r="Q59" i="42" s="1"/>
  <c r="N59" i="42"/>
  <c r="P59" i="42" s="1"/>
  <c r="O58" i="42"/>
  <c r="Q58" i="42" s="1"/>
  <c r="N58" i="42"/>
  <c r="P58" i="42" s="1"/>
  <c r="O57" i="42"/>
  <c r="Q57" i="42" s="1"/>
  <c r="N57" i="42"/>
  <c r="P57" i="42" s="1"/>
  <c r="O56" i="42"/>
  <c r="Q56" i="42" s="1"/>
  <c r="N56" i="42"/>
  <c r="P56" i="42" s="1"/>
  <c r="O55" i="42"/>
  <c r="Q55" i="42" s="1"/>
  <c r="N55" i="42"/>
  <c r="P55" i="42" s="1"/>
  <c r="O54" i="42"/>
  <c r="Q54" i="42" s="1"/>
  <c r="N54" i="42"/>
  <c r="P54" i="42" s="1"/>
  <c r="O53" i="42"/>
  <c r="Q53" i="42" s="1"/>
  <c r="N53" i="42"/>
  <c r="P53" i="42" s="1"/>
  <c r="O46" i="42"/>
  <c r="Q46" i="42" s="1"/>
  <c r="N46" i="42"/>
  <c r="P46" i="42" s="1"/>
  <c r="O45" i="42"/>
  <c r="Q45" i="42" s="1"/>
  <c r="N45" i="42"/>
  <c r="P45" i="42" s="1"/>
  <c r="O44" i="42"/>
  <c r="Q44" i="42" s="1"/>
  <c r="N44" i="42"/>
  <c r="P44" i="42" s="1"/>
  <c r="O43" i="42"/>
  <c r="Q43" i="42" s="1"/>
  <c r="N43" i="42"/>
  <c r="P43" i="42" s="1"/>
  <c r="O42" i="42"/>
  <c r="Q42" i="42" s="1"/>
  <c r="N42" i="42"/>
  <c r="P42" i="42" s="1"/>
  <c r="O41" i="42"/>
  <c r="Q41" i="42" s="1"/>
  <c r="N41" i="42"/>
  <c r="P41" i="42" s="1"/>
  <c r="O40" i="42"/>
  <c r="Q40" i="42" s="1"/>
  <c r="N40" i="42"/>
  <c r="P40" i="42" s="1"/>
  <c r="O34" i="42"/>
  <c r="Q34" i="42" s="1"/>
  <c r="N34" i="42"/>
  <c r="P34" i="42" s="1"/>
  <c r="O33" i="42"/>
  <c r="Q33" i="42" s="1"/>
  <c r="N33" i="42"/>
  <c r="P33" i="42" s="1"/>
  <c r="O32" i="42"/>
  <c r="Q32" i="42" s="1"/>
  <c r="N32" i="42"/>
  <c r="P32" i="42" s="1"/>
  <c r="O31" i="42"/>
  <c r="Q31" i="42" s="1"/>
  <c r="N31" i="42"/>
  <c r="P31" i="42" s="1"/>
  <c r="O30" i="42"/>
  <c r="Q30" i="42" s="1"/>
  <c r="N30" i="42"/>
  <c r="P30" i="42" s="1"/>
  <c r="O29" i="42"/>
  <c r="Q29" i="42" s="1"/>
  <c r="N29" i="42"/>
  <c r="P29" i="42" s="1"/>
  <c r="O28" i="42"/>
  <c r="Q28" i="42" s="1"/>
  <c r="N28" i="42"/>
  <c r="P28" i="42" s="1"/>
  <c r="O27" i="42"/>
  <c r="Q27" i="42" s="1"/>
  <c r="N27" i="42"/>
  <c r="P27" i="42" s="1"/>
  <c r="O26" i="42"/>
  <c r="Q26" i="42" s="1"/>
  <c r="N26" i="42"/>
  <c r="P26" i="42" s="1"/>
  <c r="O25" i="42"/>
  <c r="Q25" i="42" s="1"/>
  <c r="N25" i="42"/>
  <c r="P25" i="42" s="1"/>
  <c r="D19" i="42"/>
  <c r="D17" i="42"/>
  <c r="C16" i="42"/>
  <c r="G13" i="42"/>
  <c r="G14" i="42" s="1"/>
  <c r="G15" i="42" s="1"/>
  <c r="O157" i="41"/>
  <c r="K150" i="41"/>
  <c r="K149" i="41"/>
  <c r="K148" i="41"/>
  <c r="K147" i="41"/>
  <c r="K146" i="41"/>
  <c r="K144" i="41"/>
  <c r="K143" i="41"/>
  <c r="K142" i="41"/>
  <c r="K141" i="41"/>
  <c r="K139" i="41"/>
  <c r="K138" i="41"/>
  <c r="K137" i="41"/>
  <c r="K136" i="41"/>
  <c r="K135" i="41"/>
  <c r="K134" i="41"/>
  <c r="K132" i="41"/>
  <c r="K131" i="41"/>
  <c r="K129" i="41"/>
  <c r="K128" i="41"/>
  <c r="K127" i="41"/>
  <c r="K126" i="41"/>
  <c r="K124" i="41"/>
  <c r="K123" i="41"/>
  <c r="K122" i="41"/>
  <c r="K121" i="41"/>
  <c r="K120" i="41"/>
  <c r="K118" i="41"/>
  <c r="K117" i="41"/>
  <c r="K116" i="41"/>
  <c r="K115" i="41"/>
  <c r="K114" i="41"/>
  <c r="H13" i="41" s="1"/>
  <c r="H14" i="41" s="1"/>
  <c r="K113" i="41"/>
  <c r="K112" i="41"/>
  <c r="K111" i="41"/>
  <c r="K110" i="41"/>
  <c r="I105" i="41"/>
  <c r="J104" i="41"/>
  <c r="J103" i="41"/>
  <c r="G13" i="41" s="1"/>
  <c r="G14" i="41" s="1"/>
  <c r="G15" i="41" s="1"/>
  <c r="J102" i="41"/>
  <c r="J105" i="41" s="1"/>
  <c r="J101" i="41"/>
  <c r="I97" i="41"/>
  <c r="J96" i="41"/>
  <c r="J95" i="41"/>
  <c r="J94" i="41"/>
  <c r="J93" i="41"/>
  <c r="I93" i="41" s="1"/>
  <c r="J92" i="41"/>
  <c r="I92" i="41"/>
  <c r="I87" i="41"/>
  <c r="J86" i="41"/>
  <c r="J85" i="41"/>
  <c r="J84" i="41"/>
  <c r="J87" i="41" s="1"/>
  <c r="E13" i="41" s="1"/>
  <c r="E14" i="41" s="1"/>
  <c r="E15" i="41" s="1"/>
  <c r="J83" i="41"/>
  <c r="H70" i="41"/>
  <c r="J69" i="41"/>
  <c r="J68" i="41"/>
  <c r="J67" i="41"/>
  <c r="J66" i="41"/>
  <c r="J70" i="41" s="1"/>
  <c r="O59" i="41"/>
  <c r="Q59" i="41" s="1"/>
  <c r="N59" i="41"/>
  <c r="P59" i="41" s="1"/>
  <c r="O58" i="41"/>
  <c r="Q58" i="41" s="1"/>
  <c r="N58" i="41"/>
  <c r="P58" i="41" s="1"/>
  <c r="O57" i="41"/>
  <c r="Q57" i="41" s="1"/>
  <c r="N57" i="41"/>
  <c r="P57" i="41" s="1"/>
  <c r="O56" i="41"/>
  <c r="Q56" i="41" s="1"/>
  <c r="N56" i="41"/>
  <c r="P56" i="41" s="1"/>
  <c r="O55" i="41"/>
  <c r="Q55" i="41" s="1"/>
  <c r="N55" i="41"/>
  <c r="P55" i="41" s="1"/>
  <c r="O54" i="41"/>
  <c r="Q54" i="41" s="1"/>
  <c r="N54" i="41"/>
  <c r="P54" i="41" s="1"/>
  <c r="O53" i="41"/>
  <c r="Q53" i="41" s="1"/>
  <c r="N53" i="41"/>
  <c r="P53" i="41" s="1"/>
  <c r="O46" i="41"/>
  <c r="Q46" i="41" s="1"/>
  <c r="N46" i="41"/>
  <c r="P46" i="41" s="1"/>
  <c r="O45" i="41"/>
  <c r="Q45" i="41" s="1"/>
  <c r="N45" i="41"/>
  <c r="P45" i="41" s="1"/>
  <c r="O44" i="41"/>
  <c r="Q44" i="41" s="1"/>
  <c r="N44" i="41"/>
  <c r="P44" i="41" s="1"/>
  <c r="O43" i="41"/>
  <c r="Q43" i="41" s="1"/>
  <c r="N43" i="41"/>
  <c r="P43" i="41" s="1"/>
  <c r="O42" i="41"/>
  <c r="Q42" i="41" s="1"/>
  <c r="N42" i="41"/>
  <c r="P42" i="41" s="1"/>
  <c r="O41" i="41"/>
  <c r="Q41" i="41" s="1"/>
  <c r="N41" i="41"/>
  <c r="P41" i="41" s="1"/>
  <c r="O40" i="41"/>
  <c r="Q40" i="41" s="1"/>
  <c r="N40" i="41"/>
  <c r="P40" i="41" s="1"/>
  <c r="O34" i="41"/>
  <c r="Q34" i="41" s="1"/>
  <c r="N34" i="41"/>
  <c r="P34" i="41" s="1"/>
  <c r="O33" i="41"/>
  <c r="Q33" i="41" s="1"/>
  <c r="N33" i="41"/>
  <c r="P33" i="41" s="1"/>
  <c r="O32" i="41"/>
  <c r="Q32" i="41" s="1"/>
  <c r="N32" i="41"/>
  <c r="P32" i="41" s="1"/>
  <c r="O31" i="41"/>
  <c r="Q31" i="41" s="1"/>
  <c r="N31" i="41"/>
  <c r="P31" i="41" s="1"/>
  <c r="O30" i="41"/>
  <c r="Q30" i="41" s="1"/>
  <c r="N30" i="41"/>
  <c r="P30" i="41" s="1"/>
  <c r="O29" i="41"/>
  <c r="Q29" i="41" s="1"/>
  <c r="N29" i="41"/>
  <c r="P29" i="41" s="1"/>
  <c r="O28" i="41"/>
  <c r="Q28" i="41" s="1"/>
  <c r="N28" i="41"/>
  <c r="P28" i="41" s="1"/>
  <c r="O27" i="41"/>
  <c r="Q27" i="41" s="1"/>
  <c r="N27" i="41"/>
  <c r="P27" i="41" s="1"/>
  <c r="O26" i="41"/>
  <c r="Q26" i="41" s="1"/>
  <c r="N26" i="41"/>
  <c r="P26" i="41" s="1"/>
  <c r="O25" i="41"/>
  <c r="Q25" i="41" s="1"/>
  <c r="N25" i="41"/>
  <c r="P25" i="41" s="1"/>
  <c r="D17" i="41"/>
  <c r="D19" i="41" s="1"/>
  <c r="C16" i="41"/>
  <c r="O157" i="40"/>
  <c r="K150" i="40"/>
  <c r="K149" i="40"/>
  <c r="K148" i="40"/>
  <c r="K147" i="40"/>
  <c r="K146" i="40"/>
  <c r="K144" i="40"/>
  <c r="K143" i="40"/>
  <c r="K142" i="40"/>
  <c r="K141" i="40"/>
  <c r="K139" i="40"/>
  <c r="K138" i="40"/>
  <c r="K137" i="40"/>
  <c r="K136" i="40"/>
  <c r="K135" i="40"/>
  <c r="K134" i="40"/>
  <c r="K132" i="40"/>
  <c r="K131" i="40"/>
  <c r="K129" i="40"/>
  <c r="K128" i="40"/>
  <c r="K127" i="40"/>
  <c r="K126" i="40"/>
  <c r="K124" i="40"/>
  <c r="K123" i="40"/>
  <c r="K122" i="40"/>
  <c r="K121" i="40"/>
  <c r="K120" i="40"/>
  <c r="K118" i="40"/>
  <c r="K117" i="40"/>
  <c r="K116" i="40"/>
  <c r="K115" i="40"/>
  <c r="K114" i="40"/>
  <c r="H13" i="40" s="1"/>
  <c r="H14" i="40" s="1"/>
  <c r="K113" i="40"/>
  <c r="K112" i="40"/>
  <c r="K111" i="40"/>
  <c r="K110" i="40"/>
  <c r="I105" i="40"/>
  <c r="J104" i="40"/>
  <c r="J103" i="40"/>
  <c r="G13" i="40" s="1"/>
  <c r="G14" i="40" s="1"/>
  <c r="G15" i="40" s="1"/>
  <c r="J102" i="40"/>
  <c r="J101" i="40"/>
  <c r="I97" i="40"/>
  <c r="J96" i="40"/>
  <c r="J95" i="40"/>
  <c r="J94" i="40"/>
  <c r="J93" i="40"/>
  <c r="I93" i="40" s="1"/>
  <c r="J92" i="40"/>
  <c r="I92" i="40"/>
  <c r="I87" i="40"/>
  <c r="J86" i="40"/>
  <c r="J85" i="40"/>
  <c r="J84" i="40"/>
  <c r="J87" i="40" s="1"/>
  <c r="E13" i="40" s="1"/>
  <c r="E14" i="40" s="1"/>
  <c r="E15" i="40" s="1"/>
  <c r="J83" i="40"/>
  <c r="H70" i="40"/>
  <c r="J69" i="40"/>
  <c r="J68" i="40"/>
  <c r="J67" i="40"/>
  <c r="J66" i="40"/>
  <c r="J70" i="40" s="1"/>
  <c r="O59" i="40"/>
  <c r="Q59" i="40" s="1"/>
  <c r="N59" i="40"/>
  <c r="P59" i="40" s="1"/>
  <c r="O58" i="40"/>
  <c r="Q58" i="40" s="1"/>
  <c r="N58" i="40"/>
  <c r="P58" i="40" s="1"/>
  <c r="O57" i="40"/>
  <c r="Q57" i="40" s="1"/>
  <c r="N57" i="40"/>
  <c r="P57" i="40" s="1"/>
  <c r="O56" i="40"/>
  <c r="Q56" i="40" s="1"/>
  <c r="N56" i="40"/>
  <c r="P56" i="40" s="1"/>
  <c r="O55" i="40"/>
  <c r="Q55" i="40" s="1"/>
  <c r="N55" i="40"/>
  <c r="P55" i="40" s="1"/>
  <c r="O54" i="40"/>
  <c r="Q54" i="40" s="1"/>
  <c r="N54" i="40"/>
  <c r="P54" i="40" s="1"/>
  <c r="O53" i="40"/>
  <c r="Q53" i="40" s="1"/>
  <c r="N53" i="40"/>
  <c r="P53" i="40" s="1"/>
  <c r="O46" i="40"/>
  <c r="Q46" i="40" s="1"/>
  <c r="N46" i="40"/>
  <c r="P46" i="40" s="1"/>
  <c r="O45" i="40"/>
  <c r="Q45" i="40" s="1"/>
  <c r="N45" i="40"/>
  <c r="P45" i="40" s="1"/>
  <c r="O44" i="40"/>
  <c r="Q44" i="40" s="1"/>
  <c r="N44" i="40"/>
  <c r="P44" i="40" s="1"/>
  <c r="O43" i="40"/>
  <c r="Q43" i="40" s="1"/>
  <c r="N43" i="40"/>
  <c r="P43" i="40" s="1"/>
  <c r="O42" i="40"/>
  <c r="Q42" i="40" s="1"/>
  <c r="N42" i="40"/>
  <c r="P42" i="40" s="1"/>
  <c r="O41" i="40"/>
  <c r="Q41" i="40" s="1"/>
  <c r="N41" i="40"/>
  <c r="P41" i="40" s="1"/>
  <c r="O40" i="40"/>
  <c r="Q40" i="40" s="1"/>
  <c r="N40" i="40"/>
  <c r="P40" i="40" s="1"/>
  <c r="O34" i="40"/>
  <c r="Q34" i="40" s="1"/>
  <c r="N34" i="40"/>
  <c r="P34" i="40" s="1"/>
  <c r="O33" i="40"/>
  <c r="Q33" i="40" s="1"/>
  <c r="N33" i="40"/>
  <c r="P33" i="40" s="1"/>
  <c r="O32" i="40"/>
  <c r="Q32" i="40" s="1"/>
  <c r="N32" i="40"/>
  <c r="P32" i="40" s="1"/>
  <c r="O31" i="40"/>
  <c r="Q31" i="40" s="1"/>
  <c r="N31" i="40"/>
  <c r="P31" i="40" s="1"/>
  <c r="O30" i="40"/>
  <c r="Q30" i="40" s="1"/>
  <c r="N30" i="40"/>
  <c r="P30" i="40" s="1"/>
  <c r="O29" i="40"/>
  <c r="Q29" i="40" s="1"/>
  <c r="N29" i="40"/>
  <c r="P29" i="40" s="1"/>
  <c r="O28" i="40"/>
  <c r="Q28" i="40" s="1"/>
  <c r="N28" i="40"/>
  <c r="P28" i="40" s="1"/>
  <c r="O27" i="40"/>
  <c r="Q27" i="40" s="1"/>
  <c r="N27" i="40"/>
  <c r="P27" i="40" s="1"/>
  <c r="O26" i="40"/>
  <c r="Q26" i="40" s="1"/>
  <c r="N26" i="40"/>
  <c r="P26" i="40" s="1"/>
  <c r="O25" i="40"/>
  <c r="Q25" i="40" s="1"/>
  <c r="N25" i="40"/>
  <c r="P25" i="40" s="1"/>
  <c r="D17" i="40"/>
  <c r="D19" i="40" s="1"/>
  <c r="C16" i="40"/>
  <c r="O157" i="39"/>
  <c r="K150" i="39"/>
  <c r="K149" i="39"/>
  <c r="K148" i="39"/>
  <c r="K147" i="39"/>
  <c r="K146" i="39"/>
  <c r="K144" i="39"/>
  <c r="K143" i="39"/>
  <c r="K142" i="39"/>
  <c r="K141" i="39"/>
  <c r="K139" i="39"/>
  <c r="K138" i="39"/>
  <c r="K137" i="39"/>
  <c r="K136" i="39"/>
  <c r="K135" i="39"/>
  <c r="K134" i="39"/>
  <c r="K132" i="39"/>
  <c r="K131" i="39"/>
  <c r="K129" i="39"/>
  <c r="K128" i="39"/>
  <c r="K127" i="39"/>
  <c r="K126" i="39"/>
  <c r="K124" i="39"/>
  <c r="K123" i="39"/>
  <c r="K122" i="39"/>
  <c r="K121" i="39"/>
  <c r="K120" i="39"/>
  <c r="K118" i="39"/>
  <c r="K117" i="39"/>
  <c r="K116" i="39"/>
  <c r="K115" i="39"/>
  <c r="K114" i="39"/>
  <c r="K113" i="39"/>
  <c r="K112" i="39"/>
  <c r="K111" i="39"/>
  <c r="K110" i="39"/>
  <c r="H13" i="39" s="1"/>
  <c r="H14" i="39" s="1"/>
  <c r="I105" i="39"/>
  <c r="J104" i="39"/>
  <c r="J103" i="39"/>
  <c r="J102" i="39"/>
  <c r="J105" i="39" s="1"/>
  <c r="J101" i="39"/>
  <c r="I97" i="39"/>
  <c r="J96" i="39"/>
  <c r="J95" i="39"/>
  <c r="J94" i="39"/>
  <c r="J93" i="39"/>
  <c r="I93" i="39" s="1"/>
  <c r="J92" i="39"/>
  <c r="J97" i="39" s="1"/>
  <c r="F13" i="39" s="1"/>
  <c r="F14" i="39" s="1"/>
  <c r="F15" i="39" s="1"/>
  <c r="I92" i="39"/>
  <c r="I87" i="39"/>
  <c r="J86" i="39"/>
  <c r="J85" i="39"/>
  <c r="J84" i="39"/>
  <c r="J83" i="39"/>
  <c r="J87" i="39" s="1"/>
  <c r="E13" i="39" s="1"/>
  <c r="E14" i="39" s="1"/>
  <c r="E15" i="39" s="1"/>
  <c r="H70" i="39"/>
  <c r="J69" i="39"/>
  <c r="J68" i="39"/>
  <c r="J67" i="39"/>
  <c r="J66" i="39"/>
  <c r="J70" i="39" s="1"/>
  <c r="O59" i="39"/>
  <c r="Q59" i="39" s="1"/>
  <c r="N59" i="39"/>
  <c r="P59" i="39" s="1"/>
  <c r="O58" i="39"/>
  <c r="Q58" i="39" s="1"/>
  <c r="N58" i="39"/>
  <c r="P58" i="39" s="1"/>
  <c r="O57" i="39"/>
  <c r="Q57" i="39" s="1"/>
  <c r="N57" i="39"/>
  <c r="P57" i="39" s="1"/>
  <c r="O56" i="39"/>
  <c r="Q56" i="39" s="1"/>
  <c r="N56" i="39"/>
  <c r="P56" i="39" s="1"/>
  <c r="O55" i="39"/>
  <c r="Q55" i="39" s="1"/>
  <c r="N55" i="39"/>
  <c r="P55" i="39" s="1"/>
  <c r="O54" i="39"/>
  <c r="Q54" i="39" s="1"/>
  <c r="N54" i="39"/>
  <c r="P54" i="39" s="1"/>
  <c r="O53" i="39"/>
  <c r="Q53" i="39" s="1"/>
  <c r="N53" i="39"/>
  <c r="P53" i="39" s="1"/>
  <c r="O46" i="39"/>
  <c r="Q46" i="39" s="1"/>
  <c r="N46" i="39"/>
  <c r="P46" i="39" s="1"/>
  <c r="O45" i="39"/>
  <c r="Q45" i="39" s="1"/>
  <c r="N45" i="39"/>
  <c r="P45" i="39" s="1"/>
  <c r="O44" i="39"/>
  <c r="Q44" i="39" s="1"/>
  <c r="N44" i="39"/>
  <c r="P44" i="39" s="1"/>
  <c r="O43" i="39"/>
  <c r="Q43" i="39" s="1"/>
  <c r="N43" i="39"/>
  <c r="P43" i="39" s="1"/>
  <c r="O42" i="39"/>
  <c r="Q42" i="39" s="1"/>
  <c r="N42" i="39"/>
  <c r="P42" i="39" s="1"/>
  <c r="O41" i="39"/>
  <c r="Q41" i="39" s="1"/>
  <c r="N41" i="39"/>
  <c r="P41" i="39" s="1"/>
  <c r="O40" i="39"/>
  <c r="Q40" i="39" s="1"/>
  <c r="N40" i="39"/>
  <c r="P40" i="39" s="1"/>
  <c r="O34" i="39"/>
  <c r="Q34" i="39" s="1"/>
  <c r="N34" i="39"/>
  <c r="P34" i="39" s="1"/>
  <c r="O33" i="39"/>
  <c r="Q33" i="39" s="1"/>
  <c r="N33" i="39"/>
  <c r="P33" i="39" s="1"/>
  <c r="O32" i="39"/>
  <c r="Q32" i="39" s="1"/>
  <c r="N32" i="39"/>
  <c r="P32" i="39" s="1"/>
  <c r="O31" i="39"/>
  <c r="Q31" i="39" s="1"/>
  <c r="N31" i="39"/>
  <c r="P31" i="39" s="1"/>
  <c r="O30" i="39"/>
  <c r="Q30" i="39" s="1"/>
  <c r="N30" i="39"/>
  <c r="P30" i="39" s="1"/>
  <c r="O29" i="39"/>
  <c r="Q29" i="39" s="1"/>
  <c r="N29" i="39"/>
  <c r="P29" i="39" s="1"/>
  <c r="O28" i="39"/>
  <c r="Q28" i="39" s="1"/>
  <c r="N28" i="39"/>
  <c r="P28" i="39" s="1"/>
  <c r="O27" i="39"/>
  <c r="Q27" i="39" s="1"/>
  <c r="N27" i="39"/>
  <c r="P27" i="39" s="1"/>
  <c r="O26" i="39"/>
  <c r="Q26" i="39" s="1"/>
  <c r="N26" i="39"/>
  <c r="P26" i="39" s="1"/>
  <c r="O25" i="39"/>
  <c r="Q25" i="39" s="1"/>
  <c r="N25" i="39"/>
  <c r="P25" i="39" s="1"/>
  <c r="D17" i="39"/>
  <c r="D19" i="39" s="1"/>
  <c r="C16" i="39"/>
  <c r="O157" i="38"/>
  <c r="K150" i="38"/>
  <c r="K149" i="38"/>
  <c r="K148" i="38"/>
  <c r="K147" i="38"/>
  <c r="K146" i="38"/>
  <c r="K144" i="38"/>
  <c r="K143" i="38"/>
  <c r="K142" i="38"/>
  <c r="K141" i="38"/>
  <c r="K139" i="38"/>
  <c r="K138" i="38"/>
  <c r="K137" i="38"/>
  <c r="K136" i="38"/>
  <c r="K135" i="38"/>
  <c r="K134" i="38"/>
  <c r="K132" i="38"/>
  <c r="K131" i="38"/>
  <c r="K129" i="38"/>
  <c r="K128" i="38"/>
  <c r="K127" i="38"/>
  <c r="K126" i="38"/>
  <c r="K124" i="38"/>
  <c r="K123" i="38"/>
  <c r="K122" i="38"/>
  <c r="K121" i="38"/>
  <c r="K120" i="38"/>
  <c r="K118" i="38"/>
  <c r="K117" i="38"/>
  <c r="K116" i="38"/>
  <c r="K115" i="38"/>
  <c r="K114" i="38"/>
  <c r="K113" i="38"/>
  <c r="K112" i="38"/>
  <c r="K111" i="38"/>
  <c r="K110" i="38"/>
  <c r="H13" i="38" s="1"/>
  <c r="H14" i="38" s="1"/>
  <c r="I105" i="38"/>
  <c r="J104" i="38"/>
  <c r="J103" i="38"/>
  <c r="J102" i="38"/>
  <c r="J105" i="38" s="1"/>
  <c r="J101" i="38"/>
  <c r="I97" i="38"/>
  <c r="J96" i="38"/>
  <c r="J95" i="38"/>
  <c r="J94" i="38"/>
  <c r="J93" i="38"/>
  <c r="I93" i="38" s="1"/>
  <c r="J92" i="38"/>
  <c r="J97" i="38" s="1"/>
  <c r="F13" i="38" s="1"/>
  <c r="F14" i="38" s="1"/>
  <c r="F15" i="38" s="1"/>
  <c r="I92" i="38"/>
  <c r="I87" i="38"/>
  <c r="J86" i="38"/>
  <c r="J85" i="38"/>
  <c r="J84" i="38"/>
  <c r="J83" i="38"/>
  <c r="J87" i="38" s="1"/>
  <c r="E13" i="38" s="1"/>
  <c r="E14" i="38" s="1"/>
  <c r="E15" i="38" s="1"/>
  <c r="H70" i="38"/>
  <c r="J69" i="38"/>
  <c r="J68" i="38"/>
  <c r="J67" i="38"/>
  <c r="J66" i="38"/>
  <c r="J70" i="38" s="1"/>
  <c r="O59" i="38"/>
  <c r="Q59" i="38" s="1"/>
  <c r="N59" i="38"/>
  <c r="P59" i="38" s="1"/>
  <c r="O58" i="38"/>
  <c r="Q58" i="38" s="1"/>
  <c r="N58" i="38"/>
  <c r="P58" i="38" s="1"/>
  <c r="O57" i="38"/>
  <c r="Q57" i="38" s="1"/>
  <c r="N57" i="38"/>
  <c r="P57" i="38" s="1"/>
  <c r="O56" i="38"/>
  <c r="Q56" i="38" s="1"/>
  <c r="N56" i="38"/>
  <c r="P56" i="38" s="1"/>
  <c r="O55" i="38"/>
  <c r="Q55" i="38" s="1"/>
  <c r="N55" i="38"/>
  <c r="P55" i="38" s="1"/>
  <c r="O54" i="38"/>
  <c r="Q54" i="38" s="1"/>
  <c r="N54" i="38"/>
  <c r="P54" i="38" s="1"/>
  <c r="O53" i="38"/>
  <c r="Q53" i="38" s="1"/>
  <c r="N53" i="38"/>
  <c r="P53" i="38" s="1"/>
  <c r="O46" i="38"/>
  <c r="Q46" i="38" s="1"/>
  <c r="N46" i="38"/>
  <c r="P46" i="38" s="1"/>
  <c r="O45" i="38"/>
  <c r="Q45" i="38" s="1"/>
  <c r="N45" i="38"/>
  <c r="P45" i="38" s="1"/>
  <c r="O44" i="38"/>
  <c r="Q44" i="38" s="1"/>
  <c r="N44" i="38"/>
  <c r="P44" i="38" s="1"/>
  <c r="O43" i="38"/>
  <c r="Q43" i="38" s="1"/>
  <c r="N43" i="38"/>
  <c r="P43" i="38" s="1"/>
  <c r="O42" i="38"/>
  <c r="Q42" i="38" s="1"/>
  <c r="N42" i="38"/>
  <c r="P42" i="38" s="1"/>
  <c r="O41" i="38"/>
  <c r="Q41" i="38" s="1"/>
  <c r="N41" i="38"/>
  <c r="P41" i="38" s="1"/>
  <c r="O40" i="38"/>
  <c r="Q40" i="38" s="1"/>
  <c r="N40" i="38"/>
  <c r="P40" i="38" s="1"/>
  <c r="O34" i="38"/>
  <c r="Q34" i="38" s="1"/>
  <c r="N34" i="38"/>
  <c r="P34" i="38" s="1"/>
  <c r="O33" i="38"/>
  <c r="Q33" i="38" s="1"/>
  <c r="N33" i="38"/>
  <c r="P33" i="38" s="1"/>
  <c r="O32" i="38"/>
  <c r="Q32" i="38" s="1"/>
  <c r="N32" i="38"/>
  <c r="P32" i="38" s="1"/>
  <c r="O31" i="38"/>
  <c r="Q31" i="38" s="1"/>
  <c r="N31" i="38"/>
  <c r="P31" i="38" s="1"/>
  <c r="O30" i="38"/>
  <c r="Q30" i="38" s="1"/>
  <c r="N30" i="38"/>
  <c r="P30" i="38" s="1"/>
  <c r="O29" i="38"/>
  <c r="Q29" i="38" s="1"/>
  <c r="N29" i="38"/>
  <c r="P29" i="38" s="1"/>
  <c r="O28" i="38"/>
  <c r="Q28" i="38" s="1"/>
  <c r="N28" i="38"/>
  <c r="P28" i="38" s="1"/>
  <c r="O27" i="38"/>
  <c r="Q27" i="38" s="1"/>
  <c r="N27" i="38"/>
  <c r="P27" i="38" s="1"/>
  <c r="O26" i="38"/>
  <c r="Q26" i="38" s="1"/>
  <c r="N26" i="38"/>
  <c r="P26" i="38" s="1"/>
  <c r="O25" i="38"/>
  <c r="Q25" i="38" s="1"/>
  <c r="N25" i="38"/>
  <c r="P25" i="38" s="1"/>
  <c r="D17" i="38"/>
  <c r="D19" i="38" s="1"/>
  <c r="C16" i="38"/>
  <c r="O157" i="37"/>
  <c r="K150" i="37"/>
  <c r="K149" i="37"/>
  <c r="K148" i="37"/>
  <c r="K147" i="37"/>
  <c r="K146" i="37"/>
  <c r="K144" i="37"/>
  <c r="K143" i="37"/>
  <c r="K142" i="37"/>
  <c r="K141" i="37"/>
  <c r="K139" i="37"/>
  <c r="K138" i="37"/>
  <c r="K137" i="37"/>
  <c r="K136" i="37"/>
  <c r="K135" i="37"/>
  <c r="K134" i="37"/>
  <c r="K132" i="37"/>
  <c r="K131" i="37"/>
  <c r="K129" i="37"/>
  <c r="K128" i="37"/>
  <c r="K127" i="37"/>
  <c r="K126" i="37"/>
  <c r="K124" i="37"/>
  <c r="K123" i="37"/>
  <c r="K122" i="37"/>
  <c r="K121" i="37"/>
  <c r="K120" i="37"/>
  <c r="K118" i="37"/>
  <c r="K117" i="37"/>
  <c r="K116" i="37"/>
  <c r="K115" i="37"/>
  <c r="K114" i="37"/>
  <c r="H13" i="37" s="1"/>
  <c r="H14" i="37" s="1"/>
  <c r="K113" i="37"/>
  <c r="K112" i="37"/>
  <c r="K111" i="37"/>
  <c r="K110" i="37"/>
  <c r="I105" i="37"/>
  <c r="J104" i="37"/>
  <c r="J103" i="37"/>
  <c r="J102" i="37"/>
  <c r="J101" i="37"/>
  <c r="J105" i="37" s="1"/>
  <c r="J96" i="37"/>
  <c r="J95" i="37"/>
  <c r="J94" i="37"/>
  <c r="J93" i="37"/>
  <c r="I93" i="37" s="1"/>
  <c r="J92" i="37"/>
  <c r="J97" i="37" s="1"/>
  <c r="F13" i="37" s="1"/>
  <c r="F14" i="37" s="1"/>
  <c r="F15" i="37" s="1"/>
  <c r="I87" i="37"/>
  <c r="J86" i="37"/>
  <c r="J85" i="37"/>
  <c r="J84" i="37"/>
  <c r="J83" i="37"/>
  <c r="J87" i="37" s="1"/>
  <c r="E13" i="37" s="1"/>
  <c r="E14" i="37" s="1"/>
  <c r="E15" i="37" s="1"/>
  <c r="H70" i="37"/>
  <c r="J69" i="37"/>
  <c r="J68" i="37"/>
  <c r="J67" i="37"/>
  <c r="J70" i="37" s="1"/>
  <c r="J66" i="37"/>
  <c r="O59" i="37"/>
  <c r="Q59" i="37" s="1"/>
  <c r="N59" i="37"/>
  <c r="P59" i="37" s="1"/>
  <c r="O58" i="37"/>
  <c r="Q58" i="37" s="1"/>
  <c r="N58" i="37"/>
  <c r="P58" i="37" s="1"/>
  <c r="O57" i="37"/>
  <c r="Q57" i="37" s="1"/>
  <c r="N57" i="37"/>
  <c r="P57" i="37" s="1"/>
  <c r="O56" i="37"/>
  <c r="Q56" i="37" s="1"/>
  <c r="N56" i="37"/>
  <c r="P56" i="37" s="1"/>
  <c r="O55" i="37"/>
  <c r="Q55" i="37" s="1"/>
  <c r="N55" i="37"/>
  <c r="P55" i="37" s="1"/>
  <c r="O54" i="37"/>
  <c r="Q54" i="37" s="1"/>
  <c r="N54" i="37"/>
  <c r="P54" i="37" s="1"/>
  <c r="O53" i="37"/>
  <c r="Q53" i="37" s="1"/>
  <c r="N53" i="37"/>
  <c r="P53" i="37" s="1"/>
  <c r="O46" i="37"/>
  <c r="Q46" i="37" s="1"/>
  <c r="N46" i="37"/>
  <c r="P46" i="37" s="1"/>
  <c r="O45" i="37"/>
  <c r="Q45" i="37" s="1"/>
  <c r="N45" i="37"/>
  <c r="P45" i="37" s="1"/>
  <c r="O44" i="37"/>
  <c r="Q44" i="37" s="1"/>
  <c r="N44" i="37"/>
  <c r="P44" i="37" s="1"/>
  <c r="O43" i="37"/>
  <c r="Q43" i="37" s="1"/>
  <c r="N43" i="37"/>
  <c r="P43" i="37" s="1"/>
  <c r="O42" i="37"/>
  <c r="Q42" i="37" s="1"/>
  <c r="N42" i="37"/>
  <c r="P42" i="37" s="1"/>
  <c r="O41" i="37"/>
  <c r="Q41" i="37" s="1"/>
  <c r="N41" i="37"/>
  <c r="P41" i="37" s="1"/>
  <c r="O40" i="37"/>
  <c r="Q40" i="37" s="1"/>
  <c r="N40" i="37"/>
  <c r="P40" i="37" s="1"/>
  <c r="O34" i="37"/>
  <c r="Q34" i="37" s="1"/>
  <c r="N34" i="37"/>
  <c r="P34" i="37" s="1"/>
  <c r="O33" i="37"/>
  <c r="Q33" i="37" s="1"/>
  <c r="N33" i="37"/>
  <c r="P33" i="37" s="1"/>
  <c r="O32" i="37"/>
  <c r="Q32" i="37" s="1"/>
  <c r="N32" i="37"/>
  <c r="P32" i="37" s="1"/>
  <c r="O31" i="37"/>
  <c r="Q31" i="37" s="1"/>
  <c r="N31" i="37"/>
  <c r="P31" i="37" s="1"/>
  <c r="O30" i="37"/>
  <c r="Q30" i="37" s="1"/>
  <c r="N30" i="37"/>
  <c r="P30" i="37" s="1"/>
  <c r="O29" i="37"/>
  <c r="Q29" i="37" s="1"/>
  <c r="N29" i="37"/>
  <c r="P29" i="37" s="1"/>
  <c r="O28" i="37"/>
  <c r="Q28" i="37" s="1"/>
  <c r="N28" i="37"/>
  <c r="P28" i="37" s="1"/>
  <c r="O27" i="37"/>
  <c r="Q27" i="37" s="1"/>
  <c r="N27" i="37"/>
  <c r="P27" i="37" s="1"/>
  <c r="O26" i="37"/>
  <c r="Q26" i="37" s="1"/>
  <c r="N26" i="37"/>
  <c r="P26" i="37" s="1"/>
  <c r="O25" i="37"/>
  <c r="Q25" i="37" s="1"/>
  <c r="N25" i="37"/>
  <c r="P25" i="37" s="1"/>
  <c r="D19" i="37"/>
  <c r="D17" i="37"/>
  <c r="C16" i="37"/>
  <c r="G13" i="37"/>
  <c r="G14" i="37" s="1"/>
  <c r="G15" i="37" s="1"/>
  <c r="O157" i="36"/>
  <c r="K150" i="36"/>
  <c r="K149" i="36"/>
  <c r="K148" i="36"/>
  <c r="K147" i="36"/>
  <c r="K146" i="36"/>
  <c r="K144" i="36"/>
  <c r="K143" i="36"/>
  <c r="K142" i="36"/>
  <c r="K141" i="36"/>
  <c r="K139" i="36"/>
  <c r="K138" i="36"/>
  <c r="K137" i="36"/>
  <c r="K136" i="36"/>
  <c r="K135" i="36"/>
  <c r="K134" i="36"/>
  <c r="K132" i="36"/>
  <c r="K131" i="36"/>
  <c r="K129" i="36"/>
  <c r="K128" i="36"/>
  <c r="K127" i="36"/>
  <c r="K126" i="36"/>
  <c r="K124" i="36"/>
  <c r="K123" i="36"/>
  <c r="K122" i="36"/>
  <c r="K121" i="36"/>
  <c r="K120" i="36"/>
  <c r="K118" i="36"/>
  <c r="K117" i="36"/>
  <c r="K116" i="36"/>
  <c r="K115" i="36"/>
  <c r="K114" i="36"/>
  <c r="H13" i="36" s="1"/>
  <c r="H14" i="36" s="1"/>
  <c r="K113" i="36"/>
  <c r="K112" i="36"/>
  <c r="K111" i="36"/>
  <c r="K110" i="36"/>
  <c r="I105" i="36"/>
  <c r="J104" i="36"/>
  <c r="J103" i="36"/>
  <c r="G13" i="36" s="1"/>
  <c r="G14" i="36" s="1"/>
  <c r="G15" i="36" s="1"/>
  <c r="J102" i="36"/>
  <c r="J101" i="36"/>
  <c r="J105" i="36" s="1"/>
  <c r="J96" i="36"/>
  <c r="J95" i="36"/>
  <c r="J94" i="36"/>
  <c r="J93" i="36"/>
  <c r="I93" i="36" s="1"/>
  <c r="J92" i="36"/>
  <c r="I92" i="36"/>
  <c r="I97" i="36" s="1"/>
  <c r="I87" i="36"/>
  <c r="J86" i="36"/>
  <c r="J85" i="36"/>
  <c r="J84" i="36"/>
  <c r="J83" i="36"/>
  <c r="J87" i="36" s="1"/>
  <c r="E13" i="36" s="1"/>
  <c r="E14" i="36" s="1"/>
  <c r="E15" i="36" s="1"/>
  <c r="H70" i="36"/>
  <c r="J69" i="36"/>
  <c r="J68" i="36"/>
  <c r="J67" i="36"/>
  <c r="J66" i="36"/>
  <c r="J70" i="36" s="1"/>
  <c r="O59" i="36"/>
  <c r="Q59" i="36" s="1"/>
  <c r="N59" i="36"/>
  <c r="P59" i="36" s="1"/>
  <c r="O58" i="36"/>
  <c r="Q58" i="36" s="1"/>
  <c r="N58" i="36"/>
  <c r="P58" i="36" s="1"/>
  <c r="O57" i="36"/>
  <c r="Q57" i="36" s="1"/>
  <c r="N57" i="36"/>
  <c r="P57" i="36" s="1"/>
  <c r="O56" i="36"/>
  <c r="Q56" i="36" s="1"/>
  <c r="N56" i="36"/>
  <c r="P56" i="36" s="1"/>
  <c r="O55" i="36"/>
  <c r="Q55" i="36" s="1"/>
  <c r="N55" i="36"/>
  <c r="P55" i="36" s="1"/>
  <c r="O54" i="36"/>
  <c r="Q54" i="36" s="1"/>
  <c r="N54" i="36"/>
  <c r="P54" i="36" s="1"/>
  <c r="O53" i="36"/>
  <c r="Q53" i="36" s="1"/>
  <c r="N53" i="36"/>
  <c r="P53" i="36" s="1"/>
  <c r="O46" i="36"/>
  <c r="Q46" i="36" s="1"/>
  <c r="N46" i="36"/>
  <c r="P46" i="36" s="1"/>
  <c r="O45" i="36"/>
  <c r="Q45" i="36" s="1"/>
  <c r="N45" i="36"/>
  <c r="P45" i="36" s="1"/>
  <c r="O44" i="36"/>
  <c r="Q44" i="36" s="1"/>
  <c r="N44" i="36"/>
  <c r="P44" i="36" s="1"/>
  <c r="O43" i="36"/>
  <c r="Q43" i="36" s="1"/>
  <c r="N43" i="36"/>
  <c r="P43" i="36" s="1"/>
  <c r="O42" i="36"/>
  <c r="Q42" i="36" s="1"/>
  <c r="N42" i="36"/>
  <c r="P42" i="36" s="1"/>
  <c r="O41" i="36"/>
  <c r="Q41" i="36" s="1"/>
  <c r="N41" i="36"/>
  <c r="P41" i="36" s="1"/>
  <c r="O40" i="36"/>
  <c r="Q40" i="36" s="1"/>
  <c r="N40" i="36"/>
  <c r="P40" i="36" s="1"/>
  <c r="O34" i="36"/>
  <c r="Q34" i="36" s="1"/>
  <c r="N34" i="36"/>
  <c r="P34" i="36" s="1"/>
  <c r="O33" i="36"/>
  <c r="Q33" i="36" s="1"/>
  <c r="N33" i="36"/>
  <c r="P33" i="36" s="1"/>
  <c r="O32" i="36"/>
  <c r="Q32" i="36" s="1"/>
  <c r="N32" i="36"/>
  <c r="P32" i="36" s="1"/>
  <c r="O31" i="36"/>
  <c r="Q31" i="36" s="1"/>
  <c r="N31" i="36"/>
  <c r="P31" i="36" s="1"/>
  <c r="O30" i="36"/>
  <c r="Q30" i="36" s="1"/>
  <c r="N30" i="36"/>
  <c r="P30" i="36" s="1"/>
  <c r="O29" i="36"/>
  <c r="Q29" i="36" s="1"/>
  <c r="N29" i="36"/>
  <c r="P29" i="36" s="1"/>
  <c r="O28" i="36"/>
  <c r="Q28" i="36" s="1"/>
  <c r="N28" i="36"/>
  <c r="P28" i="36" s="1"/>
  <c r="O27" i="36"/>
  <c r="Q27" i="36" s="1"/>
  <c r="N27" i="36"/>
  <c r="P27" i="36" s="1"/>
  <c r="O26" i="36"/>
  <c r="Q26" i="36" s="1"/>
  <c r="N26" i="36"/>
  <c r="P26" i="36" s="1"/>
  <c r="O25" i="36"/>
  <c r="Q25" i="36" s="1"/>
  <c r="N25" i="36"/>
  <c r="P25" i="36" s="1"/>
  <c r="D17" i="36"/>
  <c r="D19" i="36" s="1"/>
  <c r="C16" i="36"/>
  <c r="O157" i="35"/>
  <c r="K150" i="35"/>
  <c r="K149" i="35"/>
  <c r="K148" i="35"/>
  <c r="K147" i="35"/>
  <c r="K146" i="35"/>
  <c r="K144" i="35"/>
  <c r="K143" i="35"/>
  <c r="K142" i="35"/>
  <c r="K141" i="35"/>
  <c r="K139" i="35"/>
  <c r="K138" i="35"/>
  <c r="K137" i="35"/>
  <c r="K136" i="35"/>
  <c r="K135" i="35"/>
  <c r="K134" i="35"/>
  <c r="K132" i="35"/>
  <c r="K131" i="35"/>
  <c r="K129" i="35"/>
  <c r="K128" i="35"/>
  <c r="K127" i="35"/>
  <c r="K126" i="35"/>
  <c r="K124" i="35"/>
  <c r="K123" i="35"/>
  <c r="K122" i="35"/>
  <c r="K121" i="35"/>
  <c r="K120" i="35"/>
  <c r="K118" i="35"/>
  <c r="K117" i="35"/>
  <c r="K116" i="35"/>
  <c r="H13" i="35" s="1"/>
  <c r="H14" i="35" s="1"/>
  <c r="K115" i="35"/>
  <c r="K114" i="35"/>
  <c r="K113" i="35"/>
  <c r="K112" i="35"/>
  <c r="K111" i="35"/>
  <c r="K110" i="35"/>
  <c r="J105" i="35"/>
  <c r="I105" i="35"/>
  <c r="J104" i="35"/>
  <c r="J103" i="35"/>
  <c r="J102" i="35"/>
  <c r="J101" i="35"/>
  <c r="J96" i="35"/>
  <c r="J95" i="35"/>
  <c r="J94" i="35"/>
  <c r="J93" i="35"/>
  <c r="I93" i="35" s="1"/>
  <c r="J92" i="35"/>
  <c r="J97" i="35" s="1"/>
  <c r="F13" i="35" s="1"/>
  <c r="F14" i="35" s="1"/>
  <c r="F15" i="35" s="1"/>
  <c r="I87" i="35"/>
  <c r="J86" i="35"/>
  <c r="J85" i="35"/>
  <c r="J84" i="35"/>
  <c r="J87" i="35" s="1"/>
  <c r="E13" i="35" s="1"/>
  <c r="E14" i="35" s="1"/>
  <c r="E15" i="35" s="1"/>
  <c r="J83" i="35"/>
  <c r="H70" i="35"/>
  <c r="J69" i="35"/>
  <c r="J68" i="35"/>
  <c r="J67" i="35"/>
  <c r="J70" i="35" s="1"/>
  <c r="J66" i="35"/>
  <c r="O59" i="35"/>
  <c r="Q59" i="35" s="1"/>
  <c r="N59" i="35"/>
  <c r="P59" i="35" s="1"/>
  <c r="O58" i="35"/>
  <c r="Q58" i="35" s="1"/>
  <c r="N58" i="35"/>
  <c r="P58" i="35" s="1"/>
  <c r="O57" i="35"/>
  <c r="Q57" i="35" s="1"/>
  <c r="N57" i="35"/>
  <c r="P57" i="35" s="1"/>
  <c r="O56" i="35"/>
  <c r="Q56" i="35" s="1"/>
  <c r="N56" i="35"/>
  <c r="P56" i="35" s="1"/>
  <c r="O55" i="35"/>
  <c r="Q55" i="35" s="1"/>
  <c r="N55" i="35"/>
  <c r="P55" i="35" s="1"/>
  <c r="O54" i="35"/>
  <c r="Q54" i="35" s="1"/>
  <c r="N54" i="35"/>
  <c r="P54" i="35" s="1"/>
  <c r="O53" i="35"/>
  <c r="Q53" i="35" s="1"/>
  <c r="N53" i="35"/>
  <c r="P53" i="35" s="1"/>
  <c r="O46" i="35"/>
  <c r="Q46" i="35" s="1"/>
  <c r="N46" i="35"/>
  <c r="P46" i="35" s="1"/>
  <c r="O45" i="35"/>
  <c r="Q45" i="35" s="1"/>
  <c r="N45" i="35"/>
  <c r="P45" i="35" s="1"/>
  <c r="O44" i="35"/>
  <c r="Q44" i="35" s="1"/>
  <c r="N44" i="35"/>
  <c r="P44" i="35" s="1"/>
  <c r="O43" i="35"/>
  <c r="Q43" i="35" s="1"/>
  <c r="N43" i="35"/>
  <c r="P43" i="35" s="1"/>
  <c r="O42" i="35"/>
  <c r="Q42" i="35" s="1"/>
  <c r="N42" i="35"/>
  <c r="P42" i="35" s="1"/>
  <c r="O41" i="35"/>
  <c r="Q41" i="35" s="1"/>
  <c r="N41" i="35"/>
  <c r="P41" i="35" s="1"/>
  <c r="O40" i="35"/>
  <c r="Q40" i="35" s="1"/>
  <c r="N40" i="35"/>
  <c r="P40" i="35" s="1"/>
  <c r="O34" i="35"/>
  <c r="Q34" i="35" s="1"/>
  <c r="N34" i="35"/>
  <c r="P34" i="35" s="1"/>
  <c r="O33" i="35"/>
  <c r="Q33" i="35" s="1"/>
  <c r="N33" i="35"/>
  <c r="P33" i="35" s="1"/>
  <c r="O32" i="35"/>
  <c r="Q32" i="35" s="1"/>
  <c r="N32" i="35"/>
  <c r="P32" i="35" s="1"/>
  <c r="O31" i="35"/>
  <c r="Q31" i="35" s="1"/>
  <c r="N31" i="35"/>
  <c r="P31" i="35" s="1"/>
  <c r="O30" i="35"/>
  <c r="Q30" i="35" s="1"/>
  <c r="N30" i="35"/>
  <c r="P30" i="35" s="1"/>
  <c r="O29" i="35"/>
  <c r="Q29" i="35" s="1"/>
  <c r="N29" i="35"/>
  <c r="P29" i="35" s="1"/>
  <c r="O28" i="35"/>
  <c r="Q28" i="35" s="1"/>
  <c r="N28" i="35"/>
  <c r="P28" i="35" s="1"/>
  <c r="O27" i="35"/>
  <c r="Q27" i="35" s="1"/>
  <c r="N27" i="35"/>
  <c r="P27" i="35" s="1"/>
  <c r="O26" i="35"/>
  <c r="Q26" i="35" s="1"/>
  <c r="N26" i="35"/>
  <c r="P26" i="35" s="1"/>
  <c r="O25" i="35"/>
  <c r="Q25" i="35" s="1"/>
  <c r="N25" i="35"/>
  <c r="P25" i="35" s="1"/>
  <c r="D19" i="35"/>
  <c r="D17" i="35"/>
  <c r="C16" i="35"/>
  <c r="G13" i="35"/>
  <c r="G14" i="35" s="1"/>
  <c r="G15" i="35" s="1"/>
  <c r="O157" i="34"/>
  <c r="K150" i="34"/>
  <c r="K149" i="34"/>
  <c r="K148" i="34"/>
  <c r="K147" i="34"/>
  <c r="K146" i="34"/>
  <c r="K144" i="34"/>
  <c r="K143" i="34"/>
  <c r="K142" i="34"/>
  <c r="K141" i="34"/>
  <c r="K139" i="34"/>
  <c r="K138" i="34"/>
  <c r="K137" i="34"/>
  <c r="K136" i="34"/>
  <c r="K135" i="34"/>
  <c r="K134" i="34"/>
  <c r="K132" i="34"/>
  <c r="K131" i="34"/>
  <c r="K129" i="34"/>
  <c r="K128" i="34"/>
  <c r="K127" i="34"/>
  <c r="K126" i="34"/>
  <c r="K124" i="34"/>
  <c r="K123" i="34"/>
  <c r="K122" i="34"/>
  <c r="K121" i="34"/>
  <c r="K120" i="34"/>
  <c r="K118" i="34"/>
  <c r="K117" i="34"/>
  <c r="K116" i="34"/>
  <c r="K115" i="34"/>
  <c r="K114" i="34"/>
  <c r="H13" i="34" s="1"/>
  <c r="H14" i="34" s="1"/>
  <c r="K113" i="34"/>
  <c r="K112" i="34"/>
  <c r="K111" i="34"/>
  <c r="K110" i="34"/>
  <c r="I105" i="34"/>
  <c r="J104" i="34"/>
  <c r="J103" i="34"/>
  <c r="J105" i="34" s="1"/>
  <c r="J102" i="34"/>
  <c r="J101" i="34"/>
  <c r="I97" i="34"/>
  <c r="J96" i="34"/>
  <c r="J95" i="34"/>
  <c r="J94" i="34"/>
  <c r="J93" i="34"/>
  <c r="I93" i="34" s="1"/>
  <c r="J92" i="34"/>
  <c r="I92" i="34"/>
  <c r="I87" i="34"/>
  <c r="J86" i="34"/>
  <c r="J85" i="34"/>
  <c r="J84" i="34"/>
  <c r="J83" i="34"/>
  <c r="J87" i="34" s="1"/>
  <c r="E13" i="34" s="1"/>
  <c r="E14" i="34" s="1"/>
  <c r="E15" i="34" s="1"/>
  <c r="H70" i="34"/>
  <c r="J69" i="34"/>
  <c r="J68" i="34"/>
  <c r="J67" i="34"/>
  <c r="J66" i="34"/>
  <c r="J70" i="34" s="1"/>
  <c r="O59" i="34"/>
  <c r="Q59" i="34" s="1"/>
  <c r="N59" i="34"/>
  <c r="P59" i="34" s="1"/>
  <c r="O58" i="34"/>
  <c r="Q58" i="34" s="1"/>
  <c r="N58" i="34"/>
  <c r="P58" i="34" s="1"/>
  <c r="O57" i="34"/>
  <c r="Q57" i="34" s="1"/>
  <c r="N57" i="34"/>
  <c r="P57" i="34" s="1"/>
  <c r="O56" i="34"/>
  <c r="Q56" i="34" s="1"/>
  <c r="N56" i="34"/>
  <c r="P56" i="34" s="1"/>
  <c r="O55" i="34"/>
  <c r="Q55" i="34" s="1"/>
  <c r="N55" i="34"/>
  <c r="P55" i="34" s="1"/>
  <c r="O54" i="34"/>
  <c r="Q54" i="34" s="1"/>
  <c r="N54" i="34"/>
  <c r="P54" i="34" s="1"/>
  <c r="O53" i="34"/>
  <c r="Q53" i="34" s="1"/>
  <c r="N53" i="34"/>
  <c r="P53" i="34" s="1"/>
  <c r="O46" i="34"/>
  <c r="Q46" i="34" s="1"/>
  <c r="N46" i="34"/>
  <c r="P46" i="34" s="1"/>
  <c r="O45" i="34"/>
  <c r="Q45" i="34" s="1"/>
  <c r="N45" i="34"/>
  <c r="P45" i="34" s="1"/>
  <c r="O44" i="34"/>
  <c r="Q44" i="34" s="1"/>
  <c r="N44" i="34"/>
  <c r="P44" i="34" s="1"/>
  <c r="O43" i="34"/>
  <c r="Q43" i="34" s="1"/>
  <c r="N43" i="34"/>
  <c r="P43" i="34" s="1"/>
  <c r="O42" i="34"/>
  <c r="Q42" i="34" s="1"/>
  <c r="N42" i="34"/>
  <c r="P42" i="34" s="1"/>
  <c r="O41" i="34"/>
  <c r="Q41" i="34" s="1"/>
  <c r="N41" i="34"/>
  <c r="P41" i="34" s="1"/>
  <c r="O40" i="34"/>
  <c r="Q40" i="34" s="1"/>
  <c r="N40" i="34"/>
  <c r="P40" i="34" s="1"/>
  <c r="O34" i="34"/>
  <c r="Q34" i="34" s="1"/>
  <c r="N34" i="34"/>
  <c r="P34" i="34" s="1"/>
  <c r="O33" i="34"/>
  <c r="Q33" i="34" s="1"/>
  <c r="N33" i="34"/>
  <c r="P33" i="34" s="1"/>
  <c r="O32" i="34"/>
  <c r="Q32" i="34" s="1"/>
  <c r="N32" i="34"/>
  <c r="P32" i="34" s="1"/>
  <c r="O31" i="34"/>
  <c r="Q31" i="34" s="1"/>
  <c r="N31" i="34"/>
  <c r="P31" i="34" s="1"/>
  <c r="O30" i="34"/>
  <c r="Q30" i="34" s="1"/>
  <c r="N30" i="34"/>
  <c r="P30" i="34" s="1"/>
  <c r="O29" i="34"/>
  <c r="Q29" i="34" s="1"/>
  <c r="N29" i="34"/>
  <c r="P29" i="34" s="1"/>
  <c r="O28" i="34"/>
  <c r="Q28" i="34" s="1"/>
  <c r="N28" i="34"/>
  <c r="P28" i="34" s="1"/>
  <c r="O27" i="34"/>
  <c r="Q27" i="34" s="1"/>
  <c r="N27" i="34"/>
  <c r="P27" i="34" s="1"/>
  <c r="O26" i="34"/>
  <c r="Q26" i="34" s="1"/>
  <c r="N26" i="34"/>
  <c r="P26" i="34" s="1"/>
  <c r="O25" i="34"/>
  <c r="Q25" i="34" s="1"/>
  <c r="N25" i="34"/>
  <c r="P25" i="34" s="1"/>
  <c r="D19" i="34"/>
  <c r="D17" i="34"/>
  <c r="C16" i="34"/>
  <c r="G13" i="34"/>
  <c r="G14" i="34" s="1"/>
  <c r="G15" i="34" s="1"/>
  <c r="O157" i="33"/>
  <c r="K150" i="33"/>
  <c r="K149" i="33"/>
  <c r="K148" i="33"/>
  <c r="K147" i="33"/>
  <c r="K146" i="33"/>
  <c r="K144" i="33"/>
  <c r="K143" i="33"/>
  <c r="K142" i="33"/>
  <c r="K141" i="33"/>
  <c r="K139" i="33"/>
  <c r="K138" i="33"/>
  <c r="K137" i="33"/>
  <c r="K136" i="33"/>
  <c r="K135" i="33"/>
  <c r="K134" i="33"/>
  <c r="K132" i="33"/>
  <c r="K131" i="33"/>
  <c r="K129" i="33"/>
  <c r="K128" i="33"/>
  <c r="K127" i="33"/>
  <c r="K126" i="33"/>
  <c r="K124" i="33"/>
  <c r="K123" i="33"/>
  <c r="K122" i="33"/>
  <c r="K121" i="33"/>
  <c r="K120" i="33"/>
  <c r="K118" i="33"/>
  <c r="K117" i="33"/>
  <c r="K116" i="33"/>
  <c r="K115" i="33"/>
  <c r="K114" i="33"/>
  <c r="H13" i="33" s="1"/>
  <c r="H14" i="33" s="1"/>
  <c r="K113" i="33"/>
  <c r="K112" i="33"/>
  <c r="K111" i="33"/>
  <c r="K110" i="33"/>
  <c r="I105" i="33"/>
  <c r="J104" i="33"/>
  <c r="J103" i="33"/>
  <c r="J105" i="33" s="1"/>
  <c r="J102" i="33"/>
  <c r="J101" i="33"/>
  <c r="J96" i="33"/>
  <c r="J95" i="33"/>
  <c r="J94" i="33"/>
  <c r="J93" i="33"/>
  <c r="I93" i="33" s="1"/>
  <c r="J92" i="33"/>
  <c r="I92" i="33"/>
  <c r="I97" i="33" s="1"/>
  <c r="I87" i="33"/>
  <c r="J86" i="33"/>
  <c r="J85" i="33"/>
  <c r="J84" i="33"/>
  <c r="J83" i="33"/>
  <c r="J87" i="33" s="1"/>
  <c r="E13" i="33" s="1"/>
  <c r="E14" i="33" s="1"/>
  <c r="E15" i="33" s="1"/>
  <c r="H70" i="33"/>
  <c r="J69" i="33"/>
  <c r="J68" i="33"/>
  <c r="J67" i="33"/>
  <c r="J66" i="33"/>
  <c r="J70" i="33" s="1"/>
  <c r="O59" i="33"/>
  <c r="Q59" i="33" s="1"/>
  <c r="N59" i="33"/>
  <c r="P59" i="33" s="1"/>
  <c r="O58" i="33"/>
  <c r="Q58" i="33" s="1"/>
  <c r="N58" i="33"/>
  <c r="P58" i="33" s="1"/>
  <c r="O57" i="33"/>
  <c r="Q57" i="33" s="1"/>
  <c r="N57" i="33"/>
  <c r="P57" i="33" s="1"/>
  <c r="O56" i="33"/>
  <c r="Q56" i="33" s="1"/>
  <c r="N56" i="33"/>
  <c r="P56" i="33" s="1"/>
  <c r="O55" i="33"/>
  <c r="Q55" i="33" s="1"/>
  <c r="N55" i="33"/>
  <c r="P55" i="33" s="1"/>
  <c r="O54" i="33"/>
  <c r="Q54" i="33" s="1"/>
  <c r="N54" i="33"/>
  <c r="P54" i="33" s="1"/>
  <c r="O53" i="33"/>
  <c r="Q53" i="33" s="1"/>
  <c r="N53" i="33"/>
  <c r="P53" i="33" s="1"/>
  <c r="O46" i="33"/>
  <c r="Q46" i="33" s="1"/>
  <c r="N46" i="33"/>
  <c r="P46" i="33" s="1"/>
  <c r="O45" i="33"/>
  <c r="Q45" i="33" s="1"/>
  <c r="N45" i="33"/>
  <c r="P45" i="33" s="1"/>
  <c r="O44" i="33"/>
  <c r="Q44" i="33" s="1"/>
  <c r="N44" i="33"/>
  <c r="P44" i="33" s="1"/>
  <c r="O43" i="33"/>
  <c r="Q43" i="33" s="1"/>
  <c r="N43" i="33"/>
  <c r="P43" i="33" s="1"/>
  <c r="O42" i="33"/>
  <c r="Q42" i="33" s="1"/>
  <c r="N42" i="33"/>
  <c r="P42" i="33" s="1"/>
  <c r="O41" i="33"/>
  <c r="Q41" i="33" s="1"/>
  <c r="N41" i="33"/>
  <c r="P41" i="33" s="1"/>
  <c r="O40" i="33"/>
  <c r="Q40" i="33" s="1"/>
  <c r="N40" i="33"/>
  <c r="P40" i="33" s="1"/>
  <c r="O34" i="33"/>
  <c r="Q34" i="33" s="1"/>
  <c r="N34" i="33"/>
  <c r="P34" i="33" s="1"/>
  <c r="O33" i="33"/>
  <c r="Q33" i="33" s="1"/>
  <c r="N33" i="33"/>
  <c r="P33" i="33" s="1"/>
  <c r="O32" i="33"/>
  <c r="Q32" i="33" s="1"/>
  <c r="N32" i="33"/>
  <c r="P32" i="33" s="1"/>
  <c r="O31" i="33"/>
  <c r="Q31" i="33" s="1"/>
  <c r="N31" i="33"/>
  <c r="P31" i="33" s="1"/>
  <c r="O30" i="33"/>
  <c r="Q30" i="33" s="1"/>
  <c r="N30" i="33"/>
  <c r="P30" i="33" s="1"/>
  <c r="O29" i="33"/>
  <c r="Q29" i="33" s="1"/>
  <c r="N29" i="33"/>
  <c r="P29" i="33" s="1"/>
  <c r="O28" i="33"/>
  <c r="Q28" i="33" s="1"/>
  <c r="N28" i="33"/>
  <c r="P28" i="33" s="1"/>
  <c r="O27" i="33"/>
  <c r="Q27" i="33" s="1"/>
  <c r="N27" i="33"/>
  <c r="P27" i="33" s="1"/>
  <c r="O26" i="33"/>
  <c r="Q26" i="33" s="1"/>
  <c r="N26" i="33"/>
  <c r="P26" i="33" s="1"/>
  <c r="O25" i="33"/>
  <c r="Q25" i="33" s="1"/>
  <c r="N25" i="33"/>
  <c r="P25" i="33" s="1"/>
  <c r="D17" i="33"/>
  <c r="D19" i="33" s="1"/>
  <c r="C16" i="33"/>
  <c r="O157" i="32"/>
  <c r="K150" i="32"/>
  <c r="K149" i="32"/>
  <c r="K148" i="32"/>
  <c r="K147" i="32"/>
  <c r="K146" i="32"/>
  <c r="K144" i="32"/>
  <c r="K143" i="32"/>
  <c r="K142" i="32"/>
  <c r="K141" i="32"/>
  <c r="K139" i="32"/>
  <c r="K138" i="32"/>
  <c r="K137" i="32"/>
  <c r="K136" i="32"/>
  <c r="K135" i="32"/>
  <c r="K134" i="32"/>
  <c r="K132" i="32"/>
  <c r="K131" i="32"/>
  <c r="K129" i="32"/>
  <c r="K128" i="32"/>
  <c r="K127" i="32"/>
  <c r="K126" i="32"/>
  <c r="K124" i="32"/>
  <c r="K123" i="32"/>
  <c r="K122" i="32"/>
  <c r="K121" i="32"/>
  <c r="K120" i="32"/>
  <c r="K118" i="32"/>
  <c r="K117" i="32"/>
  <c r="K116" i="32"/>
  <c r="K115" i="32"/>
  <c r="K114" i="32"/>
  <c r="H13" i="32" s="1"/>
  <c r="H14" i="32" s="1"/>
  <c r="K113" i="32"/>
  <c r="K112" i="32"/>
  <c r="K111" i="32"/>
  <c r="K110" i="32"/>
  <c r="I105" i="32"/>
  <c r="J104" i="32"/>
  <c r="J103" i="32"/>
  <c r="J102" i="32"/>
  <c r="J101" i="32"/>
  <c r="J105" i="32" s="1"/>
  <c r="J96" i="32"/>
  <c r="J95" i="32"/>
  <c r="J94" i="32"/>
  <c r="J93" i="32"/>
  <c r="I93" i="32" s="1"/>
  <c r="J92" i="32"/>
  <c r="J97" i="32" s="1"/>
  <c r="F13" i="32" s="1"/>
  <c r="F14" i="32" s="1"/>
  <c r="F15" i="32" s="1"/>
  <c r="I92" i="32"/>
  <c r="I97" i="32" s="1"/>
  <c r="I87" i="32"/>
  <c r="J86" i="32"/>
  <c r="J85" i="32"/>
  <c r="J84" i="32"/>
  <c r="J83" i="32"/>
  <c r="J87" i="32" s="1"/>
  <c r="E13" i="32" s="1"/>
  <c r="E14" i="32" s="1"/>
  <c r="E15" i="32" s="1"/>
  <c r="H70" i="32"/>
  <c r="J69" i="32"/>
  <c r="J68" i="32"/>
  <c r="J67" i="32"/>
  <c r="J70" i="32" s="1"/>
  <c r="J66" i="32"/>
  <c r="O59" i="32"/>
  <c r="Q59" i="32" s="1"/>
  <c r="N59" i="32"/>
  <c r="P59" i="32" s="1"/>
  <c r="O58" i="32"/>
  <c r="Q58" i="32" s="1"/>
  <c r="N58" i="32"/>
  <c r="P58" i="32" s="1"/>
  <c r="O57" i="32"/>
  <c r="Q57" i="32" s="1"/>
  <c r="N57" i="32"/>
  <c r="P57" i="32" s="1"/>
  <c r="O56" i="32"/>
  <c r="Q56" i="32" s="1"/>
  <c r="N56" i="32"/>
  <c r="P56" i="32" s="1"/>
  <c r="O55" i="32"/>
  <c r="Q55" i="32" s="1"/>
  <c r="N55" i="32"/>
  <c r="P55" i="32" s="1"/>
  <c r="O54" i="32"/>
  <c r="Q54" i="32" s="1"/>
  <c r="N54" i="32"/>
  <c r="P54" i="32" s="1"/>
  <c r="O53" i="32"/>
  <c r="Q53" i="32" s="1"/>
  <c r="N53" i="32"/>
  <c r="P53" i="32" s="1"/>
  <c r="O46" i="32"/>
  <c r="Q46" i="32" s="1"/>
  <c r="N46" i="32"/>
  <c r="P46" i="32" s="1"/>
  <c r="O45" i="32"/>
  <c r="Q45" i="32" s="1"/>
  <c r="N45" i="32"/>
  <c r="P45" i="32" s="1"/>
  <c r="O44" i="32"/>
  <c r="Q44" i="32" s="1"/>
  <c r="N44" i="32"/>
  <c r="P44" i="32" s="1"/>
  <c r="O43" i="32"/>
  <c r="Q43" i="32" s="1"/>
  <c r="N43" i="32"/>
  <c r="P43" i="32" s="1"/>
  <c r="O42" i="32"/>
  <c r="Q42" i="32" s="1"/>
  <c r="N42" i="32"/>
  <c r="P42" i="32" s="1"/>
  <c r="O41" i="32"/>
  <c r="Q41" i="32" s="1"/>
  <c r="N41" i="32"/>
  <c r="P41" i="32" s="1"/>
  <c r="O40" i="32"/>
  <c r="Q40" i="32" s="1"/>
  <c r="N40" i="32"/>
  <c r="P40" i="32" s="1"/>
  <c r="O34" i="32"/>
  <c r="Q34" i="32" s="1"/>
  <c r="N34" i="32"/>
  <c r="P34" i="32" s="1"/>
  <c r="O33" i="32"/>
  <c r="Q33" i="32" s="1"/>
  <c r="N33" i="32"/>
  <c r="P33" i="32" s="1"/>
  <c r="O32" i="32"/>
  <c r="Q32" i="32" s="1"/>
  <c r="N32" i="32"/>
  <c r="P32" i="32" s="1"/>
  <c r="O31" i="32"/>
  <c r="Q31" i="32" s="1"/>
  <c r="N31" i="32"/>
  <c r="P31" i="32" s="1"/>
  <c r="O30" i="32"/>
  <c r="Q30" i="32" s="1"/>
  <c r="N30" i="32"/>
  <c r="P30" i="32" s="1"/>
  <c r="O29" i="32"/>
  <c r="Q29" i="32" s="1"/>
  <c r="N29" i="32"/>
  <c r="P29" i="32" s="1"/>
  <c r="O28" i="32"/>
  <c r="Q28" i="32" s="1"/>
  <c r="N28" i="32"/>
  <c r="P28" i="32" s="1"/>
  <c r="O27" i="32"/>
  <c r="Q27" i="32" s="1"/>
  <c r="N27" i="32"/>
  <c r="P27" i="32" s="1"/>
  <c r="O26" i="32"/>
  <c r="Q26" i="32" s="1"/>
  <c r="N26" i="32"/>
  <c r="P26" i="32" s="1"/>
  <c r="O25" i="32"/>
  <c r="Q25" i="32" s="1"/>
  <c r="N25" i="32"/>
  <c r="P25" i="32" s="1"/>
  <c r="D19" i="32"/>
  <c r="D17" i="32"/>
  <c r="C16" i="32"/>
  <c r="G13" i="32"/>
  <c r="G14" i="32" s="1"/>
  <c r="G15" i="32" s="1"/>
  <c r="O157" i="31"/>
  <c r="K150" i="31"/>
  <c r="K149" i="31"/>
  <c r="K148" i="31"/>
  <c r="K147" i="31"/>
  <c r="K146" i="31"/>
  <c r="K144" i="31"/>
  <c r="K143" i="31"/>
  <c r="K142" i="31"/>
  <c r="K141" i="31"/>
  <c r="K139" i="31"/>
  <c r="K138" i="31"/>
  <c r="K137" i="31"/>
  <c r="K136" i="31"/>
  <c r="K135" i="31"/>
  <c r="K134" i="31"/>
  <c r="K132" i="31"/>
  <c r="K131" i="31"/>
  <c r="K129" i="31"/>
  <c r="K128" i="31"/>
  <c r="K127" i="31"/>
  <c r="K126" i="31"/>
  <c r="K124" i="31"/>
  <c r="K123" i="31"/>
  <c r="K122" i="31"/>
  <c r="K121" i="31"/>
  <c r="K120" i="31"/>
  <c r="K118" i="31"/>
  <c r="K117" i="31"/>
  <c r="K116" i="31"/>
  <c r="K115" i="31"/>
  <c r="K114" i="31"/>
  <c r="K113" i="31"/>
  <c r="K112" i="31"/>
  <c r="K111" i="31"/>
  <c r="K110" i="31"/>
  <c r="H13" i="31" s="1"/>
  <c r="H14" i="31" s="1"/>
  <c r="I105" i="31"/>
  <c r="J104" i="31"/>
  <c r="J103" i="31"/>
  <c r="G13" i="31" s="1"/>
  <c r="G14" i="31" s="1"/>
  <c r="G15" i="31" s="1"/>
  <c r="J102" i="31"/>
  <c r="J105" i="31" s="1"/>
  <c r="J101" i="31"/>
  <c r="I97" i="31"/>
  <c r="J96" i="31"/>
  <c r="J95" i="31"/>
  <c r="J94" i="31"/>
  <c r="J93" i="31"/>
  <c r="I93" i="31" s="1"/>
  <c r="J92" i="31"/>
  <c r="I92" i="31"/>
  <c r="I87" i="31"/>
  <c r="J86" i="31"/>
  <c r="J85" i="31"/>
  <c r="J84" i="31"/>
  <c r="J87" i="31" s="1"/>
  <c r="E13" i="31" s="1"/>
  <c r="E14" i="31" s="1"/>
  <c r="E15" i="31" s="1"/>
  <c r="J83" i="31"/>
  <c r="H70" i="31"/>
  <c r="J69" i="31"/>
  <c r="J68" i="31"/>
  <c r="J67" i="31"/>
  <c r="J66" i="31"/>
  <c r="J70" i="31" s="1"/>
  <c r="O59" i="31"/>
  <c r="Q59" i="31" s="1"/>
  <c r="N59" i="31"/>
  <c r="P59" i="31" s="1"/>
  <c r="O58" i="31"/>
  <c r="Q58" i="31" s="1"/>
  <c r="N58" i="31"/>
  <c r="P58" i="31" s="1"/>
  <c r="O57" i="31"/>
  <c r="Q57" i="31" s="1"/>
  <c r="N57" i="31"/>
  <c r="P57" i="31" s="1"/>
  <c r="O56" i="31"/>
  <c r="Q56" i="31" s="1"/>
  <c r="N56" i="31"/>
  <c r="P56" i="31" s="1"/>
  <c r="O55" i="31"/>
  <c r="Q55" i="31" s="1"/>
  <c r="N55" i="31"/>
  <c r="P55" i="31" s="1"/>
  <c r="O54" i="31"/>
  <c r="Q54" i="31" s="1"/>
  <c r="N54" i="31"/>
  <c r="P54" i="31" s="1"/>
  <c r="O53" i="31"/>
  <c r="Q53" i="31" s="1"/>
  <c r="N53" i="31"/>
  <c r="P53" i="31" s="1"/>
  <c r="O46" i="31"/>
  <c r="Q46" i="31" s="1"/>
  <c r="N46" i="31"/>
  <c r="P46" i="31" s="1"/>
  <c r="O45" i="31"/>
  <c r="Q45" i="31" s="1"/>
  <c r="N45" i="31"/>
  <c r="P45" i="31" s="1"/>
  <c r="O44" i="31"/>
  <c r="Q44" i="31" s="1"/>
  <c r="N44" i="31"/>
  <c r="P44" i="31" s="1"/>
  <c r="O43" i="31"/>
  <c r="Q43" i="31" s="1"/>
  <c r="N43" i="31"/>
  <c r="P43" i="31" s="1"/>
  <c r="O42" i="31"/>
  <c r="Q42" i="31" s="1"/>
  <c r="N42" i="31"/>
  <c r="P42" i="31" s="1"/>
  <c r="O41" i="31"/>
  <c r="Q41" i="31" s="1"/>
  <c r="N41" i="31"/>
  <c r="P41" i="31" s="1"/>
  <c r="O40" i="31"/>
  <c r="Q40" i="31" s="1"/>
  <c r="N40" i="31"/>
  <c r="P40" i="31" s="1"/>
  <c r="O34" i="31"/>
  <c r="Q34" i="31" s="1"/>
  <c r="N34" i="31"/>
  <c r="P34" i="31" s="1"/>
  <c r="O33" i="31"/>
  <c r="Q33" i="31" s="1"/>
  <c r="N33" i="31"/>
  <c r="P33" i="31" s="1"/>
  <c r="O32" i="31"/>
  <c r="Q32" i="31" s="1"/>
  <c r="N32" i="31"/>
  <c r="P32" i="31" s="1"/>
  <c r="O31" i="31"/>
  <c r="Q31" i="31" s="1"/>
  <c r="N31" i="31"/>
  <c r="P31" i="31" s="1"/>
  <c r="O30" i="31"/>
  <c r="Q30" i="31" s="1"/>
  <c r="N30" i="31"/>
  <c r="P30" i="31" s="1"/>
  <c r="O29" i="31"/>
  <c r="Q29" i="31" s="1"/>
  <c r="N29" i="31"/>
  <c r="P29" i="31" s="1"/>
  <c r="O28" i="31"/>
  <c r="Q28" i="31" s="1"/>
  <c r="N28" i="31"/>
  <c r="P28" i="31" s="1"/>
  <c r="O27" i="31"/>
  <c r="Q27" i="31" s="1"/>
  <c r="N27" i="31"/>
  <c r="P27" i="31" s="1"/>
  <c r="O26" i="31"/>
  <c r="Q26" i="31" s="1"/>
  <c r="N26" i="31"/>
  <c r="P26" i="31" s="1"/>
  <c r="O25" i="31"/>
  <c r="Q25" i="31" s="1"/>
  <c r="N25" i="31"/>
  <c r="P25" i="31" s="1"/>
  <c r="D17" i="31"/>
  <c r="D19" i="31" s="1"/>
  <c r="C16" i="31"/>
  <c r="O157" i="30"/>
  <c r="K150" i="30"/>
  <c r="K149" i="30"/>
  <c r="K148" i="30"/>
  <c r="K147" i="30"/>
  <c r="K146" i="30"/>
  <c r="K144" i="30"/>
  <c r="K143" i="30"/>
  <c r="K142" i="30"/>
  <c r="K141" i="30"/>
  <c r="K139" i="30"/>
  <c r="K138" i="30"/>
  <c r="K137" i="30"/>
  <c r="K136" i="30"/>
  <c r="K135" i="30"/>
  <c r="K134" i="30"/>
  <c r="K132" i="30"/>
  <c r="K131" i="30"/>
  <c r="K129" i="30"/>
  <c r="K128" i="30"/>
  <c r="K127" i="30"/>
  <c r="K126" i="30"/>
  <c r="K124" i="30"/>
  <c r="K123" i="30"/>
  <c r="K122" i="30"/>
  <c r="K121" i="30"/>
  <c r="K120" i="30"/>
  <c r="K118" i="30"/>
  <c r="K117" i="30"/>
  <c r="K116" i="30"/>
  <c r="H13" i="30" s="1"/>
  <c r="H14" i="30" s="1"/>
  <c r="K115" i="30"/>
  <c r="K114" i="30"/>
  <c r="K113" i="30"/>
  <c r="K112" i="30"/>
  <c r="K111" i="30"/>
  <c r="K110" i="30"/>
  <c r="J105" i="30"/>
  <c r="I105" i="30"/>
  <c r="J104" i="30"/>
  <c r="J103" i="30"/>
  <c r="J102" i="30"/>
  <c r="J101" i="30"/>
  <c r="I97" i="30"/>
  <c r="J96" i="30"/>
  <c r="J95" i="30"/>
  <c r="J94" i="30"/>
  <c r="J93" i="30"/>
  <c r="I93" i="30" s="1"/>
  <c r="J92" i="30"/>
  <c r="I92" i="30"/>
  <c r="I87" i="30"/>
  <c r="J86" i="30"/>
  <c r="J85" i="30"/>
  <c r="J84" i="30"/>
  <c r="J87" i="30" s="1"/>
  <c r="E13" i="30" s="1"/>
  <c r="E14" i="30" s="1"/>
  <c r="E15" i="30" s="1"/>
  <c r="J83" i="30"/>
  <c r="H70" i="30"/>
  <c r="J69" i="30"/>
  <c r="J68" i="30"/>
  <c r="J67" i="30"/>
  <c r="J66" i="30"/>
  <c r="J70" i="30" s="1"/>
  <c r="O59" i="30"/>
  <c r="Q59" i="30" s="1"/>
  <c r="N59" i="30"/>
  <c r="P59" i="30" s="1"/>
  <c r="O58" i="30"/>
  <c r="Q58" i="30" s="1"/>
  <c r="N58" i="30"/>
  <c r="P58" i="30" s="1"/>
  <c r="O57" i="30"/>
  <c r="Q57" i="30" s="1"/>
  <c r="N57" i="30"/>
  <c r="P57" i="30" s="1"/>
  <c r="O56" i="30"/>
  <c r="Q56" i="30" s="1"/>
  <c r="N56" i="30"/>
  <c r="P56" i="30" s="1"/>
  <c r="O55" i="30"/>
  <c r="Q55" i="30" s="1"/>
  <c r="N55" i="30"/>
  <c r="P55" i="30" s="1"/>
  <c r="O54" i="30"/>
  <c r="Q54" i="30" s="1"/>
  <c r="N54" i="30"/>
  <c r="P54" i="30" s="1"/>
  <c r="O53" i="30"/>
  <c r="Q53" i="30" s="1"/>
  <c r="N53" i="30"/>
  <c r="P53" i="30" s="1"/>
  <c r="O46" i="30"/>
  <c r="Q46" i="30" s="1"/>
  <c r="N46" i="30"/>
  <c r="P46" i="30" s="1"/>
  <c r="O45" i="30"/>
  <c r="Q45" i="30" s="1"/>
  <c r="N45" i="30"/>
  <c r="P45" i="30" s="1"/>
  <c r="O44" i="30"/>
  <c r="Q44" i="30" s="1"/>
  <c r="N44" i="30"/>
  <c r="P44" i="30" s="1"/>
  <c r="O43" i="30"/>
  <c r="Q43" i="30" s="1"/>
  <c r="N43" i="30"/>
  <c r="P43" i="30" s="1"/>
  <c r="O42" i="30"/>
  <c r="Q42" i="30" s="1"/>
  <c r="N42" i="30"/>
  <c r="P42" i="30" s="1"/>
  <c r="O41" i="30"/>
  <c r="Q41" i="30" s="1"/>
  <c r="N41" i="30"/>
  <c r="P41" i="30" s="1"/>
  <c r="O40" i="30"/>
  <c r="Q40" i="30" s="1"/>
  <c r="N40" i="30"/>
  <c r="P40" i="30" s="1"/>
  <c r="O34" i="30"/>
  <c r="Q34" i="30" s="1"/>
  <c r="N34" i="30"/>
  <c r="P34" i="30" s="1"/>
  <c r="O33" i="30"/>
  <c r="Q33" i="30" s="1"/>
  <c r="N33" i="30"/>
  <c r="P33" i="30" s="1"/>
  <c r="O32" i="30"/>
  <c r="Q32" i="30" s="1"/>
  <c r="N32" i="30"/>
  <c r="P32" i="30" s="1"/>
  <c r="O31" i="30"/>
  <c r="Q31" i="30" s="1"/>
  <c r="N31" i="30"/>
  <c r="P31" i="30" s="1"/>
  <c r="O30" i="30"/>
  <c r="Q30" i="30" s="1"/>
  <c r="N30" i="30"/>
  <c r="P30" i="30" s="1"/>
  <c r="O29" i="30"/>
  <c r="Q29" i="30" s="1"/>
  <c r="N29" i="30"/>
  <c r="P29" i="30" s="1"/>
  <c r="O28" i="30"/>
  <c r="Q28" i="30" s="1"/>
  <c r="N28" i="30"/>
  <c r="P28" i="30" s="1"/>
  <c r="O27" i="30"/>
  <c r="Q27" i="30" s="1"/>
  <c r="N27" i="30"/>
  <c r="P27" i="30" s="1"/>
  <c r="O26" i="30"/>
  <c r="Q26" i="30" s="1"/>
  <c r="N26" i="30"/>
  <c r="P26" i="30" s="1"/>
  <c r="O25" i="30"/>
  <c r="Q25" i="30" s="1"/>
  <c r="N25" i="30"/>
  <c r="P25" i="30" s="1"/>
  <c r="D19" i="30"/>
  <c r="D17" i="30"/>
  <c r="C16" i="30"/>
  <c r="G13" i="30"/>
  <c r="G14" i="30" s="1"/>
  <c r="G15" i="30" s="1"/>
  <c r="O157" i="29"/>
  <c r="K150" i="29"/>
  <c r="K149" i="29"/>
  <c r="K148" i="29"/>
  <c r="K147" i="29"/>
  <c r="K146" i="29"/>
  <c r="K144" i="29"/>
  <c r="K143" i="29"/>
  <c r="K142" i="29"/>
  <c r="K141" i="29"/>
  <c r="K139" i="29"/>
  <c r="K138" i="29"/>
  <c r="K137" i="29"/>
  <c r="K136" i="29"/>
  <c r="K135" i="29"/>
  <c r="K134" i="29"/>
  <c r="K132" i="29"/>
  <c r="K131" i="29"/>
  <c r="K129" i="29"/>
  <c r="K128" i="29"/>
  <c r="K127" i="29"/>
  <c r="K126" i="29"/>
  <c r="K124" i="29"/>
  <c r="K123" i="29"/>
  <c r="K122" i="29"/>
  <c r="K121" i="29"/>
  <c r="K120" i="29"/>
  <c r="K118" i="29"/>
  <c r="K117" i="29"/>
  <c r="K116" i="29"/>
  <c r="K115" i="29"/>
  <c r="K114" i="29"/>
  <c r="H13" i="29" s="1"/>
  <c r="H14" i="29" s="1"/>
  <c r="K113" i="29"/>
  <c r="K112" i="29"/>
  <c r="K111" i="29"/>
  <c r="K110" i="29"/>
  <c r="I105" i="29"/>
  <c r="J104" i="29"/>
  <c r="J103" i="29"/>
  <c r="G13" i="29" s="1"/>
  <c r="G14" i="29" s="1"/>
  <c r="G15" i="29" s="1"/>
  <c r="J102" i="29"/>
  <c r="J101" i="29"/>
  <c r="J105" i="29" s="1"/>
  <c r="J96" i="29"/>
  <c r="J95" i="29"/>
  <c r="J94" i="29"/>
  <c r="J93" i="29"/>
  <c r="I93" i="29" s="1"/>
  <c r="J92" i="29"/>
  <c r="J97" i="29" s="1"/>
  <c r="F13" i="29" s="1"/>
  <c r="F14" i="29" s="1"/>
  <c r="F15" i="29" s="1"/>
  <c r="I92" i="29"/>
  <c r="I97" i="29" s="1"/>
  <c r="I87" i="29"/>
  <c r="J86" i="29"/>
  <c r="J85" i="29"/>
  <c r="J84" i="29"/>
  <c r="J83" i="29"/>
  <c r="J87" i="29" s="1"/>
  <c r="E13" i="29" s="1"/>
  <c r="E14" i="29" s="1"/>
  <c r="E15" i="29" s="1"/>
  <c r="H70" i="29"/>
  <c r="J69" i="29"/>
  <c r="J68" i="29"/>
  <c r="J67" i="29"/>
  <c r="J66" i="29"/>
  <c r="J70" i="29" s="1"/>
  <c r="O59" i="29"/>
  <c r="Q59" i="29" s="1"/>
  <c r="N59" i="29"/>
  <c r="P59" i="29" s="1"/>
  <c r="O58" i="29"/>
  <c r="Q58" i="29" s="1"/>
  <c r="N58" i="29"/>
  <c r="P58" i="29" s="1"/>
  <c r="O57" i="29"/>
  <c r="Q57" i="29" s="1"/>
  <c r="N57" i="29"/>
  <c r="P57" i="29" s="1"/>
  <c r="O56" i="29"/>
  <c r="Q56" i="29" s="1"/>
  <c r="N56" i="29"/>
  <c r="P56" i="29" s="1"/>
  <c r="O55" i="29"/>
  <c r="Q55" i="29" s="1"/>
  <c r="N55" i="29"/>
  <c r="P55" i="29" s="1"/>
  <c r="O54" i="29"/>
  <c r="Q54" i="29" s="1"/>
  <c r="N54" i="29"/>
  <c r="P54" i="29" s="1"/>
  <c r="O53" i="29"/>
  <c r="Q53" i="29" s="1"/>
  <c r="N53" i="29"/>
  <c r="P53" i="29" s="1"/>
  <c r="O46" i="29"/>
  <c r="Q46" i="29" s="1"/>
  <c r="N46" i="29"/>
  <c r="P46" i="29" s="1"/>
  <c r="O45" i="29"/>
  <c r="Q45" i="29" s="1"/>
  <c r="N45" i="29"/>
  <c r="P45" i="29" s="1"/>
  <c r="O44" i="29"/>
  <c r="Q44" i="29" s="1"/>
  <c r="N44" i="29"/>
  <c r="P44" i="29" s="1"/>
  <c r="O43" i="29"/>
  <c r="Q43" i="29" s="1"/>
  <c r="N43" i="29"/>
  <c r="P43" i="29" s="1"/>
  <c r="O42" i="29"/>
  <c r="Q42" i="29" s="1"/>
  <c r="N42" i="29"/>
  <c r="P42" i="29" s="1"/>
  <c r="O41" i="29"/>
  <c r="Q41" i="29" s="1"/>
  <c r="N41" i="29"/>
  <c r="P41" i="29" s="1"/>
  <c r="O40" i="29"/>
  <c r="Q40" i="29" s="1"/>
  <c r="N40" i="29"/>
  <c r="P40" i="29" s="1"/>
  <c r="O34" i="29"/>
  <c r="Q34" i="29" s="1"/>
  <c r="N34" i="29"/>
  <c r="P34" i="29" s="1"/>
  <c r="O33" i="29"/>
  <c r="Q33" i="29" s="1"/>
  <c r="N33" i="29"/>
  <c r="P33" i="29" s="1"/>
  <c r="O32" i="29"/>
  <c r="Q32" i="29" s="1"/>
  <c r="N32" i="29"/>
  <c r="P32" i="29" s="1"/>
  <c r="O31" i="29"/>
  <c r="Q31" i="29" s="1"/>
  <c r="N31" i="29"/>
  <c r="P31" i="29" s="1"/>
  <c r="O30" i="29"/>
  <c r="Q30" i="29" s="1"/>
  <c r="N30" i="29"/>
  <c r="P30" i="29" s="1"/>
  <c r="O29" i="29"/>
  <c r="Q29" i="29" s="1"/>
  <c r="N29" i="29"/>
  <c r="P29" i="29" s="1"/>
  <c r="O28" i="29"/>
  <c r="Q28" i="29" s="1"/>
  <c r="N28" i="29"/>
  <c r="P28" i="29" s="1"/>
  <c r="O27" i="29"/>
  <c r="Q27" i="29" s="1"/>
  <c r="N27" i="29"/>
  <c r="P27" i="29" s="1"/>
  <c r="O26" i="29"/>
  <c r="Q26" i="29" s="1"/>
  <c r="N26" i="29"/>
  <c r="P26" i="29" s="1"/>
  <c r="O25" i="29"/>
  <c r="Q25" i="29" s="1"/>
  <c r="N25" i="29"/>
  <c r="P25" i="29" s="1"/>
  <c r="D17" i="29"/>
  <c r="D19" i="29" s="1"/>
  <c r="C16" i="29"/>
  <c r="O157" i="28"/>
  <c r="K150" i="28"/>
  <c r="K149" i="28"/>
  <c r="K148" i="28"/>
  <c r="K147" i="28"/>
  <c r="K146" i="28"/>
  <c r="K144" i="28"/>
  <c r="K143" i="28"/>
  <c r="K142" i="28"/>
  <c r="K141" i="28"/>
  <c r="K139" i="28"/>
  <c r="K138" i="28"/>
  <c r="K137" i="28"/>
  <c r="K136" i="28"/>
  <c r="K135" i="28"/>
  <c r="K134" i="28"/>
  <c r="K132" i="28"/>
  <c r="K131" i="28"/>
  <c r="K129" i="28"/>
  <c r="K128" i="28"/>
  <c r="K127" i="28"/>
  <c r="K126" i="28"/>
  <c r="K124" i="28"/>
  <c r="K123" i="28"/>
  <c r="K122" i="28"/>
  <c r="K121" i="28"/>
  <c r="K120" i="28"/>
  <c r="K118" i="28"/>
  <c r="K117" i="28"/>
  <c r="K116" i="28"/>
  <c r="K115" i="28"/>
  <c r="K114" i="28"/>
  <c r="H13" i="28" s="1"/>
  <c r="H14" i="28" s="1"/>
  <c r="K113" i="28"/>
  <c r="K112" i="28"/>
  <c r="K111" i="28"/>
  <c r="K110" i="28"/>
  <c r="I105" i="28"/>
  <c r="J104" i="28"/>
  <c r="J103" i="28"/>
  <c r="G13" i="28" s="1"/>
  <c r="G14" i="28" s="1"/>
  <c r="G15" i="28" s="1"/>
  <c r="J102" i="28"/>
  <c r="J101" i="28"/>
  <c r="J105" i="28" s="1"/>
  <c r="I97" i="28"/>
  <c r="J96" i="28"/>
  <c r="J95" i="28"/>
  <c r="J94" i="28"/>
  <c r="J93" i="28"/>
  <c r="I93" i="28" s="1"/>
  <c r="J92" i="28"/>
  <c r="I92" i="28"/>
  <c r="I87" i="28"/>
  <c r="J86" i="28"/>
  <c r="J85" i="28"/>
  <c r="J84" i="28"/>
  <c r="J87" i="28" s="1"/>
  <c r="E13" i="28" s="1"/>
  <c r="E14" i="28" s="1"/>
  <c r="E15" i="28" s="1"/>
  <c r="J83" i="28"/>
  <c r="H70" i="28"/>
  <c r="J69" i="28"/>
  <c r="J68" i="28"/>
  <c r="J67" i="28"/>
  <c r="J66" i="28"/>
  <c r="J70" i="28" s="1"/>
  <c r="O59" i="28"/>
  <c r="Q59" i="28" s="1"/>
  <c r="N59" i="28"/>
  <c r="P59" i="28" s="1"/>
  <c r="O58" i="28"/>
  <c r="Q58" i="28" s="1"/>
  <c r="N58" i="28"/>
  <c r="P58" i="28" s="1"/>
  <c r="O57" i="28"/>
  <c r="Q57" i="28" s="1"/>
  <c r="N57" i="28"/>
  <c r="P57" i="28" s="1"/>
  <c r="O56" i="28"/>
  <c r="Q56" i="28" s="1"/>
  <c r="N56" i="28"/>
  <c r="P56" i="28" s="1"/>
  <c r="O55" i="28"/>
  <c r="Q55" i="28" s="1"/>
  <c r="N55" i="28"/>
  <c r="P55" i="28" s="1"/>
  <c r="O54" i="28"/>
  <c r="Q54" i="28" s="1"/>
  <c r="N54" i="28"/>
  <c r="P54" i="28" s="1"/>
  <c r="O53" i="28"/>
  <c r="Q53" i="28" s="1"/>
  <c r="N53" i="28"/>
  <c r="P53" i="28" s="1"/>
  <c r="O46" i="28"/>
  <c r="Q46" i="28" s="1"/>
  <c r="N46" i="28"/>
  <c r="P46" i="28" s="1"/>
  <c r="O45" i="28"/>
  <c r="Q45" i="28" s="1"/>
  <c r="N45" i="28"/>
  <c r="P45" i="28" s="1"/>
  <c r="O44" i="28"/>
  <c r="Q44" i="28" s="1"/>
  <c r="N44" i="28"/>
  <c r="P44" i="28" s="1"/>
  <c r="O43" i="28"/>
  <c r="Q43" i="28" s="1"/>
  <c r="N43" i="28"/>
  <c r="P43" i="28" s="1"/>
  <c r="O42" i="28"/>
  <c r="Q42" i="28" s="1"/>
  <c r="N42" i="28"/>
  <c r="P42" i="28" s="1"/>
  <c r="O41" i="28"/>
  <c r="Q41" i="28" s="1"/>
  <c r="N41" i="28"/>
  <c r="P41" i="28" s="1"/>
  <c r="O40" i="28"/>
  <c r="Q40" i="28" s="1"/>
  <c r="N40" i="28"/>
  <c r="P40" i="28" s="1"/>
  <c r="O34" i="28"/>
  <c r="Q34" i="28" s="1"/>
  <c r="N34" i="28"/>
  <c r="P34" i="28" s="1"/>
  <c r="O33" i="28"/>
  <c r="Q33" i="28" s="1"/>
  <c r="N33" i="28"/>
  <c r="P33" i="28" s="1"/>
  <c r="O32" i="28"/>
  <c r="Q32" i="28" s="1"/>
  <c r="N32" i="28"/>
  <c r="P32" i="28" s="1"/>
  <c r="O31" i="28"/>
  <c r="Q31" i="28" s="1"/>
  <c r="N31" i="28"/>
  <c r="P31" i="28" s="1"/>
  <c r="O30" i="28"/>
  <c r="Q30" i="28" s="1"/>
  <c r="N30" i="28"/>
  <c r="P30" i="28" s="1"/>
  <c r="O29" i="28"/>
  <c r="Q29" i="28" s="1"/>
  <c r="N29" i="28"/>
  <c r="P29" i="28" s="1"/>
  <c r="O28" i="28"/>
  <c r="Q28" i="28" s="1"/>
  <c r="N28" i="28"/>
  <c r="P28" i="28" s="1"/>
  <c r="O27" i="28"/>
  <c r="Q27" i="28" s="1"/>
  <c r="N27" i="28"/>
  <c r="P27" i="28" s="1"/>
  <c r="O26" i="28"/>
  <c r="Q26" i="28" s="1"/>
  <c r="N26" i="28"/>
  <c r="P26" i="28" s="1"/>
  <c r="O25" i="28"/>
  <c r="Q25" i="28" s="1"/>
  <c r="N25" i="28"/>
  <c r="P25" i="28" s="1"/>
  <c r="D17" i="28"/>
  <c r="D19" i="28" s="1"/>
  <c r="C16" i="28"/>
  <c r="O157" i="27"/>
  <c r="K150" i="27"/>
  <c r="K149" i="27"/>
  <c r="K148" i="27"/>
  <c r="K147" i="27"/>
  <c r="K146" i="27"/>
  <c r="K144" i="27"/>
  <c r="K143" i="27"/>
  <c r="K142" i="27"/>
  <c r="K141" i="27"/>
  <c r="K139" i="27"/>
  <c r="K138" i="27"/>
  <c r="K137" i="27"/>
  <c r="K136" i="27"/>
  <c r="K135" i="27"/>
  <c r="K134" i="27"/>
  <c r="K132" i="27"/>
  <c r="K131" i="27"/>
  <c r="K129" i="27"/>
  <c r="K128" i="27"/>
  <c r="K127" i="27"/>
  <c r="K126" i="27"/>
  <c r="K124" i="27"/>
  <c r="K123" i="27"/>
  <c r="K122" i="27"/>
  <c r="K121" i="27"/>
  <c r="K120" i="27"/>
  <c r="K118" i="27"/>
  <c r="K117" i="27"/>
  <c r="K116" i="27"/>
  <c r="K115" i="27"/>
  <c r="K114" i="27"/>
  <c r="H13" i="27" s="1"/>
  <c r="H14" i="27" s="1"/>
  <c r="K113" i="27"/>
  <c r="K112" i="27"/>
  <c r="K111" i="27"/>
  <c r="K110" i="27"/>
  <c r="I105" i="27"/>
  <c r="J104" i="27"/>
  <c r="J103" i="27"/>
  <c r="G13" i="27" s="1"/>
  <c r="G14" i="27" s="1"/>
  <c r="G15" i="27" s="1"/>
  <c r="J102" i="27"/>
  <c r="J101" i="27"/>
  <c r="J105" i="27" s="1"/>
  <c r="J96" i="27"/>
  <c r="J95" i="27"/>
  <c r="J94" i="27"/>
  <c r="J93" i="27"/>
  <c r="I93" i="27" s="1"/>
  <c r="J92" i="27"/>
  <c r="J97" i="27" s="1"/>
  <c r="F13" i="27" s="1"/>
  <c r="F14" i="27" s="1"/>
  <c r="F15" i="27" s="1"/>
  <c r="I87" i="27"/>
  <c r="J86" i="27"/>
  <c r="J85" i="27"/>
  <c r="J84" i="27"/>
  <c r="J83" i="27"/>
  <c r="J87" i="27" s="1"/>
  <c r="E13" i="27" s="1"/>
  <c r="E14" i="27" s="1"/>
  <c r="E15" i="27" s="1"/>
  <c r="J70" i="27"/>
  <c r="H70" i="27"/>
  <c r="J69" i="27"/>
  <c r="J68" i="27"/>
  <c r="J67" i="27"/>
  <c r="J66" i="27"/>
  <c r="O59" i="27"/>
  <c r="Q59" i="27" s="1"/>
  <c r="N59" i="27"/>
  <c r="P59" i="27" s="1"/>
  <c r="O58" i="27"/>
  <c r="Q58" i="27" s="1"/>
  <c r="N58" i="27"/>
  <c r="P58" i="27" s="1"/>
  <c r="O57" i="27"/>
  <c r="Q57" i="27" s="1"/>
  <c r="N57" i="27"/>
  <c r="P57" i="27" s="1"/>
  <c r="O56" i="27"/>
  <c r="Q56" i="27" s="1"/>
  <c r="N56" i="27"/>
  <c r="P56" i="27" s="1"/>
  <c r="O55" i="27"/>
  <c r="Q55" i="27" s="1"/>
  <c r="N55" i="27"/>
  <c r="P55" i="27" s="1"/>
  <c r="O54" i="27"/>
  <c r="Q54" i="27" s="1"/>
  <c r="N54" i="27"/>
  <c r="P54" i="27" s="1"/>
  <c r="O53" i="27"/>
  <c r="Q53" i="27" s="1"/>
  <c r="N53" i="27"/>
  <c r="P53" i="27" s="1"/>
  <c r="O46" i="27"/>
  <c r="Q46" i="27" s="1"/>
  <c r="N46" i="27"/>
  <c r="P46" i="27" s="1"/>
  <c r="O45" i="27"/>
  <c r="Q45" i="27" s="1"/>
  <c r="N45" i="27"/>
  <c r="P45" i="27" s="1"/>
  <c r="O44" i="27"/>
  <c r="Q44" i="27" s="1"/>
  <c r="N44" i="27"/>
  <c r="P44" i="27" s="1"/>
  <c r="O43" i="27"/>
  <c r="Q43" i="27" s="1"/>
  <c r="N43" i="27"/>
  <c r="P43" i="27" s="1"/>
  <c r="O42" i="27"/>
  <c r="Q42" i="27" s="1"/>
  <c r="N42" i="27"/>
  <c r="P42" i="27" s="1"/>
  <c r="O41" i="27"/>
  <c r="Q41" i="27" s="1"/>
  <c r="N41" i="27"/>
  <c r="P41" i="27" s="1"/>
  <c r="O40" i="27"/>
  <c r="Q40" i="27" s="1"/>
  <c r="N40" i="27"/>
  <c r="P40" i="27" s="1"/>
  <c r="O34" i="27"/>
  <c r="Q34" i="27" s="1"/>
  <c r="N34" i="27"/>
  <c r="P34" i="27" s="1"/>
  <c r="O33" i="27"/>
  <c r="Q33" i="27" s="1"/>
  <c r="N33" i="27"/>
  <c r="P33" i="27" s="1"/>
  <c r="O32" i="27"/>
  <c r="Q32" i="27" s="1"/>
  <c r="N32" i="27"/>
  <c r="P32" i="27" s="1"/>
  <c r="O31" i="27"/>
  <c r="Q31" i="27" s="1"/>
  <c r="N31" i="27"/>
  <c r="P31" i="27" s="1"/>
  <c r="O30" i="27"/>
  <c r="Q30" i="27" s="1"/>
  <c r="N30" i="27"/>
  <c r="P30" i="27" s="1"/>
  <c r="O29" i="27"/>
  <c r="Q29" i="27" s="1"/>
  <c r="N29" i="27"/>
  <c r="P29" i="27" s="1"/>
  <c r="O28" i="27"/>
  <c r="Q28" i="27" s="1"/>
  <c r="N28" i="27"/>
  <c r="P28" i="27" s="1"/>
  <c r="O27" i="27"/>
  <c r="Q27" i="27" s="1"/>
  <c r="N27" i="27"/>
  <c r="P27" i="27" s="1"/>
  <c r="O26" i="27"/>
  <c r="Q26" i="27" s="1"/>
  <c r="N26" i="27"/>
  <c r="P26" i="27" s="1"/>
  <c r="O25" i="27"/>
  <c r="Q25" i="27" s="1"/>
  <c r="N25" i="27"/>
  <c r="P25" i="27" s="1"/>
  <c r="H19" i="27"/>
  <c r="E19" i="27"/>
  <c r="F19" i="27" s="1"/>
  <c r="D17" i="27"/>
  <c r="D19" i="27" s="1"/>
  <c r="C16" i="27"/>
  <c r="O157" i="26"/>
  <c r="K150" i="26"/>
  <c r="K149" i="26"/>
  <c r="K148" i="26"/>
  <c r="K147" i="26"/>
  <c r="K146" i="26"/>
  <c r="K144" i="26"/>
  <c r="K143" i="26"/>
  <c r="K142" i="26"/>
  <c r="K141" i="26"/>
  <c r="K139" i="26"/>
  <c r="K138" i="26"/>
  <c r="K137" i="26"/>
  <c r="K136" i="26"/>
  <c r="K135" i="26"/>
  <c r="K134" i="26"/>
  <c r="K132" i="26"/>
  <c r="K131" i="26"/>
  <c r="K129" i="26"/>
  <c r="K128" i="26"/>
  <c r="K127" i="26"/>
  <c r="K126" i="26"/>
  <c r="K124" i="26"/>
  <c r="K123" i="26"/>
  <c r="K122" i="26"/>
  <c r="K121" i="26"/>
  <c r="K120" i="26"/>
  <c r="K118" i="26"/>
  <c r="K117" i="26"/>
  <c r="K116" i="26"/>
  <c r="K115" i="26"/>
  <c r="K114" i="26"/>
  <c r="H13" i="26" s="1"/>
  <c r="H14" i="26" s="1"/>
  <c r="K113" i="26"/>
  <c r="K112" i="26"/>
  <c r="K111" i="26"/>
  <c r="K110" i="26"/>
  <c r="I105" i="26"/>
  <c r="J104" i="26"/>
  <c r="J103" i="26"/>
  <c r="G13" i="26" s="1"/>
  <c r="G14" i="26" s="1"/>
  <c r="G15" i="26" s="1"/>
  <c r="J102" i="26"/>
  <c r="J101" i="26"/>
  <c r="J105" i="26" s="1"/>
  <c r="I97" i="26"/>
  <c r="J96" i="26"/>
  <c r="J95" i="26"/>
  <c r="J94" i="26"/>
  <c r="J93" i="26"/>
  <c r="I93" i="26" s="1"/>
  <c r="J92" i="26"/>
  <c r="J97" i="26" s="1"/>
  <c r="F13" i="26" s="1"/>
  <c r="F14" i="26" s="1"/>
  <c r="F15" i="26" s="1"/>
  <c r="I92" i="26"/>
  <c r="I87" i="26"/>
  <c r="J86" i="26"/>
  <c r="J85" i="26"/>
  <c r="J84" i="26"/>
  <c r="J87" i="26" s="1"/>
  <c r="E13" i="26" s="1"/>
  <c r="E14" i="26" s="1"/>
  <c r="E15" i="26" s="1"/>
  <c r="J83" i="26"/>
  <c r="H70" i="26"/>
  <c r="J69" i="26"/>
  <c r="J68" i="26"/>
  <c r="J67" i="26"/>
  <c r="J66" i="26"/>
  <c r="J70" i="26" s="1"/>
  <c r="O59" i="26"/>
  <c r="Q59" i="26" s="1"/>
  <c r="N59" i="26"/>
  <c r="P59" i="26" s="1"/>
  <c r="O58" i="26"/>
  <c r="Q58" i="26" s="1"/>
  <c r="N58" i="26"/>
  <c r="P58" i="26" s="1"/>
  <c r="O57" i="26"/>
  <c r="Q57" i="26" s="1"/>
  <c r="N57" i="26"/>
  <c r="P57" i="26" s="1"/>
  <c r="O56" i="26"/>
  <c r="Q56" i="26" s="1"/>
  <c r="N56" i="26"/>
  <c r="P56" i="26" s="1"/>
  <c r="O55" i="26"/>
  <c r="Q55" i="26" s="1"/>
  <c r="N55" i="26"/>
  <c r="P55" i="26" s="1"/>
  <c r="O54" i="26"/>
  <c r="Q54" i="26" s="1"/>
  <c r="N54" i="26"/>
  <c r="P54" i="26" s="1"/>
  <c r="O53" i="26"/>
  <c r="Q53" i="26" s="1"/>
  <c r="N53" i="26"/>
  <c r="P53" i="26" s="1"/>
  <c r="O46" i="26"/>
  <c r="Q46" i="26" s="1"/>
  <c r="N46" i="26"/>
  <c r="P46" i="26" s="1"/>
  <c r="O45" i="26"/>
  <c r="Q45" i="26" s="1"/>
  <c r="N45" i="26"/>
  <c r="P45" i="26" s="1"/>
  <c r="O44" i="26"/>
  <c r="Q44" i="26" s="1"/>
  <c r="N44" i="26"/>
  <c r="P44" i="26" s="1"/>
  <c r="O43" i="26"/>
  <c r="Q43" i="26" s="1"/>
  <c r="N43" i="26"/>
  <c r="P43" i="26" s="1"/>
  <c r="O42" i="26"/>
  <c r="Q42" i="26" s="1"/>
  <c r="N42" i="26"/>
  <c r="P42" i="26" s="1"/>
  <c r="O41" i="26"/>
  <c r="Q41" i="26" s="1"/>
  <c r="N41" i="26"/>
  <c r="P41" i="26" s="1"/>
  <c r="O40" i="26"/>
  <c r="Q40" i="26" s="1"/>
  <c r="N40" i="26"/>
  <c r="P40" i="26" s="1"/>
  <c r="O34" i="26"/>
  <c r="Q34" i="26" s="1"/>
  <c r="N34" i="26"/>
  <c r="P34" i="26" s="1"/>
  <c r="O33" i="26"/>
  <c r="Q33" i="26" s="1"/>
  <c r="N33" i="26"/>
  <c r="P33" i="26" s="1"/>
  <c r="O32" i="26"/>
  <c r="Q32" i="26" s="1"/>
  <c r="N32" i="26"/>
  <c r="P32" i="26" s="1"/>
  <c r="O31" i="26"/>
  <c r="Q31" i="26" s="1"/>
  <c r="N31" i="26"/>
  <c r="P31" i="26" s="1"/>
  <c r="O30" i="26"/>
  <c r="Q30" i="26" s="1"/>
  <c r="N30" i="26"/>
  <c r="P30" i="26" s="1"/>
  <c r="O29" i="26"/>
  <c r="Q29" i="26" s="1"/>
  <c r="N29" i="26"/>
  <c r="P29" i="26" s="1"/>
  <c r="O28" i="26"/>
  <c r="Q28" i="26" s="1"/>
  <c r="N28" i="26"/>
  <c r="P28" i="26" s="1"/>
  <c r="O27" i="26"/>
  <c r="Q27" i="26" s="1"/>
  <c r="N27" i="26"/>
  <c r="P27" i="26" s="1"/>
  <c r="O26" i="26"/>
  <c r="Q26" i="26" s="1"/>
  <c r="N26" i="26"/>
  <c r="P26" i="26" s="1"/>
  <c r="O25" i="26"/>
  <c r="Q25" i="26" s="1"/>
  <c r="N25" i="26"/>
  <c r="P25" i="26" s="1"/>
  <c r="D17" i="26"/>
  <c r="D19" i="26" s="1"/>
  <c r="C16" i="26"/>
  <c r="O157" i="25"/>
  <c r="K150" i="25"/>
  <c r="K149" i="25"/>
  <c r="K148" i="25"/>
  <c r="K147" i="25"/>
  <c r="K146" i="25"/>
  <c r="K144" i="25"/>
  <c r="K143" i="25"/>
  <c r="K142" i="25"/>
  <c r="K141" i="25"/>
  <c r="K139" i="25"/>
  <c r="K138" i="25"/>
  <c r="K137" i="25"/>
  <c r="K136" i="25"/>
  <c r="K135" i="25"/>
  <c r="K134" i="25"/>
  <c r="K132" i="25"/>
  <c r="K131" i="25"/>
  <c r="K129" i="25"/>
  <c r="K128" i="25"/>
  <c r="K127" i="25"/>
  <c r="K126" i="25"/>
  <c r="K124" i="25"/>
  <c r="K123" i="25"/>
  <c r="K122" i="25"/>
  <c r="K121" i="25"/>
  <c r="K120" i="25"/>
  <c r="K118" i="25"/>
  <c r="K117" i="25"/>
  <c r="K116" i="25"/>
  <c r="K115" i="25"/>
  <c r="K114" i="25"/>
  <c r="H13" i="25" s="1"/>
  <c r="H14" i="25" s="1"/>
  <c r="K113" i="25"/>
  <c r="K112" i="25"/>
  <c r="K111" i="25"/>
  <c r="K110" i="25"/>
  <c r="I105" i="25"/>
  <c r="J104" i="25"/>
  <c r="J103" i="25"/>
  <c r="J105" i="25" s="1"/>
  <c r="J102" i="25"/>
  <c r="J101" i="25"/>
  <c r="J96" i="25"/>
  <c r="J95" i="25"/>
  <c r="J94" i="25"/>
  <c r="J93" i="25"/>
  <c r="I93" i="25" s="1"/>
  <c r="J92" i="25"/>
  <c r="I92" i="25"/>
  <c r="I97" i="25" s="1"/>
  <c r="I87" i="25"/>
  <c r="J86" i="25"/>
  <c r="J85" i="25"/>
  <c r="J84" i="25"/>
  <c r="J83" i="25"/>
  <c r="J87" i="25" s="1"/>
  <c r="E13" i="25" s="1"/>
  <c r="E14" i="25" s="1"/>
  <c r="E15" i="25" s="1"/>
  <c r="H70" i="25"/>
  <c r="J69" i="25"/>
  <c r="J68" i="25"/>
  <c r="J67" i="25"/>
  <c r="J66" i="25"/>
  <c r="J70" i="25" s="1"/>
  <c r="O59" i="25"/>
  <c r="Q59" i="25" s="1"/>
  <c r="N59" i="25"/>
  <c r="P59" i="25" s="1"/>
  <c r="O58" i="25"/>
  <c r="Q58" i="25" s="1"/>
  <c r="N58" i="25"/>
  <c r="P58" i="25" s="1"/>
  <c r="O57" i="25"/>
  <c r="Q57" i="25" s="1"/>
  <c r="N57" i="25"/>
  <c r="P57" i="25" s="1"/>
  <c r="O56" i="25"/>
  <c r="Q56" i="25" s="1"/>
  <c r="N56" i="25"/>
  <c r="P56" i="25" s="1"/>
  <c r="O55" i="25"/>
  <c r="Q55" i="25" s="1"/>
  <c r="N55" i="25"/>
  <c r="P55" i="25" s="1"/>
  <c r="O54" i="25"/>
  <c r="Q54" i="25" s="1"/>
  <c r="N54" i="25"/>
  <c r="P54" i="25" s="1"/>
  <c r="O53" i="25"/>
  <c r="Q53" i="25" s="1"/>
  <c r="N53" i="25"/>
  <c r="P53" i="25" s="1"/>
  <c r="O46" i="25"/>
  <c r="Q46" i="25" s="1"/>
  <c r="N46" i="25"/>
  <c r="P46" i="25" s="1"/>
  <c r="O45" i="25"/>
  <c r="Q45" i="25" s="1"/>
  <c r="N45" i="25"/>
  <c r="P45" i="25" s="1"/>
  <c r="O44" i="25"/>
  <c r="Q44" i="25" s="1"/>
  <c r="N44" i="25"/>
  <c r="P44" i="25" s="1"/>
  <c r="O43" i="25"/>
  <c r="Q43" i="25" s="1"/>
  <c r="N43" i="25"/>
  <c r="P43" i="25" s="1"/>
  <c r="O42" i="25"/>
  <c r="Q42" i="25" s="1"/>
  <c r="N42" i="25"/>
  <c r="P42" i="25" s="1"/>
  <c r="O41" i="25"/>
  <c r="Q41" i="25" s="1"/>
  <c r="N41" i="25"/>
  <c r="P41" i="25" s="1"/>
  <c r="O40" i="25"/>
  <c r="Q40" i="25" s="1"/>
  <c r="N40" i="25"/>
  <c r="P40" i="25" s="1"/>
  <c r="O34" i="25"/>
  <c r="Q34" i="25" s="1"/>
  <c r="N34" i="25"/>
  <c r="P34" i="25" s="1"/>
  <c r="O33" i="25"/>
  <c r="Q33" i="25" s="1"/>
  <c r="N33" i="25"/>
  <c r="P33" i="25" s="1"/>
  <c r="O32" i="25"/>
  <c r="Q32" i="25" s="1"/>
  <c r="N32" i="25"/>
  <c r="P32" i="25" s="1"/>
  <c r="O31" i="25"/>
  <c r="Q31" i="25" s="1"/>
  <c r="N31" i="25"/>
  <c r="P31" i="25" s="1"/>
  <c r="O30" i="25"/>
  <c r="Q30" i="25" s="1"/>
  <c r="N30" i="25"/>
  <c r="P30" i="25" s="1"/>
  <c r="O29" i="25"/>
  <c r="Q29" i="25" s="1"/>
  <c r="N29" i="25"/>
  <c r="P29" i="25" s="1"/>
  <c r="O28" i="25"/>
  <c r="Q28" i="25" s="1"/>
  <c r="N28" i="25"/>
  <c r="P28" i="25" s="1"/>
  <c r="O27" i="25"/>
  <c r="Q27" i="25" s="1"/>
  <c r="N27" i="25"/>
  <c r="P27" i="25" s="1"/>
  <c r="O26" i="25"/>
  <c r="Q26" i="25" s="1"/>
  <c r="N26" i="25"/>
  <c r="P26" i="25" s="1"/>
  <c r="O25" i="25"/>
  <c r="Q25" i="25" s="1"/>
  <c r="N25" i="25"/>
  <c r="P25" i="25" s="1"/>
  <c r="D17" i="25"/>
  <c r="D19" i="25" s="1"/>
  <c r="C16" i="25"/>
  <c r="O157" i="24"/>
  <c r="K150" i="24"/>
  <c r="K149" i="24"/>
  <c r="K148" i="24"/>
  <c r="K147" i="24"/>
  <c r="K146" i="24"/>
  <c r="K144" i="24"/>
  <c r="K143" i="24"/>
  <c r="K142" i="24"/>
  <c r="K141" i="24"/>
  <c r="K139" i="24"/>
  <c r="K138" i="24"/>
  <c r="K137" i="24"/>
  <c r="K136" i="24"/>
  <c r="K135" i="24"/>
  <c r="K134" i="24"/>
  <c r="K132" i="24"/>
  <c r="K131" i="24"/>
  <c r="K129" i="24"/>
  <c r="K128" i="24"/>
  <c r="K127" i="24"/>
  <c r="K126" i="24"/>
  <c r="K124" i="24"/>
  <c r="K123" i="24"/>
  <c r="K122" i="24"/>
  <c r="K121" i="24"/>
  <c r="K120" i="24"/>
  <c r="K118" i="24"/>
  <c r="K117" i="24"/>
  <c r="K116" i="24"/>
  <c r="K115" i="24"/>
  <c r="K114" i="24"/>
  <c r="H13" i="24" s="1"/>
  <c r="H14" i="24" s="1"/>
  <c r="K113" i="24"/>
  <c r="K112" i="24"/>
  <c r="K111" i="24"/>
  <c r="K110" i="24"/>
  <c r="I105" i="24"/>
  <c r="J104" i="24"/>
  <c r="J103" i="24"/>
  <c r="J102" i="24"/>
  <c r="J105" i="24" s="1"/>
  <c r="J101" i="24"/>
  <c r="J96" i="24"/>
  <c r="J95" i="24"/>
  <c r="J94" i="24"/>
  <c r="J93" i="24"/>
  <c r="I93" i="24" s="1"/>
  <c r="J92" i="24"/>
  <c r="J97" i="24" s="1"/>
  <c r="F13" i="24" s="1"/>
  <c r="F14" i="24" s="1"/>
  <c r="F15" i="24" s="1"/>
  <c r="I92" i="24"/>
  <c r="I97" i="24" s="1"/>
  <c r="I87" i="24"/>
  <c r="J86" i="24"/>
  <c r="J85" i="24"/>
  <c r="J84" i="24"/>
  <c r="J83" i="24"/>
  <c r="J87" i="24" s="1"/>
  <c r="E13" i="24" s="1"/>
  <c r="E14" i="24" s="1"/>
  <c r="E15" i="24" s="1"/>
  <c r="H70" i="24"/>
  <c r="J69" i="24"/>
  <c r="J68" i="24"/>
  <c r="J67" i="24"/>
  <c r="J66" i="24"/>
  <c r="J70" i="24" s="1"/>
  <c r="O59" i="24"/>
  <c r="Q59" i="24" s="1"/>
  <c r="N59" i="24"/>
  <c r="P59" i="24" s="1"/>
  <c r="O58" i="24"/>
  <c r="Q58" i="24" s="1"/>
  <c r="N58" i="24"/>
  <c r="P58" i="24" s="1"/>
  <c r="O57" i="24"/>
  <c r="Q57" i="24" s="1"/>
  <c r="N57" i="24"/>
  <c r="P57" i="24" s="1"/>
  <c r="O56" i="24"/>
  <c r="Q56" i="24" s="1"/>
  <c r="N56" i="24"/>
  <c r="P56" i="24" s="1"/>
  <c r="O55" i="24"/>
  <c r="Q55" i="24" s="1"/>
  <c r="N55" i="24"/>
  <c r="P55" i="24" s="1"/>
  <c r="O54" i="24"/>
  <c r="Q54" i="24" s="1"/>
  <c r="N54" i="24"/>
  <c r="P54" i="24" s="1"/>
  <c r="O53" i="24"/>
  <c r="Q53" i="24" s="1"/>
  <c r="N53" i="24"/>
  <c r="P53" i="24" s="1"/>
  <c r="O46" i="24"/>
  <c r="Q46" i="24" s="1"/>
  <c r="N46" i="24"/>
  <c r="P46" i="24" s="1"/>
  <c r="O45" i="24"/>
  <c r="Q45" i="24" s="1"/>
  <c r="N45" i="24"/>
  <c r="P45" i="24" s="1"/>
  <c r="O44" i="24"/>
  <c r="Q44" i="24" s="1"/>
  <c r="N44" i="24"/>
  <c r="P44" i="24" s="1"/>
  <c r="O43" i="24"/>
  <c r="Q43" i="24" s="1"/>
  <c r="N43" i="24"/>
  <c r="P43" i="24" s="1"/>
  <c r="O42" i="24"/>
  <c r="Q42" i="24" s="1"/>
  <c r="N42" i="24"/>
  <c r="P42" i="24" s="1"/>
  <c r="O41" i="24"/>
  <c r="Q41" i="24" s="1"/>
  <c r="N41" i="24"/>
  <c r="P41" i="24" s="1"/>
  <c r="O40" i="24"/>
  <c r="Q40" i="24" s="1"/>
  <c r="N40" i="24"/>
  <c r="P40" i="24" s="1"/>
  <c r="O34" i="24"/>
  <c r="Q34" i="24" s="1"/>
  <c r="N34" i="24"/>
  <c r="P34" i="24" s="1"/>
  <c r="O33" i="24"/>
  <c r="Q33" i="24" s="1"/>
  <c r="N33" i="24"/>
  <c r="P33" i="24" s="1"/>
  <c r="O32" i="24"/>
  <c r="Q32" i="24" s="1"/>
  <c r="N32" i="24"/>
  <c r="P32" i="24" s="1"/>
  <c r="O31" i="24"/>
  <c r="Q31" i="24" s="1"/>
  <c r="N31" i="24"/>
  <c r="P31" i="24" s="1"/>
  <c r="O30" i="24"/>
  <c r="Q30" i="24" s="1"/>
  <c r="N30" i="24"/>
  <c r="P30" i="24" s="1"/>
  <c r="O29" i="24"/>
  <c r="Q29" i="24" s="1"/>
  <c r="N29" i="24"/>
  <c r="P29" i="24" s="1"/>
  <c r="O28" i="24"/>
  <c r="Q28" i="24" s="1"/>
  <c r="N28" i="24"/>
  <c r="P28" i="24" s="1"/>
  <c r="O27" i="24"/>
  <c r="Q27" i="24" s="1"/>
  <c r="N27" i="24"/>
  <c r="P27" i="24" s="1"/>
  <c r="O26" i="24"/>
  <c r="Q26" i="24" s="1"/>
  <c r="N26" i="24"/>
  <c r="P26" i="24" s="1"/>
  <c r="O25" i="24"/>
  <c r="Q25" i="24" s="1"/>
  <c r="N25" i="24"/>
  <c r="P25" i="24" s="1"/>
  <c r="D19" i="24"/>
  <c r="D17" i="24"/>
  <c r="C16" i="24"/>
  <c r="G13" i="24"/>
  <c r="G14" i="24" s="1"/>
  <c r="G15" i="24" s="1"/>
  <c r="O157" i="23"/>
  <c r="K150" i="23"/>
  <c r="K149" i="23"/>
  <c r="K148" i="23"/>
  <c r="K147" i="23"/>
  <c r="K146" i="23"/>
  <c r="K144" i="23"/>
  <c r="K143" i="23"/>
  <c r="K142" i="23"/>
  <c r="K141" i="23"/>
  <c r="K139" i="23"/>
  <c r="K138" i="23"/>
  <c r="K137" i="23"/>
  <c r="K136" i="23"/>
  <c r="K135" i="23"/>
  <c r="K134" i="23"/>
  <c r="K132" i="23"/>
  <c r="K131" i="23"/>
  <c r="K129" i="23"/>
  <c r="K128" i="23"/>
  <c r="K127" i="23"/>
  <c r="K126" i="23"/>
  <c r="K124" i="23"/>
  <c r="K123" i="23"/>
  <c r="K122" i="23"/>
  <c r="K121" i="23"/>
  <c r="K120" i="23"/>
  <c r="K118" i="23"/>
  <c r="K117" i="23"/>
  <c r="K116" i="23"/>
  <c r="K115" i="23"/>
  <c r="K114" i="23"/>
  <c r="H13" i="23" s="1"/>
  <c r="H14" i="23" s="1"/>
  <c r="K113" i="23"/>
  <c r="K112" i="23"/>
  <c r="K111" i="23"/>
  <c r="K110" i="23"/>
  <c r="I105" i="23"/>
  <c r="J104" i="23"/>
  <c r="J103" i="23"/>
  <c r="J105" i="23" s="1"/>
  <c r="J102" i="23"/>
  <c r="J101" i="23"/>
  <c r="J96" i="23"/>
  <c r="J95" i="23"/>
  <c r="J94" i="23"/>
  <c r="J93" i="23"/>
  <c r="I93" i="23" s="1"/>
  <c r="J92" i="23"/>
  <c r="I92" i="23"/>
  <c r="I97" i="23" s="1"/>
  <c r="I87" i="23"/>
  <c r="J86" i="23"/>
  <c r="J85" i="23"/>
  <c r="J84" i="23"/>
  <c r="J83" i="23"/>
  <c r="J87" i="23" s="1"/>
  <c r="E13" i="23" s="1"/>
  <c r="E14" i="23" s="1"/>
  <c r="E15" i="23" s="1"/>
  <c r="H70" i="23"/>
  <c r="J69" i="23"/>
  <c r="J68" i="23"/>
  <c r="J67" i="23"/>
  <c r="J66" i="23"/>
  <c r="J70" i="23" s="1"/>
  <c r="O59" i="23"/>
  <c r="Q59" i="23" s="1"/>
  <c r="N59" i="23"/>
  <c r="P59" i="23" s="1"/>
  <c r="O58" i="23"/>
  <c r="Q58" i="23" s="1"/>
  <c r="N58" i="23"/>
  <c r="P58" i="23" s="1"/>
  <c r="O57" i="23"/>
  <c r="Q57" i="23" s="1"/>
  <c r="N57" i="23"/>
  <c r="P57" i="23" s="1"/>
  <c r="O56" i="23"/>
  <c r="Q56" i="23" s="1"/>
  <c r="N56" i="23"/>
  <c r="P56" i="23" s="1"/>
  <c r="O55" i="23"/>
  <c r="Q55" i="23" s="1"/>
  <c r="N55" i="23"/>
  <c r="P55" i="23" s="1"/>
  <c r="O54" i="23"/>
  <c r="Q54" i="23" s="1"/>
  <c r="N54" i="23"/>
  <c r="P54" i="23" s="1"/>
  <c r="O53" i="23"/>
  <c r="Q53" i="23" s="1"/>
  <c r="N53" i="23"/>
  <c r="P53" i="23" s="1"/>
  <c r="O46" i="23"/>
  <c r="Q46" i="23" s="1"/>
  <c r="N46" i="23"/>
  <c r="P46" i="23" s="1"/>
  <c r="O45" i="23"/>
  <c r="Q45" i="23" s="1"/>
  <c r="N45" i="23"/>
  <c r="P45" i="23" s="1"/>
  <c r="O44" i="23"/>
  <c r="Q44" i="23" s="1"/>
  <c r="N44" i="23"/>
  <c r="P44" i="23" s="1"/>
  <c r="O43" i="23"/>
  <c r="Q43" i="23" s="1"/>
  <c r="N43" i="23"/>
  <c r="P43" i="23" s="1"/>
  <c r="O42" i="23"/>
  <c r="Q42" i="23" s="1"/>
  <c r="N42" i="23"/>
  <c r="P42" i="23" s="1"/>
  <c r="O41" i="23"/>
  <c r="Q41" i="23" s="1"/>
  <c r="N41" i="23"/>
  <c r="P41" i="23" s="1"/>
  <c r="O40" i="23"/>
  <c r="Q40" i="23" s="1"/>
  <c r="N40" i="23"/>
  <c r="P40" i="23" s="1"/>
  <c r="O34" i="23"/>
  <c r="Q34" i="23" s="1"/>
  <c r="N34" i="23"/>
  <c r="P34" i="23" s="1"/>
  <c r="O33" i="23"/>
  <c r="Q33" i="23" s="1"/>
  <c r="N33" i="23"/>
  <c r="P33" i="23" s="1"/>
  <c r="O32" i="23"/>
  <c r="Q32" i="23" s="1"/>
  <c r="N32" i="23"/>
  <c r="P32" i="23" s="1"/>
  <c r="O31" i="23"/>
  <c r="Q31" i="23" s="1"/>
  <c r="N31" i="23"/>
  <c r="P31" i="23" s="1"/>
  <c r="O30" i="23"/>
  <c r="Q30" i="23" s="1"/>
  <c r="N30" i="23"/>
  <c r="P30" i="23" s="1"/>
  <c r="O29" i="23"/>
  <c r="Q29" i="23" s="1"/>
  <c r="N29" i="23"/>
  <c r="P29" i="23" s="1"/>
  <c r="O28" i="23"/>
  <c r="Q28" i="23" s="1"/>
  <c r="N28" i="23"/>
  <c r="P28" i="23" s="1"/>
  <c r="O27" i="23"/>
  <c r="Q27" i="23" s="1"/>
  <c r="N27" i="23"/>
  <c r="P27" i="23" s="1"/>
  <c r="O26" i="23"/>
  <c r="Q26" i="23" s="1"/>
  <c r="N26" i="23"/>
  <c r="P26" i="23" s="1"/>
  <c r="O25" i="23"/>
  <c r="Q25" i="23" s="1"/>
  <c r="N25" i="23"/>
  <c r="P25" i="23" s="1"/>
  <c r="D17" i="23"/>
  <c r="D19" i="23" s="1"/>
  <c r="C16" i="23"/>
  <c r="O157" i="22"/>
  <c r="K150" i="22"/>
  <c r="K149" i="22"/>
  <c r="K148" i="22"/>
  <c r="K147" i="22"/>
  <c r="K146" i="22"/>
  <c r="K144" i="22"/>
  <c r="K143" i="22"/>
  <c r="K142" i="22"/>
  <c r="K141" i="22"/>
  <c r="K139" i="22"/>
  <c r="K138" i="22"/>
  <c r="K137" i="22"/>
  <c r="K136" i="22"/>
  <c r="K135" i="22"/>
  <c r="K134" i="22"/>
  <c r="K132" i="22"/>
  <c r="K131" i="22"/>
  <c r="K129" i="22"/>
  <c r="K128" i="22"/>
  <c r="K127" i="22"/>
  <c r="K126" i="22"/>
  <c r="K124" i="22"/>
  <c r="K123" i="22"/>
  <c r="K122" i="22"/>
  <c r="K121" i="22"/>
  <c r="K120" i="22"/>
  <c r="K118" i="22"/>
  <c r="K117" i="22"/>
  <c r="K116" i="22"/>
  <c r="K115" i="22"/>
  <c r="K114" i="22"/>
  <c r="H13" i="22" s="1"/>
  <c r="H14" i="22" s="1"/>
  <c r="K113" i="22"/>
  <c r="K112" i="22"/>
  <c r="K111" i="22"/>
  <c r="K110" i="22"/>
  <c r="I105" i="22"/>
  <c r="J104" i="22"/>
  <c r="J103" i="22"/>
  <c r="G13" i="22" s="1"/>
  <c r="G14" i="22" s="1"/>
  <c r="G15" i="22" s="1"/>
  <c r="J102" i="22"/>
  <c r="J105" i="22" s="1"/>
  <c r="J101" i="22"/>
  <c r="I97" i="22"/>
  <c r="J96" i="22"/>
  <c r="J95" i="22"/>
  <c r="J94" i="22"/>
  <c r="J93" i="22"/>
  <c r="I93" i="22" s="1"/>
  <c r="J92" i="22"/>
  <c r="I92" i="22"/>
  <c r="I87" i="22"/>
  <c r="J86" i="22"/>
  <c r="J85" i="22"/>
  <c r="J84" i="22"/>
  <c r="J83" i="22"/>
  <c r="J87" i="22" s="1"/>
  <c r="E13" i="22" s="1"/>
  <c r="E14" i="22" s="1"/>
  <c r="E15" i="22" s="1"/>
  <c r="H70" i="22"/>
  <c r="J69" i="22"/>
  <c r="J68" i="22"/>
  <c r="J67" i="22"/>
  <c r="J66" i="22"/>
  <c r="J70" i="22" s="1"/>
  <c r="O59" i="22"/>
  <c r="Q59" i="22" s="1"/>
  <c r="N59" i="22"/>
  <c r="P59" i="22" s="1"/>
  <c r="O58" i="22"/>
  <c r="Q58" i="22" s="1"/>
  <c r="N58" i="22"/>
  <c r="P58" i="22" s="1"/>
  <c r="O57" i="22"/>
  <c r="Q57" i="22" s="1"/>
  <c r="N57" i="22"/>
  <c r="P57" i="22" s="1"/>
  <c r="O56" i="22"/>
  <c r="Q56" i="22" s="1"/>
  <c r="N56" i="22"/>
  <c r="P56" i="22" s="1"/>
  <c r="O55" i="22"/>
  <c r="Q55" i="22" s="1"/>
  <c r="N55" i="22"/>
  <c r="P55" i="22" s="1"/>
  <c r="O54" i="22"/>
  <c r="Q54" i="22" s="1"/>
  <c r="N54" i="22"/>
  <c r="P54" i="22" s="1"/>
  <c r="O53" i="22"/>
  <c r="Q53" i="22" s="1"/>
  <c r="N53" i="22"/>
  <c r="P53" i="22" s="1"/>
  <c r="O46" i="22"/>
  <c r="Q46" i="22" s="1"/>
  <c r="N46" i="22"/>
  <c r="P46" i="22" s="1"/>
  <c r="O45" i="22"/>
  <c r="Q45" i="22" s="1"/>
  <c r="N45" i="22"/>
  <c r="P45" i="22" s="1"/>
  <c r="O44" i="22"/>
  <c r="Q44" i="22" s="1"/>
  <c r="N44" i="22"/>
  <c r="P44" i="22" s="1"/>
  <c r="O43" i="22"/>
  <c r="Q43" i="22" s="1"/>
  <c r="N43" i="22"/>
  <c r="P43" i="22" s="1"/>
  <c r="O42" i="22"/>
  <c r="Q42" i="22" s="1"/>
  <c r="N42" i="22"/>
  <c r="P42" i="22" s="1"/>
  <c r="O41" i="22"/>
  <c r="Q41" i="22" s="1"/>
  <c r="N41" i="22"/>
  <c r="P41" i="22" s="1"/>
  <c r="O40" i="22"/>
  <c r="Q40" i="22" s="1"/>
  <c r="N40" i="22"/>
  <c r="P40" i="22" s="1"/>
  <c r="O34" i="22"/>
  <c r="Q34" i="22" s="1"/>
  <c r="N34" i="22"/>
  <c r="P34" i="22" s="1"/>
  <c r="O33" i="22"/>
  <c r="Q33" i="22" s="1"/>
  <c r="N33" i="22"/>
  <c r="P33" i="22" s="1"/>
  <c r="O32" i="22"/>
  <c r="Q32" i="22" s="1"/>
  <c r="N32" i="22"/>
  <c r="P32" i="22" s="1"/>
  <c r="O31" i="22"/>
  <c r="Q31" i="22" s="1"/>
  <c r="N31" i="22"/>
  <c r="P31" i="22" s="1"/>
  <c r="O30" i="22"/>
  <c r="Q30" i="22" s="1"/>
  <c r="N30" i="22"/>
  <c r="P30" i="22" s="1"/>
  <c r="O29" i="22"/>
  <c r="Q29" i="22" s="1"/>
  <c r="N29" i="22"/>
  <c r="P29" i="22" s="1"/>
  <c r="O28" i="22"/>
  <c r="Q28" i="22" s="1"/>
  <c r="N28" i="22"/>
  <c r="P28" i="22" s="1"/>
  <c r="O27" i="22"/>
  <c r="Q27" i="22" s="1"/>
  <c r="N27" i="22"/>
  <c r="P27" i="22" s="1"/>
  <c r="O26" i="22"/>
  <c r="Q26" i="22" s="1"/>
  <c r="N26" i="22"/>
  <c r="P26" i="22" s="1"/>
  <c r="O25" i="22"/>
  <c r="Q25" i="22" s="1"/>
  <c r="N25" i="22"/>
  <c r="P25" i="22" s="1"/>
  <c r="D17" i="22"/>
  <c r="D19" i="22" s="1"/>
  <c r="C16" i="22"/>
  <c r="O157" i="21"/>
  <c r="K150" i="21"/>
  <c r="K149" i="21"/>
  <c r="K148" i="21"/>
  <c r="K147" i="21"/>
  <c r="K146" i="21"/>
  <c r="K144" i="21"/>
  <c r="K143" i="21"/>
  <c r="K142" i="21"/>
  <c r="K141" i="21"/>
  <c r="K139" i="21"/>
  <c r="K138" i="21"/>
  <c r="K137" i="21"/>
  <c r="K136" i="21"/>
  <c r="K135" i="21"/>
  <c r="K134" i="21"/>
  <c r="K132" i="21"/>
  <c r="K131" i="21"/>
  <c r="K129" i="21"/>
  <c r="K128" i="21"/>
  <c r="K127" i="21"/>
  <c r="K126" i="21"/>
  <c r="K124" i="21"/>
  <c r="K123" i="21"/>
  <c r="K122" i="21"/>
  <c r="K121" i="21"/>
  <c r="K120" i="21"/>
  <c r="K118" i="21"/>
  <c r="K117" i="21"/>
  <c r="K116" i="21"/>
  <c r="K115" i="21"/>
  <c r="K114" i="21"/>
  <c r="H13" i="21" s="1"/>
  <c r="H14" i="21" s="1"/>
  <c r="K113" i="21"/>
  <c r="K112" i="21"/>
  <c r="K111" i="21"/>
  <c r="K110" i="21"/>
  <c r="I105" i="21"/>
  <c r="J104" i="21"/>
  <c r="J103" i="21"/>
  <c r="J102" i="21"/>
  <c r="J105" i="21" s="1"/>
  <c r="J101" i="21"/>
  <c r="I97" i="21"/>
  <c r="J96" i="21"/>
  <c r="J95" i="21"/>
  <c r="J94" i="21"/>
  <c r="J93" i="21"/>
  <c r="I93" i="21" s="1"/>
  <c r="J92" i="21"/>
  <c r="I92" i="21"/>
  <c r="I87" i="21"/>
  <c r="J86" i="21"/>
  <c r="J85" i="21"/>
  <c r="J84" i="21"/>
  <c r="J87" i="21" s="1"/>
  <c r="E13" i="21" s="1"/>
  <c r="E14" i="21" s="1"/>
  <c r="E15" i="21" s="1"/>
  <c r="J83" i="21"/>
  <c r="H70" i="21"/>
  <c r="J69" i="21"/>
  <c r="J68" i="21"/>
  <c r="J67" i="21"/>
  <c r="J70" i="21" s="1"/>
  <c r="J66" i="21"/>
  <c r="O59" i="21"/>
  <c r="Q59" i="21" s="1"/>
  <c r="N59" i="21"/>
  <c r="P59" i="21" s="1"/>
  <c r="O58" i="21"/>
  <c r="Q58" i="21" s="1"/>
  <c r="N58" i="21"/>
  <c r="P58" i="21" s="1"/>
  <c r="O57" i="21"/>
  <c r="Q57" i="21" s="1"/>
  <c r="N57" i="21"/>
  <c r="P57" i="21" s="1"/>
  <c r="O56" i="21"/>
  <c r="Q56" i="21" s="1"/>
  <c r="N56" i="21"/>
  <c r="P56" i="21" s="1"/>
  <c r="O55" i="21"/>
  <c r="Q55" i="21" s="1"/>
  <c r="N55" i="21"/>
  <c r="P55" i="21" s="1"/>
  <c r="O54" i="21"/>
  <c r="Q54" i="21" s="1"/>
  <c r="N54" i="21"/>
  <c r="P54" i="21" s="1"/>
  <c r="O53" i="21"/>
  <c r="Q53" i="21" s="1"/>
  <c r="N53" i="21"/>
  <c r="P53" i="21" s="1"/>
  <c r="O46" i="21"/>
  <c r="Q46" i="21" s="1"/>
  <c r="N46" i="21"/>
  <c r="P46" i="21" s="1"/>
  <c r="O45" i="21"/>
  <c r="Q45" i="21" s="1"/>
  <c r="N45" i="21"/>
  <c r="P45" i="21" s="1"/>
  <c r="O44" i="21"/>
  <c r="Q44" i="21" s="1"/>
  <c r="N44" i="21"/>
  <c r="P44" i="21" s="1"/>
  <c r="O43" i="21"/>
  <c r="Q43" i="21" s="1"/>
  <c r="N43" i="21"/>
  <c r="P43" i="21" s="1"/>
  <c r="O42" i="21"/>
  <c r="Q42" i="21" s="1"/>
  <c r="N42" i="21"/>
  <c r="P42" i="21" s="1"/>
  <c r="O41" i="21"/>
  <c r="Q41" i="21" s="1"/>
  <c r="N41" i="21"/>
  <c r="P41" i="21" s="1"/>
  <c r="O40" i="21"/>
  <c r="Q40" i="21" s="1"/>
  <c r="N40" i="21"/>
  <c r="P40" i="21" s="1"/>
  <c r="O34" i="21"/>
  <c r="Q34" i="21" s="1"/>
  <c r="N34" i="21"/>
  <c r="P34" i="21" s="1"/>
  <c r="O33" i="21"/>
  <c r="Q33" i="21" s="1"/>
  <c r="N33" i="21"/>
  <c r="P33" i="21" s="1"/>
  <c r="O32" i="21"/>
  <c r="Q32" i="21" s="1"/>
  <c r="N32" i="21"/>
  <c r="P32" i="21" s="1"/>
  <c r="O31" i="21"/>
  <c r="Q31" i="21" s="1"/>
  <c r="N31" i="21"/>
  <c r="P31" i="21" s="1"/>
  <c r="O30" i="21"/>
  <c r="Q30" i="21" s="1"/>
  <c r="N30" i="21"/>
  <c r="P30" i="21" s="1"/>
  <c r="O29" i="21"/>
  <c r="Q29" i="21" s="1"/>
  <c r="N29" i="21"/>
  <c r="P29" i="21" s="1"/>
  <c r="O28" i="21"/>
  <c r="Q28" i="21" s="1"/>
  <c r="N28" i="21"/>
  <c r="P28" i="21" s="1"/>
  <c r="O27" i="21"/>
  <c r="Q27" i="21" s="1"/>
  <c r="N27" i="21"/>
  <c r="P27" i="21" s="1"/>
  <c r="O26" i="21"/>
  <c r="Q26" i="21" s="1"/>
  <c r="N26" i="21"/>
  <c r="P26" i="21" s="1"/>
  <c r="O25" i="21"/>
  <c r="Q25" i="21" s="1"/>
  <c r="N25" i="21"/>
  <c r="P25" i="21" s="1"/>
  <c r="D19" i="21"/>
  <c r="D17" i="21"/>
  <c r="C16" i="21"/>
  <c r="G13" i="21"/>
  <c r="G14" i="21" s="1"/>
  <c r="G15" i="21" s="1"/>
  <c r="O157" i="20"/>
  <c r="K150" i="20"/>
  <c r="K149" i="20"/>
  <c r="K148" i="20"/>
  <c r="K147" i="20"/>
  <c r="K146" i="20"/>
  <c r="K144" i="20"/>
  <c r="K143" i="20"/>
  <c r="K142" i="20"/>
  <c r="K141" i="20"/>
  <c r="K139" i="20"/>
  <c r="K138" i="20"/>
  <c r="K137" i="20"/>
  <c r="K136" i="20"/>
  <c r="K135" i="20"/>
  <c r="K134" i="20"/>
  <c r="K132" i="20"/>
  <c r="K131" i="20"/>
  <c r="K129" i="20"/>
  <c r="K128" i="20"/>
  <c r="K127" i="20"/>
  <c r="K126" i="20"/>
  <c r="K124" i="20"/>
  <c r="K123" i="20"/>
  <c r="K122" i="20"/>
  <c r="K121" i="20"/>
  <c r="K120" i="20"/>
  <c r="K118" i="20"/>
  <c r="K117" i="20"/>
  <c r="K116" i="20"/>
  <c r="K115" i="20"/>
  <c r="K114" i="20"/>
  <c r="K113" i="20"/>
  <c r="K112" i="20"/>
  <c r="K111" i="20"/>
  <c r="H13" i="20" s="1"/>
  <c r="H14" i="20" s="1"/>
  <c r="K110" i="20"/>
  <c r="I105" i="20"/>
  <c r="J104" i="20"/>
  <c r="J103" i="20"/>
  <c r="G13" i="20" s="1"/>
  <c r="G14" i="20" s="1"/>
  <c r="G15" i="20" s="1"/>
  <c r="J102" i="20"/>
  <c r="J101" i="20"/>
  <c r="J105" i="20" s="1"/>
  <c r="J96" i="20"/>
  <c r="J95" i="20"/>
  <c r="J94" i="20"/>
  <c r="J93" i="20"/>
  <c r="I93" i="20" s="1"/>
  <c r="J92" i="20"/>
  <c r="J97" i="20" s="1"/>
  <c r="F13" i="20" s="1"/>
  <c r="F14" i="20" s="1"/>
  <c r="F15" i="20" s="1"/>
  <c r="I87" i="20"/>
  <c r="J86" i="20"/>
  <c r="J85" i="20"/>
  <c r="J84" i="20"/>
  <c r="J83" i="20"/>
  <c r="J87" i="20" s="1"/>
  <c r="E13" i="20" s="1"/>
  <c r="E14" i="20" s="1"/>
  <c r="E15" i="20" s="1"/>
  <c r="H70" i="20"/>
  <c r="J69" i="20"/>
  <c r="J68" i="20"/>
  <c r="J67" i="20"/>
  <c r="J70" i="20" s="1"/>
  <c r="J66" i="20"/>
  <c r="O59" i="20"/>
  <c r="Q59" i="20" s="1"/>
  <c r="N59" i="20"/>
  <c r="P59" i="20" s="1"/>
  <c r="O58" i="20"/>
  <c r="Q58" i="20" s="1"/>
  <c r="N58" i="20"/>
  <c r="P58" i="20" s="1"/>
  <c r="O57" i="20"/>
  <c r="Q57" i="20" s="1"/>
  <c r="N57" i="20"/>
  <c r="P57" i="20" s="1"/>
  <c r="O56" i="20"/>
  <c r="Q56" i="20" s="1"/>
  <c r="N56" i="20"/>
  <c r="P56" i="20" s="1"/>
  <c r="O55" i="20"/>
  <c r="Q55" i="20" s="1"/>
  <c r="N55" i="20"/>
  <c r="P55" i="20" s="1"/>
  <c r="O54" i="20"/>
  <c r="Q54" i="20" s="1"/>
  <c r="N54" i="20"/>
  <c r="P54" i="20" s="1"/>
  <c r="O53" i="20"/>
  <c r="Q53" i="20" s="1"/>
  <c r="N53" i="20"/>
  <c r="P53" i="20" s="1"/>
  <c r="O46" i="20"/>
  <c r="Q46" i="20" s="1"/>
  <c r="N46" i="20"/>
  <c r="P46" i="20" s="1"/>
  <c r="O45" i="20"/>
  <c r="Q45" i="20" s="1"/>
  <c r="N45" i="20"/>
  <c r="P45" i="20" s="1"/>
  <c r="O44" i="20"/>
  <c r="Q44" i="20" s="1"/>
  <c r="N44" i="20"/>
  <c r="P44" i="20" s="1"/>
  <c r="O43" i="20"/>
  <c r="Q43" i="20" s="1"/>
  <c r="N43" i="20"/>
  <c r="P43" i="20" s="1"/>
  <c r="O42" i="20"/>
  <c r="Q42" i="20" s="1"/>
  <c r="N42" i="20"/>
  <c r="P42" i="20" s="1"/>
  <c r="O41" i="20"/>
  <c r="Q41" i="20" s="1"/>
  <c r="N41" i="20"/>
  <c r="P41" i="20" s="1"/>
  <c r="O40" i="20"/>
  <c r="Q40" i="20" s="1"/>
  <c r="N40" i="20"/>
  <c r="P40" i="20" s="1"/>
  <c r="O34" i="20"/>
  <c r="Q34" i="20" s="1"/>
  <c r="N34" i="20"/>
  <c r="P34" i="20" s="1"/>
  <c r="O33" i="20"/>
  <c r="Q33" i="20" s="1"/>
  <c r="N33" i="20"/>
  <c r="P33" i="20" s="1"/>
  <c r="O32" i="20"/>
  <c r="Q32" i="20" s="1"/>
  <c r="N32" i="20"/>
  <c r="P32" i="20" s="1"/>
  <c r="O31" i="20"/>
  <c r="Q31" i="20" s="1"/>
  <c r="N31" i="20"/>
  <c r="P31" i="20" s="1"/>
  <c r="O30" i="20"/>
  <c r="Q30" i="20" s="1"/>
  <c r="N30" i="20"/>
  <c r="P30" i="20" s="1"/>
  <c r="O29" i="20"/>
  <c r="Q29" i="20" s="1"/>
  <c r="N29" i="20"/>
  <c r="P29" i="20" s="1"/>
  <c r="O28" i="20"/>
  <c r="Q28" i="20" s="1"/>
  <c r="N28" i="20"/>
  <c r="P28" i="20" s="1"/>
  <c r="O27" i="20"/>
  <c r="Q27" i="20" s="1"/>
  <c r="N27" i="20"/>
  <c r="P27" i="20" s="1"/>
  <c r="O26" i="20"/>
  <c r="Q26" i="20" s="1"/>
  <c r="N26" i="20"/>
  <c r="P26" i="20" s="1"/>
  <c r="O25" i="20"/>
  <c r="Q25" i="20" s="1"/>
  <c r="N25" i="20"/>
  <c r="P25" i="20" s="1"/>
  <c r="D17" i="20"/>
  <c r="D19" i="20" s="1"/>
  <c r="C16" i="20"/>
  <c r="O157" i="19"/>
  <c r="K150" i="19"/>
  <c r="K149" i="19"/>
  <c r="K148" i="19"/>
  <c r="K147" i="19"/>
  <c r="K146" i="19"/>
  <c r="K144" i="19"/>
  <c r="K143" i="19"/>
  <c r="K142" i="19"/>
  <c r="K141" i="19"/>
  <c r="K139" i="19"/>
  <c r="K138" i="19"/>
  <c r="K137" i="19"/>
  <c r="K136" i="19"/>
  <c r="K135" i="19"/>
  <c r="K134" i="19"/>
  <c r="K132" i="19"/>
  <c r="K131" i="19"/>
  <c r="K129" i="19"/>
  <c r="K128" i="19"/>
  <c r="K127" i="19"/>
  <c r="K126" i="19"/>
  <c r="K124" i="19"/>
  <c r="K123" i="19"/>
  <c r="K122" i="19"/>
  <c r="K121" i="19"/>
  <c r="K120" i="19"/>
  <c r="K118" i="19"/>
  <c r="K117" i="19"/>
  <c r="K116" i="19"/>
  <c r="K115" i="19"/>
  <c r="K114" i="19"/>
  <c r="H13" i="19" s="1"/>
  <c r="H14" i="19" s="1"/>
  <c r="K113" i="19"/>
  <c r="K112" i="19"/>
  <c r="K111" i="19"/>
  <c r="K110" i="19"/>
  <c r="I105" i="19"/>
  <c r="J104" i="19"/>
  <c r="J103" i="19"/>
  <c r="G13" i="19" s="1"/>
  <c r="G14" i="19" s="1"/>
  <c r="G15" i="19" s="1"/>
  <c r="J102" i="19"/>
  <c r="J101" i="19"/>
  <c r="J105" i="19" s="1"/>
  <c r="J96" i="19"/>
  <c r="J95" i="19"/>
  <c r="J94" i="19"/>
  <c r="J93" i="19"/>
  <c r="I93" i="19" s="1"/>
  <c r="J92" i="19"/>
  <c r="I92" i="19"/>
  <c r="I97" i="19" s="1"/>
  <c r="I87" i="19"/>
  <c r="J86" i="19"/>
  <c r="J85" i="19"/>
  <c r="J84" i="19"/>
  <c r="J83" i="19"/>
  <c r="J87" i="19" s="1"/>
  <c r="E13" i="19" s="1"/>
  <c r="E14" i="19" s="1"/>
  <c r="E15" i="19" s="1"/>
  <c r="H70" i="19"/>
  <c r="J69" i="19"/>
  <c r="J68" i="19"/>
  <c r="J67" i="19"/>
  <c r="J66" i="19"/>
  <c r="J70" i="19" s="1"/>
  <c r="O59" i="19"/>
  <c r="Q59" i="19" s="1"/>
  <c r="N59" i="19"/>
  <c r="P59" i="19" s="1"/>
  <c r="O58" i="19"/>
  <c r="Q58" i="19" s="1"/>
  <c r="N58" i="19"/>
  <c r="P58" i="19" s="1"/>
  <c r="O57" i="19"/>
  <c r="Q57" i="19" s="1"/>
  <c r="N57" i="19"/>
  <c r="P57" i="19" s="1"/>
  <c r="O56" i="19"/>
  <c r="Q56" i="19" s="1"/>
  <c r="N56" i="19"/>
  <c r="P56" i="19" s="1"/>
  <c r="O55" i="19"/>
  <c r="Q55" i="19" s="1"/>
  <c r="N55" i="19"/>
  <c r="P55" i="19" s="1"/>
  <c r="O54" i="19"/>
  <c r="Q54" i="19" s="1"/>
  <c r="N54" i="19"/>
  <c r="P54" i="19" s="1"/>
  <c r="O53" i="19"/>
  <c r="Q53" i="19" s="1"/>
  <c r="N53" i="19"/>
  <c r="P53" i="19" s="1"/>
  <c r="O46" i="19"/>
  <c r="Q46" i="19" s="1"/>
  <c r="N46" i="19"/>
  <c r="P46" i="19" s="1"/>
  <c r="O45" i="19"/>
  <c r="Q45" i="19" s="1"/>
  <c r="N45" i="19"/>
  <c r="P45" i="19" s="1"/>
  <c r="O44" i="19"/>
  <c r="Q44" i="19" s="1"/>
  <c r="N44" i="19"/>
  <c r="P44" i="19" s="1"/>
  <c r="O43" i="19"/>
  <c r="Q43" i="19" s="1"/>
  <c r="N43" i="19"/>
  <c r="P43" i="19" s="1"/>
  <c r="O42" i="19"/>
  <c r="Q42" i="19" s="1"/>
  <c r="N42" i="19"/>
  <c r="P42" i="19" s="1"/>
  <c r="O41" i="19"/>
  <c r="Q41" i="19" s="1"/>
  <c r="N41" i="19"/>
  <c r="P41" i="19" s="1"/>
  <c r="O40" i="19"/>
  <c r="Q40" i="19" s="1"/>
  <c r="N40" i="19"/>
  <c r="P40" i="19" s="1"/>
  <c r="O34" i="19"/>
  <c r="Q34" i="19" s="1"/>
  <c r="N34" i="19"/>
  <c r="P34" i="19" s="1"/>
  <c r="O33" i="19"/>
  <c r="Q33" i="19" s="1"/>
  <c r="N33" i="19"/>
  <c r="P33" i="19" s="1"/>
  <c r="O32" i="19"/>
  <c r="Q32" i="19" s="1"/>
  <c r="N32" i="19"/>
  <c r="P32" i="19" s="1"/>
  <c r="O31" i="19"/>
  <c r="Q31" i="19" s="1"/>
  <c r="N31" i="19"/>
  <c r="P31" i="19" s="1"/>
  <c r="O30" i="19"/>
  <c r="Q30" i="19" s="1"/>
  <c r="N30" i="19"/>
  <c r="P30" i="19" s="1"/>
  <c r="O29" i="19"/>
  <c r="Q29" i="19" s="1"/>
  <c r="N29" i="19"/>
  <c r="P29" i="19" s="1"/>
  <c r="O28" i="19"/>
  <c r="Q28" i="19" s="1"/>
  <c r="N28" i="19"/>
  <c r="P28" i="19" s="1"/>
  <c r="O27" i="19"/>
  <c r="Q27" i="19" s="1"/>
  <c r="N27" i="19"/>
  <c r="P27" i="19" s="1"/>
  <c r="O26" i="19"/>
  <c r="Q26" i="19" s="1"/>
  <c r="N26" i="19"/>
  <c r="P26" i="19" s="1"/>
  <c r="O25" i="19"/>
  <c r="Q25" i="19" s="1"/>
  <c r="N25" i="19"/>
  <c r="P25" i="19" s="1"/>
  <c r="D17" i="19"/>
  <c r="D19" i="19" s="1"/>
  <c r="C16" i="19"/>
  <c r="O157" i="18"/>
  <c r="K150" i="18"/>
  <c r="K149" i="18"/>
  <c r="K148" i="18"/>
  <c r="K147" i="18"/>
  <c r="K146" i="18"/>
  <c r="K144" i="18"/>
  <c r="K143" i="18"/>
  <c r="K142" i="18"/>
  <c r="K141" i="18"/>
  <c r="K139" i="18"/>
  <c r="K138" i="18"/>
  <c r="K137" i="18"/>
  <c r="K136" i="18"/>
  <c r="K135" i="18"/>
  <c r="K134" i="18"/>
  <c r="K132" i="18"/>
  <c r="K131" i="18"/>
  <c r="K129" i="18"/>
  <c r="K128" i="18"/>
  <c r="K127" i="18"/>
  <c r="K126" i="18"/>
  <c r="K124" i="18"/>
  <c r="K123" i="18"/>
  <c r="K122" i="18"/>
  <c r="K121" i="18"/>
  <c r="K120" i="18"/>
  <c r="K118" i="18"/>
  <c r="K117" i="18"/>
  <c r="K116" i="18"/>
  <c r="K115" i="18"/>
  <c r="K114" i="18"/>
  <c r="H13" i="18" s="1"/>
  <c r="H14" i="18" s="1"/>
  <c r="K113" i="18"/>
  <c r="K112" i="18"/>
  <c r="K111" i="18"/>
  <c r="K110" i="18"/>
  <c r="I105" i="18"/>
  <c r="J104" i="18"/>
  <c r="J103" i="18"/>
  <c r="G13" i="18" s="1"/>
  <c r="G14" i="18" s="1"/>
  <c r="G15" i="18" s="1"/>
  <c r="J102" i="18"/>
  <c r="J101" i="18"/>
  <c r="J105" i="18" s="1"/>
  <c r="I97" i="18"/>
  <c r="J96" i="18"/>
  <c r="J95" i="18"/>
  <c r="J94" i="18"/>
  <c r="J93" i="18"/>
  <c r="I93" i="18" s="1"/>
  <c r="J92" i="18"/>
  <c r="I92" i="18"/>
  <c r="I87" i="18"/>
  <c r="J86" i="18"/>
  <c r="J85" i="18"/>
  <c r="J84" i="18"/>
  <c r="J87" i="18" s="1"/>
  <c r="E13" i="18" s="1"/>
  <c r="E14" i="18" s="1"/>
  <c r="E15" i="18" s="1"/>
  <c r="J83" i="18"/>
  <c r="H70" i="18"/>
  <c r="J69" i="18"/>
  <c r="J68" i="18"/>
  <c r="J67" i="18"/>
  <c r="J66" i="18"/>
  <c r="J70" i="18" s="1"/>
  <c r="O59" i="18"/>
  <c r="Q59" i="18" s="1"/>
  <c r="N59" i="18"/>
  <c r="P59" i="18" s="1"/>
  <c r="O58" i="18"/>
  <c r="Q58" i="18" s="1"/>
  <c r="N58" i="18"/>
  <c r="P58" i="18" s="1"/>
  <c r="O57" i="18"/>
  <c r="Q57" i="18" s="1"/>
  <c r="N57" i="18"/>
  <c r="P57" i="18" s="1"/>
  <c r="O56" i="18"/>
  <c r="Q56" i="18" s="1"/>
  <c r="N56" i="18"/>
  <c r="P56" i="18" s="1"/>
  <c r="O55" i="18"/>
  <c r="Q55" i="18" s="1"/>
  <c r="N55" i="18"/>
  <c r="P55" i="18" s="1"/>
  <c r="O54" i="18"/>
  <c r="Q54" i="18" s="1"/>
  <c r="N54" i="18"/>
  <c r="P54" i="18" s="1"/>
  <c r="O53" i="18"/>
  <c r="Q53" i="18" s="1"/>
  <c r="N53" i="18"/>
  <c r="P53" i="18" s="1"/>
  <c r="O46" i="18"/>
  <c r="Q46" i="18" s="1"/>
  <c r="N46" i="18"/>
  <c r="P46" i="18" s="1"/>
  <c r="O45" i="18"/>
  <c r="Q45" i="18" s="1"/>
  <c r="N45" i="18"/>
  <c r="P45" i="18" s="1"/>
  <c r="O44" i="18"/>
  <c r="Q44" i="18" s="1"/>
  <c r="N44" i="18"/>
  <c r="P44" i="18" s="1"/>
  <c r="O43" i="18"/>
  <c r="Q43" i="18" s="1"/>
  <c r="N43" i="18"/>
  <c r="P43" i="18" s="1"/>
  <c r="O42" i="18"/>
  <c r="Q42" i="18" s="1"/>
  <c r="N42" i="18"/>
  <c r="P42" i="18" s="1"/>
  <c r="O41" i="18"/>
  <c r="Q41" i="18" s="1"/>
  <c r="N41" i="18"/>
  <c r="P41" i="18" s="1"/>
  <c r="O40" i="18"/>
  <c r="Q40" i="18" s="1"/>
  <c r="N40" i="18"/>
  <c r="P40" i="18" s="1"/>
  <c r="O34" i="18"/>
  <c r="Q34" i="18" s="1"/>
  <c r="N34" i="18"/>
  <c r="P34" i="18" s="1"/>
  <c r="O33" i="18"/>
  <c r="Q33" i="18" s="1"/>
  <c r="N33" i="18"/>
  <c r="P33" i="18" s="1"/>
  <c r="O32" i="18"/>
  <c r="Q32" i="18" s="1"/>
  <c r="N32" i="18"/>
  <c r="P32" i="18" s="1"/>
  <c r="O31" i="18"/>
  <c r="Q31" i="18" s="1"/>
  <c r="N31" i="18"/>
  <c r="P31" i="18" s="1"/>
  <c r="O30" i="18"/>
  <c r="Q30" i="18" s="1"/>
  <c r="N30" i="18"/>
  <c r="P30" i="18" s="1"/>
  <c r="O29" i="18"/>
  <c r="Q29" i="18" s="1"/>
  <c r="N29" i="18"/>
  <c r="P29" i="18" s="1"/>
  <c r="O28" i="18"/>
  <c r="Q28" i="18" s="1"/>
  <c r="N28" i="18"/>
  <c r="P28" i="18" s="1"/>
  <c r="O27" i="18"/>
  <c r="Q27" i="18" s="1"/>
  <c r="N27" i="18"/>
  <c r="P27" i="18" s="1"/>
  <c r="O26" i="18"/>
  <c r="Q26" i="18" s="1"/>
  <c r="N26" i="18"/>
  <c r="P26" i="18" s="1"/>
  <c r="O25" i="18"/>
  <c r="Q25" i="18" s="1"/>
  <c r="N25" i="18"/>
  <c r="P25" i="18" s="1"/>
  <c r="D17" i="18"/>
  <c r="D19" i="18" s="1"/>
  <c r="C16" i="18"/>
  <c r="O157" i="17"/>
  <c r="K150" i="17"/>
  <c r="K149" i="17"/>
  <c r="K148" i="17"/>
  <c r="K147" i="17"/>
  <c r="K146" i="17"/>
  <c r="K144" i="17"/>
  <c r="K143" i="17"/>
  <c r="K142" i="17"/>
  <c r="K141" i="17"/>
  <c r="K139" i="17"/>
  <c r="K138" i="17"/>
  <c r="K137" i="17"/>
  <c r="K136" i="17"/>
  <c r="K135" i="17"/>
  <c r="K134" i="17"/>
  <c r="K132" i="17"/>
  <c r="K131" i="17"/>
  <c r="K129" i="17"/>
  <c r="K128" i="17"/>
  <c r="K127" i="17"/>
  <c r="K126" i="17"/>
  <c r="K124" i="17"/>
  <c r="K123" i="17"/>
  <c r="K122" i="17"/>
  <c r="K121" i="17"/>
  <c r="K120" i="17"/>
  <c r="K118" i="17"/>
  <c r="K117" i="17"/>
  <c r="K116" i="17"/>
  <c r="H13" i="17" s="1"/>
  <c r="H14" i="17" s="1"/>
  <c r="K115" i="17"/>
  <c r="K114" i="17"/>
  <c r="K113" i="17"/>
  <c r="K112" i="17"/>
  <c r="K111" i="17"/>
  <c r="K110" i="17"/>
  <c r="J105" i="17"/>
  <c r="I105" i="17"/>
  <c r="J104" i="17"/>
  <c r="J103" i="17"/>
  <c r="J102" i="17"/>
  <c r="J101" i="17"/>
  <c r="J96" i="17"/>
  <c r="J95" i="17"/>
  <c r="J94" i="17"/>
  <c r="J93" i="17"/>
  <c r="I93" i="17" s="1"/>
  <c r="J92" i="17"/>
  <c r="J97" i="17" s="1"/>
  <c r="F13" i="17" s="1"/>
  <c r="F14" i="17" s="1"/>
  <c r="F15" i="17" s="1"/>
  <c r="I92" i="17"/>
  <c r="I97" i="17" s="1"/>
  <c r="I87" i="17"/>
  <c r="J86" i="17"/>
  <c r="J85" i="17"/>
  <c r="J84" i="17"/>
  <c r="J83" i="17"/>
  <c r="J87" i="17" s="1"/>
  <c r="E13" i="17" s="1"/>
  <c r="E14" i="17" s="1"/>
  <c r="E15" i="17" s="1"/>
  <c r="H70" i="17"/>
  <c r="J69" i="17"/>
  <c r="J68" i="17"/>
  <c r="J67" i="17"/>
  <c r="J66" i="17"/>
  <c r="J70" i="17" s="1"/>
  <c r="O59" i="17"/>
  <c r="Q59" i="17" s="1"/>
  <c r="N59" i="17"/>
  <c r="P59" i="17" s="1"/>
  <c r="O58" i="17"/>
  <c r="Q58" i="17" s="1"/>
  <c r="N58" i="17"/>
  <c r="P58" i="17" s="1"/>
  <c r="O57" i="17"/>
  <c r="Q57" i="17" s="1"/>
  <c r="N57" i="17"/>
  <c r="P57" i="17" s="1"/>
  <c r="O56" i="17"/>
  <c r="Q56" i="17" s="1"/>
  <c r="N56" i="17"/>
  <c r="P56" i="17" s="1"/>
  <c r="O55" i="17"/>
  <c r="Q55" i="17" s="1"/>
  <c r="N55" i="17"/>
  <c r="P55" i="17" s="1"/>
  <c r="O54" i="17"/>
  <c r="Q54" i="17" s="1"/>
  <c r="N54" i="17"/>
  <c r="P54" i="17" s="1"/>
  <c r="O53" i="17"/>
  <c r="Q53" i="17" s="1"/>
  <c r="N53" i="17"/>
  <c r="P53" i="17" s="1"/>
  <c r="O46" i="17"/>
  <c r="Q46" i="17" s="1"/>
  <c r="N46" i="17"/>
  <c r="P46" i="17" s="1"/>
  <c r="O45" i="17"/>
  <c r="Q45" i="17" s="1"/>
  <c r="N45" i="17"/>
  <c r="P45" i="17" s="1"/>
  <c r="O44" i="17"/>
  <c r="Q44" i="17" s="1"/>
  <c r="N44" i="17"/>
  <c r="P44" i="17" s="1"/>
  <c r="O43" i="17"/>
  <c r="Q43" i="17" s="1"/>
  <c r="N43" i="17"/>
  <c r="P43" i="17" s="1"/>
  <c r="O42" i="17"/>
  <c r="Q42" i="17" s="1"/>
  <c r="N42" i="17"/>
  <c r="P42" i="17" s="1"/>
  <c r="O41" i="17"/>
  <c r="Q41" i="17" s="1"/>
  <c r="N41" i="17"/>
  <c r="P41" i="17" s="1"/>
  <c r="O40" i="17"/>
  <c r="Q40" i="17" s="1"/>
  <c r="N40" i="17"/>
  <c r="P40" i="17" s="1"/>
  <c r="O34" i="17"/>
  <c r="Q34" i="17" s="1"/>
  <c r="N34" i="17"/>
  <c r="P34" i="17" s="1"/>
  <c r="O33" i="17"/>
  <c r="Q33" i="17" s="1"/>
  <c r="N33" i="17"/>
  <c r="P33" i="17" s="1"/>
  <c r="O32" i="17"/>
  <c r="Q32" i="17" s="1"/>
  <c r="N32" i="17"/>
  <c r="P32" i="17" s="1"/>
  <c r="O31" i="17"/>
  <c r="Q31" i="17" s="1"/>
  <c r="N31" i="17"/>
  <c r="P31" i="17" s="1"/>
  <c r="O30" i="17"/>
  <c r="Q30" i="17" s="1"/>
  <c r="N30" i="17"/>
  <c r="P30" i="17" s="1"/>
  <c r="O29" i="17"/>
  <c r="Q29" i="17" s="1"/>
  <c r="N29" i="17"/>
  <c r="P29" i="17" s="1"/>
  <c r="O28" i="17"/>
  <c r="Q28" i="17" s="1"/>
  <c r="N28" i="17"/>
  <c r="P28" i="17" s="1"/>
  <c r="O27" i="17"/>
  <c r="Q27" i="17" s="1"/>
  <c r="N27" i="17"/>
  <c r="P27" i="17" s="1"/>
  <c r="O26" i="17"/>
  <c r="Q26" i="17" s="1"/>
  <c r="N26" i="17"/>
  <c r="P26" i="17" s="1"/>
  <c r="O25" i="17"/>
  <c r="Q25" i="17" s="1"/>
  <c r="N25" i="17"/>
  <c r="P25" i="17" s="1"/>
  <c r="D19" i="17"/>
  <c r="D17" i="17"/>
  <c r="C16" i="17"/>
  <c r="G13" i="17"/>
  <c r="G14" i="17" s="1"/>
  <c r="G15" i="17" s="1"/>
  <c r="O157" i="16"/>
  <c r="K150" i="16"/>
  <c r="K149" i="16"/>
  <c r="K148" i="16"/>
  <c r="K147" i="16"/>
  <c r="K146" i="16"/>
  <c r="K144" i="16"/>
  <c r="K143" i="16"/>
  <c r="K142" i="16"/>
  <c r="K141" i="16"/>
  <c r="K139" i="16"/>
  <c r="K138" i="16"/>
  <c r="K137" i="16"/>
  <c r="K136" i="16"/>
  <c r="K135" i="16"/>
  <c r="K134" i="16"/>
  <c r="K132" i="16"/>
  <c r="K131" i="16"/>
  <c r="K129" i="16"/>
  <c r="K128" i="16"/>
  <c r="K127" i="16"/>
  <c r="K126" i="16"/>
  <c r="K124" i="16"/>
  <c r="K123" i="16"/>
  <c r="K122" i="16"/>
  <c r="K121" i="16"/>
  <c r="K120" i="16"/>
  <c r="K118" i="16"/>
  <c r="K117" i="16"/>
  <c r="K116" i="16"/>
  <c r="K115" i="16"/>
  <c r="K114" i="16"/>
  <c r="H13" i="16" s="1"/>
  <c r="H14" i="16" s="1"/>
  <c r="K113" i="16"/>
  <c r="K112" i="16"/>
  <c r="K111" i="16"/>
  <c r="K110" i="16"/>
  <c r="I105" i="16"/>
  <c r="J104" i="16"/>
  <c r="J103" i="16"/>
  <c r="J102" i="16"/>
  <c r="J105" i="16" s="1"/>
  <c r="J101" i="16"/>
  <c r="J96" i="16"/>
  <c r="J95" i="16"/>
  <c r="J94" i="16"/>
  <c r="J93" i="16"/>
  <c r="I93" i="16" s="1"/>
  <c r="J92" i="16"/>
  <c r="I92" i="16"/>
  <c r="I97" i="16" s="1"/>
  <c r="I87" i="16"/>
  <c r="J86" i="16"/>
  <c r="J85" i="16"/>
  <c r="J84" i="16"/>
  <c r="J83" i="16"/>
  <c r="J87" i="16" s="1"/>
  <c r="E13" i="16" s="1"/>
  <c r="E14" i="16" s="1"/>
  <c r="E15" i="16" s="1"/>
  <c r="H70" i="16"/>
  <c r="J69" i="16"/>
  <c r="J68" i="16"/>
  <c r="J67" i="16"/>
  <c r="J66" i="16"/>
  <c r="J70" i="16" s="1"/>
  <c r="O59" i="16"/>
  <c r="Q59" i="16" s="1"/>
  <c r="N59" i="16"/>
  <c r="P59" i="16" s="1"/>
  <c r="O58" i="16"/>
  <c r="Q58" i="16" s="1"/>
  <c r="N58" i="16"/>
  <c r="P58" i="16" s="1"/>
  <c r="O57" i="16"/>
  <c r="Q57" i="16" s="1"/>
  <c r="N57" i="16"/>
  <c r="P57" i="16" s="1"/>
  <c r="O56" i="16"/>
  <c r="Q56" i="16" s="1"/>
  <c r="N56" i="16"/>
  <c r="P56" i="16" s="1"/>
  <c r="O55" i="16"/>
  <c r="Q55" i="16" s="1"/>
  <c r="N55" i="16"/>
  <c r="P55" i="16" s="1"/>
  <c r="O54" i="16"/>
  <c r="Q54" i="16" s="1"/>
  <c r="N54" i="16"/>
  <c r="P54" i="16" s="1"/>
  <c r="O53" i="16"/>
  <c r="Q53" i="16" s="1"/>
  <c r="N53" i="16"/>
  <c r="P53" i="16" s="1"/>
  <c r="O46" i="16"/>
  <c r="Q46" i="16" s="1"/>
  <c r="N46" i="16"/>
  <c r="P46" i="16" s="1"/>
  <c r="O45" i="16"/>
  <c r="Q45" i="16" s="1"/>
  <c r="N45" i="16"/>
  <c r="P45" i="16" s="1"/>
  <c r="O44" i="16"/>
  <c r="Q44" i="16" s="1"/>
  <c r="N44" i="16"/>
  <c r="P44" i="16" s="1"/>
  <c r="O43" i="16"/>
  <c r="Q43" i="16" s="1"/>
  <c r="N43" i="16"/>
  <c r="P43" i="16" s="1"/>
  <c r="O42" i="16"/>
  <c r="Q42" i="16" s="1"/>
  <c r="N42" i="16"/>
  <c r="P42" i="16" s="1"/>
  <c r="O41" i="16"/>
  <c r="Q41" i="16" s="1"/>
  <c r="N41" i="16"/>
  <c r="P41" i="16" s="1"/>
  <c r="O40" i="16"/>
  <c r="Q40" i="16" s="1"/>
  <c r="N40" i="16"/>
  <c r="P40" i="16" s="1"/>
  <c r="O34" i="16"/>
  <c r="Q34" i="16" s="1"/>
  <c r="N34" i="16"/>
  <c r="P34" i="16" s="1"/>
  <c r="O33" i="16"/>
  <c r="Q33" i="16" s="1"/>
  <c r="N33" i="16"/>
  <c r="P33" i="16" s="1"/>
  <c r="O32" i="16"/>
  <c r="Q32" i="16" s="1"/>
  <c r="N32" i="16"/>
  <c r="P32" i="16" s="1"/>
  <c r="O31" i="16"/>
  <c r="Q31" i="16" s="1"/>
  <c r="N31" i="16"/>
  <c r="P31" i="16" s="1"/>
  <c r="O30" i="16"/>
  <c r="Q30" i="16" s="1"/>
  <c r="N30" i="16"/>
  <c r="P30" i="16" s="1"/>
  <c r="O29" i="16"/>
  <c r="Q29" i="16" s="1"/>
  <c r="N29" i="16"/>
  <c r="P29" i="16" s="1"/>
  <c r="O28" i="16"/>
  <c r="Q28" i="16" s="1"/>
  <c r="N28" i="16"/>
  <c r="P28" i="16" s="1"/>
  <c r="O27" i="16"/>
  <c r="Q27" i="16" s="1"/>
  <c r="N27" i="16"/>
  <c r="P27" i="16" s="1"/>
  <c r="O26" i="16"/>
  <c r="Q26" i="16" s="1"/>
  <c r="N26" i="16"/>
  <c r="P26" i="16" s="1"/>
  <c r="O25" i="16"/>
  <c r="Q25" i="16" s="1"/>
  <c r="N25" i="16"/>
  <c r="P25" i="16" s="1"/>
  <c r="D19" i="16"/>
  <c r="D17" i="16"/>
  <c r="C16" i="16"/>
  <c r="G13" i="16"/>
  <c r="G14" i="16" s="1"/>
  <c r="G15" i="16" s="1"/>
  <c r="O157" i="15"/>
  <c r="K150" i="15"/>
  <c r="K149" i="15"/>
  <c r="K148" i="15"/>
  <c r="K147" i="15"/>
  <c r="K146" i="15"/>
  <c r="K144" i="15"/>
  <c r="K143" i="15"/>
  <c r="K142" i="15"/>
  <c r="K141" i="15"/>
  <c r="K139" i="15"/>
  <c r="K138" i="15"/>
  <c r="K137" i="15"/>
  <c r="K136" i="15"/>
  <c r="K135" i="15"/>
  <c r="K134" i="15"/>
  <c r="K132" i="15"/>
  <c r="K131" i="15"/>
  <c r="K129" i="15"/>
  <c r="K128" i="15"/>
  <c r="K127" i="15"/>
  <c r="K126" i="15"/>
  <c r="K124" i="15"/>
  <c r="K123" i="15"/>
  <c r="K122" i="15"/>
  <c r="K121" i="15"/>
  <c r="K120" i="15"/>
  <c r="K118" i="15"/>
  <c r="K117" i="15"/>
  <c r="K116" i="15"/>
  <c r="K115" i="15"/>
  <c r="K114" i="15"/>
  <c r="H13" i="15" s="1"/>
  <c r="H14" i="15" s="1"/>
  <c r="K113" i="15"/>
  <c r="K112" i="15"/>
  <c r="K111" i="15"/>
  <c r="K110" i="15"/>
  <c r="I105" i="15"/>
  <c r="J104" i="15"/>
  <c r="J103" i="15"/>
  <c r="G13" i="15" s="1"/>
  <c r="G14" i="15" s="1"/>
  <c r="G15" i="15" s="1"/>
  <c r="J102" i="15"/>
  <c r="J101" i="15"/>
  <c r="J96" i="15"/>
  <c r="J95" i="15"/>
  <c r="J94" i="15"/>
  <c r="J93" i="15"/>
  <c r="I93" i="15" s="1"/>
  <c r="J92" i="15"/>
  <c r="J97" i="15" s="1"/>
  <c r="F13" i="15" s="1"/>
  <c r="F14" i="15" s="1"/>
  <c r="F15" i="15" s="1"/>
  <c r="I92" i="15"/>
  <c r="I97" i="15" s="1"/>
  <c r="I87" i="15"/>
  <c r="J86" i="15"/>
  <c r="J85" i="15"/>
  <c r="J84" i="15"/>
  <c r="J83" i="15"/>
  <c r="J87" i="15" s="1"/>
  <c r="E13" i="15" s="1"/>
  <c r="E14" i="15" s="1"/>
  <c r="E15" i="15" s="1"/>
  <c r="H70" i="15"/>
  <c r="J69" i="15"/>
  <c r="J68" i="15"/>
  <c r="J67" i="15"/>
  <c r="J66" i="15"/>
  <c r="J70" i="15" s="1"/>
  <c r="O59" i="15"/>
  <c r="Q59" i="15" s="1"/>
  <c r="N59" i="15"/>
  <c r="P59" i="15" s="1"/>
  <c r="O58" i="15"/>
  <c r="Q58" i="15" s="1"/>
  <c r="N58" i="15"/>
  <c r="P58" i="15" s="1"/>
  <c r="O57" i="15"/>
  <c r="Q57" i="15" s="1"/>
  <c r="N57" i="15"/>
  <c r="P57" i="15" s="1"/>
  <c r="O56" i="15"/>
  <c r="Q56" i="15" s="1"/>
  <c r="N56" i="15"/>
  <c r="P56" i="15" s="1"/>
  <c r="O55" i="15"/>
  <c r="Q55" i="15" s="1"/>
  <c r="N55" i="15"/>
  <c r="P55" i="15" s="1"/>
  <c r="O54" i="15"/>
  <c r="Q54" i="15" s="1"/>
  <c r="N54" i="15"/>
  <c r="P54" i="15" s="1"/>
  <c r="O53" i="15"/>
  <c r="Q53" i="15" s="1"/>
  <c r="N53" i="15"/>
  <c r="P53" i="15" s="1"/>
  <c r="O46" i="15"/>
  <c r="Q46" i="15" s="1"/>
  <c r="N46" i="15"/>
  <c r="P46" i="15" s="1"/>
  <c r="O45" i="15"/>
  <c r="Q45" i="15" s="1"/>
  <c r="N45" i="15"/>
  <c r="P45" i="15" s="1"/>
  <c r="O44" i="15"/>
  <c r="Q44" i="15" s="1"/>
  <c r="N44" i="15"/>
  <c r="P44" i="15" s="1"/>
  <c r="O43" i="15"/>
  <c r="Q43" i="15" s="1"/>
  <c r="N43" i="15"/>
  <c r="P43" i="15" s="1"/>
  <c r="O42" i="15"/>
  <c r="Q42" i="15" s="1"/>
  <c r="N42" i="15"/>
  <c r="P42" i="15" s="1"/>
  <c r="O41" i="15"/>
  <c r="Q41" i="15" s="1"/>
  <c r="N41" i="15"/>
  <c r="P41" i="15" s="1"/>
  <c r="O40" i="15"/>
  <c r="Q40" i="15" s="1"/>
  <c r="N40" i="15"/>
  <c r="P40" i="15" s="1"/>
  <c r="O34" i="15"/>
  <c r="Q34" i="15" s="1"/>
  <c r="N34" i="15"/>
  <c r="P34" i="15" s="1"/>
  <c r="O33" i="15"/>
  <c r="Q33" i="15" s="1"/>
  <c r="N33" i="15"/>
  <c r="P33" i="15" s="1"/>
  <c r="O32" i="15"/>
  <c r="Q32" i="15" s="1"/>
  <c r="N32" i="15"/>
  <c r="P32" i="15" s="1"/>
  <c r="O31" i="15"/>
  <c r="Q31" i="15" s="1"/>
  <c r="N31" i="15"/>
  <c r="P31" i="15" s="1"/>
  <c r="O30" i="15"/>
  <c r="Q30" i="15" s="1"/>
  <c r="N30" i="15"/>
  <c r="P30" i="15" s="1"/>
  <c r="O29" i="15"/>
  <c r="Q29" i="15" s="1"/>
  <c r="N29" i="15"/>
  <c r="P29" i="15" s="1"/>
  <c r="O28" i="15"/>
  <c r="Q28" i="15" s="1"/>
  <c r="N28" i="15"/>
  <c r="P28" i="15" s="1"/>
  <c r="O27" i="15"/>
  <c r="Q27" i="15" s="1"/>
  <c r="N27" i="15"/>
  <c r="P27" i="15" s="1"/>
  <c r="O26" i="15"/>
  <c r="Q26" i="15" s="1"/>
  <c r="N26" i="15"/>
  <c r="P26" i="15" s="1"/>
  <c r="O25" i="15"/>
  <c r="Q25" i="15" s="1"/>
  <c r="N25" i="15"/>
  <c r="P25" i="15" s="1"/>
  <c r="D17" i="15"/>
  <c r="D19" i="15" s="1"/>
  <c r="C16" i="15"/>
  <c r="O157" i="14"/>
  <c r="K150" i="14"/>
  <c r="K149" i="14"/>
  <c r="K148" i="14"/>
  <c r="K147" i="14"/>
  <c r="K146" i="14"/>
  <c r="K144" i="14"/>
  <c r="K143" i="14"/>
  <c r="K142" i="14"/>
  <c r="K141" i="14"/>
  <c r="K139" i="14"/>
  <c r="K138" i="14"/>
  <c r="K137" i="14"/>
  <c r="K136" i="14"/>
  <c r="K135" i="14"/>
  <c r="K134" i="14"/>
  <c r="K132" i="14"/>
  <c r="K131" i="14"/>
  <c r="K129" i="14"/>
  <c r="K128" i="14"/>
  <c r="K127" i="14"/>
  <c r="K126" i="14"/>
  <c r="K124" i="14"/>
  <c r="K123" i="14"/>
  <c r="K122" i="14"/>
  <c r="K121" i="14"/>
  <c r="K120" i="14"/>
  <c r="K118" i="14"/>
  <c r="K117" i="14"/>
  <c r="K116" i="14"/>
  <c r="K115" i="14"/>
  <c r="K114" i="14"/>
  <c r="H13" i="14" s="1"/>
  <c r="H14" i="14" s="1"/>
  <c r="K113" i="14"/>
  <c r="K112" i="14"/>
  <c r="K111" i="14"/>
  <c r="K110" i="14"/>
  <c r="I105" i="14"/>
  <c r="J104" i="14"/>
  <c r="J103" i="14"/>
  <c r="J102" i="14"/>
  <c r="J105" i="14" s="1"/>
  <c r="J101" i="14"/>
  <c r="I97" i="14"/>
  <c r="J96" i="14"/>
  <c r="J95" i="14"/>
  <c r="J94" i="14"/>
  <c r="J93" i="14"/>
  <c r="I93" i="14" s="1"/>
  <c r="J92" i="14"/>
  <c r="J97" i="14" s="1"/>
  <c r="F13" i="14" s="1"/>
  <c r="F14" i="14" s="1"/>
  <c r="F15" i="14" s="1"/>
  <c r="I92" i="14"/>
  <c r="I87" i="14"/>
  <c r="J86" i="14"/>
  <c r="J85" i="14"/>
  <c r="J84" i="14"/>
  <c r="J83" i="14"/>
  <c r="J87" i="14" s="1"/>
  <c r="E13" i="14" s="1"/>
  <c r="E14" i="14" s="1"/>
  <c r="E15" i="14" s="1"/>
  <c r="H70" i="14"/>
  <c r="J69" i="14"/>
  <c r="J68" i="14"/>
  <c r="J67" i="14"/>
  <c r="J66" i="14"/>
  <c r="J70" i="14" s="1"/>
  <c r="O59" i="14"/>
  <c r="Q59" i="14" s="1"/>
  <c r="N59" i="14"/>
  <c r="P59" i="14" s="1"/>
  <c r="O58" i="14"/>
  <c r="Q58" i="14" s="1"/>
  <c r="N58" i="14"/>
  <c r="P58" i="14" s="1"/>
  <c r="O57" i="14"/>
  <c r="Q57" i="14" s="1"/>
  <c r="N57" i="14"/>
  <c r="P57" i="14" s="1"/>
  <c r="O56" i="14"/>
  <c r="Q56" i="14" s="1"/>
  <c r="N56" i="14"/>
  <c r="P56" i="14" s="1"/>
  <c r="O55" i="14"/>
  <c r="Q55" i="14" s="1"/>
  <c r="N55" i="14"/>
  <c r="P55" i="14" s="1"/>
  <c r="O54" i="14"/>
  <c r="Q54" i="14" s="1"/>
  <c r="N54" i="14"/>
  <c r="P54" i="14" s="1"/>
  <c r="O53" i="14"/>
  <c r="Q53" i="14" s="1"/>
  <c r="N53" i="14"/>
  <c r="P53" i="14" s="1"/>
  <c r="O46" i="14"/>
  <c r="Q46" i="14" s="1"/>
  <c r="N46" i="14"/>
  <c r="P46" i="14" s="1"/>
  <c r="O45" i="14"/>
  <c r="Q45" i="14" s="1"/>
  <c r="N45" i="14"/>
  <c r="P45" i="14" s="1"/>
  <c r="O44" i="14"/>
  <c r="Q44" i="14" s="1"/>
  <c r="N44" i="14"/>
  <c r="P44" i="14" s="1"/>
  <c r="O43" i="14"/>
  <c r="Q43" i="14" s="1"/>
  <c r="N43" i="14"/>
  <c r="P43" i="14" s="1"/>
  <c r="O42" i="14"/>
  <c r="Q42" i="14" s="1"/>
  <c r="N42" i="14"/>
  <c r="P42" i="14" s="1"/>
  <c r="O41" i="14"/>
  <c r="Q41" i="14" s="1"/>
  <c r="N41" i="14"/>
  <c r="P41" i="14" s="1"/>
  <c r="O40" i="14"/>
  <c r="Q40" i="14" s="1"/>
  <c r="N40" i="14"/>
  <c r="P40" i="14" s="1"/>
  <c r="O34" i="14"/>
  <c r="Q34" i="14" s="1"/>
  <c r="N34" i="14"/>
  <c r="P34" i="14" s="1"/>
  <c r="O33" i="14"/>
  <c r="Q33" i="14" s="1"/>
  <c r="N33" i="14"/>
  <c r="P33" i="14" s="1"/>
  <c r="O32" i="14"/>
  <c r="Q32" i="14" s="1"/>
  <c r="N32" i="14"/>
  <c r="P32" i="14" s="1"/>
  <c r="O31" i="14"/>
  <c r="Q31" i="14" s="1"/>
  <c r="N31" i="14"/>
  <c r="P31" i="14" s="1"/>
  <c r="O30" i="14"/>
  <c r="Q30" i="14" s="1"/>
  <c r="N30" i="14"/>
  <c r="P30" i="14" s="1"/>
  <c r="O29" i="14"/>
  <c r="Q29" i="14" s="1"/>
  <c r="N29" i="14"/>
  <c r="P29" i="14" s="1"/>
  <c r="O28" i="14"/>
  <c r="Q28" i="14" s="1"/>
  <c r="N28" i="14"/>
  <c r="P28" i="14" s="1"/>
  <c r="O27" i="14"/>
  <c r="Q27" i="14" s="1"/>
  <c r="N27" i="14"/>
  <c r="P27" i="14" s="1"/>
  <c r="O26" i="14"/>
  <c r="Q26" i="14" s="1"/>
  <c r="N26" i="14"/>
  <c r="P26" i="14" s="1"/>
  <c r="O25" i="14"/>
  <c r="Q25" i="14" s="1"/>
  <c r="N25" i="14"/>
  <c r="P25" i="14" s="1"/>
  <c r="D19" i="14"/>
  <c r="D17" i="14"/>
  <c r="C16" i="14"/>
  <c r="G13" i="14"/>
  <c r="G14" i="14" s="1"/>
  <c r="G15" i="14" s="1"/>
  <c r="O157" i="13"/>
  <c r="K150" i="13"/>
  <c r="K149" i="13"/>
  <c r="K148" i="13"/>
  <c r="K147" i="13"/>
  <c r="K146" i="13"/>
  <c r="K144" i="13"/>
  <c r="K143" i="13"/>
  <c r="K142" i="13"/>
  <c r="K141" i="13"/>
  <c r="K139" i="13"/>
  <c r="K138" i="13"/>
  <c r="K137" i="13"/>
  <c r="K136" i="13"/>
  <c r="K135" i="13"/>
  <c r="K134" i="13"/>
  <c r="K132" i="13"/>
  <c r="K131" i="13"/>
  <c r="K129" i="13"/>
  <c r="K128" i="13"/>
  <c r="K127" i="13"/>
  <c r="K126" i="13"/>
  <c r="K124" i="13"/>
  <c r="K123" i="13"/>
  <c r="K122" i="13"/>
  <c r="K121" i="13"/>
  <c r="K120" i="13"/>
  <c r="K118" i="13"/>
  <c r="K117" i="13"/>
  <c r="K116" i="13"/>
  <c r="K115" i="13"/>
  <c r="K114" i="13"/>
  <c r="K113" i="13"/>
  <c r="K112" i="13"/>
  <c r="K111" i="13"/>
  <c r="K110" i="13"/>
  <c r="H13" i="13" s="1"/>
  <c r="H14" i="13" s="1"/>
  <c r="I105" i="13"/>
  <c r="J104" i="13"/>
  <c r="J103" i="13"/>
  <c r="G13" i="13" s="1"/>
  <c r="G14" i="13" s="1"/>
  <c r="G15" i="13" s="1"/>
  <c r="J102" i="13"/>
  <c r="J105" i="13" s="1"/>
  <c r="J101" i="13"/>
  <c r="I97" i="13"/>
  <c r="J96" i="13"/>
  <c r="J95" i="13"/>
  <c r="J94" i="13"/>
  <c r="J93" i="13"/>
  <c r="I93" i="13" s="1"/>
  <c r="J92" i="13"/>
  <c r="I92" i="13"/>
  <c r="J87" i="13"/>
  <c r="I87" i="13"/>
  <c r="J86" i="13"/>
  <c r="J85" i="13"/>
  <c r="J84" i="13"/>
  <c r="J83" i="13"/>
  <c r="H70" i="13"/>
  <c r="J69" i="13"/>
  <c r="J68" i="13"/>
  <c r="J67" i="13"/>
  <c r="J66" i="13"/>
  <c r="J70" i="13" s="1"/>
  <c r="O59" i="13"/>
  <c r="Q59" i="13" s="1"/>
  <c r="N59" i="13"/>
  <c r="P59" i="13" s="1"/>
  <c r="O58" i="13"/>
  <c r="Q58" i="13" s="1"/>
  <c r="N58" i="13"/>
  <c r="P58" i="13" s="1"/>
  <c r="O57" i="13"/>
  <c r="Q57" i="13" s="1"/>
  <c r="N57" i="13"/>
  <c r="P57" i="13" s="1"/>
  <c r="O56" i="13"/>
  <c r="Q56" i="13" s="1"/>
  <c r="N56" i="13"/>
  <c r="P56" i="13" s="1"/>
  <c r="O55" i="13"/>
  <c r="Q55" i="13" s="1"/>
  <c r="N55" i="13"/>
  <c r="P55" i="13" s="1"/>
  <c r="O54" i="13"/>
  <c r="Q54" i="13" s="1"/>
  <c r="N54" i="13"/>
  <c r="P54" i="13" s="1"/>
  <c r="O53" i="13"/>
  <c r="Q53" i="13" s="1"/>
  <c r="N53" i="13"/>
  <c r="P53" i="13" s="1"/>
  <c r="O46" i="13"/>
  <c r="Q46" i="13" s="1"/>
  <c r="N46" i="13"/>
  <c r="P46" i="13" s="1"/>
  <c r="O45" i="13"/>
  <c r="Q45" i="13" s="1"/>
  <c r="N45" i="13"/>
  <c r="P45" i="13" s="1"/>
  <c r="O44" i="13"/>
  <c r="Q44" i="13" s="1"/>
  <c r="N44" i="13"/>
  <c r="P44" i="13" s="1"/>
  <c r="O43" i="13"/>
  <c r="Q43" i="13" s="1"/>
  <c r="N43" i="13"/>
  <c r="P43" i="13" s="1"/>
  <c r="O42" i="13"/>
  <c r="Q42" i="13" s="1"/>
  <c r="N42" i="13"/>
  <c r="P42" i="13" s="1"/>
  <c r="O41" i="13"/>
  <c r="Q41" i="13" s="1"/>
  <c r="N41" i="13"/>
  <c r="P41" i="13" s="1"/>
  <c r="O40" i="13"/>
  <c r="Q40" i="13" s="1"/>
  <c r="N40" i="13"/>
  <c r="P40" i="13" s="1"/>
  <c r="O34" i="13"/>
  <c r="Q34" i="13" s="1"/>
  <c r="N34" i="13"/>
  <c r="P34" i="13" s="1"/>
  <c r="O33" i="13"/>
  <c r="Q33" i="13" s="1"/>
  <c r="N33" i="13"/>
  <c r="P33" i="13" s="1"/>
  <c r="O32" i="13"/>
  <c r="Q32" i="13" s="1"/>
  <c r="N32" i="13"/>
  <c r="P32" i="13" s="1"/>
  <c r="O31" i="13"/>
  <c r="Q31" i="13" s="1"/>
  <c r="N31" i="13"/>
  <c r="P31" i="13" s="1"/>
  <c r="O30" i="13"/>
  <c r="Q30" i="13" s="1"/>
  <c r="N30" i="13"/>
  <c r="P30" i="13" s="1"/>
  <c r="O29" i="13"/>
  <c r="Q29" i="13" s="1"/>
  <c r="N29" i="13"/>
  <c r="P29" i="13" s="1"/>
  <c r="O28" i="13"/>
  <c r="Q28" i="13" s="1"/>
  <c r="N28" i="13"/>
  <c r="P28" i="13" s="1"/>
  <c r="O27" i="13"/>
  <c r="Q27" i="13" s="1"/>
  <c r="N27" i="13"/>
  <c r="P27" i="13" s="1"/>
  <c r="O26" i="13"/>
  <c r="Q26" i="13" s="1"/>
  <c r="N26" i="13"/>
  <c r="P26" i="13" s="1"/>
  <c r="O25" i="13"/>
  <c r="Q25" i="13" s="1"/>
  <c r="N25" i="13"/>
  <c r="P25" i="13" s="1"/>
  <c r="D17" i="13"/>
  <c r="D19" i="13" s="1"/>
  <c r="C16" i="13"/>
  <c r="E13" i="13"/>
  <c r="E14" i="13" s="1"/>
  <c r="E15" i="13" s="1"/>
  <c r="O157" i="12"/>
  <c r="K150" i="12"/>
  <c r="K149" i="12"/>
  <c r="K148" i="12"/>
  <c r="K147" i="12"/>
  <c r="K146" i="12"/>
  <c r="K144" i="12"/>
  <c r="K143" i="12"/>
  <c r="K142" i="12"/>
  <c r="K141" i="12"/>
  <c r="K139" i="12"/>
  <c r="K138" i="12"/>
  <c r="K137" i="12"/>
  <c r="K136" i="12"/>
  <c r="K135" i="12"/>
  <c r="K134" i="12"/>
  <c r="K132" i="12"/>
  <c r="K131" i="12"/>
  <c r="K129" i="12"/>
  <c r="K128" i="12"/>
  <c r="K127" i="12"/>
  <c r="K126" i="12"/>
  <c r="K124" i="12"/>
  <c r="K123" i="12"/>
  <c r="K122" i="12"/>
  <c r="K121" i="12"/>
  <c r="K120" i="12"/>
  <c r="K118" i="12"/>
  <c r="K117" i="12"/>
  <c r="K116" i="12"/>
  <c r="K115" i="12"/>
  <c r="K114" i="12"/>
  <c r="H13" i="12" s="1"/>
  <c r="H14" i="12" s="1"/>
  <c r="K113" i="12"/>
  <c r="K112" i="12"/>
  <c r="K111" i="12"/>
  <c r="K110" i="12"/>
  <c r="I105" i="12"/>
  <c r="J104" i="12"/>
  <c r="J103" i="12"/>
  <c r="G13" i="12" s="1"/>
  <c r="G14" i="12" s="1"/>
  <c r="G15" i="12" s="1"/>
  <c r="J102" i="12"/>
  <c r="J105" i="12" s="1"/>
  <c r="J101" i="12"/>
  <c r="J96" i="12"/>
  <c r="J95" i="12"/>
  <c r="J94" i="12"/>
  <c r="J93" i="12"/>
  <c r="I93" i="12" s="1"/>
  <c r="J92" i="12"/>
  <c r="J97" i="12" s="1"/>
  <c r="F13" i="12" s="1"/>
  <c r="F14" i="12" s="1"/>
  <c r="F15" i="12" s="1"/>
  <c r="I92" i="12"/>
  <c r="I97" i="12" s="1"/>
  <c r="I87" i="12"/>
  <c r="J86" i="12"/>
  <c r="J85" i="12"/>
  <c r="J84" i="12"/>
  <c r="J83" i="12"/>
  <c r="J87" i="12" s="1"/>
  <c r="E13" i="12" s="1"/>
  <c r="E14" i="12" s="1"/>
  <c r="E15" i="12" s="1"/>
  <c r="H70" i="12"/>
  <c r="J69" i="12"/>
  <c r="J68" i="12"/>
  <c r="J67" i="12"/>
  <c r="J66" i="12"/>
  <c r="J70" i="12" s="1"/>
  <c r="O59" i="12"/>
  <c r="Q59" i="12" s="1"/>
  <c r="N59" i="12"/>
  <c r="P59" i="12" s="1"/>
  <c r="O58" i="12"/>
  <c r="Q58" i="12" s="1"/>
  <c r="N58" i="12"/>
  <c r="P58" i="12" s="1"/>
  <c r="O57" i="12"/>
  <c r="Q57" i="12" s="1"/>
  <c r="N57" i="12"/>
  <c r="P57" i="12" s="1"/>
  <c r="O56" i="12"/>
  <c r="Q56" i="12" s="1"/>
  <c r="N56" i="12"/>
  <c r="P56" i="12" s="1"/>
  <c r="O55" i="12"/>
  <c r="Q55" i="12" s="1"/>
  <c r="N55" i="12"/>
  <c r="P55" i="12" s="1"/>
  <c r="O54" i="12"/>
  <c r="Q54" i="12" s="1"/>
  <c r="N54" i="12"/>
  <c r="P54" i="12" s="1"/>
  <c r="O53" i="12"/>
  <c r="Q53" i="12" s="1"/>
  <c r="N53" i="12"/>
  <c r="P53" i="12" s="1"/>
  <c r="O46" i="12"/>
  <c r="Q46" i="12" s="1"/>
  <c r="N46" i="12"/>
  <c r="P46" i="12" s="1"/>
  <c r="O45" i="12"/>
  <c r="Q45" i="12" s="1"/>
  <c r="N45" i="12"/>
  <c r="P45" i="12" s="1"/>
  <c r="O44" i="12"/>
  <c r="Q44" i="12" s="1"/>
  <c r="N44" i="12"/>
  <c r="P44" i="12" s="1"/>
  <c r="O43" i="12"/>
  <c r="Q43" i="12" s="1"/>
  <c r="N43" i="12"/>
  <c r="P43" i="12" s="1"/>
  <c r="O42" i="12"/>
  <c r="Q42" i="12" s="1"/>
  <c r="N42" i="12"/>
  <c r="P42" i="12" s="1"/>
  <c r="O41" i="12"/>
  <c r="Q41" i="12" s="1"/>
  <c r="N41" i="12"/>
  <c r="P41" i="12" s="1"/>
  <c r="O40" i="12"/>
  <c r="Q40" i="12" s="1"/>
  <c r="N40" i="12"/>
  <c r="P40" i="12" s="1"/>
  <c r="O34" i="12"/>
  <c r="Q34" i="12" s="1"/>
  <c r="N34" i="12"/>
  <c r="P34" i="12" s="1"/>
  <c r="O33" i="12"/>
  <c r="Q33" i="12" s="1"/>
  <c r="N33" i="12"/>
  <c r="P33" i="12" s="1"/>
  <c r="O32" i="12"/>
  <c r="Q32" i="12" s="1"/>
  <c r="N32" i="12"/>
  <c r="P32" i="12" s="1"/>
  <c r="O31" i="12"/>
  <c r="Q31" i="12" s="1"/>
  <c r="N31" i="12"/>
  <c r="P31" i="12" s="1"/>
  <c r="O30" i="12"/>
  <c r="Q30" i="12" s="1"/>
  <c r="N30" i="12"/>
  <c r="P30" i="12" s="1"/>
  <c r="O29" i="12"/>
  <c r="Q29" i="12" s="1"/>
  <c r="N29" i="12"/>
  <c r="P29" i="12" s="1"/>
  <c r="O28" i="12"/>
  <c r="Q28" i="12" s="1"/>
  <c r="N28" i="12"/>
  <c r="P28" i="12" s="1"/>
  <c r="O27" i="12"/>
  <c r="Q27" i="12" s="1"/>
  <c r="N27" i="12"/>
  <c r="P27" i="12" s="1"/>
  <c r="O26" i="12"/>
  <c r="Q26" i="12" s="1"/>
  <c r="N26" i="12"/>
  <c r="P26" i="12" s="1"/>
  <c r="O25" i="12"/>
  <c r="Q25" i="12" s="1"/>
  <c r="N25" i="12"/>
  <c r="P25" i="12" s="1"/>
  <c r="D17" i="12"/>
  <c r="D19" i="12" s="1"/>
  <c r="C16" i="12"/>
  <c r="O157" i="11"/>
  <c r="K150" i="11"/>
  <c r="K149" i="11"/>
  <c r="K148" i="11"/>
  <c r="K147" i="11"/>
  <c r="K146" i="11"/>
  <c r="K144" i="11"/>
  <c r="K143" i="11"/>
  <c r="K142" i="11"/>
  <c r="K141" i="11"/>
  <c r="K139" i="11"/>
  <c r="K138" i="11"/>
  <c r="K137" i="11"/>
  <c r="K136" i="11"/>
  <c r="K135" i="11"/>
  <c r="K134" i="11"/>
  <c r="K132" i="11"/>
  <c r="K131" i="11"/>
  <c r="K129" i="11"/>
  <c r="K128" i="11"/>
  <c r="K127" i="11"/>
  <c r="K126" i="11"/>
  <c r="K124" i="11"/>
  <c r="K123" i="11"/>
  <c r="K122" i="11"/>
  <c r="K121" i="11"/>
  <c r="K120" i="11"/>
  <c r="K118" i="11"/>
  <c r="K117" i="11"/>
  <c r="K116" i="11"/>
  <c r="K115" i="11"/>
  <c r="K114" i="11"/>
  <c r="H13" i="11" s="1"/>
  <c r="H14" i="11" s="1"/>
  <c r="K113" i="11"/>
  <c r="K112" i="11"/>
  <c r="K111" i="11"/>
  <c r="K110" i="11"/>
  <c r="I105" i="11"/>
  <c r="J104" i="11"/>
  <c r="J103" i="11"/>
  <c r="J102" i="11"/>
  <c r="J101" i="11"/>
  <c r="J105" i="11" s="1"/>
  <c r="J96" i="11"/>
  <c r="J95" i="11"/>
  <c r="J94" i="11"/>
  <c r="J93" i="11"/>
  <c r="I93" i="11" s="1"/>
  <c r="J92" i="11"/>
  <c r="J97" i="11" s="1"/>
  <c r="F13" i="11" s="1"/>
  <c r="F14" i="11" s="1"/>
  <c r="F15" i="11" s="1"/>
  <c r="I87" i="11"/>
  <c r="J86" i="11"/>
  <c r="J85" i="11"/>
  <c r="J84" i="11"/>
  <c r="J83" i="11"/>
  <c r="J87" i="11" s="1"/>
  <c r="E13" i="11" s="1"/>
  <c r="E14" i="11" s="1"/>
  <c r="E15" i="11" s="1"/>
  <c r="H70" i="11"/>
  <c r="J69" i="11"/>
  <c r="J68" i="11"/>
  <c r="J67" i="11"/>
  <c r="J66" i="11"/>
  <c r="J70" i="11" s="1"/>
  <c r="O59" i="11"/>
  <c r="Q59" i="11" s="1"/>
  <c r="N59" i="11"/>
  <c r="P59" i="11" s="1"/>
  <c r="O58" i="11"/>
  <c r="Q58" i="11" s="1"/>
  <c r="N58" i="11"/>
  <c r="P58" i="11" s="1"/>
  <c r="O57" i="11"/>
  <c r="Q57" i="11" s="1"/>
  <c r="N57" i="11"/>
  <c r="P57" i="11" s="1"/>
  <c r="O56" i="11"/>
  <c r="Q56" i="11" s="1"/>
  <c r="N56" i="11"/>
  <c r="P56" i="11" s="1"/>
  <c r="O55" i="11"/>
  <c r="Q55" i="11" s="1"/>
  <c r="N55" i="11"/>
  <c r="P55" i="11" s="1"/>
  <c r="O54" i="11"/>
  <c r="Q54" i="11" s="1"/>
  <c r="N54" i="11"/>
  <c r="P54" i="11" s="1"/>
  <c r="O53" i="11"/>
  <c r="Q53" i="11" s="1"/>
  <c r="N53" i="11"/>
  <c r="P53" i="11" s="1"/>
  <c r="O46" i="11"/>
  <c r="Q46" i="11" s="1"/>
  <c r="N46" i="11"/>
  <c r="P46" i="11" s="1"/>
  <c r="O45" i="11"/>
  <c r="Q45" i="11" s="1"/>
  <c r="N45" i="11"/>
  <c r="P45" i="11" s="1"/>
  <c r="O44" i="11"/>
  <c r="Q44" i="11" s="1"/>
  <c r="N44" i="11"/>
  <c r="P44" i="11" s="1"/>
  <c r="O43" i="11"/>
  <c r="Q43" i="11" s="1"/>
  <c r="N43" i="11"/>
  <c r="P43" i="11" s="1"/>
  <c r="O42" i="11"/>
  <c r="Q42" i="11" s="1"/>
  <c r="N42" i="11"/>
  <c r="P42" i="11" s="1"/>
  <c r="O41" i="11"/>
  <c r="Q41" i="11" s="1"/>
  <c r="N41" i="11"/>
  <c r="P41" i="11" s="1"/>
  <c r="O40" i="11"/>
  <c r="Q40" i="11" s="1"/>
  <c r="N40" i="11"/>
  <c r="P40" i="11" s="1"/>
  <c r="O34" i="11"/>
  <c r="Q34" i="11" s="1"/>
  <c r="N34" i="11"/>
  <c r="P34" i="11" s="1"/>
  <c r="O33" i="11"/>
  <c r="Q33" i="11" s="1"/>
  <c r="N33" i="11"/>
  <c r="P33" i="11" s="1"/>
  <c r="O32" i="11"/>
  <c r="Q32" i="11" s="1"/>
  <c r="N32" i="11"/>
  <c r="P32" i="11" s="1"/>
  <c r="O31" i="11"/>
  <c r="Q31" i="11" s="1"/>
  <c r="N31" i="11"/>
  <c r="P31" i="11" s="1"/>
  <c r="O30" i="11"/>
  <c r="Q30" i="11" s="1"/>
  <c r="N30" i="11"/>
  <c r="P30" i="11" s="1"/>
  <c r="O29" i="11"/>
  <c r="Q29" i="11" s="1"/>
  <c r="N29" i="11"/>
  <c r="P29" i="11" s="1"/>
  <c r="O28" i="11"/>
  <c r="Q28" i="11" s="1"/>
  <c r="N28" i="11"/>
  <c r="P28" i="11" s="1"/>
  <c r="O27" i="11"/>
  <c r="Q27" i="11" s="1"/>
  <c r="N27" i="11"/>
  <c r="P27" i="11" s="1"/>
  <c r="O26" i="11"/>
  <c r="Q26" i="11" s="1"/>
  <c r="N26" i="11"/>
  <c r="P26" i="11" s="1"/>
  <c r="O25" i="11"/>
  <c r="Q25" i="11" s="1"/>
  <c r="N25" i="11"/>
  <c r="P25" i="11" s="1"/>
  <c r="D19" i="11"/>
  <c r="D17" i="11"/>
  <c r="C16" i="11"/>
  <c r="G13" i="11"/>
  <c r="G14" i="11" s="1"/>
  <c r="G15" i="11" s="1"/>
  <c r="O157" i="10"/>
  <c r="K150" i="10"/>
  <c r="K149" i="10"/>
  <c r="K148" i="10"/>
  <c r="K147" i="10"/>
  <c r="K146" i="10"/>
  <c r="K144" i="10"/>
  <c r="K143" i="10"/>
  <c r="K142" i="10"/>
  <c r="K141" i="10"/>
  <c r="K139" i="10"/>
  <c r="K138" i="10"/>
  <c r="K137" i="10"/>
  <c r="K136" i="10"/>
  <c r="K135" i="10"/>
  <c r="K134" i="10"/>
  <c r="K132" i="10"/>
  <c r="K131" i="10"/>
  <c r="K129" i="10"/>
  <c r="K128" i="10"/>
  <c r="K127" i="10"/>
  <c r="K126" i="10"/>
  <c r="K124" i="10"/>
  <c r="K123" i="10"/>
  <c r="K122" i="10"/>
  <c r="K121" i="10"/>
  <c r="K120" i="10"/>
  <c r="K118" i="10"/>
  <c r="K117" i="10"/>
  <c r="K116" i="10"/>
  <c r="K115" i="10"/>
  <c r="K114" i="10"/>
  <c r="H13" i="10" s="1"/>
  <c r="H14" i="10" s="1"/>
  <c r="K113" i="10"/>
  <c r="K112" i="10"/>
  <c r="K111" i="10"/>
  <c r="K110" i="10"/>
  <c r="I105" i="10"/>
  <c r="J104" i="10"/>
  <c r="J103" i="10"/>
  <c r="G13" i="10" s="1"/>
  <c r="G14" i="10" s="1"/>
  <c r="G15" i="10" s="1"/>
  <c r="J102" i="10"/>
  <c r="J101" i="10"/>
  <c r="J105" i="10" s="1"/>
  <c r="J96" i="10"/>
  <c r="J95" i="10"/>
  <c r="J94" i="10"/>
  <c r="J93" i="10"/>
  <c r="I93" i="10" s="1"/>
  <c r="J92" i="10"/>
  <c r="J97" i="10" s="1"/>
  <c r="F13" i="10" s="1"/>
  <c r="F14" i="10" s="1"/>
  <c r="F15" i="10" s="1"/>
  <c r="I87" i="10"/>
  <c r="J86" i="10"/>
  <c r="J85" i="10"/>
  <c r="J84" i="10"/>
  <c r="J83" i="10"/>
  <c r="J87" i="10" s="1"/>
  <c r="E13" i="10" s="1"/>
  <c r="E14" i="10" s="1"/>
  <c r="E15" i="10" s="1"/>
  <c r="H70" i="10"/>
  <c r="J69" i="10"/>
  <c r="J68" i="10"/>
  <c r="J67" i="10"/>
  <c r="J66" i="10"/>
  <c r="J70" i="10" s="1"/>
  <c r="O59" i="10"/>
  <c r="Q59" i="10" s="1"/>
  <c r="N59" i="10"/>
  <c r="P59" i="10" s="1"/>
  <c r="O58" i="10"/>
  <c r="Q58" i="10" s="1"/>
  <c r="N58" i="10"/>
  <c r="P58" i="10" s="1"/>
  <c r="O57" i="10"/>
  <c r="Q57" i="10" s="1"/>
  <c r="N57" i="10"/>
  <c r="P57" i="10" s="1"/>
  <c r="O56" i="10"/>
  <c r="Q56" i="10" s="1"/>
  <c r="N56" i="10"/>
  <c r="P56" i="10" s="1"/>
  <c r="O55" i="10"/>
  <c r="Q55" i="10" s="1"/>
  <c r="N55" i="10"/>
  <c r="P55" i="10" s="1"/>
  <c r="O54" i="10"/>
  <c r="Q54" i="10" s="1"/>
  <c r="N54" i="10"/>
  <c r="P54" i="10" s="1"/>
  <c r="O53" i="10"/>
  <c r="Q53" i="10" s="1"/>
  <c r="N53" i="10"/>
  <c r="P53" i="10" s="1"/>
  <c r="O46" i="10"/>
  <c r="Q46" i="10" s="1"/>
  <c r="N46" i="10"/>
  <c r="P46" i="10" s="1"/>
  <c r="O45" i="10"/>
  <c r="Q45" i="10" s="1"/>
  <c r="N45" i="10"/>
  <c r="P45" i="10" s="1"/>
  <c r="O44" i="10"/>
  <c r="Q44" i="10" s="1"/>
  <c r="N44" i="10"/>
  <c r="P44" i="10" s="1"/>
  <c r="O43" i="10"/>
  <c r="Q43" i="10" s="1"/>
  <c r="N43" i="10"/>
  <c r="P43" i="10" s="1"/>
  <c r="O42" i="10"/>
  <c r="Q42" i="10" s="1"/>
  <c r="N42" i="10"/>
  <c r="P42" i="10" s="1"/>
  <c r="O41" i="10"/>
  <c r="Q41" i="10" s="1"/>
  <c r="N41" i="10"/>
  <c r="P41" i="10" s="1"/>
  <c r="O40" i="10"/>
  <c r="Q40" i="10" s="1"/>
  <c r="N40" i="10"/>
  <c r="P40" i="10" s="1"/>
  <c r="O34" i="10"/>
  <c r="Q34" i="10" s="1"/>
  <c r="N34" i="10"/>
  <c r="P34" i="10" s="1"/>
  <c r="O33" i="10"/>
  <c r="Q33" i="10" s="1"/>
  <c r="N33" i="10"/>
  <c r="P33" i="10" s="1"/>
  <c r="O32" i="10"/>
  <c r="Q32" i="10" s="1"/>
  <c r="N32" i="10"/>
  <c r="P32" i="10" s="1"/>
  <c r="O31" i="10"/>
  <c r="Q31" i="10" s="1"/>
  <c r="N31" i="10"/>
  <c r="P31" i="10" s="1"/>
  <c r="O30" i="10"/>
  <c r="Q30" i="10" s="1"/>
  <c r="N30" i="10"/>
  <c r="P30" i="10" s="1"/>
  <c r="O29" i="10"/>
  <c r="Q29" i="10" s="1"/>
  <c r="N29" i="10"/>
  <c r="P29" i="10" s="1"/>
  <c r="O28" i="10"/>
  <c r="Q28" i="10" s="1"/>
  <c r="N28" i="10"/>
  <c r="P28" i="10" s="1"/>
  <c r="O27" i="10"/>
  <c r="Q27" i="10" s="1"/>
  <c r="N27" i="10"/>
  <c r="P27" i="10" s="1"/>
  <c r="O26" i="10"/>
  <c r="Q26" i="10" s="1"/>
  <c r="N26" i="10"/>
  <c r="P26" i="10" s="1"/>
  <c r="O25" i="10"/>
  <c r="Q25" i="10" s="1"/>
  <c r="N25" i="10"/>
  <c r="P25" i="10" s="1"/>
  <c r="D17" i="10"/>
  <c r="D19" i="10" s="1"/>
  <c r="C16" i="10"/>
  <c r="O157" i="9"/>
  <c r="K150" i="9"/>
  <c r="K149" i="9"/>
  <c r="K148" i="9"/>
  <c r="K147" i="9"/>
  <c r="K146" i="9"/>
  <c r="K144" i="9"/>
  <c r="K143" i="9"/>
  <c r="K142" i="9"/>
  <c r="K141" i="9"/>
  <c r="K139" i="9"/>
  <c r="K138" i="9"/>
  <c r="K137" i="9"/>
  <c r="K136" i="9"/>
  <c r="K135" i="9"/>
  <c r="K134" i="9"/>
  <c r="K132" i="9"/>
  <c r="K131" i="9"/>
  <c r="K129" i="9"/>
  <c r="K128" i="9"/>
  <c r="K127" i="9"/>
  <c r="K126" i="9"/>
  <c r="K124" i="9"/>
  <c r="K123" i="9"/>
  <c r="K122" i="9"/>
  <c r="K121" i="9"/>
  <c r="K120" i="9"/>
  <c r="K118" i="9"/>
  <c r="K117" i="9"/>
  <c r="K116" i="9"/>
  <c r="K115" i="9"/>
  <c r="K114" i="9"/>
  <c r="H13" i="9" s="1"/>
  <c r="H14" i="9" s="1"/>
  <c r="K113" i="9"/>
  <c r="K112" i="9"/>
  <c r="K111" i="9"/>
  <c r="K110" i="9"/>
  <c r="I105" i="9"/>
  <c r="J104" i="9"/>
  <c r="J103" i="9"/>
  <c r="G13" i="9" s="1"/>
  <c r="G14" i="9" s="1"/>
  <c r="G15" i="9" s="1"/>
  <c r="J102" i="9"/>
  <c r="J101" i="9"/>
  <c r="J105" i="9" s="1"/>
  <c r="J96" i="9"/>
  <c r="J95" i="9"/>
  <c r="J94" i="9"/>
  <c r="J93" i="9"/>
  <c r="I93" i="9" s="1"/>
  <c r="J92" i="9"/>
  <c r="J97" i="9" s="1"/>
  <c r="F13" i="9" s="1"/>
  <c r="F14" i="9" s="1"/>
  <c r="F15" i="9" s="1"/>
  <c r="I87" i="9"/>
  <c r="J86" i="9"/>
  <c r="J85" i="9"/>
  <c r="J84" i="9"/>
  <c r="J87" i="9" s="1"/>
  <c r="E13" i="9" s="1"/>
  <c r="E14" i="9" s="1"/>
  <c r="E15" i="9" s="1"/>
  <c r="J83" i="9"/>
  <c r="H70" i="9"/>
  <c r="J69" i="9"/>
  <c r="J68" i="9"/>
  <c r="J67" i="9"/>
  <c r="J66" i="9"/>
  <c r="J70" i="9" s="1"/>
  <c r="O59" i="9"/>
  <c r="Q59" i="9" s="1"/>
  <c r="N59" i="9"/>
  <c r="P59" i="9" s="1"/>
  <c r="O58" i="9"/>
  <c r="Q58" i="9" s="1"/>
  <c r="N58" i="9"/>
  <c r="P58" i="9" s="1"/>
  <c r="O57" i="9"/>
  <c r="Q57" i="9" s="1"/>
  <c r="N57" i="9"/>
  <c r="P57" i="9" s="1"/>
  <c r="O56" i="9"/>
  <c r="Q56" i="9" s="1"/>
  <c r="N56" i="9"/>
  <c r="P56" i="9" s="1"/>
  <c r="O55" i="9"/>
  <c r="Q55" i="9" s="1"/>
  <c r="N55" i="9"/>
  <c r="P55" i="9" s="1"/>
  <c r="O54" i="9"/>
  <c r="Q54" i="9" s="1"/>
  <c r="N54" i="9"/>
  <c r="P54" i="9" s="1"/>
  <c r="O53" i="9"/>
  <c r="Q53" i="9" s="1"/>
  <c r="N53" i="9"/>
  <c r="P53" i="9" s="1"/>
  <c r="O46" i="9"/>
  <c r="Q46" i="9" s="1"/>
  <c r="N46" i="9"/>
  <c r="P46" i="9" s="1"/>
  <c r="O45" i="9"/>
  <c r="Q45" i="9" s="1"/>
  <c r="N45" i="9"/>
  <c r="P45" i="9" s="1"/>
  <c r="O44" i="9"/>
  <c r="Q44" i="9" s="1"/>
  <c r="N44" i="9"/>
  <c r="P44" i="9" s="1"/>
  <c r="O43" i="9"/>
  <c r="Q43" i="9" s="1"/>
  <c r="N43" i="9"/>
  <c r="P43" i="9" s="1"/>
  <c r="O42" i="9"/>
  <c r="Q42" i="9" s="1"/>
  <c r="N42" i="9"/>
  <c r="P42" i="9" s="1"/>
  <c r="O41" i="9"/>
  <c r="Q41" i="9" s="1"/>
  <c r="N41" i="9"/>
  <c r="P41" i="9" s="1"/>
  <c r="O40" i="9"/>
  <c r="Q40" i="9" s="1"/>
  <c r="N40" i="9"/>
  <c r="P40" i="9" s="1"/>
  <c r="O34" i="9"/>
  <c r="Q34" i="9" s="1"/>
  <c r="N34" i="9"/>
  <c r="P34" i="9" s="1"/>
  <c r="O33" i="9"/>
  <c r="Q33" i="9" s="1"/>
  <c r="N33" i="9"/>
  <c r="P33" i="9" s="1"/>
  <c r="O32" i="9"/>
  <c r="Q32" i="9" s="1"/>
  <c r="N32" i="9"/>
  <c r="P32" i="9" s="1"/>
  <c r="O31" i="9"/>
  <c r="Q31" i="9" s="1"/>
  <c r="N31" i="9"/>
  <c r="P31" i="9" s="1"/>
  <c r="O30" i="9"/>
  <c r="Q30" i="9" s="1"/>
  <c r="N30" i="9"/>
  <c r="P30" i="9" s="1"/>
  <c r="O29" i="9"/>
  <c r="Q29" i="9" s="1"/>
  <c r="N29" i="9"/>
  <c r="P29" i="9" s="1"/>
  <c r="O28" i="9"/>
  <c r="Q28" i="9" s="1"/>
  <c r="N28" i="9"/>
  <c r="P28" i="9" s="1"/>
  <c r="O27" i="9"/>
  <c r="Q27" i="9" s="1"/>
  <c r="N27" i="9"/>
  <c r="P27" i="9" s="1"/>
  <c r="O26" i="9"/>
  <c r="Q26" i="9" s="1"/>
  <c r="N26" i="9"/>
  <c r="P26" i="9" s="1"/>
  <c r="O25" i="9"/>
  <c r="Q25" i="9" s="1"/>
  <c r="N25" i="9"/>
  <c r="P25" i="9" s="1"/>
  <c r="D17" i="9"/>
  <c r="D19" i="9" s="1"/>
  <c r="C16" i="9"/>
  <c r="O157" i="8"/>
  <c r="K150" i="8"/>
  <c r="K149" i="8"/>
  <c r="K148" i="8"/>
  <c r="K147" i="8"/>
  <c r="K146" i="8"/>
  <c r="K144" i="8"/>
  <c r="K143" i="8"/>
  <c r="K142" i="8"/>
  <c r="K141" i="8"/>
  <c r="K139" i="8"/>
  <c r="K138" i="8"/>
  <c r="K137" i="8"/>
  <c r="K136" i="8"/>
  <c r="K135" i="8"/>
  <c r="K134" i="8"/>
  <c r="K132" i="8"/>
  <c r="K131" i="8"/>
  <c r="K129" i="8"/>
  <c r="K128" i="8"/>
  <c r="K127" i="8"/>
  <c r="K126" i="8"/>
  <c r="K124" i="8"/>
  <c r="K123" i="8"/>
  <c r="K122" i="8"/>
  <c r="K121" i="8"/>
  <c r="K120" i="8"/>
  <c r="K118" i="8"/>
  <c r="K117" i="8"/>
  <c r="K116" i="8"/>
  <c r="K115" i="8"/>
  <c r="K114" i="8"/>
  <c r="H13" i="8" s="1"/>
  <c r="H14" i="8" s="1"/>
  <c r="K113" i="8"/>
  <c r="K112" i="8"/>
  <c r="K111" i="8"/>
  <c r="K110" i="8"/>
  <c r="I105" i="8"/>
  <c r="J104" i="8"/>
  <c r="J103" i="8"/>
  <c r="J102" i="8"/>
  <c r="J105" i="8" s="1"/>
  <c r="J101" i="8"/>
  <c r="J96" i="8"/>
  <c r="J95" i="8"/>
  <c r="J94" i="8"/>
  <c r="J93" i="8"/>
  <c r="I93" i="8" s="1"/>
  <c r="J92" i="8"/>
  <c r="J97" i="8" s="1"/>
  <c r="F13" i="8" s="1"/>
  <c r="F14" i="8" s="1"/>
  <c r="F15" i="8" s="1"/>
  <c r="I87" i="8"/>
  <c r="J86" i="8"/>
  <c r="J85" i="8"/>
  <c r="J84" i="8"/>
  <c r="J83" i="8"/>
  <c r="J87" i="8" s="1"/>
  <c r="E13" i="8" s="1"/>
  <c r="E14" i="8" s="1"/>
  <c r="E15" i="8" s="1"/>
  <c r="H70" i="8"/>
  <c r="J69" i="8"/>
  <c r="J68" i="8"/>
  <c r="J67" i="8"/>
  <c r="J70" i="8" s="1"/>
  <c r="J66" i="8"/>
  <c r="O59" i="8"/>
  <c r="Q59" i="8" s="1"/>
  <c r="N59" i="8"/>
  <c r="P59" i="8" s="1"/>
  <c r="O58" i="8"/>
  <c r="Q58" i="8" s="1"/>
  <c r="N58" i="8"/>
  <c r="P58" i="8" s="1"/>
  <c r="O57" i="8"/>
  <c r="Q57" i="8" s="1"/>
  <c r="N57" i="8"/>
  <c r="P57" i="8" s="1"/>
  <c r="O56" i="8"/>
  <c r="Q56" i="8" s="1"/>
  <c r="N56" i="8"/>
  <c r="P56" i="8" s="1"/>
  <c r="O55" i="8"/>
  <c r="Q55" i="8" s="1"/>
  <c r="N55" i="8"/>
  <c r="P55" i="8" s="1"/>
  <c r="O54" i="8"/>
  <c r="Q54" i="8" s="1"/>
  <c r="N54" i="8"/>
  <c r="P54" i="8" s="1"/>
  <c r="O53" i="8"/>
  <c r="Q53" i="8" s="1"/>
  <c r="N53" i="8"/>
  <c r="P53" i="8" s="1"/>
  <c r="O46" i="8"/>
  <c r="Q46" i="8" s="1"/>
  <c r="N46" i="8"/>
  <c r="P46" i="8" s="1"/>
  <c r="O45" i="8"/>
  <c r="Q45" i="8" s="1"/>
  <c r="N45" i="8"/>
  <c r="P45" i="8" s="1"/>
  <c r="O44" i="8"/>
  <c r="Q44" i="8" s="1"/>
  <c r="N44" i="8"/>
  <c r="P44" i="8" s="1"/>
  <c r="O43" i="8"/>
  <c r="Q43" i="8" s="1"/>
  <c r="N43" i="8"/>
  <c r="P43" i="8" s="1"/>
  <c r="O42" i="8"/>
  <c r="Q42" i="8" s="1"/>
  <c r="N42" i="8"/>
  <c r="P42" i="8" s="1"/>
  <c r="O41" i="8"/>
  <c r="Q41" i="8" s="1"/>
  <c r="N41" i="8"/>
  <c r="P41" i="8" s="1"/>
  <c r="O40" i="8"/>
  <c r="Q40" i="8" s="1"/>
  <c r="N40" i="8"/>
  <c r="P40" i="8" s="1"/>
  <c r="O34" i="8"/>
  <c r="Q34" i="8" s="1"/>
  <c r="N34" i="8"/>
  <c r="P34" i="8" s="1"/>
  <c r="O33" i="8"/>
  <c r="Q33" i="8" s="1"/>
  <c r="N33" i="8"/>
  <c r="P33" i="8" s="1"/>
  <c r="O32" i="8"/>
  <c r="Q32" i="8" s="1"/>
  <c r="N32" i="8"/>
  <c r="P32" i="8" s="1"/>
  <c r="O31" i="8"/>
  <c r="Q31" i="8" s="1"/>
  <c r="N31" i="8"/>
  <c r="P31" i="8" s="1"/>
  <c r="O30" i="8"/>
  <c r="Q30" i="8" s="1"/>
  <c r="N30" i="8"/>
  <c r="P30" i="8" s="1"/>
  <c r="O29" i="8"/>
  <c r="Q29" i="8" s="1"/>
  <c r="N29" i="8"/>
  <c r="P29" i="8" s="1"/>
  <c r="O28" i="8"/>
  <c r="Q28" i="8" s="1"/>
  <c r="N28" i="8"/>
  <c r="P28" i="8" s="1"/>
  <c r="O27" i="8"/>
  <c r="Q27" i="8" s="1"/>
  <c r="N27" i="8"/>
  <c r="P27" i="8" s="1"/>
  <c r="O26" i="8"/>
  <c r="Q26" i="8" s="1"/>
  <c r="N26" i="8"/>
  <c r="P26" i="8" s="1"/>
  <c r="O25" i="8"/>
  <c r="Q25" i="8" s="1"/>
  <c r="N25" i="8"/>
  <c r="P25" i="8" s="1"/>
  <c r="D17" i="8"/>
  <c r="D19" i="8" s="1"/>
  <c r="C16" i="8"/>
  <c r="O157" i="7"/>
  <c r="K150" i="7"/>
  <c r="K149" i="7"/>
  <c r="K148" i="7"/>
  <c r="K147" i="7"/>
  <c r="K146" i="7"/>
  <c r="K144" i="7"/>
  <c r="K143" i="7"/>
  <c r="K142" i="7"/>
  <c r="K141" i="7"/>
  <c r="K139" i="7"/>
  <c r="K138" i="7"/>
  <c r="K137" i="7"/>
  <c r="K136" i="7"/>
  <c r="K135" i="7"/>
  <c r="K134" i="7"/>
  <c r="K132" i="7"/>
  <c r="K131" i="7"/>
  <c r="K129" i="7"/>
  <c r="K128" i="7"/>
  <c r="K127" i="7"/>
  <c r="K126" i="7"/>
  <c r="K124" i="7"/>
  <c r="K123" i="7"/>
  <c r="K122" i="7"/>
  <c r="K121" i="7"/>
  <c r="K120" i="7"/>
  <c r="K118" i="7"/>
  <c r="K117" i="7"/>
  <c r="K116" i="7"/>
  <c r="K115" i="7"/>
  <c r="K114" i="7"/>
  <c r="H13" i="7" s="1"/>
  <c r="H14" i="7" s="1"/>
  <c r="K113" i="7"/>
  <c r="K112" i="7"/>
  <c r="K111" i="7"/>
  <c r="K110" i="7"/>
  <c r="I105" i="7"/>
  <c r="J104" i="7"/>
  <c r="J103" i="7"/>
  <c r="G13" i="7" s="1"/>
  <c r="G14" i="7" s="1"/>
  <c r="G15" i="7" s="1"/>
  <c r="J102" i="7"/>
  <c r="J101" i="7"/>
  <c r="J105" i="7" s="1"/>
  <c r="J96" i="7"/>
  <c r="J95" i="7"/>
  <c r="J94" i="7"/>
  <c r="J93" i="7"/>
  <c r="I93" i="7" s="1"/>
  <c r="J92" i="7"/>
  <c r="J97" i="7" s="1"/>
  <c r="F13" i="7" s="1"/>
  <c r="F14" i="7" s="1"/>
  <c r="F15" i="7" s="1"/>
  <c r="I92" i="7"/>
  <c r="I97" i="7" s="1"/>
  <c r="I87" i="7"/>
  <c r="J86" i="7"/>
  <c r="J85" i="7"/>
  <c r="J84" i="7"/>
  <c r="J87" i="7" s="1"/>
  <c r="E13" i="7" s="1"/>
  <c r="E14" i="7" s="1"/>
  <c r="E15" i="7" s="1"/>
  <c r="J83" i="7"/>
  <c r="H70" i="7"/>
  <c r="J69" i="7"/>
  <c r="J68" i="7"/>
  <c r="J67" i="7"/>
  <c r="J66" i="7"/>
  <c r="J70" i="7" s="1"/>
  <c r="O59" i="7"/>
  <c r="Q59" i="7" s="1"/>
  <c r="N59" i="7"/>
  <c r="P59" i="7" s="1"/>
  <c r="O58" i="7"/>
  <c r="Q58" i="7" s="1"/>
  <c r="N58" i="7"/>
  <c r="P58" i="7" s="1"/>
  <c r="O57" i="7"/>
  <c r="Q57" i="7" s="1"/>
  <c r="N57" i="7"/>
  <c r="P57" i="7" s="1"/>
  <c r="O56" i="7"/>
  <c r="Q56" i="7" s="1"/>
  <c r="N56" i="7"/>
  <c r="P56" i="7" s="1"/>
  <c r="O55" i="7"/>
  <c r="Q55" i="7" s="1"/>
  <c r="N55" i="7"/>
  <c r="P55" i="7" s="1"/>
  <c r="O54" i="7"/>
  <c r="Q54" i="7" s="1"/>
  <c r="N54" i="7"/>
  <c r="P54" i="7" s="1"/>
  <c r="O53" i="7"/>
  <c r="Q53" i="7" s="1"/>
  <c r="N53" i="7"/>
  <c r="P53" i="7" s="1"/>
  <c r="O46" i="7"/>
  <c r="Q46" i="7" s="1"/>
  <c r="N46" i="7"/>
  <c r="P46" i="7" s="1"/>
  <c r="O45" i="7"/>
  <c r="Q45" i="7" s="1"/>
  <c r="N45" i="7"/>
  <c r="P45" i="7" s="1"/>
  <c r="O44" i="7"/>
  <c r="Q44" i="7" s="1"/>
  <c r="N44" i="7"/>
  <c r="P44" i="7" s="1"/>
  <c r="O43" i="7"/>
  <c r="Q43" i="7" s="1"/>
  <c r="N43" i="7"/>
  <c r="P43" i="7" s="1"/>
  <c r="O42" i="7"/>
  <c r="Q42" i="7" s="1"/>
  <c r="N42" i="7"/>
  <c r="P42" i="7" s="1"/>
  <c r="O41" i="7"/>
  <c r="Q41" i="7" s="1"/>
  <c r="N41" i="7"/>
  <c r="P41" i="7" s="1"/>
  <c r="O40" i="7"/>
  <c r="Q40" i="7" s="1"/>
  <c r="N40" i="7"/>
  <c r="P40" i="7" s="1"/>
  <c r="O34" i="7"/>
  <c r="Q34" i="7" s="1"/>
  <c r="N34" i="7"/>
  <c r="P34" i="7" s="1"/>
  <c r="O33" i="7"/>
  <c r="Q33" i="7" s="1"/>
  <c r="N33" i="7"/>
  <c r="P33" i="7" s="1"/>
  <c r="O32" i="7"/>
  <c r="Q32" i="7" s="1"/>
  <c r="N32" i="7"/>
  <c r="P32" i="7" s="1"/>
  <c r="O31" i="7"/>
  <c r="Q31" i="7" s="1"/>
  <c r="N31" i="7"/>
  <c r="P31" i="7" s="1"/>
  <c r="O30" i="7"/>
  <c r="Q30" i="7" s="1"/>
  <c r="N30" i="7"/>
  <c r="P30" i="7" s="1"/>
  <c r="O29" i="7"/>
  <c r="Q29" i="7" s="1"/>
  <c r="N29" i="7"/>
  <c r="P29" i="7" s="1"/>
  <c r="O28" i="7"/>
  <c r="Q28" i="7" s="1"/>
  <c r="N28" i="7"/>
  <c r="P28" i="7" s="1"/>
  <c r="O27" i="7"/>
  <c r="Q27" i="7" s="1"/>
  <c r="N27" i="7"/>
  <c r="P27" i="7" s="1"/>
  <c r="O26" i="7"/>
  <c r="Q26" i="7" s="1"/>
  <c r="N26" i="7"/>
  <c r="P26" i="7" s="1"/>
  <c r="O25" i="7"/>
  <c r="Q25" i="7" s="1"/>
  <c r="N25" i="7"/>
  <c r="P25" i="7" s="1"/>
  <c r="D17" i="7"/>
  <c r="D19" i="7" s="1"/>
  <c r="C16" i="7"/>
  <c r="O157" i="6"/>
  <c r="K150" i="6"/>
  <c r="K149" i="6"/>
  <c r="K148" i="6"/>
  <c r="K147" i="6"/>
  <c r="K146" i="6"/>
  <c r="K144" i="6"/>
  <c r="K143" i="6"/>
  <c r="K142" i="6"/>
  <c r="K141" i="6"/>
  <c r="K139" i="6"/>
  <c r="K138" i="6"/>
  <c r="K137" i="6"/>
  <c r="K136" i="6"/>
  <c r="K135" i="6"/>
  <c r="K134" i="6"/>
  <c r="K132" i="6"/>
  <c r="K131" i="6"/>
  <c r="K129" i="6"/>
  <c r="K128" i="6"/>
  <c r="K127" i="6"/>
  <c r="K126" i="6"/>
  <c r="K124" i="6"/>
  <c r="K123" i="6"/>
  <c r="K122" i="6"/>
  <c r="K121" i="6"/>
  <c r="K120" i="6"/>
  <c r="K118" i="6"/>
  <c r="K117" i="6"/>
  <c r="K116" i="6"/>
  <c r="K115" i="6"/>
  <c r="K114" i="6"/>
  <c r="H13" i="6" s="1"/>
  <c r="H14" i="6" s="1"/>
  <c r="K113" i="6"/>
  <c r="K112" i="6"/>
  <c r="K111" i="6"/>
  <c r="K110" i="6"/>
  <c r="I105" i="6"/>
  <c r="J104" i="6"/>
  <c r="J103" i="6"/>
  <c r="J105" i="6" s="1"/>
  <c r="J102" i="6"/>
  <c r="J101" i="6"/>
  <c r="J96" i="6"/>
  <c r="J95" i="6"/>
  <c r="J94" i="6"/>
  <c r="J93" i="6"/>
  <c r="I93" i="6" s="1"/>
  <c r="J92" i="6"/>
  <c r="J97" i="6" s="1"/>
  <c r="F13" i="6" s="1"/>
  <c r="F14" i="6" s="1"/>
  <c r="F15" i="6" s="1"/>
  <c r="I92" i="6"/>
  <c r="I97" i="6" s="1"/>
  <c r="I87" i="6"/>
  <c r="J86" i="6"/>
  <c r="J85" i="6"/>
  <c r="J84" i="6"/>
  <c r="J83" i="6"/>
  <c r="J87" i="6" s="1"/>
  <c r="E13" i="6" s="1"/>
  <c r="E14" i="6" s="1"/>
  <c r="E15" i="6" s="1"/>
  <c r="H70" i="6"/>
  <c r="J69" i="6"/>
  <c r="J68" i="6"/>
  <c r="J67" i="6"/>
  <c r="J66" i="6"/>
  <c r="J70" i="6" s="1"/>
  <c r="O59" i="6"/>
  <c r="Q59" i="6" s="1"/>
  <c r="N59" i="6"/>
  <c r="P59" i="6" s="1"/>
  <c r="O58" i="6"/>
  <c r="Q58" i="6" s="1"/>
  <c r="N58" i="6"/>
  <c r="P58" i="6" s="1"/>
  <c r="O57" i="6"/>
  <c r="Q57" i="6" s="1"/>
  <c r="N57" i="6"/>
  <c r="P57" i="6" s="1"/>
  <c r="O56" i="6"/>
  <c r="Q56" i="6" s="1"/>
  <c r="N56" i="6"/>
  <c r="P56" i="6" s="1"/>
  <c r="O55" i="6"/>
  <c r="Q55" i="6" s="1"/>
  <c r="N55" i="6"/>
  <c r="P55" i="6" s="1"/>
  <c r="O54" i="6"/>
  <c r="Q54" i="6" s="1"/>
  <c r="N54" i="6"/>
  <c r="P54" i="6" s="1"/>
  <c r="O53" i="6"/>
  <c r="Q53" i="6" s="1"/>
  <c r="N53" i="6"/>
  <c r="P53" i="6" s="1"/>
  <c r="O46" i="6"/>
  <c r="Q46" i="6" s="1"/>
  <c r="N46" i="6"/>
  <c r="P46" i="6" s="1"/>
  <c r="O45" i="6"/>
  <c r="Q45" i="6" s="1"/>
  <c r="N45" i="6"/>
  <c r="P45" i="6" s="1"/>
  <c r="O44" i="6"/>
  <c r="Q44" i="6" s="1"/>
  <c r="N44" i="6"/>
  <c r="P44" i="6" s="1"/>
  <c r="O43" i="6"/>
  <c r="Q43" i="6" s="1"/>
  <c r="N43" i="6"/>
  <c r="P43" i="6" s="1"/>
  <c r="O42" i="6"/>
  <c r="Q42" i="6" s="1"/>
  <c r="N42" i="6"/>
  <c r="P42" i="6" s="1"/>
  <c r="O41" i="6"/>
  <c r="Q41" i="6" s="1"/>
  <c r="N41" i="6"/>
  <c r="P41" i="6" s="1"/>
  <c r="O40" i="6"/>
  <c r="Q40" i="6" s="1"/>
  <c r="N40" i="6"/>
  <c r="P40" i="6" s="1"/>
  <c r="O34" i="6"/>
  <c r="Q34" i="6" s="1"/>
  <c r="N34" i="6"/>
  <c r="P34" i="6" s="1"/>
  <c r="O33" i="6"/>
  <c r="Q33" i="6" s="1"/>
  <c r="N33" i="6"/>
  <c r="P33" i="6" s="1"/>
  <c r="O32" i="6"/>
  <c r="Q32" i="6" s="1"/>
  <c r="N32" i="6"/>
  <c r="P32" i="6" s="1"/>
  <c r="O31" i="6"/>
  <c r="Q31" i="6" s="1"/>
  <c r="N31" i="6"/>
  <c r="P31" i="6" s="1"/>
  <c r="O30" i="6"/>
  <c r="Q30" i="6" s="1"/>
  <c r="N30" i="6"/>
  <c r="P30" i="6" s="1"/>
  <c r="O29" i="6"/>
  <c r="Q29" i="6" s="1"/>
  <c r="N29" i="6"/>
  <c r="P29" i="6" s="1"/>
  <c r="O28" i="6"/>
  <c r="Q28" i="6" s="1"/>
  <c r="N28" i="6"/>
  <c r="P28" i="6" s="1"/>
  <c r="O27" i="6"/>
  <c r="Q27" i="6" s="1"/>
  <c r="N27" i="6"/>
  <c r="P27" i="6" s="1"/>
  <c r="O26" i="6"/>
  <c r="Q26" i="6" s="1"/>
  <c r="N26" i="6"/>
  <c r="P26" i="6" s="1"/>
  <c r="O25" i="6"/>
  <c r="Q25" i="6" s="1"/>
  <c r="N25" i="6"/>
  <c r="P25" i="6" s="1"/>
  <c r="D19" i="6"/>
  <c r="D17" i="6"/>
  <c r="C16" i="6"/>
  <c r="G13" i="6"/>
  <c r="G14" i="6" s="1"/>
  <c r="G15" i="6" s="1"/>
  <c r="O157" i="5"/>
  <c r="K150" i="5"/>
  <c r="K149" i="5"/>
  <c r="K148" i="5"/>
  <c r="K147" i="5"/>
  <c r="K146" i="5"/>
  <c r="K144" i="5"/>
  <c r="K143" i="5"/>
  <c r="K142" i="5"/>
  <c r="K141" i="5"/>
  <c r="K139" i="5"/>
  <c r="K138" i="5"/>
  <c r="K137" i="5"/>
  <c r="K136" i="5"/>
  <c r="K135" i="5"/>
  <c r="K134" i="5"/>
  <c r="K132" i="5"/>
  <c r="K131" i="5"/>
  <c r="K129" i="5"/>
  <c r="K128" i="5"/>
  <c r="K127" i="5"/>
  <c r="K126" i="5"/>
  <c r="K124" i="5"/>
  <c r="K123" i="5"/>
  <c r="K122" i="5"/>
  <c r="K121" i="5"/>
  <c r="K120" i="5"/>
  <c r="K118" i="5"/>
  <c r="K117" i="5"/>
  <c r="K116" i="5"/>
  <c r="K115" i="5"/>
  <c r="K114" i="5"/>
  <c r="H13" i="5" s="1"/>
  <c r="H14" i="5" s="1"/>
  <c r="K113" i="5"/>
  <c r="K112" i="5"/>
  <c r="K111" i="5"/>
  <c r="K110" i="5"/>
  <c r="I105" i="5"/>
  <c r="J104" i="5"/>
  <c r="J103" i="5"/>
  <c r="G13" i="5" s="1"/>
  <c r="G14" i="5" s="1"/>
  <c r="G15" i="5" s="1"/>
  <c r="J102" i="5"/>
  <c r="J105" i="5" s="1"/>
  <c r="J101" i="5"/>
  <c r="I97" i="5"/>
  <c r="J96" i="5"/>
  <c r="J95" i="5"/>
  <c r="J94" i="5"/>
  <c r="J93" i="5"/>
  <c r="I93" i="5" s="1"/>
  <c r="J92" i="5"/>
  <c r="J97" i="5" s="1"/>
  <c r="F13" i="5" s="1"/>
  <c r="F14" i="5" s="1"/>
  <c r="F15" i="5" s="1"/>
  <c r="I92" i="5"/>
  <c r="I87" i="5"/>
  <c r="J86" i="5"/>
  <c r="J85" i="5"/>
  <c r="J84" i="5"/>
  <c r="J83" i="5"/>
  <c r="J87" i="5" s="1"/>
  <c r="E13" i="5" s="1"/>
  <c r="E14" i="5" s="1"/>
  <c r="E15" i="5" s="1"/>
  <c r="H70" i="5"/>
  <c r="J69" i="5"/>
  <c r="J68" i="5"/>
  <c r="J67" i="5"/>
  <c r="J66" i="5"/>
  <c r="J70" i="5" s="1"/>
  <c r="O59" i="5"/>
  <c r="Q59" i="5" s="1"/>
  <c r="N59" i="5"/>
  <c r="P59" i="5" s="1"/>
  <c r="O58" i="5"/>
  <c r="Q58" i="5" s="1"/>
  <c r="N58" i="5"/>
  <c r="P58" i="5" s="1"/>
  <c r="O57" i="5"/>
  <c r="Q57" i="5" s="1"/>
  <c r="N57" i="5"/>
  <c r="P57" i="5" s="1"/>
  <c r="O56" i="5"/>
  <c r="Q56" i="5" s="1"/>
  <c r="N56" i="5"/>
  <c r="P56" i="5" s="1"/>
  <c r="O55" i="5"/>
  <c r="Q55" i="5" s="1"/>
  <c r="N55" i="5"/>
  <c r="P55" i="5" s="1"/>
  <c r="O54" i="5"/>
  <c r="Q54" i="5" s="1"/>
  <c r="N54" i="5"/>
  <c r="P54" i="5" s="1"/>
  <c r="O53" i="5"/>
  <c r="Q53" i="5" s="1"/>
  <c r="N53" i="5"/>
  <c r="P53" i="5" s="1"/>
  <c r="O46" i="5"/>
  <c r="Q46" i="5" s="1"/>
  <c r="N46" i="5"/>
  <c r="P46" i="5" s="1"/>
  <c r="O45" i="5"/>
  <c r="Q45" i="5" s="1"/>
  <c r="N45" i="5"/>
  <c r="P45" i="5" s="1"/>
  <c r="O44" i="5"/>
  <c r="Q44" i="5" s="1"/>
  <c r="N44" i="5"/>
  <c r="P44" i="5" s="1"/>
  <c r="O43" i="5"/>
  <c r="Q43" i="5" s="1"/>
  <c r="N43" i="5"/>
  <c r="P43" i="5" s="1"/>
  <c r="O42" i="5"/>
  <c r="Q42" i="5" s="1"/>
  <c r="N42" i="5"/>
  <c r="P42" i="5" s="1"/>
  <c r="O41" i="5"/>
  <c r="Q41" i="5" s="1"/>
  <c r="N41" i="5"/>
  <c r="P41" i="5" s="1"/>
  <c r="O40" i="5"/>
  <c r="Q40" i="5" s="1"/>
  <c r="N40" i="5"/>
  <c r="P40" i="5" s="1"/>
  <c r="O34" i="5"/>
  <c r="Q34" i="5" s="1"/>
  <c r="N34" i="5"/>
  <c r="P34" i="5" s="1"/>
  <c r="O33" i="5"/>
  <c r="Q33" i="5" s="1"/>
  <c r="N33" i="5"/>
  <c r="P33" i="5" s="1"/>
  <c r="O32" i="5"/>
  <c r="Q32" i="5" s="1"/>
  <c r="N32" i="5"/>
  <c r="P32" i="5" s="1"/>
  <c r="O31" i="5"/>
  <c r="Q31" i="5" s="1"/>
  <c r="N31" i="5"/>
  <c r="P31" i="5" s="1"/>
  <c r="O30" i="5"/>
  <c r="Q30" i="5" s="1"/>
  <c r="N30" i="5"/>
  <c r="P30" i="5" s="1"/>
  <c r="O29" i="5"/>
  <c r="Q29" i="5" s="1"/>
  <c r="N29" i="5"/>
  <c r="P29" i="5" s="1"/>
  <c r="O28" i="5"/>
  <c r="Q28" i="5" s="1"/>
  <c r="N28" i="5"/>
  <c r="P28" i="5" s="1"/>
  <c r="O27" i="5"/>
  <c r="Q27" i="5" s="1"/>
  <c r="N27" i="5"/>
  <c r="P27" i="5" s="1"/>
  <c r="O26" i="5"/>
  <c r="Q26" i="5" s="1"/>
  <c r="N26" i="5"/>
  <c r="P26" i="5" s="1"/>
  <c r="O25" i="5"/>
  <c r="Q25" i="5" s="1"/>
  <c r="N25" i="5"/>
  <c r="P25" i="5" s="1"/>
  <c r="D19" i="5"/>
  <c r="D17" i="5"/>
  <c r="C16" i="5"/>
  <c r="O157" i="4"/>
  <c r="K150" i="4"/>
  <c r="K149" i="4"/>
  <c r="K148" i="4"/>
  <c r="K147" i="4"/>
  <c r="K146" i="4"/>
  <c r="K144" i="4"/>
  <c r="K143" i="4"/>
  <c r="K142" i="4"/>
  <c r="K141" i="4"/>
  <c r="K139" i="4"/>
  <c r="K138" i="4"/>
  <c r="K137" i="4"/>
  <c r="K136" i="4"/>
  <c r="K135" i="4"/>
  <c r="K134" i="4"/>
  <c r="K132" i="4"/>
  <c r="K131" i="4"/>
  <c r="K129" i="4"/>
  <c r="K128" i="4"/>
  <c r="K127" i="4"/>
  <c r="K126" i="4"/>
  <c r="K124" i="4"/>
  <c r="K123" i="4"/>
  <c r="K122" i="4"/>
  <c r="K121" i="4"/>
  <c r="K120" i="4"/>
  <c r="K118" i="4"/>
  <c r="K117" i="4"/>
  <c r="K116" i="4"/>
  <c r="K115" i="4"/>
  <c r="K114" i="4"/>
  <c r="H13" i="4" s="1"/>
  <c r="H14" i="4" s="1"/>
  <c r="K113" i="4"/>
  <c r="K112" i="4"/>
  <c r="K111" i="4"/>
  <c r="K110" i="4"/>
  <c r="I105" i="4"/>
  <c r="J104" i="4"/>
  <c r="J103" i="4"/>
  <c r="J102" i="4"/>
  <c r="J105" i="4" s="1"/>
  <c r="J101" i="4"/>
  <c r="J96" i="4"/>
  <c r="J95" i="4"/>
  <c r="J94" i="4"/>
  <c r="J93" i="4"/>
  <c r="I93" i="4" s="1"/>
  <c r="J92" i="4"/>
  <c r="I92" i="4"/>
  <c r="I97" i="4" s="1"/>
  <c r="I87" i="4"/>
  <c r="J86" i="4"/>
  <c r="J85" i="4"/>
  <c r="J84" i="4"/>
  <c r="J83" i="4"/>
  <c r="J87" i="4" s="1"/>
  <c r="E13" i="4" s="1"/>
  <c r="E14" i="4" s="1"/>
  <c r="E15" i="4" s="1"/>
  <c r="H70" i="4"/>
  <c r="J69" i="4"/>
  <c r="J68" i="4"/>
  <c r="J67" i="4"/>
  <c r="J70" i="4" s="1"/>
  <c r="J66" i="4"/>
  <c r="O59" i="4"/>
  <c r="Q59" i="4" s="1"/>
  <c r="N59" i="4"/>
  <c r="P59" i="4" s="1"/>
  <c r="O58" i="4"/>
  <c r="Q58" i="4" s="1"/>
  <c r="N58" i="4"/>
  <c r="P58" i="4" s="1"/>
  <c r="O57" i="4"/>
  <c r="Q57" i="4" s="1"/>
  <c r="N57" i="4"/>
  <c r="P57" i="4" s="1"/>
  <c r="O56" i="4"/>
  <c r="Q56" i="4" s="1"/>
  <c r="N56" i="4"/>
  <c r="P56" i="4" s="1"/>
  <c r="O55" i="4"/>
  <c r="Q55" i="4" s="1"/>
  <c r="N55" i="4"/>
  <c r="P55" i="4" s="1"/>
  <c r="O54" i="4"/>
  <c r="Q54" i="4" s="1"/>
  <c r="N54" i="4"/>
  <c r="P54" i="4" s="1"/>
  <c r="O53" i="4"/>
  <c r="Q53" i="4" s="1"/>
  <c r="N53" i="4"/>
  <c r="P53" i="4" s="1"/>
  <c r="O46" i="4"/>
  <c r="Q46" i="4" s="1"/>
  <c r="N46" i="4"/>
  <c r="P46" i="4" s="1"/>
  <c r="O45" i="4"/>
  <c r="Q45" i="4" s="1"/>
  <c r="N45" i="4"/>
  <c r="P45" i="4" s="1"/>
  <c r="O44" i="4"/>
  <c r="Q44" i="4" s="1"/>
  <c r="N44" i="4"/>
  <c r="P44" i="4" s="1"/>
  <c r="O43" i="4"/>
  <c r="Q43" i="4" s="1"/>
  <c r="N43" i="4"/>
  <c r="P43" i="4" s="1"/>
  <c r="O42" i="4"/>
  <c r="Q42" i="4" s="1"/>
  <c r="N42" i="4"/>
  <c r="P42" i="4" s="1"/>
  <c r="O41" i="4"/>
  <c r="Q41" i="4" s="1"/>
  <c r="N41" i="4"/>
  <c r="P41" i="4" s="1"/>
  <c r="O40" i="4"/>
  <c r="Q40" i="4" s="1"/>
  <c r="N40" i="4"/>
  <c r="P40" i="4" s="1"/>
  <c r="O34" i="4"/>
  <c r="Q34" i="4" s="1"/>
  <c r="N34" i="4"/>
  <c r="P34" i="4" s="1"/>
  <c r="O33" i="4"/>
  <c r="Q33" i="4" s="1"/>
  <c r="N33" i="4"/>
  <c r="P33" i="4" s="1"/>
  <c r="O32" i="4"/>
  <c r="Q32" i="4" s="1"/>
  <c r="N32" i="4"/>
  <c r="P32" i="4" s="1"/>
  <c r="O31" i="4"/>
  <c r="Q31" i="4" s="1"/>
  <c r="N31" i="4"/>
  <c r="P31" i="4" s="1"/>
  <c r="O30" i="4"/>
  <c r="Q30" i="4" s="1"/>
  <c r="N30" i="4"/>
  <c r="P30" i="4" s="1"/>
  <c r="O29" i="4"/>
  <c r="Q29" i="4" s="1"/>
  <c r="N29" i="4"/>
  <c r="P29" i="4" s="1"/>
  <c r="O28" i="4"/>
  <c r="Q28" i="4" s="1"/>
  <c r="N28" i="4"/>
  <c r="P28" i="4" s="1"/>
  <c r="O27" i="4"/>
  <c r="Q27" i="4" s="1"/>
  <c r="N27" i="4"/>
  <c r="P27" i="4" s="1"/>
  <c r="O26" i="4"/>
  <c r="Q26" i="4" s="1"/>
  <c r="N26" i="4"/>
  <c r="P26" i="4" s="1"/>
  <c r="O25" i="4"/>
  <c r="Q25" i="4" s="1"/>
  <c r="N25" i="4"/>
  <c r="P25" i="4" s="1"/>
  <c r="D19" i="4"/>
  <c r="D17" i="4"/>
  <c r="C16" i="4"/>
  <c r="G13" i="4"/>
  <c r="G14" i="4" s="1"/>
  <c r="G15" i="4" s="1"/>
  <c r="H70" i="1"/>
  <c r="D17" i="1"/>
  <c r="D19" i="1" s="1"/>
  <c r="O32" i="1"/>
  <c r="Q32" i="1" s="1"/>
  <c r="O31" i="1"/>
  <c r="Q31" i="1" s="1"/>
  <c r="O30" i="1"/>
  <c r="Q30" i="1" s="1"/>
  <c r="N32" i="1"/>
  <c r="P32" i="1" s="1"/>
  <c r="N31" i="1"/>
  <c r="P31" i="1" s="1"/>
  <c r="N30" i="1"/>
  <c r="P30" i="1" s="1"/>
  <c r="N40" i="1"/>
  <c r="P40" i="1" s="1"/>
  <c r="O34" i="1"/>
  <c r="O33" i="1"/>
  <c r="O29" i="1"/>
  <c r="O28" i="1"/>
  <c r="O27" i="1"/>
  <c r="O26" i="1"/>
  <c r="O25" i="1"/>
  <c r="O46" i="1"/>
  <c r="Q46" i="1" s="1"/>
  <c r="O45" i="1"/>
  <c r="Q45" i="1" s="1"/>
  <c r="O44" i="1"/>
  <c r="Q44" i="1" s="1"/>
  <c r="O43" i="1"/>
  <c r="Q43" i="1" s="1"/>
  <c r="O42" i="1"/>
  <c r="Q42" i="1" s="1"/>
  <c r="O41" i="1"/>
  <c r="Q41" i="1" s="1"/>
  <c r="O40" i="1"/>
  <c r="Q40" i="1" s="1"/>
  <c r="N34" i="1"/>
  <c r="N33" i="1"/>
  <c r="N29" i="1"/>
  <c r="N28" i="1"/>
  <c r="N27" i="1"/>
  <c r="N26" i="1"/>
  <c r="N25" i="1"/>
  <c r="P25" i="1" s="1"/>
  <c r="K149" i="1"/>
  <c r="K148" i="1"/>
  <c r="K147" i="1"/>
  <c r="K150" i="1"/>
  <c r="I105" i="1"/>
  <c r="I87" i="1"/>
  <c r="N46" i="1"/>
  <c r="P46" i="1" s="1"/>
  <c r="N45" i="1"/>
  <c r="P45" i="1" s="1"/>
  <c r="N44" i="1"/>
  <c r="P44" i="1" s="1"/>
  <c r="N43" i="1"/>
  <c r="P43" i="1" s="1"/>
  <c r="N42" i="1"/>
  <c r="P42" i="1" s="1"/>
  <c r="N41" i="1"/>
  <c r="P41" i="1" s="1"/>
  <c r="K123" i="1"/>
  <c r="H13" i="52" l="1"/>
  <c r="H14" i="52" s="1"/>
  <c r="R26" i="52"/>
  <c r="R34" i="52"/>
  <c r="R57" i="52"/>
  <c r="J105" i="52"/>
  <c r="J87" i="52"/>
  <c r="E13" i="52" s="1"/>
  <c r="E14" i="52" s="1"/>
  <c r="E15" i="52" s="1"/>
  <c r="R56" i="50"/>
  <c r="R53" i="51"/>
  <c r="R28" i="52"/>
  <c r="R59" i="52"/>
  <c r="R42" i="52"/>
  <c r="R29" i="51"/>
  <c r="R31" i="51"/>
  <c r="R28" i="51"/>
  <c r="R55" i="52"/>
  <c r="R43" i="52"/>
  <c r="R27" i="52"/>
  <c r="R53" i="52"/>
  <c r="R57" i="43"/>
  <c r="R34" i="45"/>
  <c r="R30" i="49"/>
  <c r="R32" i="50"/>
  <c r="R59" i="50"/>
  <c r="R45" i="51"/>
  <c r="R25" i="52"/>
  <c r="R33" i="52"/>
  <c r="R41" i="52"/>
  <c r="R31" i="52"/>
  <c r="R58" i="52"/>
  <c r="R44" i="52"/>
  <c r="R56" i="52"/>
  <c r="R54" i="52"/>
  <c r="R44" i="51"/>
  <c r="R54" i="51"/>
  <c r="R30" i="52"/>
  <c r="R46" i="52"/>
  <c r="R29" i="52"/>
  <c r="R45" i="52"/>
  <c r="H19" i="52"/>
  <c r="E19" i="52"/>
  <c r="F19" i="52" s="1"/>
  <c r="R32" i="52"/>
  <c r="R40" i="52"/>
  <c r="R40" i="50"/>
  <c r="J97" i="52"/>
  <c r="F13" i="52" s="1"/>
  <c r="F14" i="52" s="1"/>
  <c r="F15" i="52" s="1"/>
  <c r="R30" i="48"/>
  <c r="R34" i="48"/>
  <c r="R43" i="48"/>
  <c r="R30" i="51"/>
  <c r="R57" i="50"/>
  <c r="R43" i="51"/>
  <c r="R46" i="51"/>
  <c r="R55" i="51"/>
  <c r="R26" i="51"/>
  <c r="R56" i="51"/>
  <c r="R34" i="51"/>
  <c r="R42" i="51"/>
  <c r="R27" i="51"/>
  <c r="R25" i="51"/>
  <c r="R32" i="51"/>
  <c r="R40" i="51"/>
  <c r="R33" i="51"/>
  <c r="R58" i="51"/>
  <c r="H19" i="51"/>
  <c r="E19" i="51"/>
  <c r="F19" i="51" s="1"/>
  <c r="R57" i="51"/>
  <c r="R41" i="51"/>
  <c r="R59" i="51"/>
  <c r="R27" i="50"/>
  <c r="R33" i="50"/>
  <c r="R41" i="50"/>
  <c r="R40" i="48"/>
  <c r="R26" i="50"/>
  <c r="R46" i="50"/>
  <c r="R55" i="50"/>
  <c r="R30" i="50"/>
  <c r="R58" i="50"/>
  <c r="R44" i="50"/>
  <c r="R53" i="50"/>
  <c r="R40" i="49"/>
  <c r="R54" i="49"/>
  <c r="R43" i="50"/>
  <c r="R25" i="50"/>
  <c r="R28" i="50"/>
  <c r="R31" i="50"/>
  <c r="R34" i="50"/>
  <c r="R42" i="50"/>
  <c r="R32" i="48"/>
  <c r="R45" i="49"/>
  <c r="R55" i="49"/>
  <c r="R29" i="50"/>
  <c r="H19" i="50"/>
  <c r="E19" i="50"/>
  <c r="F19" i="50" s="1"/>
  <c r="R45" i="50"/>
  <c r="R54" i="50"/>
  <c r="R29" i="48"/>
  <c r="R42" i="48"/>
  <c r="R31" i="49"/>
  <c r="R34" i="49"/>
  <c r="J97" i="50"/>
  <c r="F13" i="50" s="1"/>
  <c r="F14" i="50" s="1"/>
  <c r="F15" i="50" s="1"/>
  <c r="R28" i="49"/>
  <c r="R46" i="49"/>
  <c r="R56" i="49"/>
  <c r="R53" i="49"/>
  <c r="R44" i="49"/>
  <c r="R30" i="47"/>
  <c r="R26" i="49"/>
  <c r="R31" i="47"/>
  <c r="R29" i="49"/>
  <c r="R42" i="49"/>
  <c r="R27" i="49"/>
  <c r="R59" i="49"/>
  <c r="R43" i="49"/>
  <c r="R41" i="49"/>
  <c r="R58" i="49"/>
  <c r="R33" i="49"/>
  <c r="R25" i="49"/>
  <c r="H19" i="49"/>
  <c r="E19" i="49"/>
  <c r="F19" i="49" s="1"/>
  <c r="R57" i="49"/>
  <c r="R32" i="49"/>
  <c r="R53" i="48"/>
  <c r="R44" i="48"/>
  <c r="R28" i="48"/>
  <c r="R55" i="48"/>
  <c r="R46" i="46"/>
  <c r="R25" i="48"/>
  <c r="I92" i="49"/>
  <c r="I97" i="49" s="1"/>
  <c r="R26" i="48"/>
  <c r="R58" i="48"/>
  <c r="R41" i="48"/>
  <c r="R33" i="48"/>
  <c r="R46" i="47"/>
  <c r="R53" i="47"/>
  <c r="R56" i="48"/>
  <c r="R31" i="48"/>
  <c r="R59" i="47"/>
  <c r="R27" i="48"/>
  <c r="R46" i="48"/>
  <c r="R59" i="48"/>
  <c r="R45" i="48"/>
  <c r="R54" i="48"/>
  <c r="R57" i="48"/>
  <c r="H19" i="48"/>
  <c r="E19" i="48"/>
  <c r="F19" i="48" s="1"/>
  <c r="R33" i="47"/>
  <c r="R44" i="47"/>
  <c r="J97" i="48"/>
  <c r="F13" i="48" s="1"/>
  <c r="F14" i="48" s="1"/>
  <c r="F15" i="48" s="1"/>
  <c r="R58" i="46"/>
  <c r="R25" i="47"/>
  <c r="R43" i="47"/>
  <c r="R29" i="47"/>
  <c r="R28" i="47"/>
  <c r="R41" i="47"/>
  <c r="R58" i="47"/>
  <c r="R26" i="47"/>
  <c r="R34" i="47"/>
  <c r="R56" i="47"/>
  <c r="R42" i="47"/>
  <c r="R32" i="47"/>
  <c r="R45" i="47"/>
  <c r="R55" i="47"/>
  <c r="R27" i="47"/>
  <c r="R40" i="47"/>
  <c r="R54" i="47"/>
  <c r="R57" i="47"/>
  <c r="H19" i="47"/>
  <c r="E19" i="47"/>
  <c r="F19" i="47" s="1"/>
  <c r="R32" i="44"/>
  <c r="R28" i="46"/>
  <c r="R40" i="46"/>
  <c r="R25" i="46"/>
  <c r="J97" i="47"/>
  <c r="F13" i="47" s="1"/>
  <c r="F14" i="47" s="1"/>
  <c r="F15" i="47" s="1"/>
  <c r="R57" i="46"/>
  <c r="R29" i="45"/>
  <c r="R41" i="46"/>
  <c r="R33" i="46"/>
  <c r="R44" i="46"/>
  <c r="R53" i="46"/>
  <c r="R46" i="44"/>
  <c r="R56" i="46"/>
  <c r="R34" i="46"/>
  <c r="R32" i="46"/>
  <c r="R42" i="46"/>
  <c r="R59" i="46"/>
  <c r="R41" i="45"/>
  <c r="R29" i="46"/>
  <c r="R40" i="44"/>
  <c r="R40" i="43"/>
  <c r="R28" i="44"/>
  <c r="R26" i="45"/>
  <c r="R45" i="45"/>
  <c r="R58" i="45"/>
  <c r="R30" i="46"/>
  <c r="R55" i="46"/>
  <c r="R31" i="46"/>
  <c r="R26" i="46"/>
  <c r="R45" i="46"/>
  <c r="R27" i="46"/>
  <c r="R43" i="46"/>
  <c r="R54" i="46"/>
  <c r="H19" i="46"/>
  <c r="E19" i="46"/>
  <c r="F19" i="46" s="1"/>
  <c r="R25" i="45"/>
  <c r="R40" i="45"/>
  <c r="R59" i="45"/>
  <c r="R33" i="45"/>
  <c r="J97" i="46"/>
  <c r="F13" i="46" s="1"/>
  <c r="F14" i="46" s="1"/>
  <c r="F15" i="46" s="1"/>
  <c r="R53" i="45"/>
  <c r="R28" i="45"/>
  <c r="R44" i="45"/>
  <c r="R32" i="45"/>
  <c r="R56" i="45"/>
  <c r="R43" i="45"/>
  <c r="R57" i="45"/>
  <c r="R33" i="44"/>
  <c r="R31" i="45"/>
  <c r="R55" i="45"/>
  <c r="R42" i="45"/>
  <c r="R27" i="45"/>
  <c r="R30" i="45"/>
  <c r="R54" i="45"/>
  <c r="H19" i="45"/>
  <c r="E19" i="45"/>
  <c r="F19" i="45" s="1"/>
  <c r="R46" i="45"/>
  <c r="R27" i="44"/>
  <c r="R55" i="44"/>
  <c r="G13" i="45"/>
  <c r="G14" i="45" s="1"/>
  <c r="G15" i="45" s="1"/>
  <c r="R56" i="44"/>
  <c r="R59" i="44"/>
  <c r="R53" i="44"/>
  <c r="J97" i="45"/>
  <c r="F13" i="45" s="1"/>
  <c r="F14" i="45" s="1"/>
  <c r="F15" i="45" s="1"/>
  <c r="R44" i="44"/>
  <c r="R31" i="44"/>
  <c r="R26" i="44"/>
  <c r="R34" i="44"/>
  <c r="R42" i="44"/>
  <c r="R45" i="43"/>
  <c r="R28" i="42"/>
  <c r="R32" i="42"/>
  <c r="R42" i="43"/>
  <c r="R59" i="43"/>
  <c r="R43" i="44"/>
  <c r="R25" i="44"/>
  <c r="R57" i="44"/>
  <c r="H19" i="44"/>
  <c r="E19" i="44"/>
  <c r="F19" i="44" s="1"/>
  <c r="R41" i="44"/>
  <c r="R29" i="44"/>
  <c r="R58" i="44"/>
  <c r="R30" i="44"/>
  <c r="R45" i="44"/>
  <c r="R54" i="44"/>
  <c r="R26" i="41"/>
  <c r="R40" i="42"/>
  <c r="R43" i="43"/>
  <c r="R26" i="43"/>
  <c r="I92" i="44"/>
  <c r="I97" i="44" s="1"/>
  <c r="R58" i="40"/>
  <c r="R27" i="43"/>
  <c r="R46" i="43"/>
  <c r="R55" i="43"/>
  <c r="R28" i="43"/>
  <c r="R25" i="43"/>
  <c r="R33" i="43"/>
  <c r="R58" i="43"/>
  <c r="R31" i="43"/>
  <c r="R34" i="43"/>
  <c r="R44" i="43"/>
  <c r="R53" i="43"/>
  <c r="R56" i="43"/>
  <c r="R33" i="40"/>
  <c r="R31" i="42"/>
  <c r="R43" i="42"/>
  <c r="R41" i="43"/>
  <c r="R55" i="41"/>
  <c r="R59" i="41"/>
  <c r="R30" i="43"/>
  <c r="R29" i="43"/>
  <c r="R54" i="43"/>
  <c r="R32" i="43"/>
  <c r="H19" i="43"/>
  <c r="E19" i="43"/>
  <c r="F19" i="43" s="1"/>
  <c r="R27" i="42"/>
  <c r="R26" i="40"/>
  <c r="R43" i="40"/>
  <c r="R59" i="42"/>
  <c r="R55" i="42"/>
  <c r="R44" i="42"/>
  <c r="R53" i="42"/>
  <c r="R30" i="42"/>
  <c r="R25" i="42"/>
  <c r="R33" i="42"/>
  <c r="R41" i="42"/>
  <c r="R46" i="42"/>
  <c r="R58" i="42"/>
  <c r="R56" i="42"/>
  <c r="R57" i="42"/>
  <c r="R26" i="42"/>
  <c r="R34" i="42"/>
  <c r="R42" i="42"/>
  <c r="R29" i="42"/>
  <c r="R45" i="42"/>
  <c r="R54" i="42"/>
  <c r="H19" i="42"/>
  <c r="E19" i="42"/>
  <c r="F19" i="42" s="1"/>
  <c r="R25" i="41"/>
  <c r="R41" i="41"/>
  <c r="R33" i="41"/>
  <c r="R54" i="41"/>
  <c r="R58" i="41"/>
  <c r="R27" i="41"/>
  <c r="J97" i="42"/>
  <c r="F13" i="42" s="1"/>
  <c r="F14" i="42" s="1"/>
  <c r="F15" i="42" s="1"/>
  <c r="R53" i="41"/>
  <c r="R57" i="41"/>
  <c r="R56" i="41"/>
  <c r="R28" i="41"/>
  <c r="R31" i="41"/>
  <c r="R44" i="41"/>
  <c r="R58" i="39"/>
  <c r="R25" i="40"/>
  <c r="R46" i="41"/>
  <c r="R30" i="41"/>
  <c r="R34" i="41"/>
  <c r="R42" i="41"/>
  <c r="R45" i="41"/>
  <c r="H19" i="41"/>
  <c r="E19" i="41"/>
  <c r="F19" i="41" s="1"/>
  <c r="R29" i="41"/>
  <c r="R32" i="41"/>
  <c r="R40" i="41"/>
  <c r="R43" i="41"/>
  <c r="J97" i="41"/>
  <c r="F13" i="41" s="1"/>
  <c r="F14" i="41" s="1"/>
  <c r="F15" i="41" s="1"/>
  <c r="R44" i="40"/>
  <c r="R41" i="40"/>
  <c r="R27" i="39"/>
  <c r="R27" i="40"/>
  <c r="R28" i="40"/>
  <c r="R53" i="40"/>
  <c r="R45" i="40"/>
  <c r="R29" i="40"/>
  <c r="R54" i="40"/>
  <c r="R42" i="40"/>
  <c r="R46" i="40"/>
  <c r="R41" i="39"/>
  <c r="R30" i="40"/>
  <c r="R55" i="40"/>
  <c r="R31" i="40"/>
  <c r="R56" i="40"/>
  <c r="R59" i="40"/>
  <c r="R32" i="40"/>
  <c r="R34" i="40"/>
  <c r="R57" i="40"/>
  <c r="H19" i="40"/>
  <c r="E19" i="40"/>
  <c r="F19" i="40" s="1"/>
  <c r="R40" i="40"/>
  <c r="R29" i="39"/>
  <c r="J105" i="40"/>
  <c r="R25" i="39"/>
  <c r="R33" i="39"/>
  <c r="R56" i="39"/>
  <c r="J97" i="40"/>
  <c r="F13" i="40" s="1"/>
  <c r="F14" i="40" s="1"/>
  <c r="F15" i="40" s="1"/>
  <c r="R53" i="39"/>
  <c r="R28" i="39"/>
  <c r="R53" i="37"/>
  <c r="R44" i="39"/>
  <c r="R32" i="39"/>
  <c r="R40" i="39"/>
  <c r="R58" i="38"/>
  <c r="R57" i="39"/>
  <c r="R31" i="39"/>
  <c r="R26" i="39"/>
  <c r="R34" i="39"/>
  <c r="R55" i="39"/>
  <c r="R42" i="39"/>
  <c r="R43" i="39"/>
  <c r="R45" i="39"/>
  <c r="R59" i="39"/>
  <c r="R30" i="39"/>
  <c r="R54" i="39"/>
  <c r="H19" i="39"/>
  <c r="E19" i="39"/>
  <c r="F19" i="39" s="1"/>
  <c r="R46" i="39"/>
  <c r="G13" i="39"/>
  <c r="G14" i="39" s="1"/>
  <c r="G15" i="39" s="1"/>
  <c r="R56" i="38"/>
  <c r="R28" i="38"/>
  <c r="R29" i="38"/>
  <c r="R44" i="38"/>
  <c r="R27" i="38"/>
  <c r="R53" i="38"/>
  <c r="R41" i="38"/>
  <c r="R34" i="38"/>
  <c r="R32" i="38"/>
  <c r="R40" i="38"/>
  <c r="R57" i="38"/>
  <c r="R40" i="37"/>
  <c r="R33" i="35"/>
  <c r="R25" i="38"/>
  <c r="R31" i="38"/>
  <c r="R33" i="38"/>
  <c r="R26" i="38"/>
  <c r="R55" i="38"/>
  <c r="R42" i="38"/>
  <c r="R43" i="38"/>
  <c r="R45" i="38"/>
  <c r="R59" i="38"/>
  <c r="R30" i="38"/>
  <c r="R54" i="38"/>
  <c r="H19" i="38"/>
  <c r="E19" i="38"/>
  <c r="F19" i="38" s="1"/>
  <c r="R46" i="38"/>
  <c r="G13" i="38"/>
  <c r="G14" i="38" s="1"/>
  <c r="G15" i="38" s="1"/>
  <c r="R42" i="36"/>
  <c r="R30" i="37"/>
  <c r="R33" i="37"/>
  <c r="R44" i="37"/>
  <c r="R54" i="37"/>
  <c r="R31" i="37"/>
  <c r="R34" i="37"/>
  <c r="R45" i="37"/>
  <c r="R55" i="37"/>
  <c r="R28" i="37"/>
  <c r="R40" i="36"/>
  <c r="R46" i="37"/>
  <c r="R56" i="37"/>
  <c r="R34" i="36"/>
  <c r="R26" i="37"/>
  <c r="R42" i="37"/>
  <c r="R27" i="37"/>
  <c r="R59" i="37"/>
  <c r="R41" i="36"/>
  <c r="R43" i="37"/>
  <c r="R25" i="37"/>
  <c r="R57" i="37"/>
  <c r="H19" i="37"/>
  <c r="E19" i="37"/>
  <c r="F19" i="37" s="1"/>
  <c r="R41" i="37"/>
  <c r="R29" i="37"/>
  <c r="R58" i="37"/>
  <c r="R32" i="37"/>
  <c r="R59" i="34"/>
  <c r="R33" i="36"/>
  <c r="R31" i="36"/>
  <c r="R26" i="34"/>
  <c r="R27" i="35"/>
  <c r="R56" i="36"/>
  <c r="I92" i="37"/>
  <c r="I97" i="37" s="1"/>
  <c r="R25" i="36"/>
  <c r="R58" i="36"/>
  <c r="R53" i="36"/>
  <c r="R28" i="36"/>
  <c r="R45" i="36"/>
  <c r="R29" i="36"/>
  <c r="R43" i="36"/>
  <c r="R26" i="36"/>
  <c r="R54" i="36"/>
  <c r="R57" i="36"/>
  <c r="R59" i="36"/>
  <c r="R41" i="35"/>
  <c r="R57" i="35"/>
  <c r="R44" i="36"/>
  <c r="R30" i="36"/>
  <c r="R55" i="36"/>
  <c r="R46" i="36"/>
  <c r="R27" i="36"/>
  <c r="R32" i="36"/>
  <c r="H19" i="36"/>
  <c r="E19" i="36"/>
  <c r="F19" i="36" s="1"/>
  <c r="R34" i="35"/>
  <c r="R46" i="35"/>
  <c r="J97" i="36"/>
  <c r="F13" i="36" s="1"/>
  <c r="F14" i="36" s="1"/>
  <c r="F15" i="36" s="1"/>
  <c r="R53" i="35"/>
  <c r="R32" i="33"/>
  <c r="R59" i="33"/>
  <c r="R30" i="35"/>
  <c r="R44" i="35"/>
  <c r="R43" i="35"/>
  <c r="R40" i="33"/>
  <c r="R55" i="35"/>
  <c r="R25" i="35"/>
  <c r="R28" i="35"/>
  <c r="R31" i="35"/>
  <c r="R58" i="35"/>
  <c r="R42" i="35"/>
  <c r="R56" i="35"/>
  <c r="R59" i="30"/>
  <c r="R57" i="34"/>
  <c r="R26" i="35"/>
  <c r="R59" i="35"/>
  <c r="R44" i="34"/>
  <c r="R54" i="35"/>
  <c r="R32" i="35"/>
  <c r="R40" i="35"/>
  <c r="E19" i="35"/>
  <c r="F19" i="35" s="1"/>
  <c r="H19" i="35"/>
  <c r="R29" i="35"/>
  <c r="R45" i="35"/>
  <c r="R29" i="32"/>
  <c r="R46" i="32"/>
  <c r="I92" i="35"/>
  <c r="I97" i="35" s="1"/>
  <c r="R28" i="34"/>
  <c r="R53" i="34"/>
  <c r="R43" i="34"/>
  <c r="R27" i="34"/>
  <c r="R29" i="34"/>
  <c r="R46" i="34"/>
  <c r="R55" i="34"/>
  <c r="R56" i="34"/>
  <c r="R31" i="34"/>
  <c r="R34" i="34"/>
  <c r="R42" i="34"/>
  <c r="R32" i="34"/>
  <c r="R40" i="34"/>
  <c r="R30" i="34"/>
  <c r="R58" i="34"/>
  <c r="R33" i="34"/>
  <c r="R41" i="34"/>
  <c r="H19" i="34"/>
  <c r="E19" i="34"/>
  <c r="F19" i="34" s="1"/>
  <c r="R25" i="34"/>
  <c r="R45" i="34"/>
  <c r="R54" i="34"/>
  <c r="R25" i="33"/>
  <c r="R53" i="33"/>
  <c r="R29" i="33"/>
  <c r="R41" i="33"/>
  <c r="R33" i="33"/>
  <c r="R53" i="32"/>
  <c r="J97" i="34"/>
  <c r="F13" i="34" s="1"/>
  <c r="F14" i="34" s="1"/>
  <c r="F15" i="34" s="1"/>
  <c r="R43" i="33"/>
  <c r="R58" i="33"/>
  <c r="R26" i="33"/>
  <c r="R42" i="31"/>
  <c r="R27" i="33"/>
  <c r="R56" i="33"/>
  <c r="R57" i="27"/>
  <c r="R44" i="33"/>
  <c r="R28" i="33"/>
  <c r="R31" i="33"/>
  <c r="R34" i="33"/>
  <c r="R42" i="33"/>
  <c r="R54" i="32"/>
  <c r="R55" i="33"/>
  <c r="R46" i="33"/>
  <c r="R30" i="33"/>
  <c r="R45" i="33"/>
  <c r="R54" i="33"/>
  <c r="R57" i="33"/>
  <c r="H19" i="33"/>
  <c r="E19" i="33"/>
  <c r="F19" i="33" s="1"/>
  <c r="G13" i="33"/>
  <c r="G14" i="33" s="1"/>
  <c r="G15" i="33" s="1"/>
  <c r="R26" i="31"/>
  <c r="R30" i="32"/>
  <c r="R45" i="32"/>
  <c r="R55" i="32"/>
  <c r="R59" i="32"/>
  <c r="J97" i="33"/>
  <c r="F13" i="33" s="1"/>
  <c r="F14" i="33" s="1"/>
  <c r="F15" i="33" s="1"/>
  <c r="R31" i="32"/>
  <c r="R44" i="32"/>
  <c r="R27" i="32"/>
  <c r="R41" i="31"/>
  <c r="R43" i="32"/>
  <c r="R28" i="32"/>
  <c r="R56" i="32"/>
  <c r="R26" i="32"/>
  <c r="R34" i="32"/>
  <c r="R42" i="32"/>
  <c r="R53" i="30"/>
  <c r="R25" i="32"/>
  <c r="R33" i="32"/>
  <c r="R58" i="32"/>
  <c r="H19" i="32"/>
  <c r="E19" i="32"/>
  <c r="F19" i="32" s="1"/>
  <c r="R41" i="32"/>
  <c r="R57" i="32"/>
  <c r="R32" i="32"/>
  <c r="R40" i="32"/>
  <c r="R53" i="31"/>
  <c r="R34" i="31"/>
  <c r="R58" i="31"/>
  <c r="R34" i="29"/>
  <c r="R43" i="29"/>
  <c r="R25" i="31"/>
  <c r="R33" i="31"/>
  <c r="R45" i="29"/>
  <c r="R45" i="31"/>
  <c r="R27" i="31"/>
  <c r="R56" i="31"/>
  <c r="R26" i="28"/>
  <c r="R28" i="31"/>
  <c r="R31" i="31"/>
  <c r="R44" i="31"/>
  <c r="R59" i="31"/>
  <c r="R26" i="30"/>
  <c r="R54" i="31"/>
  <c r="R57" i="31"/>
  <c r="R46" i="31"/>
  <c r="R30" i="31"/>
  <c r="R55" i="31"/>
  <c r="H19" i="31"/>
  <c r="E19" i="31"/>
  <c r="F19" i="31" s="1"/>
  <c r="R29" i="31"/>
  <c r="R32" i="31"/>
  <c r="R40" i="31"/>
  <c r="R43" i="31"/>
  <c r="R43" i="30"/>
  <c r="R42" i="28"/>
  <c r="R56" i="28"/>
  <c r="R27" i="29"/>
  <c r="R44" i="30"/>
  <c r="R30" i="28"/>
  <c r="R34" i="28"/>
  <c r="J97" i="31"/>
  <c r="F13" i="31" s="1"/>
  <c r="F14" i="31" s="1"/>
  <c r="F15" i="31" s="1"/>
  <c r="R33" i="30"/>
  <c r="R41" i="30"/>
  <c r="R25" i="30"/>
  <c r="R28" i="30"/>
  <c r="R31" i="30"/>
  <c r="R58" i="30"/>
  <c r="R26" i="29"/>
  <c r="R42" i="29"/>
  <c r="R46" i="29"/>
  <c r="R34" i="30"/>
  <c r="R42" i="30"/>
  <c r="R56" i="30"/>
  <c r="R31" i="27"/>
  <c r="R40" i="27"/>
  <c r="R40" i="29"/>
  <c r="R54" i="30"/>
  <c r="R30" i="30"/>
  <c r="R46" i="30"/>
  <c r="R27" i="30"/>
  <c r="R55" i="30"/>
  <c r="R29" i="30"/>
  <c r="R45" i="30"/>
  <c r="H19" i="30"/>
  <c r="E19" i="30"/>
  <c r="F19" i="30" s="1"/>
  <c r="R32" i="30"/>
  <c r="R40" i="30"/>
  <c r="R57" i="30"/>
  <c r="R41" i="29"/>
  <c r="R59" i="28"/>
  <c r="R29" i="29"/>
  <c r="R33" i="29"/>
  <c r="J97" i="30"/>
  <c r="F13" i="30" s="1"/>
  <c r="F14" i="30" s="1"/>
  <c r="F15" i="30" s="1"/>
  <c r="R28" i="29"/>
  <c r="R32" i="29"/>
  <c r="R58" i="29"/>
  <c r="R31" i="28"/>
  <c r="R56" i="29"/>
  <c r="R31" i="29"/>
  <c r="R44" i="29"/>
  <c r="R25" i="29"/>
  <c r="R53" i="29"/>
  <c r="R25" i="28"/>
  <c r="R55" i="29"/>
  <c r="R30" i="29"/>
  <c r="R59" i="29"/>
  <c r="R54" i="29"/>
  <c r="R57" i="29"/>
  <c r="H19" i="29"/>
  <c r="E19" i="29"/>
  <c r="F19" i="29" s="1"/>
  <c r="R28" i="28"/>
  <c r="R58" i="28"/>
  <c r="R33" i="28"/>
  <c r="R27" i="26"/>
  <c r="R41" i="28"/>
  <c r="R28" i="27"/>
  <c r="R32" i="28"/>
  <c r="R40" i="28"/>
  <c r="R43" i="28"/>
  <c r="R44" i="28"/>
  <c r="R53" i="28"/>
  <c r="R27" i="28"/>
  <c r="R57" i="28"/>
  <c r="R29" i="28"/>
  <c r="R46" i="28"/>
  <c r="R55" i="28"/>
  <c r="H19" i="28"/>
  <c r="E19" i="28"/>
  <c r="F19" i="28" s="1"/>
  <c r="R45" i="28"/>
  <c r="R54" i="28"/>
  <c r="R56" i="27"/>
  <c r="R59" i="27"/>
  <c r="R44" i="24"/>
  <c r="R54" i="24"/>
  <c r="R53" i="27"/>
  <c r="R44" i="27"/>
  <c r="J97" i="28"/>
  <c r="F13" i="28" s="1"/>
  <c r="F14" i="28" s="1"/>
  <c r="F15" i="28" s="1"/>
  <c r="R53" i="26"/>
  <c r="R29" i="26"/>
  <c r="R46" i="26"/>
  <c r="R26" i="27"/>
  <c r="R34" i="27"/>
  <c r="R46" i="25"/>
  <c r="R29" i="27"/>
  <c r="R42" i="27"/>
  <c r="R58" i="26"/>
  <c r="R27" i="27"/>
  <c r="R30" i="27"/>
  <c r="R45" i="27"/>
  <c r="R54" i="27"/>
  <c r="R43" i="27"/>
  <c r="R59" i="26"/>
  <c r="R41" i="27"/>
  <c r="R25" i="27"/>
  <c r="R33" i="27"/>
  <c r="R58" i="27"/>
  <c r="R32" i="27"/>
  <c r="R46" i="27"/>
  <c r="R55" i="27"/>
  <c r="R44" i="26"/>
  <c r="R56" i="26"/>
  <c r="I92" i="27"/>
  <c r="I97" i="27" s="1"/>
  <c r="R33" i="26"/>
  <c r="R25" i="26"/>
  <c r="R59" i="25"/>
  <c r="R34" i="26"/>
  <c r="R32" i="26"/>
  <c r="R40" i="26"/>
  <c r="R43" i="26"/>
  <c r="R57" i="26"/>
  <c r="R41" i="26"/>
  <c r="R28" i="26"/>
  <c r="R25" i="24"/>
  <c r="R29" i="24"/>
  <c r="R33" i="24"/>
  <c r="R46" i="24"/>
  <c r="R54" i="25"/>
  <c r="R31" i="26"/>
  <c r="R55" i="26"/>
  <c r="R26" i="26"/>
  <c r="R42" i="26"/>
  <c r="R45" i="26"/>
  <c r="R30" i="26"/>
  <c r="R54" i="26"/>
  <c r="H19" i="26"/>
  <c r="E19" i="26"/>
  <c r="F19" i="26" s="1"/>
  <c r="R28" i="24"/>
  <c r="R44" i="25"/>
  <c r="R58" i="22"/>
  <c r="R41" i="25"/>
  <c r="R53" i="25"/>
  <c r="R25" i="25"/>
  <c r="R33" i="25"/>
  <c r="R58" i="25"/>
  <c r="R34" i="23"/>
  <c r="R43" i="23"/>
  <c r="R58" i="24"/>
  <c r="R28" i="25"/>
  <c r="R59" i="24"/>
  <c r="R56" i="25"/>
  <c r="R32" i="25"/>
  <c r="R40" i="25"/>
  <c r="R45" i="25"/>
  <c r="R57" i="25"/>
  <c r="R30" i="25"/>
  <c r="R31" i="25"/>
  <c r="R55" i="25"/>
  <c r="R34" i="25"/>
  <c r="R42" i="25"/>
  <c r="R26" i="25"/>
  <c r="R29" i="25"/>
  <c r="R43" i="25"/>
  <c r="R27" i="25"/>
  <c r="H19" i="25"/>
  <c r="E19" i="25"/>
  <c r="F19" i="25" s="1"/>
  <c r="G13" i="25"/>
  <c r="G14" i="25" s="1"/>
  <c r="G15" i="25" s="1"/>
  <c r="R41" i="24"/>
  <c r="R45" i="24"/>
  <c r="R55" i="24"/>
  <c r="R27" i="24"/>
  <c r="J97" i="25"/>
  <c r="F13" i="25" s="1"/>
  <c r="F14" i="25" s="1"/>
  <c r="F15" i="25" s="1"/>
  <c r="R53" i="24"/>
  <c r="R33" i="23"/>
  <c r="R42" i="23"/>
  <c r="R26" i="24"/>
  <c r="R43" i="24"/>
  <c r="R33" i="22"/>
  <c r="R30" i="24"/>
  <c r="R56" i="24"/>
  <c r="R40" i="23"/>
  <c r="R58" i="23"/>
  <c r="R31" i="24"/>
  <c r="R42" i="21"/>
  <c r="R27" i="22"/>
  <c r="R32" i="23"/>
  <c r="R32" i="24"/>
  <c r="R40" i="24"/>
  <c r="R57" i="24"/>
  <c r="R41" i="23"/>
  <c r="R34" i="24"/>
  <c r="R42" i="24"/>
  <c r="H19" i="24"/>
  <c r="E19" i="24"/>
  <c r="F19" i="24" s="1"/>
  <c r="R53" i="23"/>
  <c r="R25" i="23"/>
  <c r="R46" i="23"/>
  <c r="R34" i="21"/>
  <c r="R29" i="23"/>
  <c r="R27" i="23"/>
  <c r="R56" i="23"/>
  <c r="R28" i="23"/>
  <c r="R31" i="23"/>
  <c r="R44" i="23"/>
  <c r="R45" i="23"/>
  <c r="R45" i="19"/>
  <c r="R55" i="19"/>
  <c r="R26" i="23"/>
  <c r="R55" i="23"/>
  <c r="R30" i="23"/>
  <c r="R29" i="22"/>
  <c r="R59" i="23"/>
  <c r="R54" i="23"/>
  <c r="R57" i="23"/>
  <c r="H19" i="23"/>
  <c r="E19" i="23"/>
  <c r="F19" i="23" s="1"/>
  <c r="R34" i="22"/>
  <c r="G13" i="23"/>
  <c r="G14" i="23" s="1"/>
  <c r="G15" i="23" s="1"/>
  <c r="J97" i="23"/>
  <c r="F13" i="23" s="1"/>
  <c r="F14" i="23" s="1"/>
  <c r="F15" i="23" s="1"/>
  <c r="R41" i="22"/>
  <c r="R53" i="21"/>
  <c r="R54" i="22"/>
  <c r="R25" i="22"/>
  <c r="R53" i="22"/>
  <c r="R32" i="22"/>
  <c r="R44" i="22"/>
  <c r="R40" i="22"/>
  <c r="R42" i="22"/>
  <c r="R56" i="22"/>
  <c r="R28" i="22"/>
  <c r="R31" i="22"/>
  <c r="R57" i="22"/>
  <c r="R26" i="22"/>
  <c r="R27" i="20"/>
  <c r="R40" i="20"/>
  <c r="R55" i="22"/>
  <c r="R30" i="22"/>
  <c r="R43" i="22"/>
  <c r="R45" i="22"/>
  <c r="R59" i="22"/>
  <c r="H19" i="22"/>
  <c r="E19" i="22"/>
  <c r="F19" i="22" s="1"/>
  <c r="R46" i="22"/>
  <c r="R55" i="21"/>
  <c r="R58" i="21"/>
  <c r="R30" i="20"/>
  <c r="R57" i="20"/>
  <c r="R59" i="21"/>
  <c r="J97" i="22"/>
  <c r="F13" i="22" s="1"/>
  <c r="F14" i="22" s="1"/>
  <c r="F15" i="22" s="1"/>
  <c r="R33" i="21"/>
  <c r="R29" i="14"/>
  <c r="R31" i="15"/>
  <c r="R27" i="21"/>
  <c r="R30" i="21"/>
  <c r="R58" i="20"/>
  <c r="R31" i="21"/>
  <c r="R41" i="21"/>
  <c r="R44" i="21"/>
  <c r="R56" i="21"/>
  <c r="R28" i="21"/>
  <c r="R41" i="20"/>
  <c r="R55" i="20"/>
  <c r="R25" i="20"/>
  <c r="R59" i="20"/>
  <c r="R43" i="21"/>
  <c r="R26" i="21"/>
  <c r="R29" i="21"/>
  <c r="R46" i="21"/>
  <c r="R57" i="21"/>
  <c r="R32" i="21"/>
  <c r="R45" i="21"/>
  <c r="R40" i="21"/>
  <c r="R25" i="21"/>
  <c r="R54" i="21"/>
  <c r="H19" i="21"/>
  <c r="E19" i="21"/>
  <c r="F19" i="21" s="1"/>
  <c r="R33" i="20"/>
  <c r="J97" i="21"/>
  <c r="F13" i="21" s="1"/>
  <c r="F14" i="21" s="1"/>
  <c r="F15" i="21" s="1"/>
  <c r="R42" i="20"/>
  <c r="R44" i="16"/>
  <c r="R31" i="20"/>
  <c r="R44" i="20"/>
  <c r="R29" i="20"/>
  <c r="R53" i="20"/>
  <c r="R26" i="20"/>
  <c r="R34" i="20"/>
  <c r="R45" i="20"/>
  <c r="R56" i="20"/>
  <c r="R54" i="20"/>
  <c r="R28" i="20"/>
  <c r="R46" i="20"/>
  <c r="H19" i="20"/>
  <c r="E19" i="20"/>
  <c r="F19" i="20" s="1"/>
  <c r="R32" i="20"/>
  <c r="R43" i="20"/>
  <c r="R29" i="19"/>
  <c r="R41" i="19"/>
  <c r="R44" i="19"/>
  <c r="R30" i="19"/>
  <c r="I92" i="20"/>
  <c r="I97" i="20" s="1"/>
  <c r="R57" i="18"/>
  <c r="R31" i="19"/>
  <c r="R56" i="19"/>
  <c r="R26" i="19"/>
  <c r="R34" i="19"/>
  <c r="R42" i="19"/>
  <c r="R57" i="17"/>
  <c r="R43" i="19"/>
  <c r="R54" i="19"/>
  <c r="R53" i="19"/>
  <c r="R28" i="19"/>
  <c r="R59" i="19"/>
  <c r="R25" i="19"/>
  <c r="R33" i="19"/>
  <c r="R57" i="19"/>
  <c r="R58" i="19"/>
  <c r="R32" i="19"/>
  <c r="R27" i="19"/>
  <c r="R40" i="19"/>
  <c r="R46" i="19"/>
  <c r="H19" i="19"/>
  <c r="E19" i="19"/>
  <c r="F19" i="19" s="1"/>
  <c r="R27" i="18"/>
  <c r="R57" i="14"/>
  <c r="J97" i="19"/>
  <c r="F13" i="19" s="1"/>
  <c r="F14" i="19" s="1"/>
  <c r="F15" i="19" s="1"/>
  <c r="R28" i="18"/>
  <c r="R25" i="18"/>
  <c r="R41" i="18"/>
  <c r="R45" i="14"/>
  <c r="R30" i="15"/>
  <c r="R29" i="17"/>
  <c r="R33" i="18"/>
  <c r="R44" i="18"/>
  <c r="R58" i="18"/>
  <c r="R53" i="18"/>
  <c r="R45" i="18"/>
  <c r="R45" i="15"/>
  <c r="R29" i="18"/>
  <c r="R54" i="18"/>
  <c r="R40" i="18"/>
  <c r="R25" i="15"/>
  <c r="R55" i="18"/>
  <c r="R31" i="18"/>
  <c r="R56" i="18"/>
  <c r="R46" i="18"/>
  <c r="R30" i="18"/>
  <c r="R32" i="18"/>
  <c r="R34" i="18"/>
  <c r="R59" i="18"/>
  <c r="R42" i="18"/>
  <c r="H19" i="18"/>
  <c r="E19" i="18"/>
  <c r="F19" i="18" s="1"/>
  <c r="R26" i="18"/>
  <c r="R43" i="18"/>
  <c r="R55" i="17"/>
  <c r="R32" i="16"/>
  <c r="R43" i="17"/>
  <c r="R59" i="17"/>
  <c r="J97" i="18"/>
  <c r="F13" i="18" s="1"/>
  <c r="F14" i="18" s="1"/>
  <c r="F15" i="18" s="1"/>
  <c r="R30" i="17"/>
  <c r="R26" i="16"/>
  <c r="R27" i="17"/>
  <c r="R31" i="17"/>
  <c r="R53" i="17"/>
  <c r="R34" i="17"/>
  <c r="R41" i="17"/>
  <c r="R42" i="17"/>
  <c r="R58" i="17"/>
  <c r="R44" i="17"/>
  <c r="R56" i="17"/>
  <c r="R25" i="17"/>
  <c r="R28" i="17"/>
  <c r="R40" i="17"/>
  <c r="R54" i="17"/>
  <c r="R25" i="16"/>
  <c r="R26" i="17"/>
  <c r="R33" i="17"/>
  <c r="R46" i="17"/>
  <c r="R32" i="17"/>
  <c r="R45" i="17"/>
  <c r="H19" i="17"/>
  <c r="E19" i="17"/>
  <c r="F19" i="17" s="1"/>
  <c r="R40" i="16"/>
  <c r="R32" i="15"/>
  <c r="R28" i="16"/>
  <c r="R30" i="16"/>
  <c r="R43" i="16"/>
  <c r="R53" i="16"/>
  <c r="R44" i="11"/>
  <c r="R55" i="16"/>
  <c r="R58" i="16"/>
  <c r="R56" i="16"/>
  <c r="R27" i="16"/>
  <c r="R28" i="15"/>
  <c r="R31" i="16"/>
  <c r="R33" i="15"/>
  <c r="R29" i="16"/>
  <c r="R46" i="16"/>
  <c r="R57" i="16"/>
  <c r="R33" i="16"/>
  <c r="R41" i="16"/>
  <c r="R59" i="16"/>
  <c r="R34" i="16"/>
  <c r="R42" i="16"/>
  <c r="R45" i="16"/>
  <c r="R54" i="16"/>
  <c r="H19" i="16"/>
  <c r="E19" i="16"/>
  <c r="F19" i="16" s="1"/>
  <c r="R53" i="15"/>
  <c r="J97" i="16"/>
  <c r="F13" i="16" s="1"/>
  <c r="F14" i="16" s="1"/>
  <c r="F15" i="16" s="1"/>
  <c r="R43" i="15"/>
  <c r="R26" i="13"/>
  <c r="R34" i="13"/>
  <c r="R30" i="14"/>
  <c r="R27" i="15"/>
  <c r="R41" i="15"/>
  <c r="R58" i="15"/>
  <c r="R26" i="15"/>
  <c r="R34" i="15"/>
  <c r="R56" i="15"/>
  <c r="R42" i="15"/>
  <c r="R44" i="15"/>
  <c r="R55" i="13"/>
  <c r="R59" i="13"/>
  <c r="R55" i="15"/>
  <c r="R29" i="15"/>
  <c r="R46" i="15"/>
  <c r="R59" i="15"/>
  <c r="R40" i="15"/>
  <c r="R54" i="15"/>
  <c r="R57" i="15"/>
  <c r="H19" i="15"/>
  <c r="E19" i="15"/>
  <c r="F19" i="15" s="1"/>
  <c r="J105" i="15"/>
  <c r="R43" i="14"/>
  <c r="R31" i="14"/>
  <c r="R53" i="14"/>
  <c r="R28" i="14"/>
  <c r="R44" i="14"/>
  <c r="R55" i="14"/>
  <c r="R33" i="14"/>
  <c r="R41" i="14"/>
  <c r="R58" i="14"/>
  <c r="R27" i="13"/>
  <c r="R30" i="13"/>
  <c r="R34" i="14"/>
  <c r="R42" i="14"/>
  <c r="R56" i="14"/>
  <c r="R26" i="14"/>
  <c r="R40" i="13"/>
  <c r="R54" i="14"/>
  <c r="R27" i="14"/>
  <c r="R46" i="14"/>
  <c r="R25" i="14"/>
  <c r="R59" i="14"/>
  <c r="H19" i="14"/>
  <c r="E19" i="14"/>
  <c r="F19" i="14" s="1"/>
  <c r="R32" i="14"/>
  <c r="R40" i="14"/>
  <c r="R44" i="12"/>
  <c r="R41" i="12"/>
  <c r="R33" i="13"/>
  <c r="R45" i="13"/>
  <c r="R54" i="13"/>
  <c r="R30" i="10"/>
  <c r="R32" i="11"/>
  <c r="R45" i="11"/>
  <c r="R25" i="13"/>
  <c r="R29" i="13"/>
  <c r="R58" i="13"/>
  <c r="R56" i="13"/>
  <c r="R28" i="13"/>
  <c r="R57" i="13"/>
  <c r="R57" i="11"/>
  <c r="R59" i="12"/>
  <c r="R31" i="13"/>
  <c r="R44" i="13"/>
  <c r="R41" i="13"/>
  <c r="R32" i="13"/>
  <c r="R53" i="13"/>
  <c r="R43" i="13"/>
  <c r="H19" i="13"/>
  <c r="E19" i="13"/>
  <c r="F19" i="13" s="1"/>
  <c r="R46" i="13"/>
  <c r="R42" i="13"/>
  <c r="R25" i="12"/>
  <c r="R33" i="12"/>
  <c r="R46" i="12"/>
  <c r="J97" i="13"/>
  <c r="F13" i="13" s="1"/>
  <c r="F14" i="13" s="1"/>
  <c r="F15" i="13" s="1"/>
  <c r="R27" i="12"/>
  <c r="R53" i="12"/>
  <c r="R53" i="11"/>
  <c r="R58" i="12"/>
  <c r="R33" i="11"/>
  <c r="R28" i="12"/>
  <c r="R31" i="12"/>
  <c r="R56" i="12"/>
  <c r="R31" i="10"/>
  <c r="R54" i="11"/>
  <c r="R34" i="12"/>
  <c r="R42" i="12"/>
  <c r="R45" i="12"/>
  <c r="R30" i="11"/>
  <c r="R58" i="11"/>
  <c r="R43" i="11"/>
  <c r="R29" i="12"/>
  <c r="R32" i="12"/>
  <c r="R40" i="12"/>
  <c r="R43" i="12"/>
  <c r="R57" i="12"/>
  <c r="R25" i="10"/>
  <c r="R56" i="10"/>
  <c r="R27" i="11"/>
  <c r="R40" i="11"/>
  <c r="R30" i="12"/>
  <c r="R55" i="12"/>
  <c r="R26" i="12"/>
  <c r="R54" i="12"/>
  <c r="H19" i="12"/>
  <c r="E19" i="12"/>
  <c r="F19" i="12" s="1"/>
  <c r="R41" i="11"/>
  <c r="R59" i="11"/>
  <c r="R42" i="9"/>
  <c r="R28" i="10"/>
  <c r="R55" i="10"/>
  <c r="R31" i="11"/>
  <c r="R28" i="11"/>
  <c r="R34" i="11"/>
  <c r="R26" i="11"/>
  <c r="R42" i="11"/>
  <c r="R56" i="11"/>
  <c r="R58" i="10"/>
  <c r="R29" i="11"/>
  <c r="R46" i="11"/>
  <c r="R55" i="11"/>
  <c r="R25" i="11"/>
  <c r="H19" i="11"/>
  <c r="E19" i="11"/>
  <c r="F19" i="11" s="1"/>
  <c r="R26" i="10"/>
  <c r="R29" i="10"/>
  <c r="I92" i="11"/>
  <c r="I97" i="11" s="1"/>
  <c r="R53" i="10"/>
  <c r="R42" i="10"/>
  <c r="R45" i="8"/>
  <c r="R27" i="10"/>
  <c r="R32" i="10"/>
  <c r="R45" i="10"/>
  <c r="R44" i="10"/>
  <c r="R43" i="10"/>
  <c r="R54" i="10"/>
  <c r="R34" i="10"/>
  <c r="R59" i="10"/>
  <c r="R33" i="9"/>
  <c r="R33" i="10"/>
  <c r="R57" i="10"/>
  <c r="R41" i="10"/>
  <c r="H19" i="10"/>
  <c r="E19" i="10"/>
  <c r="F19" i="10" s="1"/>
  <c r="R40" i="10"/>
  <c r="R46" i="10"/>
  <c r="R41" i="7"/>
  <c r="R57" i="8"/>
  <c r="R25" i="9"/>
  <c r="I92" i="10"/>
  <c r="I97" i="10" s="1"/>
  <c r="R33" i="7"/>
  <c r="R42" i="7"/>
  <c r="R54" i="9"/>
  <c r="R28" i="8"/>
  <c r="R28" i="9"/>
  <c r="R43" i="9"/>
  <c r="R31" i="9"/>
  <c r="R41" i="9"/>
  <c r="R44" i="9"/>
  <c r="R58" i="9"/>
  <c r="R30" i="8"/>
  <c r="R42" i="8"/>
  <c r="R29" i="9"/>
  <c r="R53" i="9"/>
  <c r="R59" i="7"/>
  <c r="R26" i="9"/>
  <c r="R34" i="9"/>
  <c r="R45" i="9"/>
  <c r="R30" i="9"/>
  <c r="R46" i="9"/>
  <c r="R55" i="9"/>
  <c r="R32" i="9"/>
  <c r="R56" i="9"/>
  <c r="H19" i="9"/>
  <c r="E19" i="9"/>
  <c r="F19" i="9" s="1"/>
  <c r="R27" i="9"/>
  <c r="R40" i="9"/>
  <c r="R57" i="9"/>
  <c r="R59" i="9"/>
  <c r="R44" i="8"/>
  <c r="R58" i="8"/>
  <c r="R31" i="8"/>
  <c r="R54" i="6"/>
  <c r="R55" i="8"/>
  <c r="R59" i="8"/>
  <c r="I92" i="9"/>
  <c r="I97" i="9" s="1"/>
  <c r="R32" i="8"/>
  <c r="R40" i="8"/>
  <c r="R56" i="8"/>
  <c r="R53" i="8"/>
  <c r="R27" i="8"/>
  <c r="R43" i="8"/>
  <c r="R46" i="8"/>
  <c r="R54" i="8"/>
  <c r="H19" i="8"/>
  <c r="E19" i="8"/>
  <c r="F19" i="8" s="1"/>
  <c r="R25" i="8"/>
  <c r="R33" i="8"/>
  <c r="R26" i="8"/>
  <c r="R34" i="8"/>
  <c r="R41" i="8"/>
  <c r="R29" i="8"/>
  <c r="R25" i="7"/>
  <c r="R58" i="7"/>
  <c r="G13" i="8"/>
  <c r="G14" i="8" s="1"/>
  <c r="G15" i="8" s="1"/>
  <c r="R55" i="6"/>
  <c r="R30" i="7"/>
  <c r="R34" i="7"/>
  <c r="I92" i="8"/>
  <c r="I97" i="8" s="1"/>
  <c r="R43" i="7"/>
  <c r="R56" i="7"/>
  <c r="R40" i="7"/>
  <c r="R44" i="7"/>
  <c r="R41" i="6"/>
  <c r="R28" i="7"/>
  <c r="R53" i="7"/>
  <c r="R31" i="7"/>
  <c r="R45" i="7"/>
  <c r="R25" i="5"/>
  <c r="R33" i="5"/>
  <c r="R42" i="5"/>
  <c r="R26" i="6"/>
  <c r="R29" i="7"/>
  <c r="R54" i="7"/>
  <c r="R27" i="7"/>
  <c r="R46" i="7"/>
  <c r="R26" i="7"/>
  <c r="R55" i="7"/>
  <c r="R32" i="7"/>
  <c r="R57" i="7"/>
  <c r="H19" i="7"/>
  <c r="E19" i="7"/>
  <c r="F19" i="7" s="1"/>
  <c r="R33" i="6"/>
  <c r="R55" i="5"/>
  <c r="R25" i="6"/>
  <c r="R29" i="6"/>
  <c r="R44" i="6"/>
  <c r="R53" i="6"/>
  <c r="R30" i="6"/>
  <c r="R46" i="6"/>
  <c r="R28" i="6"/>
  <c r="R58" i="6"/>
  <c r="R31" i="6"/>
  <c r="R45" i="6"/>
  <c r="R56" i="6"/>
  <c r="R27" i="6"/>
  <c r="R42" i="6"/>
  <c r="R59" i="6"/>
  <c r="R43" i="6"/>
  <c r="R32" i="6"/>
  <c r="R57" i="6"/>
  <c r="R40" i="6"/>
  <c r="R34" i="6"/>
  <c r="H19" i="6"/>
  <c r="E19" i="6"/>
  <c r="F19" i="6" s="1"/>
  <c r="R30" i="4"/>
  <c r="R41" i="5"/>
  <c r="R45" i="5"/>
  <c r="R56" i="5"/>
  <c r="R34" i="5"/>
  <c r="R46" i="4"/>
  <c r="R27" i="5"/>
  <c r="R53" i="5"/>
  <c r="R44" i="5"/>
  <c r="R58" i="5"/>
  <c r="R28" i="5"/>
  <c r="R55" i="4"/>
  <c r="R31" i="5"/>
  <c r="R59" i="5"/>
  <c r="R59" i="4"/>
  <c r="R46" i="5"/>
  <c r="R54" i="5"/>
  <c r="R57" i="5"/>
  <c r="H19" i="5"/>
  <c r="E19" i="5"/>
  <c r="F19" i="5" s="1"/>
  <c r="R30" i="5"/>
  <c r="R26" i="5"/>
  <c r="R29" i="5"/>
  <c r="R32" i="5"/>
  <c r="R40" i="5"/>
  <c r="R43" i="5"/>
  <c r="R28" i="4"/>
  <c r="R27" i="4"/>
  <c r="R32" i="4"/>
  <c r="R40" i="4"/>
  <c r="R43" i="4"/>
  <c r="R31" i="4"/>
  <c r="R44" i="4"/>
  <c r="R53" i="4"/>
  <c r="R56" i="4"/>
  <c r="R26" i="4"/>
  <c r="R34" i="4"/>
  <c r="R29" i="4"/>
  <c r="R45" i="4"/>
  <c r="R54" i="4"/>
  <c r="R57" i="4"/>
  <c r="R42" i="4"/>
  <c r="H19" i="4"/>
  <c r="E19" i="4"/>
  <c r="F19" i="4" s="1"/>
  <c r="R58" i="4"/>
  <c r="R25" i="4"/>
  <c r="R33" i="4"/>
  <c r="R41" i="4"/>
  <c r="J97" i="4"/>
  <c r="F13" i="4" s="1"/>
  <c r="F14" i="4" s="1"/>
  <c r="F15" i="4" s="1"/>
  <c r="R32" i="1"/>
  <c r="R31" i="1"/>
  <c r="R30" i="1"/>
  <c r="R43" i="1"/>
  <c r="R44" i="1"/>
  <c r="R41" i="1"/>
  <c r="R42" i="1"/>
  <c r="R40" i="1"/>
  <c r="R45" i="1"/>
  <c r="R46" i="1"/>
  <c r="R35" i="51" l="1"/>
  <c r="R47" i="52"/>
  <c r="R60" i="52"/>
  <c r="R35" i="52"/>
  <c r="R60" i="51"/>
  <c r="R60" i="50"/>
  <c r="R47" i="49"/>
  <c r="R47" i="51"/>
  <c r="R47" i="50"/>
  <c r="R35" i="50"/>
  <c r="R47" i="48"/>
  <c r="R35" i="49"/>
  <c r="R60" i="49"/>
  <c r="R35" i="48"/>
  <c r="R60" i="48"/>
  <c r="R60" i="47"/>
  <c r="R47" i="47"/>
  <c r="R35" i="47"/>
  <c r="R47" i="46"/>
  <c r="R35" i="46"/>
  <c r="R60" i="46"/>
  <c r="R60" i="45"/>
  <c r="R35" i="45"/>
  <c r="R47" i="45"/>
  <c r="R60" i="44"/>
  <c r="R47" i="44"/>
  <c r="R35" i="43"/>
  <c r="R60" i="43"/>
  <c r="R47" i="43"/>
  <c r="R35" i="44"/>
  <c r="R60" i="42"/>
  <c r="R35" i="42"/>
  <c r="R47" i="42"/>
  <c r="R60" i="41"/>
  <c r="R35" i="41"/>
  <c r="R35" i="40"/>
  <c r="R60" i="40"/>
  <c r="R47" i="41"/>
  <c r="R47" i="40"/>
  <c r="R47" i="39"/>
  <c r="R60" i="39"/>
  <c r="R35" i="39"/>
  <c r="R47" i="38"/>
  <c r="R35" i="38"/>
  <c r="R60" i="38"/>
  <c r="R60" i="37"/>
  <c r="R47" i="37"/>
  <c r="R35" i="37"/>
  <c r="R60" i="36"/>
  <c r="R35" i="36"/>
  <c r="R47" i="36"/>
  <c r="R35" i="35"/>
  <c r="R60" i="35"/>
  <c r="R47" i="35"/>
  <c r="R60" i="34"/>
  <c r="R47" i="33"/>
  <c r="R35" i="34"/>
  <c r="R47" i="34"/>
  <c r="R35" i="33"/>
  <c r="R60" i="33"/>
  <c r="R60" i="32"/>
  <c r="R60" i="30"/>
  <c r="R47" i="31"/>
  <c r="R35" i="31"/>
  <c r="R47" i="32"/>
  <c r="R35" i="32"/>
  <c r="R60" i="31"/>
  <c r="R35" i="30"/>
  <c r="R47" i="30"/>
  <c r="R35" i="29"/>
  <c r="R47" i="29"/>
  <c r="R60" i="29"/>
  <c r="R60" i="28"/>
  <c r="R47" i="28"/>
  <c r="R35" i="28"/>
  <c r="R47" i="26"/>
  <c r="R47" i="27"/>
  <c r="R60" i="27"/>
  <c r="R35" i="27"/>
  <c r="R60" i="26"/>
  <c r="R35" i="26"/>
  <c r="R47" i="25"/>
  <c r="R35" i="23"/>
  <c r="R60" i="25"/>
  <c r="R35" i="25"/>
  <c r="R60" i="24"/>
  <c r="R35" i="24"/>
  <c r="R47" i="23"/>
  <c r="R47" i="24"/>
  <c r="R60" i="23"/>
  <c r="R60" i="22"/>
  <c r="R47" i="22"/>
  <c r="R35" i="22"/>
  <c r="R60" i="21"/>
  <c r="R35" i="21"/>
  <c r="R47" i="21"/>
  <c r="R35" i="20"/>
  <c r="R60" i="20"/>
  <c r="R60" i="19"/>
  <c r="R47" i="20"/>
  <c r="R47" i="19"/>
  <c r="R35" i="19"/>
  <c r="R60" i="18"/>
  <c r="R35" i="18"/>
  <c r="R47" i="18"/>
  <c r="R60" i="17"/>
  <c r="R47" i="17"/>
  <c r="R35" i="17"/>
  <c r="R35" i="15"/>
  <c r="R47" i="16"/>
  <c r="R60" i="16"/>
  <c r="R35" i="16"/>
  <c r="R60" i="15"/>
  <c r="R47" i="15"/>
  <c r="R35" i="13"/>
  <c r="R47" i="14"/>
  <c r="R47" i="13"/>
  <c r="R60" i="14"/>
  <c r="R60" i="13"/>
  <c r="R35" i="14"/>
  <c r="R47" i="12"/>
  <c r="R35" i="12"/>
  <c r="R60" i="12"/>
  <c r="R35" i="11"/>
  <c r="R60" i="11"/>
  <c r="R47" i="11"/>
  <c r="R60" i="10"/>
  <c r="R35" i="10"/>
  <c r="R47" i="10"/>
  <c r="R60" i="9"/>
  <c r="R47" i="9"/>
  <c r="R35" i="9"/>
  <c r="R60" i="8"/>
  <c r="R47" i="8"/>
  <c r="R35" i="8"/>
  <c r="R47" i="7"/>
  <c r="R35" i="7"/>
  <c r="R60" i="7"/>
  <c r="R60" i="6"/>
  <c r="R35" i="6"/>
  <c r="R47" i="6"/>
  <c r="R35" i="5"/>
  <c r="R60" i="5"/>
  <c r="R47" i="5"/>
  <c r="R47" i="4"/>
  <c r="R60" i="4"/>
  <c r="R35" i="4"/>
  <c r="R47" i="1"/>
  <c r="J43" i="3"/>
  <c r="T35" i="3"/>
  <c r="M17" i="3"/>
  <c r="U52" i="3"/>
  <c r="E52" i="3"/>
  <c r="U57" i="3"/>
  <c r="K48" i="3"/>
  <c r="E41" i="3"/>
  <c r="M47" i="3"/>
  <c r="U41" i="3"/>
  <c r="T21" i="3"/>
  <c r="N22" i="3"/>
  <c r="I33" i="3"/>
  <c r="C51" i="3" a="1"/>
  <c r="J48" i="3"/>
  <c r="L32" i="3"/>
  <c r="E56" i="3"/>
  <c r="T52" i="3"/>
  <c r="F10" i="3"/>
  <c r="O57" i="3"/>
  <c r="P31" i="3"/>
  <c r="M44" i="3"/>
  <c r="E50" i="3"/>
  <c r="M43" i="3"/>
  <c r="T38" i="3"/>
  <c r="P12" i="3"/>
  <c r="Q57" i="3"/>
  <c r="L27" i="3"/>
  <c r="K31" i="3"/>
  <c r="Q14" i="3"/>
  <c r="Q34" i="3"/>
  <c r="M24" i="3"/>
  <c r="D37" i="3"/>
  <c r="B49" i="3"/>
  <c r="C20" i="3" a="1"/>
  <c r="L25" i="3"/>
  <c r="N25" i="3"/>
  <c r="I44" i="3"/>
  <c r="D33" i="3"/>
  <c r="B39" i="3"/>
  <c r="T45" i="3"/>
  <c r="U38" i="3"/>
  <c r="C19" i="3" a="1"/>
  <c r="E19" i="3"/>
  <c r="P32" i="3"/>
  <c r="F37" i="3"/>
  <c r="J30" i="3"/>
  <c r="L23" i="3"/>
  <c r="J32" i="3"/>
  <c r="E53" i="3"/>
  <c r="L49" i="3"/>
  <c r="J17" i="3"/>
  <c r="L20" i="3"/>
  <c r="C40" i="3" a="1"/>
  <c r="J42" i="3"/>
  <c r="T41" i="3"/>
  <c r="P42" i="3"/>
  <c r="C14" i="3" a="1"/>
  <c r="J36" i="3"/>
  <c r="O50" i="3"/>
  <c r="O45" i="3"/>
  <c r="U35" i="3"/>
  <c r="N36" i="3"/>
  <c r="P52" i="3"/>
  <c r="B20" i="3"/>
  <c r="C7" i="3" a="1"/>
  <c r="O37" i="3"/>
  <c r="N52" i="3"/>
  <c r="Q11" i="3"/>
  <c r="P50" i="3"/>
  <c r="P23" i="3"/>
  <c r="F54" i="3"/>
  <c r="E43" i="3"/>
  <c r="U47" i="3"/>
  <c r="E58" i="3"/>
  <c r="I53" i="3"/>
  <c r="O47" i="3"/>
  <c r="F15" i="3"/>
  <c r="P29" i="3"/>
  <c r="B43" i="3"/>
  <c r="F27" i="3"/>
  <c r="F11" i="3"/>
  <c r="B21" i="3"/>
  <c r="Q28" i="3"/>
  <c r="D20" i="3"/>
  <c r="L12" i="3"/>
  <c r="U23" i="3"/>
  <c r="T22" i="3"/>
  <c r="K29" i="3"/>
  <c r="L16" i="3"/>
  <c r="D29" i="3"/>
  <c r="F26" i="3"/>
  <c r="U50" i="3"/>
  <c r="K43" i="3"/>
  <c r="I43" i="3"/>
  <c r="T55" i="3"/>
  <c r="T30" i="3"/>
  <c r="F45" i="3"/>
  <c r="U21" i="3"/>
  <c r="K47" i="3"/>
  <c r="N31" i="3"/>
  <c r="K23" i="3"/>
  <c r="O46" i="3"/>
  <c r="F36" i="3"/>
  <c r="P34" i="3"/>
  <c r="P51" i="3"/>
  <c r="M32" i="3"/>
  <c r="L37" i="3"/>
  <c r="U28" i="3"/>
  <c r="O23" i="3"/>
  <c r="J56" i="3"/>
  <c r="J14" i="3"/>
  <c r="L36" i="3"/>
  <c r="D17" i="3"/>
  <c r="T39" i="3"/>
  <c r="F12" i="3"/>
  <c r="N48" i="3"/>
  <c r="O52" i="3"/>
  <c r="M25" i="3"/>
  <c r="C31" i="3" a="1"/>
  <c r="O15" i="3"/>
  <c r="Q55" i="3"/>
  <c r="P38" i="3"/>
  <c r="F20" i="3"/>
  <c r="M51" i="3"/>
  <c r="N34" i="3"/>
  <c r="K26" i="3"/>
  <c r="J52" i="3"/>
  <c r="B16" i="3"/>
  <c r="Q50" i="3"/>
  <c r="N10" i="3"/>
  <c r="O26" i="3"/>
  <c r="N35" i="3"/>
  <c r="Q48" i="3"/>
  <c r="K13" i="3"/>
  <c r="U48" i="3"/>
  <c r="T23" i="3"/>
  <c r="M49" i="3"/>
  <c r="E24" i="3"/>
  <c r="B28" i="3"/>
  <c r="I48" i="3"/>
  <c r="D21" i="3"/>
  <c r="I20" i="3"/>
  <c r="J22" i="3"/>
  <c r="T18" i="3"/>
  <c r="M40" i="3"/>
  <c r="B19" i="3"/>
  <c r="T49" i="3"/>
  <c r="M13" i="3"/>
  <c r="J13" i="3"/>
  <c r="I35" i="3"/>
  <c r="I28" i="3"/>
  <c r="Q35" i="3"/>
  <c r="F50" i="3"/>
  <c r="U44" i="3"/>
  <c r="M26" i="3"/>
  <c r="D45" i="3"/>
  <c r="T37" i="3"/>
  <c r="P40" i="3"/>
  <c r="D7" i="3" a="1"/>
  <c r="L15" i="3"/>
  <c r="U29" i="3"/>
  <c r="C47" i="3" a="1"/>
  <c r="K52" i="3"/>
  <c r="C15" i="3" a="1"/>
  <c r="F57" i="3"/>
  <c r="I34" i="3"/>
  <c r="Q27" i="3"/>
  <c r="F22" i="3"/>
  <c r="L29" i="3"/>
  <c r="U33" i="3"/>
  <c r="P41" i="3"/>
  <c r="D32" i="3"/>
  <c r="L33" i="3"/>
  <c r="C58" i="3" a="1"/>
  <c r="C55" i="3" a="1"/>
  <c r="Q33" i="3"/>
  <c r="P13" i="3"/>
  <c r="P27" i="3"/>
  <c r="M21" i="3"/>
  <c r="P54" i="3"/>
  <c r="U53" i="3"/>
  <c r="K33" i="3"/>
  <c r="K37" i="3"/>
  <c r="I38" i="3"/>
  <c r="O32" i="3"/>
  <c r="C32" i="3" a="1"/>
  <c r="U54" i="3"/>
  <c r="M30" i="3"/>
  <c r="I26" i="3"/>
  <c r="T33" i="3"/>
  <c r="D54" i="3"/>
  <c r="Q44" i="3"/>
  <c r="C48" i="3" a="1"/>
  <c r="I41" i="3"/>
  <c r="O40" i="3"/>
  <c r="O34" i="3"/>
  <c r="O36" i="3"/>
  <c r="I55" i="3"/>
  <c r="B13" i="3"/>
  <c r="D14" i="3"/>
  <c r="K22" i="3"/>
  <c r="N28" i="3"/>
  <c r="D43" i="3"/>
  <c r="O17" i="3"/>
  <c r="I39" i="3"/>
  <c r="N27" i="3"/>
  <c r="F48" i="3"/>
  <c r="U55" i="3"/>
  <c r="E34" i="3"/>
  <c r="M19" i="3"/>
  <c r="D11" i="3"/>
  <c r="D42" i="3"/>
  <c r="T46" i="3"/>
  <c r="L11" i="3"/>
  <c r="J53" i="3"/>
  <c r="U10" i="3"/>
  <c r="U25" i="3"/>
  <c r="C35" i="3" a="1"/>
  <c r="I57" i="3"/>
  <c r="C23" i="3" a="1"/>
  <c r="N23" i="3"/>
  <c r="Q17" i="3"/>
  <c r="O21" i="3"/>
  <c r="B46" i="3"/>
  <c r="O30" i="3"/>
  <c r="M11" i="3"/>
  <c r="T47" i="3"/>
  <c r="E42" i="3"/>
  <c r="N58" i="3"/>
  <c r="C28" i="3" a="1"/>
  <c r="K16" i="3"/>
  <c r="E46" i="3"/>
  <c r="D13" i="3"/>
  <c r="C41" i="3" a="1"/>
  <c r="P55" i="3"/>
  <c r="D35" i="3"/>
  <c r="M20" i="3"/>
  <c r="Q10" i="3"/>
  <c r="L22" i="3"/>
  <c r="T12" i="3"/>
  <c r="L10" i="3"/>
  <c r="L41" i="3"/>
  <c r="M38" i="3"/>
  <c r="I12" i="3"/>
  <c r="C30" i="3" a="1"/>
  <c r="E35" i="3"/>
  <c r="K54" i="3"/>
  <c r="D23" i="3"/>
  <c r="P36" i="3"/>
  <c r="C39" i="3" a="1"/>
  <c r="K11" i="3"/>
  <c r="J38" i="3"/>
  <c r="C54" i="3" a="1"/>
  <c r="C17" i="3" a="1"/>
  <c r="O42" i="3"/>
  <c r="D56" i="3"/>
  <c r="U58" i="3"/>
  <c r="O12" i="3"/>
  <c r="O11" i="3"/>
  <c r="U49" i="3"/>
  <c r="P57" i="3"/>
  <c r="E12" i="3"/>
  <c r="F21" i="3"/>
  <c r="K20" i="3"/>
  <c r="T50" i="3"/>
  <c r="P16" i="3"/>
  <c r="N50" i="3"/>
  <c r="B10" i="3"/>
  <c r="L46" i="3"/>
  <c r="T14" i="3"/>
  <c r="B40" i="3"/>
  <c r="K12" i="3"/>
  <c r="U56" i="3"/>
  <c r="M46" i="3"/>
  <c r="M37" i="3"/>
  <c r="D10" i="3"/>
  <c r="D58" i="3"/>
  <c r="K39" i="3"/>
  <c r="T27" i="3"/>
  <c r="B22" i="3"/>
  <c r="N30" i="3"/>
  <c r="T24" i="3"/>
  <c r="U13" i="3"/>
  <c r="D48" i="3"/>
  <c r="L28" i="3"/>
  <c r="O35" i="3"/>
  <c r="O53" i="3"/>
  <c r="L13" i="3"/>
  <c r="I30" i="3"/>
  <c r="C49" i="3" a="1"/>
  <c r="L39" i="3"/>
  <c r="I19" i="3"/>
  <c r="L52" i="3"/>
  <c r="F41" i="3"/>
  <c r="I16" i="3"/>
  <c r="Q31" i="3"/>
  <c r="K49" i="3"/>
  <c r="E54" i="3"/>
  <c r="M56" i="3"/>
  <c r="J33" i="3"/>
  <c r="L38" i="3"/>
  <c r="F40" i="3"/>
  <c r="T34" i="3"/>
  <c r="E44" i="3"/>
  <c r="K24" i="3"/>
  <c r="Q25" i="3"/>
  <c r="D49" i="3"/>
  <c r="K28" i="3"/>
  <c r="D53" i="3"/>
  <c r="I47" i="3"/>
  <c r="N42" i="3"/>
  <c r="E49" i="3"/>
  <c r="I32" i="3"/>
  <c r="K14" i="3"/>
  <c r="B29" i="3"/>
  <c r="D41" i="3"/>
  <c r="M23" i="3"/>
  <c r="F31" i="3"/>
  <c r="I29" i="3"/>
  <c r="T36" i="3"/>
  <c r="E39" i="3"/>
  <c r="F49" i="3"/>
  <c r="Q26" i="3"/>
  <c r="C57" i="3" a="1"/>
  <c r="O58" i="3"/>
  <c r="F7" i="3" a="1"/>
  <c r="U40" i="3"/>
  <c r="I51" i="3"/>
  <c r="N54" i="3"/>
  <c r="T13" i="3"/>
  <c r="K51" i="3"/>
  <c r="T40" i="3"/>
  <c r="C43" i="3" a="1"/>
  <c r="Q30" i="3"/>
  <c r="M12" i="3"/>
  <c r="O39" i="3"/>
  <c r="F39" i="3"/>
  <c r="B42" i="3"/>
  <c r="U46" i="3"/>
  <c r="I22" i="3"/>
  <c r="F29" i="3"/>
  <c r="P56" i="3"/>
  <c r="E21" i="3"/>
  <c r="D22" i="3"/>
  <c r="Q12" i="3"/>
  <c r="B30" i="3"/>
  <c r="I17" i="3"/>
  <c r="D25" i="3"/>
  <c r="T15" i="3"/>
  <c r="T51" i="3"/>
  <c r="E26" i="3"/>
  <c r="Q42" i="3"/>
  <c r="D51" i="3"/>
  <c r="J21" i="3"/>
  <c r="N57" i="3"/>
  <c r="J10" i="3"/>
  <c r="E10" i="3"/>
  <c r="E36" i="3"/>
  <c r="K45" i="3"/>
  <c r="K57" i="3"/>
  <c r="L21" i="3"/>
  <c r="J44" i="3"/>
  <c r="M50" i="3"/>
  <c r="C33" i="3" a="1"/>
  <c r="C18" i="3" a="1"/>
  <c r="J47" i="3"/>
  <c r="J58" i="3"/>
  <c r="N38" i="3"/>
  <c r="B57" i="3"/>
  <c r="B37" i="3"/>
  <c r="C16" i="3" a="1"/>
  <c r="F13" i="3"/>
  <c r="I14" i="3"/>
  <c r="J49" i="3"/>
  <c r="K21" i="3"/>
  <c r="L34" i="3"/>
  <c r="F51" i="3"/>
  <c r="F56" i="3"/>
  <c r="P15" i="3"/>
  <c r="U18" i="3"/>
  <c r="D30" i="3"/>
  <c r="E37" i="3"/>
  <c r="I25" i="3"/>
  <c r="P43" i="3"/>
  <c r="N46" i="3"/>
  <c r="B47" i="3"/>
  <c r="F30" i="3"/>
  <c r="Q24" i="3"/>
  <c r="N33" i="3"/>
  <c r="L40" i="3"/>
  <c r="K17" i="3"/>
  <c r="E48" i="3"/>
  <c r="U32" i="3"/>
  <c r="D19" i="3"/>
  <c r="N12" i="3"/>
  <c r="N17" i="3"/>
  <c r="N41" i="3"/>
  <c r="O20" i="3"/>
  <c r="C44" i="3" a="1"/>
  <c r="I27" i="3"/>
  <c r="F58" i="3"/>
  <c r="F34" i="3"/>
  <c r="E32" i="3"/>
  <c r="O28" i="3"/>
  <c r="D9" i="3"/>
  <c r="T57" i="3"/>
  <c r="C11" i="3" a="1"/>
  <c r="C37" i="3" a="1"/>
  <c r="F14" i="3"/>
  <c r="D24" i="3"/>
  <c r="P58" i="3"/>
  <c r="U37" i="3"/>
  <c r="J26" i="3"/>
  <c r="E30" i="3"/>
  <c r="M14" i="3"/>
  <c r="M54" i="3"/>
  <c r="D31" i="3"/>
  <c r="P10" i="3"/>
  <c r="I23" i="3"/>
  <c r="N11" i="3"/>
  <c r="T16" i="3"/>
  <c r="P28" i="3"/>
  <c r="E20" i="3"/>
  <c r="J28" i="3"/>
  <c r="T53" i="3"/>
  <c r="U22" i="3"/>
  <c r="K46" i="3"/>
  <c r="I40" i="3"/>
  <c r="C29" i="3" a="1"/>
  <c r="M52" i="3"/>
  <c r="U12" i="3"/>
  <c r="N26" i="3"/>
  <c r="I13" i="3"/>
  <c r="F33" i="3"/>
  <c r="N15" i="3"/>
  <c r="U24" i="3"/>
  <c r="F44" i="3"/>
  <c r="I58" i="3"/>
  <c r="J31" i="3"/>
  <c r="J16" i="3"/>
  <c r="B45" i="3"/>
  <c r="I15" i="3"/>
  <c r="N56" i="3"/>
  <c r="N53" i="3"/>
  <c r="C53" i="3" a="1"/>
  <c r="K40" i="3"/>
  <c r="P44" i="3"/>
  <c r="L57" i="3"/>
  <c r="P21" i="3"/>
  <c r="K15" i="3"/>
  <c r="B50" i="3"/>
  <c r="N51" i="3"/>
  <c r="P20" i="3"/>
  <c r="O24" i="3"/>
  <c r="L55" i="3"/>
  <c r="L18" i="3"/>
  <c r="K42" i="3"/>
  <c r="Q29" i="3"/>
  <c r="F53" i="3"/>
  <c r="N32" i="3"/>
  <c r="P48" i="3"/>
  <c r="T26" i="3"/>
  <c r="J29" i="3"/>
  <c r="J45" i="3"/>
  <c r="C21" i="3" a="1"/>
  <c r="M35" i="3"/>
  <c r="K55" i="3"/>
  <c r="B38" i="3"/>
  <c r="Q56" i="3"/>
  <c r="N14" i="3"/>
  <c r="J41" i="3"/>
  <c r="K53" i="3"/>
  <c r="K44" i="3"/>
  <c r="U20" i="3"/>
  <c r="N40" i="3"/>
  <c r="Q22" i="3"/>
  <c r="B26" i="3"/>
  <c r="P19" i="3"/>
  <c r="P39" i="3"/>
  <c r="J37" i="3"/>
  <c r="Q40" i="3"/>
  <c r="C52" i="3" a="1"/>
  <c r="M57" i="3"/>
  <c r="C12" i="3" a="1"/>
  <c r="Q45" i="3"/>
  <c r="J12" i="3"/>
  <c r="B41" i="3"/>
  <c r="J20" i="3"/>
  <c r="K27" i="3"/>
  <c r="E57" i="3"/>
  <c r="D55" i="3"/>
  <c r="F23" i="3"/>
  <c r="D40" i="3"/>
  <c r="K38" i="3"/>
  <c r="D52" i="3"/>
  <c r="M53" i="3"/>
  <c r="C26" i="3" a="1"/>
  <c r="M34" i="3"/>
  <c r="O25" i="3"/>
  <c r="T42" i="3"/>
  <c r="E29" i="3"/>
  <c r="T54" i="3"/>
  <c r="J35" i="3"/>
  <c r="B34" i="3"/>
  <c r="P53" i="3"/>
  <c r="M15" i="3"/>
  <c r="I11" i="3"/>
  <c r="E11" i="3"/>
  <c r="O43" i="3"/>
  <c r="T58" i="3"/>
  <c r="J18" i="3"/>
  <c r="P24" i="3"/>
  <c r="N39" i="3"/>
  <c r="O31" i="3"/>
  <c r="J39" i="3"/>
  <c r="L35" i="3"/>
  <c r="B23" i="3"/>
  <c r="E17" i="3"/>
  <c r="I36" i="3"/>
  <c r="C46" i="3" a="1"/>
  <c r="O18" i="3"/>
  <c r="U39" i="3"/>
  <c r="D27" i="3"/>
  <c r="U27" i="3"/>
  <c r="N29" i="3"/>
  <c r="U19" i="3"/>
  <c r="D38" i="3"/>
  <c r="E27" i="3"/>
  <c r="O27" i="3"/>
  <c r="E23" i="3"/>
  <c r="U30" i="3"/>
  <c r="B14" i="3"/>
  <c r="C24" i="3" a="1"/>
  <c r="Q54" i="3"/>
  <c r="B25" i="3"/>
  <c r="F47" i="3"/>
  <c r="U43" i="3"/>
  <c r="T20" i="3"/>
  <c r="B32" i="3"/>
  <c r="C36" i="3" a="1"/>
  <c r="P11" i="3"/>
  <c r="O22" i="3"/>
  <c r="L31" i="3"/>
  <c r="F17" i="3"/>
  <c r="E38" i="3"/>
  <c r="J57" i="3"/>
  <c r="N20" i="3"/>
  <c r="D18" i="3"/>
  <c r="B55" i="3"/>
  <c r="D12" i="3"/>
  <c r="D47" i="3"/>
  <c r="E55" i="3"/>
  <c r="K10" i="3"/>
  <c r="L53" i="3"/>
  <c r="U42" i="3"/>
  <c r="O41" i="3"/>
  <c r="Q51" i="3"/>
  <c r="N18" i="3"/>
  <c r="Q21" i="3"/>
  <c r="E31" i="3"/>
  <c r="L17" i="3"/>
  <c r="N19" i="3"/>
  <c r="C13" i="3" a="1"/>
  <c r="B18" i="3"/>
  <c r="O16" i="3"/>
  <c r="O10" i="3"/>
  <c r="L51" i="3"/>
  <c r="E28" i="3"/>
  <c r="M39" i="3"/>
  <c r="J19" i="3"/>
  <c r="O19" i="3"/>
  <c r="C27" i="3" a="1"/>
  <c r="M28" i="3"/>
  <c r="B31" i="3"/>
  <c r="F35" i="3"/>
  <c r="P17" i="3"/>
  <c r="P45" i="3"/>
  <c r="M18" i="3"/>
  <c r="O54" i="3"/>
  <c r="N21" i="3"/>
  <c r="K56" i="3"/>
  <c r="C56" i="3" a="1"/>
  <c r="T25" i="3"/>
  <c r="L50" i="3"/>
  <c r="F42" i="3"/>
  <c r="E18" i="3"/>
  <c r="I10" i="3"/>
  <c r="B44" i="3"/>
  <c r="B48" i="3"/>
  <c r="F25" i="3"/>
  <c r="D34" i="3"/>
  <c r="Q58" i="3"/>
  <c r="B15" i="3"/>
  <c r="F19" i="3"/>
  <c r="J11" i="3"/>
  <c r="B56" i="3"/>
  <c r="E45" i="3"/>
  <c r="K34" i="3"/>
  <c r="M36" i="3"/>
  <c r="L30" i="3"/>
  <c r="P46" i="3"/>
  <c r="E40" i="3"/>
  <c r="B27" i="3"/>
  <c r="Q32" i="3"/>
  <c r="K58" i="3"/>
  <c r="F38" i="3"/>
  <c r="U51" i="3"/>
  <c r="I18" i="3"/>
  <c r="C45" i="3" a="1"/>
  <c r="Q52" i="3"/>
  <c r="M33" i="3"/>
  <c r="I31" i="3"/>
  <c r="P25" i="3"/>
  <c r="L58" i="3"/>
  <c r="N37" i="3"/>
  <c r="K50" i="3"/>
  <c r="D44" i="3"/>
  <c r="D16" i="3"/>
  <c r="O56" i="3"/>
  <c r="I24" i="3"/>
  <c r="P49" i="3"/>
  <c r="T28" i="3"/>
  <c r="J46" i="3"/>
  <c r="N44" i="3"/>
  <c r="M16" i="3"/>
  <c r="O33" i="3"/>
  <c r="Q20" i="3"/>
  <c r="U11" i="3"/>
  <c r="Q37" i="3"/>
  <c r="B54" i="3"/>
  <c r="T31" i="3"/>
  <c r="F46" i="3"/>
  <c r="M22" i="3"/>
  <c r="T17" i="3"/>
  <c r="E47" i="3"/>
  <c r="E51" i="3"/>
  <c r="Q43" i="3"/>
  <c r="E15" i="3"/>
  <c r="K18" i="3"/>
  <c r="Q38" i="3"/>
  <c r="U36" i="3"/>
  <c r="K35" i="3"/>
  <c r="B17" i="3"/>
  <c r="F28" i="3"/>
  <c r="T19" i="3"/>
  <c r="U26" i="3"/>
  <c r="J25" i="3"/>
  <c r="U14" i="3"/>
  <c r="B52" i="3"/>
  <c r="B58" i="3"/>
  <c r="F18" i="3"/>
  <c r="P33" i="3"/>
  <c r="L47" i="3"/>
  <c r="E16" i="3"/>
  <c r="T43" i="3"/>
  <c r="C34" i="3" a="1"/>
  <c r="U31" i="3"/>
  <c r="T29" i="3"/>
  <c r="O29" i="3"/>
  <c r="C50" i="3" a="1"/>
  <c r="J40" i="3"/>
  <c r="P37" i="3"/>
  <c r="Q49" i="3"/>
  <c r="N55" i="3"/>
  <c r="I37" i="3"/>
  <c r="T11" i="3"/>
  <c r="Q47" i="3"/>
  <c r="U45" i="3"/>
  <c r="B51" i="3"/>
  <c r="C22" i="3" a="1"/>
  <c r="Q36" i="3"/>
  <c r="Q46" i="3"/>
  <c r="M29" i="3"/>
  <c r="O55" i="3"/>
  <c r="N45" i="3"/>
  <c r="I49" i="3"/>
  <c r="Q16" i="3"/>
  <c r="I52" i="3"/>
  <c r="J55" i="3"/>
  <c r="M41" i="3"/>
  <c r="D36" i="3"/>
  <c r="N49" i="3"/>
  <c r="E33" i="3"/>
  <c r="D57" i="3"/>
  <c r="J34" i="3"/>
  <c r="U16" i="3"/>
  <c r="J27" i="3"/>
  <c r="L56" i="3"/>
  <c r="K30" i="3"/>
  <c r="D26" i="3"/>
  <c r="M45" i="3"/>
  <c r="K41" i="3"/>
  <c r="I21" i="3"/>
  <c r="P14" i="3"/>
  <c r="N24" i="3"/>
  <c r="I50" i="3"/>
  <c r="F43" i="3"/>
  <c r="B11" i="3"/>
  <c r="K32" i="3"/>
  <c r="D46" i="3"/>
  <c r="Q19" i="3"/>
  <c r="K36" i="3"/>
  <c r="U15" i="3"/>
  <c r="O13" i="3"/>
  <c r="F55" i="3"/>
  <c r="E13" i="3"/>
  <c r="M10" i="3"/>
  <c r="C25" i="3" a="1"/>
  <c r="C9" i="3" a="1"/>
  <c r="I42" i="3"/>
  <c r="Q23" i="3"/>
  <c r="L48" i="3"/>
  <c r="M27" i="3"/>
  <c r="E14" i="3"/>
  <c r="L44" i="3"/>
  <c r="U17" i="3"/>
  <c r="J15" i="3"/>
  <c r="P26" i="3"/>
  <c r="O49" i="3"/>
  <c r="B24" i="3"/>
  <c r="P35" i="3"/>
  <c r="J54" i="3"/>
  <c r="Q15" i="3"/>
  <c r="B36" i="3"/>
  <c r="T48" i="3"/>
  <c r="E25" i="3"/>
  <c r="T10" i="3"/>
  <c r="N16" i="3"/>
  <c r="B33" i="3"/>
  <c r="C10" i="3" a="1"/>
  <c r="M58" i="3"/>
  <c r="N13" i="3"/>
  <c r="L54" i="3"/>
  <c r="F24" i="3"/>
  <c r="D50" i="3"/>
  <c r="P22" i="3"/>
  <c r="D28" i="3"/>
  <c r="N47" i="3"/>
  <c r="F52" i="3"/>
  <c r="L45" i="3"/>
  <c r="L26" i="3"/>
  <c r="O38" i="3"/>
  <c r="B12" i="3"/>
  <c r="O48" i="3"/>
  <c r="I54" i="3"/>
  <c r="T32" i="3"/>
  <c r="Q13" i="3"/>
  <c r="L14" i="3"/>
  <c r="L43" i="3"/>
  <c r="N43" i="3"/>
  <c r="F32" i="3"/>
  <c r="M42" i="3"/>
  <c r="M55" i="3"/>
  <c r="P47" i="3"/>
  <c r="J24" i="3"/>
  <c r="L42" i="3"/>
  <c r="D15" i="3"/>
  <c r="L24" i="3"/>
  <c r="P18" i="3"/>
  <c r="T56" i="3"/>
  <c r="Q53" i="3"/>
  <c r="O51" i="3"/>
  <c r="J23" i="3"/>
  <c r="J51" i="3"/>
  <c r="I46" i="3"/>
  <c r="I56" i="3"/>
  <c r="F16" i="3"/>
  <c r="M48" i="3"/>
  <c r="Q18" i="3"/>
  <c r="E22" i="3"/>
  <c r="K19" i="3"/>
  <c r="O14" i="3"/>
  <c r="O44" i="3"/>
  <c r="T44" i="3"/>
  <c r="U34" i="3"/>
  <c r="L19" i="3"/>
  <c r="I45" i="3"/>
  <c r="C42" i="3" a="1"/>
  <c r="Q39" i="3"/>
  <c r="M31" i="3"/>
  <c r="P30" i="3"/>
  <c r="C38" i="3" a="1"/>
  <c r="B35" i="3"/>
  <c r="K25" i="3"/>
  <c r="D39" i="3"/>
  <c r="J50" i="3"/>
  <c r="Q41" i="3"/>
  <c r="B53" i="3"/>
  <c r="C50" i="3" l="1"/>
  <c r="C42" i="3"/>
  <c r="C9" i="3"/>
  <c r="C54" i="3"/>
  <c r="C25" i="3"/>
  <c r="C39" i="3"/>
  <c r="C34" i="3"/>
  <c r="C31" i="3"/>
  <c r="C30" i="3"/>
  <c r="C16" i="3"/>
  <c r="C26" i="3"/>
  <c r="C18" i="3"/>
  <c r="C33" i="3"/>
  <c r="C41" i="3"/>
  <c r="C12" i="3"/>
  <c r="C28" i="3"/>
  <c r="C52" i="3"/>
  <c r="C45" i="3"/>
  <c r="C23" i="3"/>
  <c r="C35" i="3"/>
  <c r="C21" i="3"/>
  <c r="C43" i="3"/>
  <c r="C56" i="3"/>
  <c r="F7" i="3"/>
  <c r="C57" i="3"/>
  <c r="C48" i="3"/>
  <c r="C7" i="3"/>
  <c r="C53" i="3"/>
  <c r="C27" i="3"/>
  <c r="C32" i="3"/>
  <c r="C14" i="3"/>
  <c r="C13" i="3"/>
  <c r="C40" i="3"/>
  <c r="C22" i="3"/>
  <c r="C29" i="3"/>
  <c r="C55" i="3"/>
  <c r="C58" i="3"/>
  <c r="C19" i="3"/>
  <c r="C15" i="3"/>
  <c r="C38" i="3"/>
  <c r="C49" i="3"/>
  <c r="C47" i="3"/>
  <c r="C20" i="3"/>
  <c r="D7" i="3"/>
  <c r="C36" i="3"/>
  <c r="C37" i="3"/>
  <c r="C11" i="3"/>
  <c r="C24" i="3"/>
  <c r="C44" i="3"/>
  <c r="C51" i="3"/>
  <c r="C46" i="3"/>
  <c r="C10" i="3"/>
  <c r="C17" i="3"/>
  <c r="D13" i="52"/>
  <c r="D13" i="51"/>
  <c r="D13" i="50"/>
  <c r="D13" i="49"/>
  <c r="D13" i="48"/>
  <c r="D13" i="47"/>
  <c r="D13" i="46"/>
  <c r="D13" i="45"/>
  <c r="D13" i="43"/>
  <c r="D13" i="44"/>
  <c r="D13" i="42"/>
  <c r="D13" i="41"/>
  <c r="D13" i="40"/>
  <c r="D13" i="39"/>
  <c r="D13" i="38"/>
  <c r="D13" i="37"/>
  <c r="D13" i="35"/>
  <c r="D13" i="36"/>
  <c r="D13" i="33"/>
  <c r="D13" i="34"/>
  <c r="D13" i="32"/>
  <c r="D13" i="31"/>
  <c r="D13" i="29"/>
  <c r="D13" i="30"/>
  <c r="D13" i="28"/>
  <c r="D13" i="26"/>
  <c r="D13" i="27"/>
  <c r="D13" i="25"/>
  <c r="D13" i="23"/>
  <c r="D13" i="24"/>
  <c r="D13" i="22"/>
  <c r="D13" i="21"/>
  <c r="D13" i="20"/>
  <c r="D13" i="19"/>
  <c r="D13" i="17"/>
  <c r="D13" i="18"/>
  <c r="D13" i="15"/>
  <c r="D13" i="16"/>
  <c r="D13" i="13"/>
  <c r="D13" i="14"/>
  <c r="D13" i="12"/>
  <c r="D13" i="11"/>
  <c r="D13" i="10"/>
  <c r="D13" i="9"/>
  <c r="D13" i="8"/>
  <c r="D13" i="7"/>
  <c r="D13" i="5"/>
  <c r="D13" i="4"/>
  <c r="D13" i="6"/>
  <c r="K141" i="1"/>
  <c r="K146" i="1"/>
  <c r="Q34" i="1"/>
  <c r="Q33" i="1"/>
  <c r="Q29" i="1"/>
  <c r="Q28" i="1"/>
  <c r="Q27" i="1"/>
  <c r="Q26" i="1"/>
  <c r="P34" i="1"/>
  <c r="P33" i="1"/>
  <c r="P29" i="1"/>
  <c r="P28" i="1"/>
  <c r="P27" i="1"/>
  <c r="P26" i="1"/>
  <c r="Q25" i="1"/>
  <c r="J69" i="1"/>
  <c r="J68" i="1"/>
  <c r="J67" i="1"/>
  <c r="J66" i="1"/>
  <c r="J102" i="1"/>
  <c r="J101" i="1"/>
  <c r="J96" i="1"/>
  <c r="O59" i="1"/>
  <c r="Q59" i="1" s="1"/>
  <c r="O58" i="1"/>
  <c r="Q58" i="1" s="1"/>
  <c r="O57" i="1"/>
  <c r="Q57" i="1" s="1"/>
  <c r="O56" i="1"/>
  <c r="Q56" i="1" s="1"/>
  <c r="O55" i="1"/>
  <c r="Q55" i="1" s="1"/>
  <c r="O54" i="1"/>
  <c r="Q54" i="1" s="1"/>
  <c r="O53" i="1"/>
  <c r="Q53" i="1" s="1"/>
  <c r="N53" i="1"/>
  <c r="P53" i="1" s="1"/>
  <c r="N59" i="1"/>
  <c r="P59" i="1" s="1"/>
  <c r="N58" i="1"/>
  <c r="P58" i="1" s="1"/>
  <c r="N57" i="1"/>
  <c r="P57" i="1" s="1"/>
  <c r="N56" i="1"/>
  <c r="P56" i="1" s="1"/>
  <c r="N55" i="1"/>
  <c r="P55" i="1" s="1"/>
  <c r="N54" i="1"/>
  <c r="P54" i="1" s="1"/>
  <c r="O157" i="1"/>
  <c r="G38" i="3"/>
  <c r="G51" i="3"/>
  <c r="G15" i="3"/>
  <c r="G25" i="3"/>
  <c r="G42" i="3"/>
  <c r="G47" i="3"/>
  <c r="G54" i="3"/>
  <c r="G14" i="3"/>
  <c r="G16" i="3"/>
  <c r="G27" i="3"/>
  <c r="G37" i="3"/>
  <c r="G50" i="3"/>
  <c r="G40" i="3"/>
  <c r="G41" i="3"/>
  <c r="G20" i="3"/>
  <c r="G45" i="3"/>
  <c r="G13" i="3"/>
  <c r="G19" i="3"/>
  <c r="G39" i="3"/>
  <c r="G21" i="3"/>
  <c r="G18" i="3"/>
  <c r="G32" i="3"/>
  <c r="G12" i="3"/>
  <c r="G24" i="3"/>
  <c r="G55" i="3"/>
  <c r="G58" i="3"/>
  <c r="G52" i="3"/>
  <c r="G36" i="3"/>
  <c r="G56" i="3"/>
  <c r="G30" i="3"/>
  <c r="G26" i="3"/>
  <c r="G17" i="3"/>
  <c r="G10" i="3"/>
  <c r="G35" i="3"/>
  <c r="G53" i="3"/>
  <c r="G29" i="3"/>
  <c r="G43" i="3"/>
  <c r="G48" i="3"/>
  <c r="G28" i="3"/>
  <c r="G22" i="3"/>
  <c r="G33" i="3"/>
  <c r="G23" i="3"/>
  <c r="G57" i="3"/>
  <c r="G44" i="3"/>
  <c r="G11" i="3"/>
  <c r="G31" i="3"/>
  <c r="G49" i="3"/>
  <c r="G46" i="3"/>
  <c r="G34" i="3"/>
  <c r="I13" i="51" l="1"/>
  <c r="J13" i="51" s="1"/>
  <c r="D14" i="49"/>
  <c r="D14" i="48"/>
  <c r="D14" i="47"/>
  <c r="D14" i="46"/>
  <c r="D14" i="45"/>
  <c r="D14" i="44"/>
  <c r="D14" i="43"/>
  <c r="D14" i="41"/>
  <c r="I13" i="40"/>
  <c r="J13" i="40" s="1"/>
  <c r="I13" i="39"/>
  <c r="J13" i="39" s="1"/>
  <c r="I13" i="38"/>
  <c r="J13" i="38" s="1"/>
  <c r="D14" i="37"/>
  <c r="I13" i="36"/>
  <c r="I14" i="36" s="1"/>
  <c r="D14" i="35"/>
  <c r="D14" i="33"/>
  <c r="D14" i="32"/>
  <c r="I13" i="31"/>
  <c r="I14" i="31" s="1"/>
  <c r="I13" i="29"/>
  <c r="I14" i="29" s="1"/>
  <c r="D14" i="28"/>
  <c r="D14" i="27"/>
  <c r="D14" i="26"/>
  <c r="D14" i="25"/>
  <c r="D14" i="24"/>
  <c r="D14" i="23"/>
  <c r="I13" i="22"/>
  <c r="J13" i="22" s="1"/>
  <c r="I13" i="21"/>
  <c r="J13" i="21" s="1"/>
  <c r="I13" i="20"/>
  <c r="I14" i="20" s="1"/>
  <c r="D14" i="19"/>
  <c r="D14" i="17"/>
  <c r="D14" i="15"/>
  <c r="D14" i="14"/>
  <c r="D14" i="13"/>
  <c r="D14" i="12"/>
  <c r="D14" i="11"/>
  <c r="D14" i="10"/>
  <c r="D14" i="51"/>
  <c r="D14" i="8"/>
  <c r="I13" i="5"/>
  <c r="I14" i="5" s="1"/>
  <c r="D14" i="52"/>
  <c r="I13" i="52"/>
  <c r="I13" i="4"/>
  <c r="J13" i="4" s="1"/>
  <c r="I13" i="49"/>
  <c r="I13" i="50"/>
  <c r="D14" i="50"/>
  <c r="I13" i="48"/>
  <c r="I13" i="47"/>
  <c r="I13" i="46"/>
  <c r="I13" i="43"/>
  <c r="I13" i="45"/>
  <c r="I13" i="44"/>
  <c r="D14" i="39"/>
  <c r="I13" i="41"/>
  <c r="D14" i="42"/>
  <c r="I13" i="42"/>
  <c r="D14" i="40"/>
  <c r="D14" i="38"/>
  <c r="I13" i="35"/>
  <c r="I13" i="37"/>
  <c r="D14" i="36"/>
  <c r="I13" i="33"/>
  <c r="D14" i="34"/>
  <c r="I13" i="34"/>
  <c r="D14" i="31"/>
  <c r="I13" i="32"/>
  <c r="D14" i="29"/>
  <c r="I13" i="30"/>
  <c r="D14" i="30"/>
  <c r="I13" i="28"/>
  <c r="I13" i="27"/>
  <c r="I13" i="26"/>
  <c r="I13" i="25"/>
  <c r="I13" i="24"/>
  <c r="I13" i="23"/>
  <c r="D14" i="22"/>
  <c r="D14" i="21"/>
  <c r="D14" i="20"/>
  <c r="I13" i="19"/>
  <c r="I13" i="17"/>
  <c r="D14" i="18"/>
  <c r="I13" i="18"/>
  <c r="I13" i="15"/>
  <c r="D14" i="16"/>
  <c r="I13" i="16"/>
  <c r="I13" i="13"/>
  <c r="I13" i="14"/>
  <c r="I13" i="12"/>
  <c r="I13" i="11"/>
  <c r="I13" i="10"/>
  <c r="I13" i="9"/>
  <c r="D14" i="9"/>
  <c r="I13" i="8"/>
  <c r="D14" i="4"/>
  <c r="D14" i="5"/>
  <c r="D14" i="7"/>
  <c r="I13" i="7"/>
  <c r="D14" i="6"/>
  <c r="I13" i="6"/>
  <c r="R53" i="1"/>
  <c r="R27" i="1"/>
  <c r="R25" i="1"/>
  <c r="R26" i="1"/>
  <c r="R57" i="1"/>
  <c r="R55" i="1"/>
  <c r="R58" i="1"/>
  <c r="R54" i="1"/>
  <c r="R59" i="1"/>
  <c r="R56" i="1"/>
  <c r="R33" i="1"/>
  <c r="K139" i="1"/>
  <c r="K138" i="1"/>
  <c r="K137" i="1"/>
  <c r="K136" i="1"/>
  <c r="K129" i="1"/>
  <c r="K128" i="1"/>
  <c r="K117" i="1"/>
  <c r="K116" i="1"/>
  <c r="R21" i="3"/>
  <c r="H55" i="3"/>
  <c r="R12" i="3"/>
  <c r="R30" i="3"/>
  <c r="H29" i="3"/>
  <c r="R56" i="3"/>
  <c r="R37" i="3"/>
  <c r="H51" i="3"/>
  <c r="R24" i="3"/>
  <c r="H14" i="3"/>
  <c r="R44" i="3"/>
  <c r="H18" i="3"/>
  <c r="H50" i="3"/>
  <c r="R11" i="3"/>
  <c r="H45" i="3"/>
  <c r="R26" i="3"/>
  <c r="S37" i="3"/>
  <c r="R42" i="3"/>
  <c r="H41" i="3"/>
  <c r="R14" i="3"/>
  <c r="H52" i="3"/>
  <c r="H32" i="3"/>
  <c r="R43" i="3"/>
  <c r="R32" i="3"/>
  <c r="H19" i="3"/>
  <c r="H43" i="3"/>
  <c r="H33" i="3"/>
  <c r="H58" i="3"/>
  <c r="R27" i="3"/>
  <c r="S26" i="3"/>
  <c r="R33" i="3"/>
  <c r="H16" i="3"/>
  <c r="H10" i="3"/>
  <c r="R22" i="3"/>
  <c r="H23" i="3"/>
  <c r="S42" i="3"/>
  <c r="R58" i="3"/>
  <c r="R18" i="3"/>
  <c r="H15" i="3"/>
  <c r="R25" i="3"/>
  <c r="R45" i="3"/>
  <c r="H25" i="3"/>
  <c r="H21" i="3"/>
  <c r="H42" i="3"/>
  <c r="R52" i="3"/>
  <c r="H48" i="3"/>
  <c r="R15" i="3"/>
  <c r="H13" i="3"/>
  <c r="H11" i="3"/>
  <c r="R10" i="3"/>
  <c r="R23" i="3"/>
  <c r="S11" i="3"/>
  <c r="R28" i="3"/>
  <c r="R50" i="3"/>
  <c r="R13" i="3"/>
  <c r="H37" i="3"/>
  <c r="H30" i="3"/>
  <c r="R48" i="3"/>
  <c r="R54" i="3"/>
  <c r="H17" i="3"/>
  <c r="R35" i="3"/>
  <c r="H36" i="3"/>
  <c r="R55" i="3"/>
  <c r="R36" i="3"/>
  <c r="R49" i="3"/>
  <c r="H46" i="3"/>
  <c r="R53" i="3"/>
  <c r="H40" i="3"/>
  <c r="H28" i="3"/>
  <c r="H34" i="3"/>
  <c r="H26" i="3"/>
  <c r="R39" i="3"/>
  <c r="H31" i="3"/>
  <c r="H20" i="3"/>
  <c r="R47" i="3"/>
  <c r="R40" i="3"/>
  <c r="H54" i="3"/>
  <c r="R31" i="3"/>
  <c r="H57" i="3"/>
  <c r="R46" i="3"/>
  <c r="H47" i="3"/>
  <c r="H27" i="3"/>
  <c r="H22" i="3"/>
  <c r="R17" i="3"/>
  <c r="R34" i="3"/>
  <c r="H39" i="3"/>
  <c r="H35" i="3"/>
  <c r="R19" i="3"/>
  <c r="R20" i="3"/>
  <c r="H44" i="3"/>
  <c r="H12" i="3"/>
  <c r="R51" i="3"/>
  <c r="H56" i="3"/>
  <c r="H24" i="3"/>
  <c r="R38" i="3"/>
  <c r="R29" i="3"/>
  <c r="H53" i="3"/>
  <c r="R41" i="3"/>
  <c r="R16" i="3"/>
  <c r="H38" i="3"/>
  <c r="S35" i="3"/>
  <c r="H49" i="3"/>
  <c r="R57" i="3"/>
  <c r="I14" i="51" l="1"/>
  <c r="J13" i="49"/>
  <c r="J13" i="48"/>
  <c r="J13" i="47"/>
  <c r="J13" i="46"/>
  <c r="J13" i="45"/>
  <c r="I14" i="44"/>
  <c r="J13" i="31"/>
  <c r="J13" i="43"/>
  <c r="I14" i="39"/>
  <c r="J13" i="41"/>
  <c r="I14" i="40"/>
  <c r="I14" i="38"/>
  <c r="J13" i="37"/>
  <c r="J14" i="36"/>
  <c r="J13" i="36"/>
  <c r="I14" i="35"/>
  <c r="J13" i="33"/>
  <c r="I14" i="32"/>
  <c r="J14" i="31"/>
  <c r="J14" i="29"/>
  <c r="J13" i="29"/>
  <c r="J13" i="28"/>
  <c r="J13" i="27"/>
  <c r="J13" i="26"/>
  <c r="J13" i="24"/>
  <c r="I14" i="21"/>
  <c r="I14" i="22"/>
  <c r="J13" i="20"/>
  <c r="J13" i="5"/>
  <c r="J14" i="20"/>
  <c r="J13" i="19"/>
  <c r="J13" i="17"/>
  <c r="J13" i="15"/>
  <c r="J13" i="14"/>
  <c r="J13" i="13"/>
  <c r="J13" i="12"/>
  <c r="I14" i="4"/>
  <c r="J14" i="4" s="1"/>
  <c r="I14" i="11"/>
  <c r="J13" i="10"/>
  <c r="J13" i="8"/>
  <c r="J14" i="5"/>
  <c r="I14" i="48"/>
  <c r="J13" i="52"/>
  <c r="I14" i="52"/>
  <c r="I14" i="49"/>
  <c r="J13" i="50"/>
  <c r="I14" i="50"/>
  <c r="I14" i="47"/>
  <c r="J13" i="44"/>
  <c r="I14" i="43"/>
  <c r="I14" i="46"/>
  <c r="I14" i="45"/>
  <c r="I14" i="41"/>
  <c r="J13" i="42"/>
  <c r="I14" i="42"/>
  <c r="J13" i="35"/>
  <c r="I14" i="37"/>
  <c r="J13" i="32"/>
  <c r="I14" i="33"/>
  <c r="J13" i="34"/>
  <c r="I14" i="34"/>
  <c r="I14" i="30"/>
  <c r="J13" i="30"/>
  <c r="I14" i="28"/>
  <c r="I14" i="27"/>
  <c r="I14" i="26"/>
  <c r="J13" i="25"/>
  <c r="I14" i="25"/>
  <c r="I14" i="24"/>
  <c r="I14" i="23"/>
  <c r="J13" i="23"/>
  <c r="I14" i="19"/>
  <c r="I14" i="17"/>
  <c r="I14" i="18"/>
  <c r="J13" i="18"/>
  <c r="I14" i="15"/>
  <c r="J13" i="16"/>
  <c r="I14" i="16"/>
  <c r="I14" i="14"/>
  <c r="I14" i="13"/>
  <c r="J13" i="11"/>
  <c r="I14" i="12"/>
  <c r="I14" i="10"/>
  <c r="J13" i="9"/>
  <c r="I14" i="9"/>
  <c r="I14" i="8"/>
  <c r="J13" i="7"/>
  <c r="I14" i="7"/>
  <c r="J13" i="6"/>
  <c r="I14" i="6"/>
  <c r="R60" i="1"/>
  <c r="R34" i="1"/>
  <c r="R29" i="1"/>
  <c r="R28" i="1"/>
  <c r="K144" i="1"/>
  <c r="K143" i="1"/>
  <c r="K142" i="1"/>
  <c r="K135" i="1"/>
  <c r="K134" i="1"/>
  <c r="K132" i="1"/>
  <c r="K131" i="1"/>
  <c r="K127" i="1"/>
  <c r="K126" i="1"/>
  <c r="K124" i="1"/>
  <c r="K122" i="1"/>
  <c r="K121" i="1"/>
  <c r="K120" i="1"/>
  <c r="K118" i="1"/>
  <c r="K115" i="1"/>
  <c r="K114" i="1"/>
  <c r="K113" i="1"/>
  <c r="K112" i="1"/>
  <c r="K111" i="1"/>
  <c r="K110" i="1"/>
  <c r="J95" i="1"/>
  <c r="J94" i="1"/>
  <c r="J93" i="1"/>
  <c r="I93" i="1" s="1"/>
  <c r="J92" i="1"/>
  <c r="I92" i="1" s="1"/>
  <c r="J86" i="1"/>
  <c r="J85" i="1"/>
  <c r="J84" i="1"/>
  <c r="J83" i="1"/>
  <c r="C16" i="1"/>
  <c r="S41" i="3"/>
  <c r="S43" i="3"/>
  <c r="S34" i="3"/>
  <c r="S56" i="3"/>
  <c r="S23" i="3"/>
  <c r="S13" i="3"/>
  <c r="S53" i="3"/>
  <c r="S36" i="3"/>
  <c r="S18" i="3"/>
  <c r="S32" i="3"/>
  <c r="S20" i="3"/>
  <c r="S50" i="3"/>
  <c r="S55" i="3"/>
  <c r="S31" i="3"/>
  <c r="S57" i="3"/>
  <c r="S58" i="3"/>
  <c r="S15" i="3"/>
  <c r="S21" i="3"/>
  <c r="S52" i="3"/>
  <c r="S19" i="3"/>
  <c r="S10" i="3"/>
  <c r="S51" i="3"/>
  <c r="S45" i="3"/>
  <c r="S27" i="3"/>
  <c r="S44" i="3"/>
  <c r="S46" i="3"/>
  <c r="S30" i="3"/>
  <c r="S39" i="3"/>
  <c r="S29" i="3"/>
  <c r="S16" i="3"/>
  <c r="S47" i="3"/>
  <c r="S25" i="3"/>
  <c r="S40" i="3"/>
  <c r="S33" i="3"/>
  <c r="S48" i="3"/>
  <c r="S38" i="3"/>
  <c r="S14" i="3"/>
  <c r="S17" i="3"/>
  <c r="S12" i="3"/>
  <c r="S49" i="3"/>
  <c r="S54" i="3"/>
  <c r="S22" i="3"/>
  <c r="S24" i="3"/>
  <c r="S28" i="3"/>
  <c r="J14" i="52" l="1"/>
  <c r="J14" i="51"/>
  <c r="J14" i="50"/>
  <c r="J14" i="49"/>
  <c r="J14" i="48"/>
  <c r="J14" i="47"/>
  <c r="J14" i="46"/>
  <c r="J14" i="45"/>
  <c r="J14" i="44"/>
  <c r="J14" i="43"/>
  <c r="J14" i="42"/>
  <c r="J14" i="41"/>
  <c r="J14" i="39"/>
  <c r="J14" i="40"/>
  <c r="J14" i="38"/>
  <c r="J14" i="37"/>
  <c r="J14" i="35"/>
  <c r="J14" i="34"/>
  <c r="J14" i="33"/>
  <c r="J14" i="32"/>
  <c r="J14" i="30"/>
  <c r="J14" i="28"/>
  <c r="J14" i="27"/>
  <c r="J14" i="26"/>
  <c r="J14" i="25"/>
  <c r="J14" i="24"/>
  <c r="J14" i="23"/>
  <c r="J14" i="21"/>
  <c r="J14" i="22"/>
  <c r="J14" i="19"/>
  <c r="J14" i="18"/>
  <c r="J14" i="17"/>
  <c r="J14" i="16"/>
  <c r="J14" i="15"/>
  <c r="J14" i="14"/>
  <c r="J14" i="13"/>
  <c r="J14" i="12"/>
  <c r="J14" i="11"/>
  <c r="J14" i="10"/>
  <c r="J14" i="9"/>
  <c r="J14" i="8"/>
  <c r="J14" i="7"/>
  <c r="J14" i="6"/>
  <c r="I97" i="1"/>
  <c r="J87" i="1"/>
  <c r="E13" i="1" s="1"/>
  <c r="H13" i="1"/>
  <c r="R35" i="1"/>
  <c r="J70" i="1"/>
  <c r="H19" i="1" s="1"/>
  <c r="J97" i="1"/>
  <c r="F13" i="1" s="1"/>
  <c r="I9" i="3"/>
  <c r="D13" i="1" l="1"/>
  <c r="D14" i="1" s="1"/>
  <c r="E19" i="1"/>
  <c r="F19" i="1" s="1"/>
  <c r="E14" i="1"/>
  <c r="E15" i="1" s="1"/>
  <c r="H14" i="1"/>
  <c r="F14" i="1"/>
  <c r="F15" i="1" s="1"/>
  <c r="J103" i="1"/>
  <c r="J104" i="1"/>
  <c r="G13" i="1" l="1"/>
  <c r="G14" i="1" s="1"/>
  <c r="G15" i="1" s="1"/>
  <c r="J105" i="1"/>
  <c r="T9" i="3"/>
  <c r="M9" i="3"/>
  <c r="B9" i="3"/>
  <c r="G9" i="3"/>
  <c r="E9" i="3"/>
  <c r="K9" i="3"/>
  <c r="J9" i="3"/>
  <c r="L9" i="3"/>
  <c r="Q9" i="3"/>
  <c r="N9" i="3"/>
  <c r="U9" i="3"/>
  <c r="F9" i="3"/>
  <c r="P9" i="3"/>
  <c r="I13" i="1" l="1"/>
  <c r="O9" i="3"/>
  <c r="R9" i="3"/>
  <c r="I14" i="1" l="1"/>
  <c r="J13" i="1"/>
  <c r="S9" i="3"/>
  <c r="J14" i="1" l="1"/>
  <c r="H9"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<sst xmlns="http://schemas.openxmlformats.org/spreadsheetml/2006/main" count="15679" uniqueCount="212">
  <si>
    <t>NOMBRE</t>
  </si>
  <si>
    <t>DOCUMENTO</t>
  </si>
  <si>
    <t>DEPARTAMENTO</t>
  </si>
  <si>
    <t>FACULTAD</t>
  </si>
  <si>
    <t>HORAS DE DOCENCIA</t>
  </si>
  <si>
    <t>PORCENTAJE HORAS DE DOCENCIA</t>
  </si>
  <si>
    <t>HORAS JORNADA ADICIONAL</t>
  </si>
  <si>
    <t>HORAS DE INVESTIGACIÓN</t>
  </si>
  <si>
    <t>PORCENTAJE HORAS DE INVESTIGACIÓN</t>
  </si>
  <si>
    <t>HORAS DE EXTENSIÓN Y PROYECCIÓN SOCIAL</t>
  </si>
  <si>
    <t>PORCENTAJE HORAS DE EXTENSIÓN Y PROYECCIÓN SOCIAL</t>
  </si>
  <si>
    <t>HORAS DE GESTIÓN UNIVERSITARIA</t>
  </si>
  <si>
    <t>PORCENTAJE HORAS DE GESTIÓN UNIVERSITARIA</t>
  </si>
  <si>
    <t>HORAS DE OTRAS FUNCIONES ANEXAS A LA DOCENCIA</t>
  </si>
  <si>
    <t>PORCENTAJE DE HORAS DE OTRAS FUNCIONES ANEXAS A LA DOCENCIA</t>
  </si>
  <si>
    <t>TOTAL</t>
  </si>
  <si>
    <t>PORCENTAJE</t>
  </si>
  <si>
    <t>DOCUMENTO DE IDENTIFICACIÓN</t>
  </si>
  <si>
    <t>AÑO</t>
  </si>
  <si>
    <t>PERIODO</t>
  </si>
  <si>
    <t>TIEMPO TOTAL DEL SEMESTRE</t>
  </si>
  <si>
    <t>DOCENCIA</t>
  </si>
  <si>
    <t>INVESTIGACIÓN</t>
  </si>
  <si>
    <t>GESTIÓN UNIVERSITARIA</t>
  </si>
  <si>
    <t>OTRAS FUNCIONES ANEXAS A LA DOCENCIA</t>
  </si>
  <si>
    <t>DIFERENCIA</t>
  </si>
  <si>
    <t>NÚMEROS DE SEMANA</t>
  </si>
  <si>
    <t>HORAS DIRECTA SEMANA</t>
  </si>
  <si>
    <t>JORNADA ADICIONAL MAX 50% DOCENCIA DIRECTA</t>
  </si>
  <si>
    <t>TOTAL HORAS SEMESTRE</t>
  </si>
  <si>
    <t>HORAS DOCENCIA DIRECTA A LA SEMANA</t>
  </si>
  <si>
    <t>TIPO DE CURSO</t>
  </si>
  <si>
    <t>CÓDIGO</t>
  </si>
  <si>
    <t>NOMBRE CURSO</t>
  </si>
  <si>
    <t>GRUPO</t>
  </si>
  <si>
    <t>PROGRAMA</t>
  </si>
  <si>
    <t>DURACIÓN EN SEMANAS DEL PROGRAMA</t>
  </si>
  <si>
    <t>CODOCENCIA PORCENTAJE DEL CURSO</t>
  </si>
  <si>
    <t>TEORÍA</t>
  </si>
  <si>
    <t>PRÁCTICA</t>
  </si>
  <si>
    <t>SEMANAS DEL CURSO</t>
  </si>
  <si>
    <t>PREGRADO</t>
  </si>
  <si>
    <t>POSGRADO</t>
  </si>
  <si>
    <t>FACTOR ASIGNADO PREGRADO</t>
  </si>
  <si>
    <t>FACTOR ASIGNADO POSGRADO</t>
  </si>
  <si>
    <t>TOTAL DOCENCIA PREGRADO</t>
  </si>
  <si>
    <t>TOTAL DOCENCIA POSGRADO</t>
  </si>
  <si>
    <t>TOTAL DOCENCIA</t>
  </si>
  <si>
    <t xml:space="preserve">CURSO DE PREGRADO REGULAR : MÁS DE 35 ESTUDIANTES </t>
  </si>
  <si>
    <t>N.A.</t>
  </si>
  <si>
    <t xml:space="preserve">CURSO DE PREGRADO REGULAR : DE 11 A 35 ESTUDIANTES </t>
  </si>
  <si>
    <t>INTENSIDAD HORARIA</t>
  </si>
  <si>
    <t>NOMBRE DEL CURSO</t>
  </si>
  <si>
    <t>HORAS DOCENCIA DIRECTA</t>
  </si>
  <si>
    <t>SEMANAS</t>
  </si>
  <si>
    <t>ACTIVIDAD</t>
  </si>
  <si>
    <t>HORAS SEMESTRALES</t>
  </si>
  <si>
    <t>OBSERVACIÓN</t>
  </si>
  <si>
    <t>PRODUCTO</t>
  </si>
  <si>
    <t xml:space="preserve">HORAS PRESENCIALES </t>
  </si>
  <si>
    <t>FACTOR</t>
  </si>
  <si>
    <t>Representación profesoral al Consejo de Facultad o Consejo Directivo. A los suplentes de las representaciones profesorales se les podrá asignar hasta el 50% de este tiempo.</t>
  </si>
  <si>
    <t>Hasta 15% semestral.</t>
  </si>
  <si>
    <t>Representación profesoral al Consejo Académico o al Consejo Superior. A los suplentes de las representaciones profesorales se les podrá asignar hasta el 50% de este tiempo.</t>
  </si>
  <si>
    <t>Hasta 25% semestral.</t>
  </si>
  <si>
    <t xml:space="preserve">Participación en cuerpos colegiados o comités centrales como: Investigación, Proyección Social, Evaluación y Escalafón Docente, Currículo. </t>
  </si>
  <si>
    <t>Hasta 20% semestral.</t>
  </si>
  <si>
    <t xml:space="preserve">Participación en comités centrales como: Interno de Asignación y Reconocimiento de Puntaje, Desarrollo de la Docencia, Año Sabático, Admisiones, entre otros. </t>
  </si>
  <si>
    <t xml:space="preserve">Participación en cuerpos colegiados de las unidades académicas como comités curriculares, de investigaciones y proyección social, entre otros. </t>
  </si>
  <si>
    <t>Hasta 10% semestral.</t>
  </si>
  <si>
    <t xml:space="preserve">Participación en reuniones de departamento o escuela, asambleas de profesores(as). </t>
  </si>
  <si>
    <t>Hasta 7.5% semestral.</t>
  </si>
  <si>
    <t xml:space="preserve">Miembro de Comité editorial de publicaciones periódicas que tengan registro, revista interna o externa en representación de la Universidad del Tolima. </t>
  </si>
  <si>
    <t>Hasta 10 % semestral.</t>
  </si>
  <si>
    <t xml:space="preserve">Representante de la unidad académica ante la biblioteca. </t>
  </si>
  <si>
    <t>Hasta 5 % semestral.</t>
  </si>
  <si>
    <t>Demás actividades de representación institucionales, asignadas por la autoridad académica competente. El porcentaje asignado será el determinado en el acto de designación.</t>
  </si>
  <si>
    <t xml:space="preserve">Opciones de grado que requieran dirección o asesoría para pregrado o especializaciones. </t>
  </si>
  <si>
    <t>Hasta 4% semestral por cada una, sin exceder el 12%.</t>
  </si>
  <si>
    <t xml:space="preserve">El tiempo para cada opción se podrá asignar hasta por dos semestres. </t>
  </si>
  <si>
    <t xml:space="preserve">Dirección de opción de grado de maestría o doctorado. </t>
  </si>
  <si>
    <t>Hasta 7.5% semestral por cada una, sin exceder el 15%.</t>
  </si>
  <si>
    <t xml:space="preserve">El tiempo para cada dirección de opción de grado se podrá asignar hasta por tres semestres para maestría o hasta seis semestres para doctorado. </t>
  </si>
  <si>
    <t xml:space="preserve">Jurados de opciones de grado de pregrado o especialización.  </t>
  </si>
  <si>
    <t xml:space="preserve">Hasta el 2% por cada opción, sin exceder el 10%. </t>
  </si>
  <si>
    <t xml:space="preserve">Jurados de opciones de grado de maestría o doctorado.  </t>
  </si>
  <si>
    <t xml:space="preserve">Hasta el 4% por cada opción, sin exceder el 16%.  </t>
  </si>
  <si>
    <t xml:space="preserve">Actividades de capacitación, planeación, programación y evaluación de, cursos, seminarios, talleres, prácticas, prácticas clínicas, salidas de campo, visitas técnicas, laboratorios; diseño y actualización de microcurrículos, portafolios pedagógicos, entornos virtuales de aprendizaje, cursos virtuales y demás actividades conexas con el trabajo docente. </t>
  </si>
  <si>
    <t>Hasta 10% semestral. Con dos o más actividades se puede asignar hasta el 15% semestral.</t>
  </si>
  <si>
    <t>Aplica para cualquiera de las modalidades y niveles educativos de la Universidad. 
Para cursos que superen el 10 % del plan de trabajo, se podrá asignar la respectiva intensidad del curso, previo aval del departamento o escuela.</t>
  </si>
  <si>
    <t xml:space="preserve">Escritura de material didáctico o apropiación social del conocimiento como: manuales, guías de práctica o de laboratorio y notas de clase. </t>
  </si>
  <si>
    <t>Cuando el producto se elabora entre doso mas profesores(as), el tiempo se distribuirá entre el número de profesores(as) que participan en la actividad.</t>
  </si>
  <si>
    <t xml:space="preserve">Coordinación docente para cursos de ciencia de la salud. </t>
  </si>
  <si>
    <t xml:space="preserve">Coordinación institucional para prácticas de salud, internados o prácticas pedagógicas entre otras. </t>
  </si>
  <si>
    <t>Hasta 25 % semestral.</t>
  </si>
  <si>
    <t xml:space="preserve">Procesos de solicitud, modificación, renovación de registros calificados de programas y acreditación o renovación de acreditación institucional y de programas académicos. </t>
  </si>
  <si>
    <t>El tiempo se podrá asignar hasta por dos semestres para la misma actividad.</t>
  </si>
  <si>
    <t xml:space="preserve">Construcción de documentos de política o desarrollo institucional.  </t>
  </si>
  <si>
    <t>Para asignar este tiempo, se debe contar con la solicitud de la instancia correspondiente quien certifica el respectivo producto.</t>
  </si>
  <si>
    <t xml:space="preserve">Escritura de libros de texto o de investigación. </t>
  </si>
  <si>
    <t>Este tiempo se podrá asignar hasta por dos semestres. Al final de este periodo, el libro deberá ser sometido a publicación en una editorial reconocida. Si el libro es escrito por dos o más autores, el tiempo asignado se distribuirá equitativamente entre los autores.</t>
  </si>
  <si>
    <t xml:space="preserve">Escritura de un capítulo de libro. </t>
  </si>
  <si>
    <t xml:space="preserve">Hasta 7.5% semestral. </t>
  </si>
  <si>
    <t>Este tiempo se podrá asignar hasta por dos semestres. Al final de este periodo, el comité editorial debe certificar este producto académico.  Si el capítulo de libro es escrito por dos o más autores, el tiempo asignado se distribuirá equitativamente entre los autores.</t>
  </si>
  <si>
    <t>Producción de un artículo científico no considerado dentro de los productos de un proyecto de investigación al que ya se le hubiese asignado tiempo en el plan de trabajo.</t>
  </si>
  <si>
    <t xml:space="preserve"> Hasta 10 % semestral.</t>
  </si>
  <si>
    <t>Se podrá asignar este tiempo hasta por dos semestres, al final de los cuales, el artículo debe ser sometido a una revista indexada u homologada por publindex o quienhaga sus veces</t>
  </si>
  <si>
    <t xml:space="preserve">Notas científicas, productos tecnológicos, variedades vegetales, nuevas razas animales y poblaciones mejoradas de razas pecuarias, obras o productos artísticos, culturales, creación de artes, arquitectura y diseño, desarrollo o diseño de software,  diseño de marcas, automatización, diseño y rediseño de procesos o productos, manuales técnicos, intervenciones o mejoras en maquinarias o equipo, diseño y ejecución de estrategias pedagógicas y didácticas, y generación de contenido radial, audiovisual y multimedia. </t>
  </si>
  <si>
    <t>Este tiempo se podrá asignar hasta por dos semestres para el mismo producto.  
Los productos deben ser validados o certificados por el respectivo comité (Investigaciones, Proyección Social o Desarrollo de la Docencia).</t>
  </si>
  <si>
    <t xml:space="preserve">Formulación proyecto de investigación o extensión y proyección social, interno o externo. </t>
  </si>
  <si>
    <t>Hasta 7.5 % semestral.</t>
  </si>
  <si>
    <t xml:space="preserve">Cuando el proyecto se formule entre dos o más profesores(as), el tiempo se distribuirá entre el número de profesores(as) que participan en la actividad. </t>
  </si>
  <si>
    <t xml:space="preserve">Formulación proyecto de investigación o extensión y proyección social, externo para convocatoria de orden nacional o internacional. </t>
  </si>
  <si>
    <t>Hasta 15 % semestral.</t>
  </si>
  <si>
    <t xml:space="preserve">Preparación de material para la participación en eventos académicos nacionales e internacionales como ponencias, conferencias, obras de arte, póster u otros desarrollos pertinentes al área de conocimiento, no vinculados a los resultados de ningún proyecto de investigación vigente y ya relacionado en el plan de trabajo semestral. </t>
  </si>
  <si>
    <t>Hasta 5% semestral.</t>
  </si>
  <si>
    <t xml:space="preserve">Coordinación y organización de eventos académicos, científicos, técnicos y culturales, internos y externos en representación de la Universidad. </t>
  </si>
  <si>
    <t xml:space="preserve">Para asignar este tiempo, se debe contar con la solicitud de la instancia correspondiente quien certifica el respectivo producto. </t>
  </si>
  <si>
    <t xml:space="preserve">Participación en comités organizadores de eventos académicos, científicos, técnicos y culturales, internos o externos en representación de la Universidad. </t>
  </si>
  <si>
    <t>Hasta 3% semestral.</t>
  </si>
  <si>
    <t xml:space="preserve">Editor de revista de la Universidad del Tolima. </t>
  </si>
  <si>
    <t>Otras actividades que no estén contempladas en los anteriores parágrafos, y que sean pertinentes para el desarrollo de cada departamento o escuela.</t>
  </si>
  <si>
    <t>FACTOR PREGRADO</t>
  </si>
  <si>
    <t xml:space="preserve">CURSO DE PREGRADO REGULAR : HASTA 10 ESTUDIANTES </t>
  </si>
  <si>
    <t>CURSO DE PREGRADO IGUAL : HASTA 10 ESTUDIANTES</t>
  </si>
  <si>
    <t xml:space="preserve">CURSO DE PREGRADO IGUAL : DE 11 A 35 ESTUDIANTES </t>
  </si>
  <si>
    <t xml:space="preserve">CURSO DE PREGRADO IGUAL : MÁS DE 35 ESTUDIANTES </t>
  </si>
  <si>
    <t>CURSO DE PREGRADO POR PRIMERA VEZ O REASUMIDO DESPUÉS DE 4 PERIODOS ACADÉMICOS : HASTA 10 ESTUDIANTES</t>
  </si>
  <si>
    <t>CURSO DE PREGRADO POR PRIMERA VEZ O REASUMIDO DESPUÉS DE 4 PERIODOS ACADÉMICOS : DE 11 A 35 ESTUDIANTES</t>
  </si>
  <si>
    <t>CURSO DE PREGRADO POR PRIMERA VEZ O REASUMIDO DESPUÉS DE 4 PERIODOS ACADÉMICOS : MÁS DE 35 ESTUDIANTES</t>
  </si>
  <si>
    <t>Prácticas Clínicas, de Salud Pública, Prácticas Pedagógicas y del Centro de Conciliación y Consultorio Jurídico: CURSO REGULAR</t>
  </si>
  <si>
    <t>Prácticas Clínicas, de Salud Pública, Prácticas Pedagógicas y del Centro de Conciliación y Consultorio Jurídico: CURSO IGUAL</t>
  </si>
  <si>
    <t>Prácticas Clínicas, de Salud Pública, Prácticas Pedagógicas y del Centro de Conciliación y Consultorio Jurídico: CURSO NUEVO O REASUMIDO</t>
  </si>
  <si>
    <t xml:space="preserve">CURSO DE POSGRADO REGULAR : HASTA 10 ESTUDIANTES </t>
  </si>
  <si>
    <t xml:space="preserve">CURSO DE POSGRADO REGULAR : DE 11 A 35 ESTUDIANTES </t>
  </si>
  <si>
    <t xml:space="preserve">CURSO DE POSGRADO REGULAR : MÁS DE 35 ESTUDIANTES </t>
  </si>
  <si>
    <t>CURSO DE POSGRADO IGUAL : HASTA 10 ESTUDIANTES</t>
  </si>
  <si>
    <t xml:space="preserve">CURSO DE POSGRADO IGUAL : DE 11 A 35 ESTUDIANTES </t>
  </si>
  <si>
    <t xml:space="preserve">CURSO DE POSGRADO IGUAL : MÁS DE 35 ESTUDIANTES </t>
  </si>
  <si>
    <t>CURSO DE POSGRADO POR PRIMERA VEZ O REASUMIDO DESPUÉS DE 4 PERIODOS ACADÉMICOS : HASTA 10 ESTUDIANTES</t>
  </si>
  <si>
    <t>CURSO DE POSGRADO POR PRIMERA VEZ O REASUMIDO DESPUÉS DE 4 PERIODOS ACADÉMICOS : DE 11 A 35 ESTUDIANTES</t>
  </si>
  <si>
    <t>CURSO DE POSGRADO POR PRIMERA VEZ O REASUMIDO DESPUÉS DE 4 PERIODOS ACADÉMICOS : MÁS DE 35 ESTUDIANTES</t>
  </si>
  <si>
    <t>CURSO DE PREGRADO HASTA 50 ESTUDIANTES</t>
  </si>
  <si>
    <t>CURSO DE PREGRADO DE 51 A 80 ESTUDIANTES</t>
  </si>
  <si>
    <t>CURSO DE PREGRADO DE MAS DE 80 ESTUDIANTES</t>
  </si>
  <si>
    <t>CURSO DE POSGRADO  HASTA 50 ESTUDIANTES</t>
  </si>
  <si>
    <t>CURSO DE POSGRADO DE 51 A 80 ESTUDIANTES</t>
  </si>
  <si>
    <t>CURSO DE POSGRADO DE MAS DE 80 ESTUDIANTES</t>
  </si>
  <si>
    <t xml:space="preserve">                      PROCEDIMIENTO PLANIFICACIÓN, DESARROLLO  Y VERIFICACIÓN DE LA LABOR ACADÉMICA</t>
  </si>
  <si>
    <t>Página 1 de 1</t>
  </si>
  <si>
    <t>Código: FO-P06-F01</t>
  </si>
  <si>
    <t>PLAN DE TRABAJO - PROFESOR DE CARRERA, ASPIRANTE A CARRERA, OCASIONAL Y VISITANTE</t>
  </si>
  <si>
    <t>ACUERDO DE APROBACIÓN</t>
  </si>
  <si>
    <t>FECHA DE APROBACIÓN</t>
  </si>
  <si>
    <t xml:space="preserve">Jurados Convocatoria de profesores.  </t>
  </si>
  <si>
    <t xml:space="preserve">Hasta el 4% por cada convocatoria de cátedra, sin exceder el 16%.  </t>
  </si>
  <si>
    <t>Cuando la convocatoria es para profesor(a) de carrera u ocasional se puede asignar hasta el 16%.</t>
  </si>
  <si>
    <t>No.</t>
  </si>
  <si>
    <t>Ejecución de un proyecto de investigación interno. Hasta 20% semestral por proyecto.</t>
  </si>
  <si>
    <t>Ejecución de un proyecto de investigación externo. Hasta 50% semestral por proyecto.</t>
  </si>
  <si>
    <t>Dirección de un grupo de investigación. Hasta 6% semestral.</t>
  </si>
  <si>
    <t>Coordinación de un semillero de investigación. Hasta 6% semestral.</t>
  </si>
  <si>
    <t>PROYECCION SOCIAL</t>
  </si>
  <si>
    <t>FACTOR ORIENTACIÓN SEMINARIOS</t>
  </si>
  <si>
    <t>Orientación de educación continuada. Factor 2 cuando ya se ha orientado. Factor 3 cuando es primera vez o reasumido</t>
  </si>
  <si>
    <t>Ejecución de un proyectos de proyección social internos. Hasta 20% semestral por proyecto.</t>
  </si>
  <si>
    <t>Ejecución de un proyectos de proyección social externos. Hasta 50% semestral por proyecto.</t>
  </si>
  <si>
    <t>Asesorías, consultorías internas o externas. Hasta 10% semestral.</t>
  </si>
  <si>
    <t>Coordinación de un observatorio de la Universidad. Hasta 30% semestral.</t>
  </si>
  <si>
    <t>CURSO POSGRADO TRABAJO DE GRADO CON MENOS DE 5 ESTUDIANTES. Art. 5. Paragrafo 4.</t>
  </si>
  <si>
    <t>CURSOS ESPECIALES COMO MEDIDA DE PREVENCIÓN DE VBG. Art. 5. Paragrafo 5.</t>
  </si>
  <si>
    <t>EXTENSIÓN Y PROYECCIÓN SOCIAL</t>
  </si>
  <si>
    <t>CONDICIÓN ADMINISTRATIVA</t>
  </si>
  <si>
    <t>ACTO ADMINISTRATIVO QUE AUTORIZA LA CONDICIÓN ADMINISTRATIVA</t>
  </si>
  <si>
    <t>EN SERVICIO ACTIVO</t>
  </si>
  <si>
    <t>EN LICENCIA</t>
  </si>
  <si>
    <t>EN PERMISO</t>
  </si>
  <si>
    <t>EN COMISIÓN DE SERVICIO EXTERNA</t>
  </si>
  <si>
    <t>EN COMISIÓN DE SERVICIO INTERNA</t>
  </si>
  <si>
    <t>EN COMISIÓN PARA DESEMPEÑAR UN CARGO PUBLICO O PRIVADO</t>
  </si>
  <si>
    <t>EN COMISIÓN DE ESTUDIO</t>
  </si>
  <si>
    <t>EN VACACIONES</t>
  </si>
  <si>
    <t>EN AÑO SABÁTICO</t>
  </si>
  <si>
    <t>EN SUSPENSIÓN</t>
  </si>
  <si>
    <t>FECHA DE INICIO</t>
  </si>
  <si>
    <t>FECHA DE TERMINACIÓN</t>
  </si>
  <si>
    <t>NOMBRE COMPLETO. APELLIDOS Y NOMBRES</t>
  </si>
  <si>
    <t>NIVEL DEL PROGRAMA</t>
  </si>
  <si>
    <t>2. DOCENCIA CURSOS INTERSEMESTRALES - Cursos vacacionales, Cursos especiales, Cursos libres, Seminarios, entre otros.</t>
  </si>
  <si>
    <t>NA</t>
  </si>
  <si>
    <t xml:space="preserve">4. JORNADA ADICIONAL. (ART. 11)                                </t>
  </si>
  <si>
    <t>5. TIEMPO EN INVESTIGACIÓN. (ART. 7)</t>
  </si>
  <si>
    <t>6. TIEMPO EN EXTENSIÓN Y PROYECCIÓN SOCIAL. (ART. 8)</t>
  </si>
  <si>
    <t>8. OTRAS ACTIVIDADES ANEXAS A LA LABOR DEL PROFESOR UNIVERSITARIO. (ART. 10)</t>
  </si>
  <si>
    <t>HORAS</t>
  </si>
  <si>
    <t>7. TIEMPO PARA GESTIÓN ACADÉMICO ADMINISTRATIVA. (ART. 9).</t>
  </si>
  <si>
    <t>8.1 ACTIVIDADES DE REPRESENTACIÓN. PARÁGRAFO 1</t>
  </si>
  <si>
    <t>8.2 ACTIVIDADES DE DIRECCIÓN Y EVALUACIÓN. PARÁGRAFO 2.</t>
  </si>
  <si>
    <t>8.3 ACTIVIDADES DE COORDINACIÓN Y PREPARACIÓN DE MATERIAL DIDÁCTICO. PARÁGRAFO 3.</t>
  </si>
  <si>
    <t>8.4 ACTIVIDADES PARA CONSTRUCCIÓN Y ESCRITURA DE DOCUMENTOS, LINEAMIENTOS Y POLÍTICAS INSTITUCIONALES. PARÁGRAFO 4.</t>
  </si>
  <si>
    <t>8.5 ACTIVIDADES DE CREACIÓN, INVESTIGACIÓN Y EXTENSIÓN. PARÁGRAFO 5.</t>
  </si>
  <si>
    <t>8.6 ACTIVIDADES PARA ORGANIZACIÓN DE EVENTOS DE CARÁCTER ARTÍSTICO, CIENTÍFICO O ACADÉMICO. PARÁGRAFO 6.</t>
  </si>
  <si>
    <t>8.7 OTRAS ACTIVIDADES. PARÁGRAFO 7.</t>
  </si>
  <si>
    <t>ACOMPAÑAMIENTO DIRECTO</t>
  </si>
  <si>
    <t>TIEMPO TOTAL AL SEMESTRE</t>
  </si>
  <si>
    <t>DOCENCIA/ CODOCENCIA PORCENTAJE DEL CURSO</t>
  </si>
  <si>
    <t>3. DEDICACIÓN EN DOCENCIA EN MODALIDAD VIRTUAL. (ART 6)</t>
  </si>
  <si>
    <t>1. TIEMPO EN DOCENCIA. (ART. 5)</t>
  </si>
  <si>
    <t>Fecha Aprobación: 05-03-2024</t>
  </si>
  <si>
    <t>Versión: 11</t>
  </si>
  <si>
    <t>Fecha Aprobación:05-03-2024</t>
  </si>
  <si>
    <t>Fecha Aprobación: V</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</si>
</sst>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F800]dddd\,\ mmmm\ dd\,\ yyyy"/>
  </numFmts>
  <fonts count="31">
    <font>
      <sz val="12"/>
      <color indexed="8"/>
      <name val="Calibri"/>
    </font>
    <font>
      <sz val="12"/>
      <color indexed="8"/>
      <name val="Calibri"/>
      <family val="2"/>
    </font>
    <font>
      <sz val="10"/>
      <color indexed="8"/>
      <name val="Calibri Light"/>
      <family val="2"/>
    </font>
    <font>
      <sz val="12"/>
      <color indexed="8"/>
      <name val="Calibri Light"/>
      <family val="2"/>
    </font>
    <font>
      <b/>
      <sz val="12"/>
      <color indexed="8"/>
      <name val="Calibri Light"/>
      <family val="2"/>
    </font>
    <font>
      <b/>
      <sz val="10"/>
      <color indexed="8"/>
      <name val="Calibri Light"/>
      <family val="2"/>
    </font>
    <font>
      <b/>
      <sz val="20"/>
      <color indexed="8"/>
      <name val="Calibri Light"/>
      <family val="2"/>
    </font>
    <font>
      <b/>
      <sz val="20"/>
      <color theme="1"/>
      <name val="Calibri Light"/>
      <family val="2"/>
    </font>
    <font>
      <sz val="11"/>
      <color indexed="8"/>
      <name val="Calibri"/>
      <family val="2"/>
    </font>
    <font>
      <sz val="10"/>
      <color indexed="8"/>
      <name val="Calibri"/>
      <family val="2"/>
    </font>
    <font>
      <sz val="16"/>
      <color theme="1"/>
      <name val="Helvetica Neue"/>
      <family val="2"/>
      <scheme val="minor"/>
    </font>
    <font>
      <sz val="11"/>
      <name val="Arial"/>
      <family val="2"/>
    </font>
    <font>
      <sz val="16"/>
      <color indexed="8"/>
      <name val="Calibri Light"/>
      <family val="2"/>
    </font>
    <font>
      <b/>
      <sz val="16"/>
      <color theme="9" tint="-0.249977111117893"/>
      <name val="Helvetica Neue"/>
      <scheme val="minor"/>
    </font>
    <font>
      <b/>
      <sz val="16"/>
      <color rgb="FFFF0000"/>
      <name val="Helvetica Neue"/>
      <scheme val="minor"/>
    </font>
    <font>
      <b/>
      <sz val="10"/>
      <color indexed="8"/>
      <name val="Calibri"/>
      <family val="2"/>
    </font>
    <font>
      <sz val="12"/>
      <color indexed="8"/>
      <name val="Times New Roman"/>
      <family val="1"/>
    </font>
    <font>
      <sz val="14"/>
      <color indexed="8"/>
      <name val="Calibri Light"/>
      <family val="2"/>
    </font>
    <font>
      <sz val="14"/>
      <color indexed="8"/>
      <name val="Calibri"/>
      <family val="2"/>
    </font>
    <font>
      <sz val="16"/>
      <color indexed="8"/>
      <name val="Calibri"/>
      <family val="2"/>
    </font>
    <font>
      <b/>
      <sz val="16"/>
      <color indexed="8"/>
      <name val="Calibri"/>
      <family val="2"/>
    </font>
    <font>
      <b/>
      <sz val="12"/>
      <color indexed="8"/>
      <name val="Calibri"/>
      <family val="2"/>
    </font>
    <font>
      <b/>
      <sz val="18"/>
      <color indexed="8"/>
      <name val="Calibri"/>
      <family val="2"/>
    </font>
    <font>
      <sz val="18"/>
      <color indexed="8"/>
      <name val="Calibri"/>
      <family val="2"/>
    </font>
    <font>
      <b/>
      <sz val="15"/>
      <color indexed="8"/>
      <name val="Calibri"/>
      <family val="2"/>
    </font>
    <font>
      <b/>
      <sz val="24"/>
      <color indexed="8"/>
      <name val="Calibri"/>
      <family val="2"/>
    </font>
    <font>
      <sz val="22"/>
      <color indexed="8"/>
      <name val="Calibri"/>
      <family val="2"/>
    </font>
    <font>
      <b/>
      <sz val="11"/>
      <color indexed="8"/>
      <name val="Calibri Light"/>
      <family val="2"/>
    </font>
    <font>
      <b/>
      <sz val="16"/>
      <color indexed="8"/>
      <name val="Calibri Light"/>
      <family val="2"/>
    </font>
    <font>
      <sz val="14"/>
      <name val="Calibri"/>
      <family val="2"/>
    </font>
    <font>
      <b/>
      <sz val="11"/>
      <color indexed="8"/>
      <name val="Calibri"/>
      <family val="2"/>
    </font>
  </fonts>
  <fills count="12">
    <fill>
      <patternFill patternType="none"/>
    </fill>
    <fill>
      <patternFill patternType="gray125"/>
    </fill>
    <fill>
      <patternFill patternType="solid">
        <fgColor indexed="9"/>
        <bgColor auto="1"/>
      </patternFill>
    </fill>
    <fill>
      <patternFill patternType="solid">
        <fgColor theme="0"/>
        <bgColor indexed="64"/>
      </patternFill>
    </fill>
    <fill>
      <patternFill patternType="solid">
        <fgColor theme="2"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9" tint="0.79998168889431442"/>
        <bgColor indexed="64"/>
      </patternFill>
    </fill>
    <fill>
      <patternFill patternType="solid">
        <fgColor rgb="FF92D050"/>
        <bgColor indexed="64"/>
      </patternFill>
    </fill>
  </fills>
  <borders count="77">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right/>
      <top/>
      <bottom/>
      <diagonal/>
    </border>
    <border>
      <left/>
      <right style="thin">
        <color indexed="10"/>
      </right>
      <top style="thin">
        <color indexed="10"/>
      </top>
      <bottom style="thin">
        <color indexed="10"/>
      </bottom>
      <diagonal/>
    </border>
    <border>
      <left style="thin">
        <color indexed="10"/>
      </left>
      <right style="thin">
        <color indexed="8"/>
      </right>
      <top style="thin">
        <color indexed="8"/>
      </top>
      <bottom style="thin">
        <color indexed="8"/>
      </bottom>
      <diagonal/>
    </border>
    <border>
      <left style="thin">
        <color indexed="10"/>
      </left>
      <right style="thin">
        <color indexed="10"/>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10"/>
      </left>
      <right style="thin">
        <color indexed="10"/>
      </right>
      <top/>
      <bottom style="thin">
        <color indexed="1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10"/>
      </right>
      <top style="thin">
        <color indexed="8"/>
      </top>
      <bottom/>
      <diagonal/>
    </border>
    <border>
      <left style="thin">
        <color indexed="10"/>
      </left>
      <right style="thin">
        <color indexed="8"/>
      </right>
      <top style="thin">
        <color indexed="8"/>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8"/>
      </top>
      <bottom style="thin">
        <color indexed="8"/>
      </bottom>
      <diagonal/>
    </border>
    <border>
      <left style="thin">
        <color indexed="10"/>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10"/>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right style="thin">
        <color indexed="10"/>
      </right>
      <top/>
      <bottom style="thin">
        <color indexed="10"/>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64"/>
      </top>
      <bottom style="thin">
        <color indexed="64"/>
      </bottom>
      <diagonal/>
    </border>
    <border>
      <left style="thick">
        <color theme="1"/>
      </left>
      <right/>
      <top/>
      <bottom/>
      <diagonal/>
    </border>
    <border>
      <left/>
      <right style="thick">
        <color theme="1"/>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ck">
        <color theme="1"/>
      </right>
      <top/>
      <bottom style="medium">
        <color indexed="64"/>
      </bottom>
      <diagonal/>
    </border>
    <border>
      <left style="thick">
        <color theme="1"/>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diagonal/>
    </border>
    <border>
      <left style="thin">
        <color indexed="64"/>
      </left>
      <right style="thin">
        <color indexed="64"/>
      </right>
      <top/>
      <bottom style="medium">
        <color indexed="64"/>
      </bottom>
      <diagonal/>
    </border>
  </borders>
  <cellStyleXfs count="2">
    <xf numFmtId="0" fontId="0" fillId="0" borderId="0" applyNumberFormat="0" applyFill="0" applyBorder="0" applyProtection="0"/>
    <xf numFmtId="9" fontId="1" fillId="0" borderId="0" applyFont="0" applyFill="0" applyBorder="0" applyAlignment="0" applyProtection="0"/>
  </cellStyleXfs>
  <cellXfs count="420">
    <xf numFmtId="0" fontId="0" fillId="0" borderId="0" xfId="0"/>
    <xf numFmtId="0" fontId="4" fillId="2" borderId="7" xfId="0" applyFont="1" applyFill="1" applyBorder="1" applyAlignment="1" applyProtection="1">
      <alignment horizontal="right" vertical="center" wrapText="1"/>
    </xf>
    <xf numFmtId="0" fontId="4" fillId="4" borderId="34" xfId="0" applyFont="1" applyFill="1" applyBorder="1" applyAlignment="1" applyProtection="1">
      <alignment horizontal="right" vertical="center" wrapText="1"/>
    </xf>
    <xf numFmtId="0" fontId="2" fillId="2" borderId="1" xfId="0" applyFont="1" applyFill="1" applyBorder="1" applyAlignment="1" applyProtection="1">
      <alignment horizontal="center" vertical="center" wrapText="1"/>
    </xf>
    <xf numFmtId="0" fontId="2" fillId="0" borderId="0" xfId="0" applyNumberFormat="1" applyFont="1" applyAlignment="1" applyProtection="1">
      <alignment horizontal="center" vertical="center"/>
    </xf>
    <xf numFmtId="0" fontId="2" fillId="0" borderId="0" xfId="0" applyNumberFormat="1" applyFont="1" applyAlignment="1" applyProtection="1">
      <alignment horizontal="center" vertical="center" wrapText="1"/>
    </xf>
    <xf numFmtId="0" fontId="2" fillId="2" borderId="7" xfId="0" applyFont="1" applyFill="1" applyBorder="1" applyAlignment="1" applyProtection="1">
      <alignment vertical="center" wrapText="1"/>
    </xf>
    <xf numFmtId="0" fontId="2" fillId="2" borderId="7" xfId="0" applyNumberFormat="1" applyFont="1" applyFill="1" applyBorder="1" applyAlignment="1" applyProtection="1">
      <alignment horizontal="center" vertical="center" wrapText="1"/>
    </xf>
    <xf numFmtId="0" fontId="2" fillId="2" borderId="1" xfId="0" applyFont="1" applyFill="1" applyBorder="1" applyAlignment="1" applyProtection="1">
      <alignment vertical="center" wrapText="1"/>
    </xf>
    <xf numFmtId="164" fontId="2" fillId="0" borderId="0" xfId="0" applyNumberFormat="1" applyFont="1" applyAlignment="1" applyProtection="1">
      <alignment horizontal="center" vertical="center"/>
    </xf>
    <xf numFmtId="2" fontId="2" fillId="0" borderId="17" xfId="0" applyNumberFormat="1" applyFont="1" applyBorder="1" applyAlignment="1" applyProtection="1">
      <alignment horizontal="center" vertical="center" wrapText="1"/>
    </xf>
    <xf numFmtId="2" fontId="2" fillId="2" borderId="17" xfId="0" applyNumberFormat="1" applyFont="1" applyFill="1" applyBorder="1" applyAlignment="1" applyProtection="1">
      <alignment horizontal="center" vertical="center" wrapText="1"/>
    </xf>
    <xf numFmtId="2" fontId="2" fillId="0" borderId="17" xfId="0" applyNumberFormat="1" applyFont="1" applyBorder="1" applyAlignment="1" applyProtection="1">
      <alignment horizontal="center" vertical="center"/>
    </xf>
    <xf numFmtId="2" fontId="2" fillId="0" borderId="38" xfId="0" applyNumberFormat="1" applyFont="1" applyBorder="1" applyAlignment="1" applyProtection="1">
      <alignment horizontal="center" vertical="center" wrapText="1"/>
    </xf>
    <xf numFmtId="2" fontId="2" fillId="0" borderId="0" xfId="0" applyNumberFormat="1" applyFont="1" applyAlignment="1" applyProtection="1">
      <alignment horizontal="center" vertical="center" wrapText="1"/>
    </xf>
    <xf numFmtId="0" fontId="4" fillId="0" borderId="17" xfId="0" applyNumberFormat="1" applyFont="1" applyBorder="1" applyAlignment="1" applyProtection="1">
      <alignment horizontal="center" vertical="center" wrapText="1"/>
    </xf>
    <xf numFmtId="0" fontId="9" fillId="0" borderId="0" xfId="0" applyFont="1" applyAlignment="1">
      <alignment horizontal="center" vertical="center" wrapText="1"/>
    </xf>
    <xf numFmtId="0" fontId="8" fillId="0" borderId="0" xfId="0" applyFont="1" applyAlignment="1">
      <alignment horizontal="center" vertical="center"/>
    </xf>
    <xf numFmtId="164" fontId="8" fillId="0" borderId="0" xfId="0" applyNumberFormat="1" applyFont="1" applyAlignment="1">
      <alignment horizontal="center" vertical="center"/>
    </xf>
    <xf numFmtId="1" fontId="8" fillId="0" borderId="0" xfId="0" applyNumberFormat="1" applyFont="1" applyAlignment="1">
      <alignment horizontal="center" vertical="center"/>
    </xf>
    <xf numFmtId="0" fontId="0" fillId="0" borderId="0" xfId="0" applyAlignment="1">
      <alignment horizontal="center" vertical="center"/>
    </xf>
    <xf numFmtId="14" fontId="8" fillId="0" borderId="0" xfId="0" applyNumberFormat="1" applyFont="1" applyAlignment="1">
      <alignment horizontal="center" vertical="center"/>
    </xf>
    <xf numFmtId="164" fontId="2" fillId="2" borderId="7" xfId="0" applyNumberFormat="1" applyFont="1" applyFill="1" applyBorder="1" applyAlignment="1" applyProtection="1">
      <alignment horizontal="center" vertical="center" wrapText="1"/>
    </xf>
    <xf numFmtId="164" fontId="2" fillId="0" borderId="7" xfId="0" applyNumberFormat="1" applyFont="1" applyBorder="1" applyAlignment="1" applyProtection="1">
      <alignment horizontal="center" vertical="center"/>
    </xf>
    <xf numFmtId="0" fontId="5" fillId="2" borderId="7" xfId="0" applyFont="1" applyFill="1" applyBorder="1" applyAlignment="1" applyProtection="1">
      <alignment vertical="center" wrapText="1"/>
    </xf>
    <xf numFmtId="49" fontId="4" fillId="2" borderId="7" xfId="0" applyNumberFormat="1" applyFont="1" applyFill="1" applyBorder="1" applyAlignment="1" applyProtection="1">
      <alignment horizontal="center" vertical="center" wrapText="1"/>
    </xf>
    <xf numFmtId="0" fontId="4" fillId="4" borderId="17" xfId="0" applyFont="1" applyFill="1" applyBorder="1" applyAlignment="1" applyProtection="1">
      <alignment horizontal="center" vertical="center" wrapText="1"/>
      <protection locked="0"/>
    </xf>
    <xf numFmtId="0" fontId="4" fillId="2" borderId="17" xfId="0" applyFont="1" applyFill="1" applyBorder="1" applyAlignment="1" applyProtection="1">
      <alignment horizontal="center" vertical="center" wrapText="1"/>
    </xf>
    <xf numFmtId="0" fontId="4" fillId="2" borderId="7" xfId="0" applyFont="1" applyFill="1" applyBorder="1" applyAlignment="1" applyProtection="1">
      <alignment vertical="center" wrapText="1"/>
    </xf>
    <xf numFmtId="0" fontId="4" fillId="4" borderId="21" xfId="0" applyNumberFormat="1" applyFont="1" applyFill="1" applyBorder="1" applyAlignment="1" applyProtection="1">
      <alignment horizontal="left" vertical="center"/>
      <protection locked="0"/>
    </xf>
    <xf numFmtId="0" fontId="4" fillId="4" borderId="21" xfId="0" applyFont="1" applyFill="1" applyBorder="1" applyAlignment="1" applyProtection="1">
      <alignment horizontal="right" vertical="center" wrapText="1"/>
    </xf>
    <xf numFmtId="0" fontId="4" fillId="4" borderId="21" xfId="0" applyFont="1" applyFill="1" applyBorder="1" applyAlignment="1" applyProtection="1">
      <alignment horizontal="left" vertical="center" wrapText="1"/>
      <protection locked="0"/>
    </xf>
    <xf numFmtId="0" fontId="4" fillId="2" borderId="21" xfId="0" applyFont="1" applyFill="1" applyBorder="1" applyAlignment="1" applyProtection="1">
      <alignment horizontal="right" vertical="center" wrapText="1"/>
    </xf>
    <xf numFmtId="0" fontId="4" fillId="4" borderId="34"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center" vertical="center" wrapText="1"/>
    </xf>
    <xf numFmtId="49" fontId="2" fillId="2" borderId="17" xfId="0" applyNumberFormat="1" applyFont="1" applyFill="1" applyBorder="1" applyAlignment="1" applyProtection="1">
      <alignment horizontal="center" vertical="center" wrapText="1"/>
    </xf>
    <xf numFmtId="0" fontId="2" fillId="0" borderId="17" xfId="0" applyNumberFormat="1" applyFont="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4" fillId="3" borderId="7" xfId="0" applyFont="1" applyFill="1" applyBorder="1" applyAlignment="1" applyProtection="1">
      <alignment horizontal="right" vertical="center" wrapText="1"/>
    </xf>
    <xf numFmtId="0" fontId="4" fillId="3" borderId="7" xfId="0" applyFont="1" applyFill="1" applyBorder="1" applyAlignment="1" applyProtection="1">
      <alignment horizontal="center" vertical="center" wrapText="1"/>
    </xf>
    <xf numFmtId="0" fontId="4" fillId="4" borderId="22" xfId="0" applyFont="1" applyFill="1" applyBorder="1" applyAlignment="1" applyProtection="1">
      <alignment horizontal="right" vertical="center" wrapText="1"/>
    </xf>
    <xf numFmtId="0" fontId="4" fillId="4" borderId="35" xfId="0" applyFont="1" applyFill="1" applyBorder="1" applyAlignment="1" applyProtection="1">
      <alignment horizontal="right" vertical="center" wrapText="1"/>
    </xf>
    <xf numFmtId="164" fontId="12" fillId="2" borderId="17" xfId="0" applyNumberFormat="1" applyFont="1" applyFill="1" applyBorder="1" applyAlignment="1" applyProtection="1">
      <alignment horizontal="center" vertical="center" wrapText="1"/>
    </xf>
    <xf numFmtId="164" fontId="3" fillId="2" borderId="4" xfId="0" applyNumberFormat="1" applyFont="1" applyFill="1" applyBorder="1" applyAlignment="1" applyProtection="1">
      <alignment horizontal="center" vertical="center" wrapText="1"/>
    </xf>
    <xf numFmtId="0" fontId="8" fillId="0" borderId="67" xfId="0" applyFont="1" applyBorder="1" applyAlignment="1">
      <alignment horizontal="center" vertical="center"/>
    </xf>
    <xf numFmtId="0" fontId="8" fillId="0" borderId="68" xfId="0" applyFont="1" applyBorder="1" applyAlignment="1">
      <alignment horizontal="center" vertical="center"/>
    </xf>
    <xf numFmtId="164" fontId="8" fillId="0" borderId="68" xfId="0" applyNumberFormat="1" applyFont="1" applyBorder="1" applyAlignment="1">
      <alignment horizontal="center" vertical="center"/>
    </xf>
    <xf numFmtId="1" fontId="8" fillId="0" borderId="68" xfId="0" applyNumberFormat="1" applyFont="1" applyBorder="1" applyAlignment="1">
      <alignment horizontal="center" vertical="center"/>
    </xf>
    <xf numFmtId="14" fontId="8" fillId="0" borderId="69" xfId="0" applyNumberFormat="1" applyFont="1" applyBorder="1" applyAlignment="1">
      <alignment horizontal="center" vertical="center"/>
    </xf>
    <xf numFmtId="0" fontId="8" fillId="0" borderId="70" xfId="0" applyFont="1" applyBorder="1" applyAlignment="1">
      <alignment horizontal="center" vertical="center"/>
    </xf>
    <xf numFmtId="0" fontId="8" fillId="0" borderId="71" xfId="0" applyFont="1" applyBorder="1" applyAlignment="1">
      <alignment horizontal="center" vertical="center"/>
    </xf>
    <xf numFmtId="0" fontId="15" fillId="11" borderId="62" xfId="0" applyFont="1" applyFill="1" applyBorder="1" applyAlignment="1">
      <alignment horizontal="center" vertical="center" wrapText="1"/>
    </xf>
    <xf numFmtId="0" fontId="15" fillId="11" borderId="63" xfId="0" applyFont="1" applyFill="1" applyBorder="1" applyAlignment="1">
      <alignment horizontal="center" vertical="center" wrapText="1"/>
    </xf>
    <xf numFmtId="164" fontId="15" fillId="11" borderId="63" xfId="0" applyNumberFormat="1" applyFont="1" applyFill="1" applyBorder="1" applyAlignment="1">
      <alignment horizontal="center" vertical="center" wrapText="1"/>
    </xf>
    <xf numFmtId="164" fontId="15" fillId="11" borderId="64" xfId="0" applyNumberFormat="1" applyFont="1" applyFill="1" applyBorder="1" applyAlignment="1">
      <alignment horizontal="center" vertical="center" wrapText="1"/>
    </xf>
    <xf numFmtId="1" fontId="15" fillId="11" borderId="65" xfId="0" applyNumberFormat="1" applyFont="1" applyFill="1" applyBorder="1" applyAlignment="1">
      <alignment horizontal="center" vertical="center" wrapText="1"/>
    </xf>
    <xf numFmtId="14" fontId="15" fillId="11" borderId="66" xfId="0" applyNumberFormat="1" applyFont="1" applyFill="1" applyBorder="1" applyAlignment="1">
      <alignment horizontal="center" vertical="center" wrapText="1"/>
    </xf>
    <xf numFmtId="0" fontId="3" fillId="0" borderId="7" xfId="0" applyNumberFormat="1" applyFont="1" applyBorder="1" applyAlignment="1" applyProtection="1">
      <alignment vertical="center"/>
    </xf>
    <xf numFmtId="0" fontId="3" fillId="0" borderId="0" xfId="0" applyNumberFormat="1" applyFont="1" applyAlignment="1" applyProtection="1">
      <alignment vertical="center"/>
    </xf>
    <xf numFmtId="49" fontId="5" fillId="2" borderId="4" xfId="0" applyNumberFormat="1"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0" borderId="7" xfId="0" applyNumberFormat="1" applyFont="1" applyBorder="1" applyAlignment="1" applyProtection="1">
      <alignment vertical="center"/>
    </xf>
    <xf numFmtId="0" fontId="2" fillId="0" borderId="0" xfId="0" applyNumberFormat="1" applyFont="1" applyAlignment="1" applyProtection="1">
      <alignment vertical="center"/>
    </xf>
    <xf numFmtId="164" fontId="2" fillId="2" borderId="7" xfId="0" applyNumberFormat="1" applyFont="1" applyFill="1" applyBorder="1" applyAlignment="1" applyProtection="1">
      <alignment vertical="center" wrapText="1"/>
    </xf>
    <xf numFmtId="2" fontId="2" fillId="2" borderId="7" xfId="0" applyNumberFormat="1" applyFont="1" applyFill="1" applyBorder="1" applyAlignment="1" applyProtection="1">
      <alignment horizontal="center" vertical="center" wrapText="1"/>
    </xf>
    <xf numFmtId="2" fontId="2" fillId="2" borderId="7" xfId="0" applyNumberFormat="1" applyFont="1" applyFill="1" applyBorder="1" applyAlignment="1" applyProtection="1">
      <alignment vertical="center" wrapText="1"/>
    </xf>
    <xf numFmtId="0" fontId="2" fillId="2" borderId="39" xfId="0" applyFont="1" applyFill="1" applyBorder="1" applyAlignment="1" applyProtection="1">
      <alignment vertical="center" wrapText="1"/>
    </xf>
    <xf numFmtId="0" fontId="2" fillId="2" borderId="8" xfId="0" applyFont="1" applyFill="1" applyBorder="1" applyAlignment="1" applyProtection="1">
      <alignment vertical="center" wrapText="1"/>
    </xf>
    <xf numFmtId="0" fontId="2" fillId="2" borderId="16" xfId="0" applyFont="1" applyFill="1" applyBorder="1" applyAlignment="1" applyProtection="1">
      <alignment vertical="center" wrapText="1"/>
    </xf>
    <xf numFmtId="0" fontId="2" fillId="0" borderId="0" xfId="0" applyNumberFormat="1" applyFont="1" applyAlignment="1" applyProtection="1">
      <alignment vertical="center" wrapText="1"/>
    </xf>
    <xf numFmtId="2" fontId="2" fillId="0" borderId="0" xfId="0" applyNumberFormat="1" applyFont="1" applyAlignment="1" applyProtection="1">
      <alignment vertical="center"/>
    </xf>
    <xf numFmtId="0" fontId="2" fillId="0" borderId="38" xfId="0" applyNumberFormat="1" applyFont="1" applyBorder="1" applyAlignment="1" applyProtection="1">
      <alignment vertical="center" wrapText="1"/>
    </xf>
    <xf numFmtId="0" fontId="2" fillId="0" borderId="7" xfId="0" applyNumberFormat="1" applyFont="1" applyBorder="1" applyAlignment="1" applyProtection="1">
      <alignment vertical="center" wrapText="1"/>
    </xf>
    <xf numFmtId="0" fontId="2" fillId="0" borderId="17" xfId="0" applyNumberFormat="1" applyFont="1" applyBorder="1" applyAlignment="1" applyProtection="1">
      <alignment vertical="center" wrapText="1"/>
    </xf>
    <xf numFmtId="0" fontId="19" fillId="2" borderId="17" xfId="0" applyFont="1" applyFill="1" applyBorder="1" applyAlignment="1" applyProtection="1">
      <alignment horizontal="center" vertical="center" wrapText="1"/>
    </xf>
    <xf numFmtId="164" fontId="17" fillId="4" borderId="4" xfId="0" applyNumberFormat="1" applyFont="1" applyFill="1" applyBorder="1" applyAlignment="1" applyProtection="1">
      <alignment horizontal="center" vertical="center" wrapText="1"/>
      <protection locked="0"/>
    </xf>
    <xf numFmtId="164" fontId="18" fillId="4" borderId="4" xfId="0" applyNumberFormat="1" applyFont="1" applyFill="1" applyBorder="1" applyAlignment="1" applyProtection="1">
      <alignment horizontal="center" vertical="center" wrapText="1"/>
      <protection locked="0"/>
    </xf>
    <xf numFmtId="164" fontId="19" fillId="4" borderId="4" xfId="0" applyNumberFormat="1" applyFont="1" applyFill="1" applyBorder="1" applyAlignment="1" applyProtection="1">
      <alignment horizontal="center" vertical="center" wrapText="1"/>
      <protection locked="0"/>
    </xf>
    <xf numFmtId="164" fontId="19" fillId="2" borderId="4" xfId="0" applyNumberFormat="1" applyFont="1" applyFill="1" applyBorder="1" applyAlignment="1" applyProtection="1">
      <alignment horizontal="center" vertical="center" wrapText="1"/>
    </xf>
    <xf numFmtId="0" fontId="1" fillId="4" borderId="42" xfId="0" applyFont="1" applyFill="1" applyBorder="1" applyAlignment="1" applyProtection="1">
      <alignment horizontal="left" vertical="center" wrapText="1"/>
      <protection locked="0"/>
    </xf>
    <xf numFmtId="0" fontId="1" fillId="4" borderId="34" xfId="0" applyFont="1" applyFill="1" applyBorder="1" applyAlignment="1" applyProtection="1">
      <alignment horizontal="left" vertical="center" wrapText="1"/>
      <protection locked="0"/>
    </xf>
    <xf numFmtId="0" fontId="1" fillId="4" borderId="35" xfId="0" applyFont="1" applyFill="1" applyBorder="1" applyAlignment="1" applyProtection="1">
      <alignment horizontal="left" vertical="center" wrapText="1"/>
      <protection locked="0"/>
    </xf>
    <xf numFmtId="0" fontId="1" fillId="4" borderId="33" xfId="0" applyNumberFormat="1" applyFont="1" applyFill="1" applyBorder="1" applyAlignment="1" applyProtection="1">
      <alignment horizontal="left" vertical="center"/>
      <protection locked="0"/>
    </xf>
    <xf numFmtId="0" fontId="1" fillId="4" borderId="34" xfId="0" applyNumberFormat="1" applyFont="1" applyFill="1" applyBorder="1" applyAlignment="1" applyProtection="1">
      <alignment horizontal="left" vertical="center"/>
      <protection locked="0"/>
    </xf>
    <xf numFmtId="0" fontId="1" fillId="4" borderId="35" xfId="0" applyNumberFormat="1" applyFont="1" applyFill="1" applyBorder="1" applyAlignment="1" applyProtection="1">
      <alignment horizontal="left" vertical="center"/>
      <protection locked="0"/>
    </xf>
    <xf numFmtId="164" fontId="18" fillId="4" borderId="18" xfId="0" applyNumberFormat="1" applyFont="1" applyFill="1" applyBorder="1" applyAlignment="1" applyProtection="1">
      <alignment horizontal="center" vertical="center" wrapText="1"/>
      <protection locked="0"/>
    </xf>
    <xf numFmtId="164" fontId="18" fillId="4" borderId="17" xfId="0" applyNumberFormat="1" applyFont="1" applyFill="1" applyBorder="1" applyAlignment="1" applyProtection="1">
      <alignment horizontal="center" vertical="center" wrapText="1"/>
      <protection locked="0"/>
    </xf>
    <xf numFmtId="164" fontId="19" fillId="4" borderId="18" xfId="0" applyNumberFormat="1" applyFont="1" applyFill="1" applyBorder="1" applyAlignment="1" applyProtection="1">
      <alignment horizontal="center" vertical="center" wrapText="1"/>
      <protection locked="0"/>
    </xf>
    <xf numFmtId="164" fontId="19" fillId="2" borderId="18" xfId="0" applyNumberFormat="1" applyFont="1" applyFill="1" applyBorder="1" applyAlignment="1" applyProtection="1">
      <alignment horizontal="center" vertical="center" wrapText="1"/>
    </xf>
    <xf numFmtId="164" fontId="19" fillId="4" borderId="17" xfId="0" applyNumberFormat="1" applyFont="1" applyFill="1" applyBorder="1" applyAlignment="1" applyProtection="1">
      <alignment horizontal="center" vertical="center" wrapText="1"/>
      <protection locked="0"/>
    </xf>
    <xf numFmtId="164" fontId="19" fillId="2" borderId="17" xfId="0" applyNumberFormat="1" applyFont="1" applyFill="1" applyBorder="1" applyAlignment="1" applyProtection="1">
      <alignment horizontal="center" vertical="center" wrapText="1"/>
    </xf>
    <xf numFmtId="0" fontId="1" fillId="4" borderId="4" xfId="0" applyNumberFormat="1" applyFont="1" applyFill="1" applyBorder="1" applyAlignment="1" applyProtection="1">
      <alignment horizontal="center" vertical="center" wrapText="1"/>
      <protection locked="0"/>
    </xf>
    <xf numFmtId="0" fontId="1" fillId="4" borderId="18" xfId="0" applyFont="1" applyFill="1" applyBorder="1" applyAlignment="1" applyProtection="1">
      <alignment horizontal="center" vertical="center" wrapText="1"/>
      <protection locked="0"/>
    </xf>
    <xf numFmtId="0" fontId="1" fillId="4" borderId="17" xfId="0" applyFont="1" applyFill="1" applyBorder="1" applyAlignment="1" applyProtection="1">
      <alignment horizontal="center" vertical="center" wrapText="1"/>
      <protection locked="0"/>
    </xf>
    <xf numFmtId="0" fontId="18" fillId="4" borderId="17" xfId="0" applyFont="1" applyFill="1" applyBorder="1" applyAlignment="1" applyProtection="1">
      <alignment horizontal="center" vertical="center" wrapText="1"/>
      <protection locked="0"/>
    </xf>
    <xf numFmtId="0" fontId="19" fillId="4" borderId="4" xfId="0" applyNumberFormat="1" applyFont="1" applyFill="1" applyBorder="1" applyAlignment="1" applyProtection="1">
      <alignment horizontal="center" vertical="center" wrapText="1"/>
      <protection locked="0"/>
    </xf>
    <xf numFmtId="164" fontId="19" fillId="0" borderId="4" xfId="0" applyNumberFormat="1" applyFont="1" applyFill="1" applyBorder="1" applyAlignment="1" applyProtection="1">
      <alignment horizontal="center" vertical="center" wrapText="1"/>
    </xf>
    <xf numFmtId="0" fontId="19" fillId="4" borderId="2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164" fontId="19" fillId="0" borderId="18" xfId="0" applyNumberFormat="1"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protection locked="0"/>
    </xf>
    <xf numFmtId="164" fontId="19" fillId="0" borderId="17" xfId="0" applyNumberFormat="1" applyFont="1" applyFill="1" applyBorder="1" applyAlignment="1" applyProtection="1">
      <alignment horizontal="center" vertical="center" wrapText="1"/>
    </xf>
    <xf numFmtId="0" fontId="12" fillId="2" borderId="7" xfId="0" applyFont="1" applyFill="1" applyBorder="1" applyAlignment="1" applyProtection="1">
      <alignment vertical="center" wrapText="1"/>
    </xf>
    <xf numFmtId="0" fontId="1" fillId="4" borderId="4" xfId="0" applyFont="1" applyFill="1" applyBorder="1" applyAlignment="1" applyProtection="1">
      <alignment horizontal="center" vertical="center" wrapText="1"/>
      <protection locked="0"/>
    </xf>
    <xf numFmtId="0" fontId="9" fillId="0" borderId="0" xfId="0" applyNumberFormat="1" applyFont="1" applyAlignment="1" applyProtection="1">
      <alignment vertical="center"/>
    </xf>
    <xf numFmtId="0" fontId="8" fillId="0" borderId="7" xfId="0" applyNumberFormat="1" applyFont="1" applyBorder="1" applyAlignment="1" applyProtection="1">
      <alignment vertical="center"/>
    </xf>
    <xf numFmtId="0" fontId="8" fillId="2" borderId="7" xfId="0" applyFont="1" applyFill="1" applyBorder="1" applyAlignment="1" applyProtection="1">
      <alignment vertical="center" wrapText="1"/>
    </xf>
    <xf numFmtId="0" fontId="1" fillId="0" borderId="0" xfId="0" applyNumberFormat="1" applyFont="1" applyAlignment="1" applyProtection="1">
      <alignment vertical="center"/>
    </xf>
    <xf numFmtId="0" fontId="1" fillId="0" borderId="7" xfId="0" applyNumberFormat="1" applyFont="1" applyBorder="1" applyAlignment="1" applyProtection="1">
      <alignment vertical="center"/>
    </xf>
    <xf numFmtId="0" fontId="1" fillId="2" borderId="7" xfId="0" applyFont="1" applyFill="1" applyBorder="1" applyAlignment="1" applyProtection="1">
      <alignment vertical="center" wrapText="1"/>
    </xf>
    <xf numFmtId="0" fontId="1" fillId="2" borderId="7" xfId="0" applyFont="1" applyFill="1" applyBorder="1" applyAlignment="1" applyProtection="1">
      <alignment horizontal="center" vertical="center" wrapText="1"/>
    </xf>
    <xf numFmtId="0" fontId="19" fillId="4" borderId="13" xfId="0" applyFont="1" applyFill="1" applyBorder="1" applyAlignment="1" applyProtection="1">
      <alignment horizontal="center" vertical="center" wrapText="1"/>
      <protection locked="0"/>
    </xf>
    <xf numFmtId="0" fontId="19" fillId="4" borderId="4" xfId="0" applyFont="1" applyFill="1" applyBorder="1" applyAlignment="1" applyProtection="1">
      <alignment horizontal="center" vertical="center" wrapText="1"/>
      <protection locked="0"/>
    </xf>
    <xf numFmtId="0" fontId="19" fillId="2" borderId="4" xfId="0" applyNumberFormat="1"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0" fontId="19" fillId="2" borderId="7" xfId="0" applyFont="1" applyFill="1" applyBorder="1" applyAlignment="1" applyProtection="1">
      <alignment horizontal="center" vertical="center" wrapText="1"/>
    </xf>
    <xf numFmtId="164" fontId="19" fillId="2" borderId="38" xfId="0" applyNumberFormat="1" applyFont="1" applyFill="1" applyBorder="1" applyAlignment="1" applyProtection="1">
      <alignment horizontal="center" vertical="center" wrapText="1"/>
    </xf>
    <xf numFmtId="49" fontId="8" fillId="4" borderId="4" xfId="0" applyNumberFormat="1" applyFont="1" applyFill="1" applyBorder="1" applyAlignment="1" applyProtection="1">
      <alignment horizontal="left" vertical="center" wrapText="1"/>
      <protection locked="0"/>
    </xf>
    <xf numFmtId="49" fontId="8" fillId="4" borderId="18" xfId="0" applyNumberFormat="1" applyFont="1" applyFill="1" applyBorder="1" applyAlignment="1" applyProtection="1">
      <alignment horizontal="left" vertical="center" wrapText="1"/>
      <protection locked="0"/>
    </xf>
    <xf numFmtId="49" fontId="8" fillId="4" borderId="17" xfId="0" applyNumberFormat="1" applyFont="1" applyFill="1" applyBorder="1" applyAlignment="1" applyProtection="1">
      <alignment horizontal="left" vertical="center" wrapText="1"/>
      <protection locked="0"/>
    </xf>
    <xf numFmtId="49" fontId="1" fillId="4" borderId="4" xfId="0" applyNumberFormat="1" applyFont="1" applyFill="1" applyBorder="1" applyAlignment="1" applyProtection="1">
      <alignment horizontal="left" vertical="center" wrapText="1"/>
      <protection locked="0"/>
    </xf>
    <xf numFmtId="49" fontId="1" fillId="4" borderId="18" xfId="0" applyNumberFormat="1" applyFont="1" applyFill="1" applyBorder="1" applyAlignment="1" applyProtection="1">
      <alignment horizontal="left" vertical="center" wrapText="1"/>
      <protection locked="0"/>
    </xf>
    <xf numFmtId="49" fontId="1" fillId="4" borderId="17" xfId="0" applyNumberFormat="1" applyFont="1" applyFill="1" applyBorder="1" applyAlignment="1" applyProtection="1">
      <alignment horizontal="left" vertical="center" wrapText="1"/>
      <protection locked="0"/>
    </xf>
    <xf numFmtId="0" fontId="19" fillId="4" borderId="13" xfId="0" applyNumberFormat="1" applyFont="1" applyFill="1" applyBorder="1" applyAlignment="1" applyProtection="1">
      <alignment horizontal="center" vertical="center" wrapText="1"/>
      <protection locked="0"/>
    </xf>
    <xf numFmtId="49" fontId="8" fillId="4" borderId="4" xfId="0" applyNumberFormat="1" applyFont="1" applyFill="1" applyBorder="1" applyAlignment="1" applyProtection="1">
      <alignment horizontal="center" vertical="center" wrapText="1"/>
      <protection locked="0"/>
    </xf>
    <xf numFmtId="49" fontId="8" fillId="4" borderId="13" xfId="0" applyNumberFormat="1" applyFont="1" applyFill="1" applyBorder="1" applyAlignment="1" applyProtection="1">
      <alignment horizontal="left" vertical="center" wrapText="1"/>
      <protection locked="0"/>
    </xf>
    <xf numFmtId="49" fontId="8" fillId="4" borderId="18" xfId="0" applyNumberFormat="1" applyFont="1" applyFill="1" applyBorder="1" applyAlignment="1" applyProtection="1">
      <alignment horizontal="center" vertical="center" wrapText="1"/>
      <protection locked="0"/>
    </xf>
    <xf numFmtId="49" fontId="8" fillId="4" borderId="27" xfId="0" applyNumberFormat="1" applyFont="1" applyFill="1" applyBorder="1" applyAlignment="1" applyProtection="1">
      <alignment horizontal="left" vertical="center" wrapText="1"/>
      <protection locked="0"/>
    </xf>
    <xf numFmtId="49" fontId="8" fillId="4" borderId="17" xfId="0" applyNumberFormat="1" applyFont="1" applyFill="1" applyBorder="1" applyAlignment="1" applyProtection="1">
      <alignment horizontal="center" vertical="center" wrapText="1"/>
      <protection locked="0"/>
    </xf>
    <xf numFmtId="2"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vertical="center" wrapText="1"/>
    </xf>
    <xf numFmtId="1" fontId="18" fillId="4" borderId="11" xfId="0" applyNumberFormat="1" applyFont="1" applyFill="1" applyBorder="1" applyAlignment="1" applyProtection="1">
      <alignment horizontal="center" vertical="center" wrapText="1"/>
      <protection locked="0"/>
    </xf>
    <xf numFmtId="2" fontId="18" fillId="4" borderId="4" xfId="1" applyNumberFormat="1" applyFont="1" applyFill="1" applyBorder="1" applyAlignment="1" applyProtection="1">
      <alignment horizontal="center" vertical="center" wrapText="1"/>
      <protection locked="0"/>
    </xf>
    <xf numFmtId="1" fontId="18" fillId="4" borderId="15" xfId="0" applyNumberFormat="1" applyFont="1" applyFill="1" applyBorder="1" applyAlignment="1" applyProtection="1">
      <alignment horizontal="center" vertical="center" wrapText="1"/>
      <protection locked="0"/>
    </xf>
    <xf numFmtId="1" fontId="18" fillId="4" borderId="13" xfId="0" applyNumberFormat="1" applyFont="1" applyFill="1" applyBorder="1" applyAlignment="1" applyProtection="1">
      <alignment horizontal="center" vertical="center" wrapText="1"/>
      <protection locked="0"/>
    </xf>
    <xf numFmtId="1" fontId="18" fillId="4" borderId="14" xfId="0" applyNumberFormat="1" applyFont="1" applyFill="1" applyBorder="1" applyAlignment="1" applyProtection="1">
      <alignment horizontal="center" vertical="center" wrapText="1"/>
      <protection locked="0"/>
    </xf>
    <xf numFmtId="1" fontId="18" fillId="4" borderId="27" xfId="0" applyNumberFormat="1" applyFont="1" applyFill="1" applyBorder="1" applyAlignment="1" applyProtection="1">
      <alignment horizontal="center" vertical="center" wrapText="1"/>
      <protection locked="0"/>
    </xf>
    <xf numFmtId="2" fontId="18" fillId="4" borderId="18" xfId="1" applyNumberFormat="1" applyFont="1" applyFill="1" applyBorder="1" applyAlignment="1" applyProtection="1">
      <alignment horizontal="center" vertical="center" wrapText="1"/>
      <protection locked="0"/>
    </xf>
    <xf numFmtId="164" fontId="18" fillId="4" borderId="45" xfId="0" applyNumberFormat="1" applyFont="1" applyFill="1" applyBorder="1" applyAlignment="1" applyProtection="1">
      <alignment horizontal="center" vertical="center" wrapText="1"/>
      <protection locked="0"/>
    </xf>
    <xf numFmtId="1" fontId="18" fillId="4" borderId="40" xfId="0" applyNumberFormat="1" applyFont="1" applyFill="1" applyBorder="1" applyAlignment="1" applyProtection="1">
      <alignment horizontal="center" vertical="center" wrapText="1"/>
      <protection locked="0"/>
    </xf>
    <xf numFmtId="1" fontId="18" fillId="4" borderId="17" xfId="0" applyNumberFormat="1" applyFont="1" applyFill="1" applyBorder="1" applyAlignment="1" applyProtection="1">
      <alignment horizontal="center" vertical="center" wrapText="1"/>
      <protection locked="0"/>
    </xf>
    <xf numFmtId="2" fontId="18" fillId="4" borderId="17" xfId="1" applyNumberFormat="1" applyFont="1" applyFill="1" applyBorder="1" applyAlignment="1" applyProtection="1">
      <alignment horizontal="center" vertical="center" wrapText="1"/>
      <protection locked="0"/>
    </xf>
    <xf numFmtId="0" fontId="18" fillId="0" borderId="7" xfId="0" applyNumberFormat="1" applyFont="1" applyBorder="1" applyAlignment="1" applyProtection="1">
      <alignment vertical="center"/>
    </xf>
    <xf numFmtId="0" fontId="18" fillId="0" borderId="0" xfId="0" applyNumberFormat="1" applyFont="1" applyAlignment="1" applyProtection="1">
      <alignment vertical="center"/>
    </xf>
    <xf numFmtId="2" fontId="19" fillId="0" borderId="14"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2" borderId="4" xfId="0" applyNumberFormat="1" applyFont="1" applyFill="1" applyBorder="1" applyAlignment="1" applyProtection="1">
      <alignment horizontal="center" vertical="center" wrapText="1"/>
    </xf>
    <xf numFmtId="164" fontId="19" fillId="2" borderId="37" xfId="0" applyNumberFormat="1" applyFont="1" applyFill="1" applyBorder="1" applyAlignment="1" applyProtection="1">
      <alignment horizontal="center" vertical="center" wrapText="1"/>
    </xf>
    <xf numFmtId="2" fontId="19" fillId="0" borderId="40" xfId="0" applyNumberFormat="1" applyFont="1" applyFill="1" applyBorder="1" applyAlignment="1" applyProtection="1">
      <alignment horizontal="center" vertical="center" wrapText="1"/>
    </xf>
    <xf numFmtId="2" fontId="19" fillId="2" borderId="18" xfId="0" applyNumberFormat="1" applyFont="1" applyFill="1" applyBorder="1" applyAlignment="1" applyProtection="1">
      <alignment horizontal="center" vertical="center" wrapText="1"/>
    </xf>
    <xf numFmtId="2" fontId="19" fillId="0" borderId="17" xfId="0" applyNumberFormat="1" applyFont="1" applyFill="1" applyBorder="1" applyAlignment="1" applyProtection="1">
      <alignment horizontal="center" vertical="center" wrapText="1"/>
    </xf>
    <xf numFmtId="2" fontId="19" fillId="2" borderId="17" xfId="0" applyNumberFormat="1" applyFont="1" applyFill="1" applyBorder="1" applyAlignment="1" applyProtection="1">
      <alignment horizontal="center" vertical="center" wrapText="1"/>
    </xf>
    <xf numFmtId="2" fontId="19" fillId="2" borderId="14" xfId="0" applyNumberFormat="1" applyFont="1" applyFill="1" applyBorder="1" applyAlignment="1" applyProtection="1">
      <alignment horizontal="center" vertical="center" wrapText="1"/>
    </xf>
    <xf numFmtId="2" fontId="19" fillId="2" borderId="7" xfId="0" applyNumberFormat="1" applyFont="1" applyFill="1" applyBorder="1" applyAlignment="1" applyProtection="1">
      <alignment vertical="center" wrapText="1"/>
    </xf>
    <xf numFmtId="164" fontId="19" fillId="2" borderId="7" xfId="0" applyNumberFormat="1" applyFont="1" applyFill="1" applyBorder="1" applyAlignment="1" applyProtection="1">
      <alignment horizontal="center" vertical="center" wrapText="1"/>
    </xf>
    <xf numFmtId="0" fontId="19" fillId="0" borderId="7" xfId="0" applyNumberFormat="1" applyFont="1" applyBorder="1" applyAlignment="1" applyProtection="1">
      <alignment vertical="center"/>
    </xf>
    <xf numFmtId="0" fontId="19" fillId="0" borderId="0" xfId="0" applyNumberFormat="1" applyFont="1" applyAlignment="1" applyProtection="1">
      <alignment vertical="center"/>
    </xf>
    <xf numFmtId="164" fontId="19" fillId="0" borderId="17" xfId="0" applyNumberFormat="1" applyFont="1" applyBorder="1" applyAlignment="1" applyProtection="1">
      <alignment horizontal="center" vertical="center"/>
    </xf>
    <xf numFmtId="0" fontId="17" fillId="0" borderId="7" xfId="0" applyNumberFormat="1" applyFont="1" applyBorder="1" applyAlignment="1" applyProtection="1">
      <alignment vertical="center"/>
    </xf>
    <xf numFmtId="0" fontId="12" fillId="0" borderId="7" xfId="0" applyNumberFormat="1" applyFont="1" applyBorder="1" applyAlignment="1" applyProtection="1">
      <alignment vertical="center"/>
    </xf>
    <xf numFmtId="2" fontId="12" fillId="0" borderId="38" xfId="0" applyNumberFormat="1" applyFont="1" applyBorder="1" applyAlignment="1" applyProtection="1">
      <alignment horizontal="center" vertical="center"/>
    </xf>
    <xf numFmtId="164" fontId="19" fillId="2" borderId="40" xfId="0" applyNumberFormat="1" applyFont="1" applyFill="1" applyBorder="1" applyAlignment="1" applyProtection="1">
      <alignment horizontal="center" vertical="center" wrapText="1"/>
    </xf>
    <xf numFmtId="49" fontId="20" fillId="2" borderId="17" xfId="0" applyNumberFormat="1" applyFont="1" applyFill="1" applyBorder="1" applyAlignment="1" applyProtection="1">
      <alignment horizontal="center" vertical="center" wrapText="1"/>
    </xf>
    <xf numFmtId="49" fontId="20" fillId="3" borderId="17" xfId="0" applyNumberFormat="1" applyFont="1" applyFill="1" applyBorder="1" applyAlignment="1" applyProtection="1">
      <alignment horizontal="center" vertical="center" wrapText="1"/>
    </xf>
    <xf numFmtId="0" fontId="19" fillId="0" borderId="17" xfId="0" applyNumberFormat="1" applyFont="1" applyBorder="1" applyAlignment="1" applyProtection="1">
      <alignment horizontal="center" vertical="center" wrapText="1"/>
    </xf>
    <xf numFmtId="164" fontId="23" fillId="2" borderId="17" xfId="0" applyNumberFormat="1" applyFont="1" applyFill="1" applyBorder="1" applyAlignment="1" applyProtection="1">
      <alignment horizontal="center" vertical="center" wrapText="1"/>
    </xf>
    <xf numFmtId="2" fontId="23" fillId="2" borderId="17" xfId="0" applyNumberFormat="1" applyFont="1" applyFill="1" applyBorder="1" applyAlignment="1" applyProtection="1">
      <alignment horizontal="center" vertical="center" wrapText="1"/>
    </xf>
    <xf numFmtId="1" fontId="23" fillId="2" borderId="17" xfId="0" applyNumberFormat="1" applyFont="1" applyFill="1" applyBorder="1" applyAlignment="1" applyProtection="1">
      <alignment horizontal="center" vertical="center" wrapText="1"/>
    </xf>
    <xf numFmtId="49" fontId="24" fillId="3" borderId="17" xfId="0" applyNumberFormat="1" applyFont="1" applyFill="1" applyBorder="1" applyAlignment="1" applyProtection="1">
      <alignment horizontal="center" vertical="center" wrapText="1"/>
    </xf>
    <xf numFmtId="0" fontId="25" fillId="4" borderId="17" xfId="0" applyNumberFormat="1" applyFont="1" applyFill="1" applyBorder="1" applyAlignment="1" applyProtection="1">
      <alignment horizontal="center" vertical="center" wrapText="1"/>
      <protection locked="0"/>
    </xf>
    <xf numFmtId="0" fontId="21" fillId="2" borderId="7" xfId="0" applyFont="1" applyFill="1" applyBorder="1" applyAlignment="1" applyProtection="1">
      <alignment vertical="center" wrapText="1"/>
    </xf>
    <xf numFmtId="0" fontId="17" fillId="0" borderId="0" xfId="0" applyNumberFormat="1" applyFont="1" applyAlignment="1" applyProtection="1">
      <alignment vertical="center"/>
    </xf>
    <xf numFmtId="2" fontId="17" fillId="0" borderId="0" xfId="0" applyNumberFormat="1" applyFont="1" applyAlignment="1" applyProtection="1">
      <alignment vertical="center"/>
    </xf>
    <xf numFmtId="0" fontId="17" fillId="0" borderId="0" xfId="0" applyNumberFormat="1" applyFont="1" applyAlignment="1" applyProtection="1">
      <alignment vertical="center" wrapText="1"/>
    </xf>
    <xf numFmtId="2" fontId="17" fillId="0" borderId="0" xfId="0" applyNumberFormat="1" applyFont="1" applyAlignment="1" applyProtection="1">
      <alignment horizontal="center" vertical="center" wrapText="1"/>
    </xf>
    <xf numFmtId="0" fontId="17" fillId="0" borderId="0" xfId="0" applyNumberFormat="1" applyFont="1" applyAlignment="1" applyProtection="1">
      <alignment horizontal="center" vertical="center" wrapText="1"/>
    </xf>
    <xf numFmtId="0" fontId="9" fillId="0" borderId="68" xfId="0" applyFont="1" applyBorder="1" applyAlignment="1">
      <alignment horizontal="center" vertical="center" wrapText="1"/>
    </xf>
    <xf numFmtId="0" fontId="19" fillId="4" borderId="17" xfId="0" applyNumberFormat="1" applyFont="1" applyFill="1" applyBorder="1" applyAlignment="1" applyProtection="1">
      <alignment horizontal="center" vertical="center" wrapText="1"/>
      <protection locked="0"/>
    </xf>
    <xf numFmtId="164" fontId="19" fillId="2" borderId="7" xfId="0" applyNumberFormat="1" applyFont="1" applyFill="1" applyBorder="1" applyAlignment="1" applyProtection="1">
      <alignment vertical="center" wrapText="1"/>
    </xf>
    <xf numFmtId="0" fontId="22" fillId="2" borderId="17" xfId="0" applyFont="1" applyFill="1" applyBorder="1" applyAlignment="1" applyProtection="1">
      <alignment horizontal="center" vertical="center" wrapText="1"/>
    </xf>
    <xf numFmtId="164" fontId="19" fillId="2" borderId="13" xfId="0" applyNumberFormat="1" applyFont="1" applyFill="1" applyBorder="1" applyAlignment="1" applyProtection="1">
      <alignment horizontal="center" vertical="center" wrapText="1"/>
    </xf>
    <xf numFmtId="49" fontId="4" fillId="2" borderId="11" xfId="0" applyNumberFormat="1" applyFont="1" applyFill="1" applyBorder="1" applyAlignment="1" applyProtection="1">
      <alignment horizontal="center" vertical="center" wrapText="1"/>
    </xf>
    <xf numFmtId="49" fontId="4" fillId="2" borderId="3" xfId="0" applyNumberFormat="1" applyFont="1" applyFill="1" applyBorder="1" applyAlignment="1" applyProtection="1">
      <alignment horizontal="center" vertical="center" wrapText="1"/>
    </xf>
    <xf numFmtId="49" fontId="4" fillId="2" borderId="12" xfId="0" applyNumberFormat="1" applyFont="1" applyFill="1" applyBorder="1" applyAlignment="1" applyProtection="1">
      <alignment horizontal="center" vertical="center" wrapText="1"/>
    </xf>
    <xf numFmtId="49" fontId="4" fillId="2" borderId="37" xfId="0" applyNumberFormat="1" applyFont="1" applyFill="1" applyBorder="1" applyAlignment="1" applyProtection="1">
      <alignment horizontal="center" vertical="center" wrapText="1"/>
    </xf>
    <xf numFmtId="49" fontId="28" fillId="2" borderId="37" xfId="0" applyNumberFormat="1" applyFont="1" applyFill="1" applyBorder="1" applyAlignment="1" applyProtection="1">
      <alignment horizontal="center" vertical="center" wrapText="1"/>
    </xf>
    <xf numFmtId="0" fontId="12" fillId="0" borderId="0" xfId="0" applyNumberFormat="1" applyFont="1" applyAlignment="1" applyProtection="1">
      <alignment vertical="center"/>
    </xf>
    <xf numFmtId="49" fontId="27" fillId="2" borderId="4" xfId="0" applyNumberFormat="1" applyFont="1" applyFill="1" applyBorder="1" applyAlignment="1" applyProtection="1">
      <alignment horizontal="center" vertical="center" wrapText="1"/>
    </xf>
    <xf numFmtId="49" fontId="4" fillId="2" borderId="4"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49" fontId="4" fillId="2" borderId="17" xfId="0" applyNumberFormat="1" applyFont="1" applyFill="1" applyBorder="1" applyAlignment="1" applyProtection="1">
      <alignment horizontal="center" vertical="center" wrapText="1"/>
    </xf>
    <xf numFmtId="0" fontId="4" fillId="0" borderId="17" xfId="0" applyNumberFormat="1" applyFont="1" applyBorder="1" applyAlignment="1" applyProtection="1">
      <alignment horizontal="center" vertical="center"/>
    </xf>
    <xf numFmtId="0" fontId="3" fillId="0" borderId="0" xfId="0" applyNumberFormat="1" applyFont="1" applyAlignment="1" applyProtection="1">
      <alignment horizontal="center" vertical="center"/>
    </xf>
    <xf numFmtId="0" fontId="4" fillId="0" borderId="38" xfId="0" applyNumberFormat="1" applyFont="1" applyBorder="1" applyAlignment="1" applyProtection="1">
      <alignment horizontal="center" vertical="center" wrapText="1"/>
    </xf>
    <xf numFmtId="0" fontId="4" fillId="2" borderId="12" xfId="0" applyFont="1" applyFill="1" applyBorder="1" applyAlignment="1" applyProtection="1">
      <alignment horizontal="center" vertical="center" wrapText="1"/>
    </xf>
    <xf numFmtId="49" fontId="4" fillId="2" borderId="13" xfId="0" applyNumberFormat="1" applyFont="1" applyFill="1" applyBorder="1" applyAlignment="1" applyProtection="1">
      <alignment horizontal="center" vertical="center" wrapText="1"/>
    </xf>
    <xf numFmtId="49" fontId="4" fillId="2" borderId="15" xfId="0" applyNumberFormat="1" applyFont="1" applyFill="1" applyBorder="1" applyAlignment="1" applyProtection="1">
      <alignment horizontal="center" vertical="center" wrapText="1"/>
    </xf>
    <xf numFmtId="49" fontId="4" fillId="2" borderId="14" xfId="0" applyNumberFormat="1" applyFont="1" applyFill="1" applyBorder="1" applyAlignment="1" applyProtection="1">
      <alignment horizontal="center" vertical="center" wrapText="1"/>
    </xf>
    <xf numFmtId="49" fontId="4" fillId="2" borderId="38" xfId="0" applyNumberFormat="1"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 fillId="2" borderId="7" xfId="0" applyFont="1" applyFill="1" applyBorder="1" applyAlignment="1" applyProtection="1">
      <alignment horizontal="center" vertical="center" wrapText="1"/>
    </xf>
    <xf numFmtId="0" fontId="0" fillId="0" borderId="0" xfId="0" applyAlignment="1" applyProtection="1">
      <alignment vertical="center"/>
    </xf>
    <xf numFmtId="0" fontId="0" fillId="0" borderId="0" xfId="0" applyAlignment="1" applyProtection="1">
      <alignment horizontal="center" vertical="center"/>
    </xf>
    <xf numFmtId="0" fontId="18" fillId="0" borderId="0" xfId="0" applyFont="1" applyAlignment="1" applyProtection="1">
      <alignment vertical="center"/>
    </xf>
    <xf numFmtId="0" fontId="0" fillId="0" borderId="7" xfId="0" applyBorder="1" applyAlignment="1" applyProtection="1">
      <alignment vertical="center"/>
    </xf>
    <xf numFmtId="0" fontId="0" fillId="0" borderId="7" xfId="0" applyBorder="1" applyAlignment="1" applyProtection="1">
      <alignment horizontal="center" vertical="center"/>
    </xf>
    <xf numFmtId="0" fontId="18" fillId="0" borderId="7" xfId="0" applyFont="1" applyBorder="1" applyAlignment="1" applyProtection="1">
      <alignment vertical="center"/>
    </xf>
    <xf numFmtId="49" fontId="0" fillId="0" borderId="1" xfId="0" applyNumberFormat="1" applyBorder="1" applyProtection="1"/>
    <xf numFmtId="0" fontId="0" fillId="0" borderId="1" xfId="0" applyBorder="1" applyProtection="1"/>
    <xf numFmtId="49" fontId="16" fillId="0" borderId="1" xfId="0" applyNumberFormat="1" applyFont="1" applyBorder="1" applyProtection="1"/>
    <xf numFmtId="0" fontId="16" fillId="2" borderId="1" xfId="0" applyFont="1" applyFill="1" applyBorder="1" applyAlignment="1" applyProtection="1">
      <alignment wrapText="1"/>
    </xf>
    <xf numFmtId="49" fontId="1" fillId="0" borderId="1" xfId="0" applyNumberFormat="1" applyFont="1" applyBorder="1" applyProtection="1"/>
    <xf numFmtId="0" fontId="0" fillId="2" borderId="1" xfId="0" applyFill="1" applyBorder="1" applyAlignment="1" applyProtection="1">
      <alignment wrapText="1"/>
    </xf>
    <xf numFmtId="49" fontId="0" fillId="2" borderId="1" xfId="0" applyNumberFormat="1" applyFill="1" applyBorder="1" applyAlignment="1" applyProtection="1">
      <alignment wrapText="1"/>
    </xf>
    <xf numFmtId="0" fontId="0" fillId="2" borderId="1" xfId="0" applyNumberFormat="1" applyFill="1" applyBorder="1" applyAlignment="1" applyProtection="1">
      <alignment wrapText="1"/>
    </xf>
    <xf numFmtId="0" fontId="30" fillId="11" borderId="63" xfId="0" applyFont="1" applyFill="1" applyBorder="1" applyAlignment="1">
      <alignment horizontal="center" vertical="center" wrapText="1"/>
    </xf>
    <xf numFmtId="0" fontId="15" fillId="11" borderId="76" xfId="0" applyFont="1" applyFill="1" applyBorder="1" applyAlignment="1">
      <alignment horizontal="center" vertical="center" wrapText="1"/>
    </xf>
    <xf numFmtId="0" fontId="26" fillId="0" borderId="17" xfId="0" applyFont="1" applyBorder="1" applyAlignment="1">
      <alignment horizontal="center" vertical="center"/>
    </xf>
    <xf numFmtId="0" fontId="8" fillId="0" borderId="50" xfId="0" applyFont="1" applyBorder="1" applyAlignment="1">
      <alignment horizontal="center" vertical="center"/>
    </xf>
    <xf numFmtId="0" fontId="8" fillId="0" borderId="51" xfId="0" applyFont="1" applyBorder="1" applyAlignment="1">
      <alignment horizontal="center" vertical="center"/>
    </xf>
    <xf numFmtId="0" fontId="8" fillId="0" borderId="53" xfId="0" applyFont="1" applyBorder="1" applyAlignment="1">
      <alignment horizontal="center" vertical="center"/>
    </xf>
    <xf numFmtId="0" fontId="8" fillId="0" borderId="7" xfId="0" applyFont="1" applyBorder="1" applyAlignment="1">
      <alignment horizontal="center" vertical="center"/>
    </xf>
    <xf numFmtId="0" fontId="8" fillId="0" borderId="44" xfId="0" applyFont="1" applyBorder="1" applyAlignment="1">
      <alignment horizontal="center" vertical="center"/>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11" fillId="0" borderId="59" xfId="0" applyFont="1" applyBorder="1" applyAlignment="1" applyProtection="1">
      <alignment horizontal="center" vertical="center" wrapText="1"/>
      <protection locked="0"/>
    </xf>
    <xf numFmtId="0" fontId="11" fillId="0" borderId="60" xfId="0" applyFont="1" applyBorder="1" applyAlignment="1" applyProtection="1">
      <alignment horizontal="center" vertical="center" wrapText="1"/>
      <protection locked="0"/>
    </xf>
    <xf numFmtId="0" fontId="11" fillId="0" borderId="61" xfId="0" applyFont="1" applyBorder="1" applyAlignment="1" applyProtection="1">
      <alignment horizontal="center" vertical="center" wrapText="1"/>
      <protection locked="0"/>
    </xf>
    <xf numFmtId="0" fontId="11" fillId="0" borderId="56" xfId="0" applyFont="1" applyBorder="1" applyAlignment="1" applyProtection="1">
      <alignment horizontal="center" vertical="center" wrapText="1"/>
      <protection locked="0"/>
    </xf>
    <xf numFmtId="0" fontId="11" fillId="0" borderId="57" xfId="0" applyFont="1" applyBorder="1" applyAlignment="1" applyProtection="1">
      <alignment horizontal="center" vertical="center" wrapText="1"/>
      <protection locked="0"/>
    </xf>
    <xf numFmtId="0" fontId="11" fillId="0" borderId="58" xfId="0" applyFont="1" applyBorder="1" applyAlignment="1" applyProtection="1">
      <alignment horizontal="center" vertical="center" wrapText="1"/>
      <protection locked="0"/>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4"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4"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55" xfId="0" applyFont="1" applyBorder="1" applyAlignment="1">
      <alignment horizontal="center" vertical="center"/>
    </xf>
    <xf numFmtId="49" fontId="1" fillId="4" borderId="17" xfId="0" applyNumberFormat="1" applyFont="1" applyFill="1" applyBorder="1" applyAlignment="1" applyProtection="1">
      <alignment horizontal="center" vertical="center" wrapText="1"/>
      <protection locked="0"/>
    </xf>
    <xf numFmtId="49" fontId="20" fillId="2" borderId="3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horizontal="center" vertical="center" wrapText="1"/>
    </xf>
    <xf numFmtId="49" fontId="4" fillId="2" borderId="72" xfId="0" applyNumberFormat="1" applyFont="1" applyFill="1" applyBorder="1" applyAlignment="1" applyProtection="1">
      <alignment horizontal="center" vertical="center" wrapText="1"/>
    </xf>
    <xf numFmtId="49" fontId="4" fillId="2" borderId="73" xfId="0" applyNumberFormat="1" applyFont="1" applyFill="1" applyBorder="1" applyAlignment="1" applyProtection="1">
      <alignment horizontal="center" vertical="center" wrapText="1"/>
    </xf>
    <xf numFmtId="49" fontId="4" fillId="2" borderId="74" xfId="0" applyNumberFormat="1" applyFont="1" applyFill="1" applyBorder="1" applyAlignment="1" applyProtection="1">
      <alignment horizontal="center" vertical="center" wrapText="1"/>
    </xf>
    <xf numFmtId="0" fontId="4" fillId="2" borderId="17" xfId="0" applyFont="1" applyFill="1" applyBorder="1" applyAlignment="1" applyProtection="1">
      <alignment horizontal="center" vertical="center" wrapText="1"/>
    </xf>
    <xf numFmtId="49" fontId="4" fillId="2" borderId="75" xfId="0" applyNumberFormat="1" applyFont="1" applyFill="1" applyBorder="1" applyAlignment="1" applyProtection="1">
      <alignment horizontal="center" vertical="center" wrapText="1"/>
    </xf>
    <xf numFmtId="49" fontId="4" fillId="2" borderId="11" xfId="0" applyNumberFormat="1" applyFont="1" applyFill="1" applyBorder="1" applyAlignment="1" applyProtection="1">
      <alignment horizontal="center" vertical="center" wrapText="1"/>
    </xf>
    <xf numFmtId="49" fontId="4" fillId="2" borderId="17" xfId="0" applyNumberFormat="1" applyFont="1" applyFill="1" applyBorder="1" applyAlignment="1" applyProtection="1">
      <alignment horizontal="center" vertical="center" wrapText="1"/>
    </xf>
    <xf numFmtId="49" fontId="6" fillId="6" borderId="48" xfId="0" applyNumberFormat="1" applyFont="1" applyFill="1" applyBorder="1" applyAlignment="1" applyProtection="1">
      <alignment horizontal="center" vertical="center" wrapText="1"/>
    </xf>
    <xf numFmtId="49" fontId="6" fillId="6" borderId="7" xfId="0" applyNumberFormat="1" applyFont="1" applyFill="1" applyBorder="1" applyAlignment="1" applyProtection="1">
      <alignment horizontal="center" vertical="center" wrapText="1"/>
    </xf>
    <xf numFmtId="49" fontId="4" fillId="2" borderId="3" xfId="0" applyNumberFormat="1" applyFont="1" applyFill="1" applyBorder="1" applyAlignment="1" applyProtection="1">
      <alignment horizontal="center" vertical="center" wrapText="1"/>
    </xf>
    <xf numFmtId="49" fontId="4" fillId="2" borderId="12" xfId="0" applyNumberFormat="1" applyFont="1" applyFill="1" applyBorder="1" applyAlignment="1" applyProtection="1">
      <alignment horizontal="center" vertical="center" wrapText="1"/>
    </xf>
    <xf numFmtId="0" fontId="1" fillId="4" borderId="13" xfId="0" applyNumberFormat="1" applyFont="1" applyFill="1" applyBorder="1" applyAlignment="1" applyProtection="1">
      <alignment horizontal="center" vertical="center" wrapText="1"/>
      <protection locked="0"/>
    </xf>
    <xf numFmtId="0" fontId="1" fillId="4" borderId="15" xfId="0" applyNumberFormat="1" applyFont="1" applyFill="1" applyBorder="1" applyAlignment="1" applyProtection="1">
      <alignment horizontal="center" vertical="center" wrapText="1"/>
      <protection locked="0"/>
    </xf>
    <xf numFmtId="0" fontId="1" fillId="4" borderId="14" xfId="0" applyNumberFormat="1" applyFont="1" applyFill="1" applyBorder="1" applyAlignment="1" applyProtection="1">
      <alignment horizontal="center" vertical="center" wrapText="1"/>
      <protection locked="0"/>
    </xf>
    <xf numFmtId="49" fontId="1" fillId="4" borderId="13" xfId="0" applyNumberFormat="1" applyFont="1" applyFill="1" applyBorder="1" applyAlignment="1" applyProtection="1">
      <alignment horizontal="center" vertical="center" wrapText="1"/>
      <protection locked="0"/>
    </xf>
    <xf numFmtId="49" fontId="1" fillId="4" borderId="14" xfId="0" applyNumberFormat="1" applyFont="1" applyFill="1" applyBorder="1" applyAlignment="1" applyProtection="1">
      <alignment horizontal="center" vertical="center" wrapText="1"/>
      <protection locked="0"/>
    </xf>
    <xf numFmtId="0" fontId="1" fillId="4" borderId="17" xfId="0" applyNumberFormat="1" applyFont="1" applyFill="1" applyBorder="1" applyAlignment="1" applyProtection="1">
      <alignment horizontal="left" vertical="center"/>
      <protection locked="0"/>
    </xf>
    <xf numFmtId="0" fontId="1" fillId="4" borderId="17" xfId="0" applyFont="1" applyFill="1" applyBorder="1" applyAlignment="1" applyProtection="1">
      <alignment horizontal="left" vertical="center" wrapText="1"/>
      <protection locked="0"/>
    </xf>
    <xf numFmtId="0" fontId="19" fillId="2" borderId="17" xfId="0" applyFont="1" applyFill="1" applyBorder="1" applyAlignment="1" applyProtection="1">
      <alignment horizontal="left" vertical="center" wrapText="1"/>
    </xf>
    <xf numFmtId="0" fontId="3"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1" fillId="4" borderId="17" xfId="0" applyFont="1" applyFill="1" applyBorder="1" applyAlignment="1" applyProtection="1">
      <alignment horizontal="center" vertical="center" wrapText="1"/>
      <protection locked="0"/>
    </xf>
    <xf numFmtId="14" fontId="1" fillId="4" borderId="17" xfId="0" applyNumberFormat="1" applyFont="1" applyFill="1" applyBorder="1" applyAlignment="1" applyProtection="1">
      <alignment horizontal="center" vertical="center" wrapText="1"/>
      <protection locked="0"/>
    </xf>
    <xf numFmtId="0" fontId="3" fillId="4" borderId="33" xfId="0" applyNumberFormat="1" applyFont="1" applyFill="1" applyBorder="1" applyAlignment="1" applyProtection="1">
      <alignment horizontal="left" vertical="center"/>
      <protection locked="0"/>
    </xf>
    <xf numFmtId="0" fontId="3" fillId="4" borderId="34" xfId="0" applyNumberFormat="1" applyFont="1" applyFill="1" applyBorder="1" applyAlignment="1" applyProtection="1">
      <alignment horizontal="left" vertical="center"/>
      <protection locked="0"/>
    </xf>
    <xf numFmtId="0" fontId="3" fillId="4" borderId="35" xfId="0" applyNumberFormat="1" applyFont="1" applyFill="1" applyBorder="1" applyAlignment="1" applyProtection="1">
      <alignment horizontal="left" vertical="center"/>
      <protection locked="0"/>
    </xf>
    <xf numFmtId="0" fontId="18" fillId="4" borderId="17" xfId="0" applyFont="1" applyFill="1" applyBorder="1" applyAlignment="1" applyProtection="1">
      <alignment horizontal="center" vertical="center" wrapText="1"/>
      <protection locked="0"/>
    </xf>
    <xf numFmtId="49" fontId="4" fillId="2" borderId="29" xfId="0" applyNumberFormat="1" applyFont="1" applyFill="1" applyBorder="1" applyAlignment="1" applyProtection="1">
      <alignment horizontal="center" vertical="center" wrapText="1"/>
    </xf>
    <xf numFmtId="49" fontId="4" fillId="2" borderId="7" xfId="0" applyNumberFormat="1" applyFont="1" applyFill="1" applyBorder="1" applyAlignment="1" applyProtection="1">
      <alignment horizontal="center" vertical="center" wrapText="1"/>
    </xf>
    <xf numFmtId="49" fontId="4" fillId="2" borderId="47" xfId="0" applyNumberFormat="1" applyFont="1" applyFill="1" applyBorder="1" applyAlignment="1" applyProtection="1">
      <alignment horizontal="center" vertical="center" wrapText="1"/>
    </xf>
    <xf numFmtId="0" fontId="4" fillId="2" borderId="2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47" xfId="0" applyFont="1" applyFill="1" applyBorder="1" applyAlignment="1" applyProtection="1">
      <alignment horizontal="center" vertical="center" wrapText="1"/>
    </xf>
    <xf numFmtId="0" fontId="4" fillId="2" borderId="38" xfId="0" applyFont="1" applyFill="1" applyBorder="1" applyAlignment="1" applyProtection="1">
      <alignment horizontal="center" vertical="center" wrapText="1"/>
    </xf>
    <xf numFmtId="49" fontId="4" fillId="2" borderId="38" xfId="0" applyNumberFormat="1" applyFont="1" applyFill="1" applyBorder="1" applyAlignment="1" applyProtection="1">
      <alignment horizontal="center" vertical="center" wrapText="1"/>
    </xf>
    <xf numFmtId="0" fontId="3" fillId="4" borderId="42" xfId="0" applyFont="1" applyFill="1" applyBorder="1" applyAlignment="1" applyProtection="1">
      <alignment horizontal="left" vertical="center" wrapText="1"/>
      <protection locked="0"/>
    </xf>
    <xf numFmtId="0" fontId="3" fillId="4" borderId="34" xfId="0" applyFont="1" applyFill="1" applyBorder="1" applyAlignment="1" applyProtection="1">
      <alignment horizontal="left" vertical="center" wrapText="1"/>
      <protection locked="0"/>
    </xf>
    <xf numFmtId="0" fontId="3" fillId="4" borderId="35" xfId="0" applyFont="1" applyFill="1" applyBorder="1" applyAlignment="1" applyProtection="1">
      <alignment horizontal="left" vertical="center" wrapText="1"/>
      <protection locked="0"/>
    </xf>
    <xf numFmtId="49" fontId="19" fillId="2" borderId="17" xfId="0" applyNumberFormat="1" applyFont="1" applyFill="1" applyBorder="1" applyAlignment="1" applyProtection="1">
      <alignment horizontal="center" vertical="center" wrapText="1"/>
    </xf>
    <xf numFmtId="49" fontId="19" fillId="2" borderId="46" xfId="0" applyNumberFormat="1" applyFont="1" applyFill="1" applyBorder="1" applyAlignment="1" applyProtection="1">
      <alignment horizontal="center" vertical="center" wrapText="1"/>
    </xf>
    <xf numFmtId="49" fontId="19" fillId="2" borderId="21" xfId="0" applyNumberFormat="1" applyFont="1" applyFill="1" applyBorder="1" applyAlignment="1" applyProtection="1">
      <alignment horizontal="center" vertical="center" wrapText="1"/>
    </xf>
    <xf numFmtId="49" fontId="19" fillId="2" borderId="22" xfId="0" applyNumberFormat="1" applyFont="1" applyFill="1" applyBorder="1" applyAlignment="1" applyProtection="1">
      <alignment horizontal="center" vertical="center" wrapText="1"/>
    </xf>
    <xf numFmtId="49" fontId="19" fillId="2" borderId="48" xfId="0" applyNumberFormat="1"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49" fontId="19" fillId="2" borderId="47" xfId="0" applyNumberFormat="1" applyFont="1" applyFill="1" applyBorder="1" applyAlignment="1" applyProtection="1">
      <alignment horizontal="center" vertical="center" wrapText="1"/>
    </xf>
    <xf numFmtId="49" fontId="19" fillId="2" borderId="49" xfId="0" applyNumberFormat="1" applyFont="1" applyFill="1" applyBorder="1" applyAlignment="1" applyProtection="1">
      <alignment horizontal="center" vertical="center" wrapText="1"/>
    </xf>
    <xf numFmtId="49" fontId="19" fillId="2" borderId="23" xfId="0" applyNumberFormat="1" applyFont="1" applyFill="1" applyBorder="1" applyAlignment="1" applyProtection="1">
      <alignment horizontal="center" vertical="center" wrapText="1"/>
    </xf>
    <xf numFmtId="49" fontId="19" fillId="2" borderId="24" xfId="0" applyNumberFormat="1"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19" fillId="2" borderId="22" xfId="0" applyFont="1" applyFill="1" applyBorder="1" applyAlignment="1" applyProtection="1">
      <alignment horizontal="center" vertical="center" wrapText="1"/>
    </xf>
    <xf numFmtId="0" fontId="19" fillId="2" borderId="48" xfId="0" applyFont="1" applyFill="1" applyBorder="1" applyAlignment="1" applyProtection="1">
      <alignment horizontal="center" vertical="center" wrapText="1"/>
    </xf>
    <xf numFmtId="0" fontId="19" fillId="2" borderId="47" xfId="0" applyFont="1" applyFill="1" applyBorder="1" applyAlignment="1" applyProtection="1">
      <alignment horizontal="center" vertical="center" wrapText="1"/>
    </xf>
    <xf numFmtId="0" fontId="19" fillId="2" borderId="49" xfId="0" applyFont="1" applyFill="1" applyBorder="1" applyAlignment="1" applyProtection="1">
      <alignment horizontal="center" vertical="center" wrapText="1"/>
    </xf>
    <xf numFmtId="0" fontId="19" fillId="2" borderId="24" xfId="0" applyFont="1" applyFill="1" applyBorder="1" applyAlignment="1" applyProtection="1">
      <alignment horizontal="center" vertical="center" wrapText="1"/>
    </xf>
    <xf numFmtId="0" fontId="19" fillId="2" borderId="17" xfId="0" applyFont="1" applyFill="1" applyBorder="1" applyAlignment="1" applyProtection="1">
      <alignment horizontal="center" vertical="center" wrapText="1"/>
    </xf>
    <xf numFmtId="49" fontId="19" fillId="2" borderId="25" xfId="0" applyNumberFormat="1" applyFont="1" applyFill="1" applyBorder="1" applyAlignment="1" applyProtection="1">
      <alignment horizontal="center" vertical="center" wrapText="1"/>
    </xf>
    <xf numFmtId="0" fontId="19" fillId="2" borderId="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0" fontId="1" fillId="4" borderId="42" xfId="0" applyFont="1" applyFill="1" applyBorder="1" applyAlignment="1" applyProtection="1">
      <alignment horizontal="left" vertical="center" wrapText="1"/>
      <protection locked="0"/>
    </xf>
    <xf numFmtId="0" fontId="1" fillId="4" borderId="34" xfId="0" applyFont="1" applyFill="1" applyBorder="1" applyAlignment="1" applyProtection="1">
      <alignment horizontal="left" vertical="center" wrapText="1"/>
      <protection locked="0"/>
    </xf>
    <xf numFmtId="0" fontId="1" fillId="4" borderId="35" xfId="0" applyFont="1" applyFill="1" applyBorder="1" applyAlignment="1" applyProtection="1">
      <alignment horizontal="left" vertical="center" wrapText="1"/>
      <protection locked="0"/>
    </xf>
    <xf numFmtId="0" fontId="10" fillId="0" borderId="50" xfId="0" applyFont="1" applyBorder="1" applyAlignment="1" applyProtection="1">
      <alignment horizontal="center" vertical="center"/>
    </xf>
    <xf numFmtId="0" fontId="10" fillId="0" borderId="53" xfId="0" applyFont="1" applyBorder="1" applyAlignment="1" applyProtection="1">
      <alignment horizontal="center" vertical="center"/>
    </xf>
    <xf numFmtId="0" fontId="10" fillId="0" borderId="54" xfId="0" applyFont="1" applyBorder="1" applyAlignment="1" applyProtection="1">
      <alignment horizontal="center" vertical="center"/>
    </xf>
    <xf numFmtId="0" fontId="13" fillId="0" borderId="50"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13" fillId="0" borderId="52" xfId="0" applyFont="1" applyBorder="1" applyAlignment="1" applyProtection="1">
      <alignment horizontal="center" vertical="center" wrapText="1"/>
    </xf>
    <xf numFmtId="0" fontId="13" fillId="0" borderId="54" xfId="0" applyFont="1" applyBorder="1" applyAlignment="1" applyProtection="1">
      <alignment horizontal="center" vertical="center" wrapText="1"/>
    </xf>
    <xf numFmtId="0" fontId="13" fillId="0" borderId="57" xfId="0" applyFont="1" applyBorder="1" applyAlignment="1" applyProtection="1">
      <alignment horizontal="center" vertical="center" wrapText="1"/>
    </xf>
    <xf numFmtId="0" fontId="13" fillId="0" borderId="58" xfId="0" applyFont="1" applyBorder="1" applyAlignment="1" applyProtection="1">
      <alignment horizontal="center" vertical="center" wrapText="1"/>
    </xf>
    <xf numFmtId="0" fontId="29" fillId="0" borderId="59" xfId="0" applyFont="1" applyBorder="1" applyAlignment="1" applyProtection="1">
      <alignment horizontal="center" vertical="center" wrapText="1"/>
      <protection locked="0"/>
    </xf>
    <xf numFmtId="0" fontId="29" fillId="0" borderId="61" xfId="0" applyFont="1" applyBorder="1" applyAlignment="1" applyProtection="1">
      <alignment horizontal="center" vertical="center" wrapText="1"/>
      <protection locked="0"/>
    </xf>
    <xf numFmtId="0" fontId="29" fillId="0" borderId="54" xfId="0" applyFont="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14" fillId="0" borderId="50" xfId="0" applyFont="1" applyBorder="1" applyAlignment="1" applyProtection="1">
      <alignment horizontal="center" vertical="center"/>
    </xf>
    <xf numFmtId="0" fontId="14" fillId="0" borderId="51" xfId="0" applyFont="1" applyBorder="1" applyAlignment="1" applyProtection="1">
      <alignment horizontal="center" vertical="center"/>
    </xf>
    <xf numFmtId="0" fontId="14" fillId="0" borderId="52" xfId="0" applyFont="1" applyBorder="1" applyAlignment="1" applyProtection="1">
      <alignment horizontal="center" vertical="center"/>
    </xf>
    <xf numFmtId="0" fontId="14" fillId="0" borderId="54" xfId="0" applyFont="1" applyBorder="1" applyAlignment="1" applyProtection="1">
      <alignment horizontal="center" vertical="center"/>
    </xf>
    <xf numFmtId="0" fontId="14" fillId="0" borderId="57" xfId="0" applyFont="1" applyBorder="1" applyAlignment="1" applyProtection="1">
      <alignment horizontal="center" vertical="center"/>
    </xf>
    <xf numFmtId="0" fontId="14" fillId="0" borderId="58" xfId="0" applyFont="1" applyBorder="1" applyAlignment="1" applyProtection="1">
      <alignment horizontal="center" vertical="center"/>
    </xf>
    <xf numFmtId="0" fontId="29" fillId="0" borderId="57" xfId="0" applyFont="1" applyBorder="1" applyAlignment="1" applyProtection="1">
      <alignment horizontal="center" vertical="center" wrapText="1"/>
      <protection locked="0"/>
    </xf>
    <xf numFmtId="49" fontId="6" fillId="8" borderId="29" xfId="0" applyNumberFormat="1" applyFont="1" applyFill="1" applyBorder="1" applyAlignment="1" applyProtection="1">
      <alignment horizontal="center" vertical="center" wrapText="1"/>
    </xf>
    <xf numFmtId="49" fontId="6" fillId="8" borderId="7" xfId="0" applyNumberFormat="1" applyFont="1" applyFill="1" applyBorder="1" applyAlignment="1" applyProtection="1">
      <alignment horizontal="center" vertical="center" wrapText="1"/>
    </xf>
    <xf numFmtId="0" fontId="28" fillId="2" borderId="38" xfId="0" applyFont="1" applyFill="1" applyBorder="1" applyAlignment="1" applyProtection="1">
      <alignment horizontal="center" vertical="center" wrapText="1"/>
    </xf>
    <xf numFmtId="0" fontId="28" fillId="0" borderId="38" xfId="0" applyNumberFormat="1" applyFont="1" applyBorder="1" applyAlignment="1" applyProtection="1">
      <alignment horizontal="center" vertical="center"/>
    </xf>
    <xf numFmtId="49" fontId="20" fillId="2" borderId="17" xfId="0" applyNumberFormat="1"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49" fontId="2" fillId="3" borderId="7" xfId="0" applyNumberFormat="1"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4" fillId="0" borderId="38" xfId="0" applyNumberFormat="1" applyFont="1" applyBorder="1" applyAlignment="1" applyProtection="1">
      <alignment horizontal="center" vertical="center" wrapText="1"/>
    </xf>
    <xf numFmtId="0" fontId="4" fillId="0" borderId="33" xfId="0" applyNumberFormat="1"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49" fontId="19" fillId="2" borderId="13" xfId="0" applyNumberFormat="1" applyFont="1" applyFill="1" applyBorder="1" applyAlignment="1" applyProtection="1">
      <alignment horizontal="center" vertical="center" wrapText="1"/>
    </xf>
    <xf numFmtId="49" fontId="19" fillId="2" borderId="15" xfId="0" applyNumberFormat="1" applyFont="1" applyFill="1" applyBorder="1" applyAlignment="1" applyProtection="1">
      <alignment horizontal="center" vertical="center" wrapText="1"/>
    </xf>
    <xf numFmtId="0" fontId="19" fillId="2" borderId="26" xfId="0" applyFont="1" applyFill="1" applyBorder="1" applyAlignment="1" applyProtection="1">
      <alignment horizontal="center" vertical="center" wrapText="1"/>
    </xf>
    <xf numFmtId="0" fontId="19" fillId="2" borderId="14" xfId="0" applyFont="1" applyFill="1" applyBorder="1" applyAlignment="1" applyProtection="1">
      <alignment horizontal="center" vertical="center" wrapText="1"/>
    </xf>
    <xf numFmtId="49" fontId="19" fillId="2" borderId="14" xfId="0" applyNumberFormat="1" applyFont="1" applyFill="1" applyBorder="1" applyAlignment="1" applyProtection="1">
      <alignment horizontal="center" vertical="center" wrapText="1"/>
    </xf>
    <xf numFmtId="0" fontId="19" fillId="2" borderId="13" xfId="0" applyFont="1" applyFill="1" applyBorder="1" applyAlignment="1" applyProtection="1">
      <alignment horizontal="center" vertical="center" wrapText="1"/>
    </xf>
    <xf numFmtId="49" fontId="19" fillId="2" borderId="30" xfId="0" applyNumberFormat="1" applyFont="1" applyFill="1" applyBorder="1" applyAlignment="1" applyProtection="1">
      <alignment horizontal="center" vertical="center" wrapText="1"/>
    </xf>
    <xf numFmtId="49" fontId="19" fillId="2" borderId="31" xfId="0" applyNumberFormat="1" applyFont="1" applyFill="1" applyBorder="1" applyAlignment="1" applyProtection="1">
      <alignment horizontal="center" vertical="center" wrapText="1"/>
    </xf>
    <xf numFmtId="49" fontId="19" fillId="2" borderId="32" xfId="0" applyNumberFormat="1" applyFont="1" applyFill="1" applyBorder="1" applyAlignment="1" applyProtection="1">
      <alignment horizontal="center" vertical="center" wrapText="1"/>
    </xf>
    <xf numFmtId="0" fontId="19" fillId="2" borderId="30" xfId="0" applyFont="1" applyFill="1" applyBorder="1" applyAlignment="1" applyProtection="1">
      <alignment horizontal="center" vertical="center" wrapText="1"/>
    </xf>
    <xf numFmtId="0" fontId="19" fillId="2" borderId="32" xfId="0" applyFont="1" applyFill="1" applyBorder="1" applyAlignment="1" applyProtection="1">
      <alignment horizontal="center" vertical="center" wrapText="1"/>
    </xf>
    <xf numFmtId="49" fontId="19" fillId="2" borderId="33" xfId="0" applyNumberFormat="1" applyFont="1" applyFill="1" applyBorder="1" applyAlignment="1" applyProtection="1">
      <alignment horizontal="center" vertical="center" wrapText="1"/>
    </xf>
    <xf numFmtId="49" fontId="19" fillId="2" borderId="34" xfId="0" applyNumberFormat="1" applyFont="1" applyFill="1" applyBorder="1" applyAlignment="1" applyProtection="1">
      <alignment horizontal="center" vertical="center" wrapText="1"/>
    </xf>
    <xf numFmtId="49" fontId="19" fillId="2" borderId="35" xfId="0" applyNumberFormat="1" applyFont="1" applyFill="1" applyBorder="1" applyAlignment="1" applyProtection="1">
      <alignment horizontal="center" vertical="center" wrapText="1"/>
    </xf>
    <xf numFmtId="0" fontId="19" fillId="2" borderId="25" xfId="0" applyFont="1" applyFill="1" applyBorder="1" applyAlignment="1" applyProtection="1">
      <alignment horizontal="center" vertical="center" wrapText="1"/>
    </xf>
    <xf numFmtId="49" fontId="19" fillId="2" borderId="19" xfId="0" applyNumberFormat="1" applyFont="1" applyFill="1" applyBorder="1" applyAlignment="1" applyProtection="1">
      <alignment horizontal="center" vertical="center" wrapText="1"/>
    </xf>
    <xf numFmtId="0" fontId="19" fillId="2" borderId="10" xfId="0" applyFont="1" applyFill="1" applyBorder="1" applyAlignment="1" applyProtection="1">
      <alignment horizontal="center" vertical="center" wrapText="1"/>
    </xf>
    <xf numFmtId="0" fontId="19" fillId="2" borderId="20" xfId="0" applyFont="1" applyFill="1" applyBorder="1" applyAlignment="1" applyProtection="1">
      <alignment horizontal="center" vertical="center" wrapText="1"/>
    </xf>
    <xf numFmtId="0" fontId="1" fillId="4" borderId="33" xfId="0" applyNumberFormat="1" applyFont="1" applyFill="1" applyBorder="1" applyAlignment="1" applyProtection="1">
      <alignment horizontal="left" vertical="center"/>
      <protection locked="0"/>
    </xf>
    <xf numFmtId="0" fontId="1" fillId="4" borderId="34" xfId="0" applyNumberFormat="1" applyFont="1" applyFill="1" applyBorder="1" applyAlignment="1" applyProtection="1">
      <alignment horizontal="left" vertical="center"/>
      <protection locked="0"/>
    </xf>
    <xf numFmtId="0" fontId="1" fillId="4" borderId="35" xfId="0" applyNumberFormat="1" applyFont="1" applyFill="1" applyBorder="1" applyAlignment="1" applyProtection="1">
      <alignment horizontal="left" vertical="center"/>
      <protection locked="0"/>
    </xf>
    <xf numFmtId="49" fontId="6" fillId="9" borderId="7" xfId="0" applyNumberFormat="1" applyFont="1" applyFill="1" applyBorder="1" applyAlignment="1" applyProtection="1">
      <alignment horizontal="center" vertical="center" wrapText="1"/>
    </xf>
    <xf numFmtId="0" fontId="5" fillId="0" borderId="17" xfId="0" applyNumberFormat="1" applyFont="1" applyBorder="1" applyAlignment="1" applyProtection="1">
      <alignment horizontal="center" vertical="center"/>
    </xf>
    <xf numFmtId="0" fontId="19" fillId="2" borderId="5" xfId="0" applyFont="1" applyFill="1" applyBorder="1" applyAlignment="1" applyProtection="1">
      <alignment horizontal="center" vertical="center" wrapText="1"/>
    </xf>
    <xf numFmtId="49" fontId="19" fillId="2" borderId="5" xfId="0" applyNumberFormat="1" applyFont="1" applyFill="1" applyBorder="1" applyAlignment="1" applyProtection="1">
      <alignment horizontal="center" vertical="center" wrapText="1"/>
    </xf>
    <xf numFmtId="49" fontId="19" fillId="2" borderId="17" xfId="0" applyNumberFormat="1" applyFont="1" applyFill="1" applyBorder="1" applyAlignment="1" applyProtection="1">
      <alignment horizontal="left" vertical="center" wrapText="1"/>
    </xf>
    <xf numFmtId="0" fontId="19" fillId="2" borderId="25"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36" xfId="0" applyNumberFormat="1" applyFont="1" applyFill="1" applyBorder="1" applyAlignment="1" applyProtection="1">
      <alignment horizontal="center" vertical="center" wrapText="1"/>
    </xf>
    <xf numFmtId="0" fontId="19" fillId="4" borderId="13" xfId="0" applyFont="1" applyFill="1" applyBorder="1" applyAlignment="1" applyProtection="1">
      <alignment horizontal="center" vertical="center" wrapText="1"/>
      <protection locked="0"/>
    </xf>
    <xf numFmtId="0" fontId="19" fillId="4" borderId="15" xfId="0"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1" fillId="4" borderId="45" xfId="0" applyFont="1" applyFill="1" applyBorder="1" applyAlignment="1" applyProtection="1">
      <alignment horizontal="left" vertical="center" wrapText="1"/>
      <protection locked="0"/>
    </xf>
    <xf numFmtId="0" fontId="1" fillId="4" borderId="45" xfId="0" applyNumberFormat="1" applyFont="1" applyFill="1" applyBorder="1" applyAlignment="1" applyProtection="1">
      <alignment horizontal="left" vertical="center"/>
      <protection locked="0"/>
    </xf>
    <xf numFmtId="49" fontId="19" fillId="4" borderId="13" xfId="0" applyNumberFormat="1" applyFont="1" applyFill="1" applyBorder="1" applyAlignment="1" applyProtection="1">
      <alignment horizontal="center" vertical="center" wrapText="1"/>
      <protection locked="0"/>
    </xf>
    <xf numFmtId="49" fontId="19" fillId="4" borderId="15" xfId="0" applyNumberFormat="1" applyFont="1" applyFill="1" applyBorder="1" applyAlignment="1" applyProtection="1">
      <alignment horizontal="center" vertical="center" wrapText="1"/>
      <protection locked="0"/>
    </xf>
    <xf numFmtId="49" fontId="19" fillId="4" borderId="14" xfId="0" applyNumberFormat="1" applyFont="1" applyFill="1" applyBorder="1" applyAlignment="1" applyProtection="1">
      <alignment horizontal="center" vertical="center" wrapText="1"/>
      <protection locked="0"/>
    </xf>
    <xf numFmtId="0" fontId="19" fillId="4" borderId="27" xfId="0" applyFont="1" applyFill="1" applyBorder="1" applyAlignment="1" applyProtection="1">
      <alignment horizontal="center" vertical="center" wrapText="1"/>
      <protection locked="0"/>
    </xf>
    <xf numFmtId="0" fontId="19" fillId="4" borderId="28" xfId="0" applyFont="1" applyFill="1" applyBorder="1" applyAlignment="1" applyProtection="1">
      <alignment horizontal="center" vertical="center" wrapText="1"/>
      <protection locked="0"/>
    </xf>
    <xf numFmtId="0" fontId="19" fillId="4" borderId="4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5" fillId="2" borderId="17" xfId="0" applyFont="1" applyFill="1" applyBorder="1" applyAlignment="1" applyProtection="1">
      <alignment horizontal="center" vertical="center" wrapText="1"/>
    </xf>
    <xf numFmtId="49" fontId="6" fillId="9" borderId="17" xfId="0" applyNumberFormat="1" applyFont="1" applyFill="1" applyBorder="1" applyAlignment="1" applyProtection="1">
      <alignment horizontal="center" vertical="center" wrapText="1"/>
    </xf>
    <xf numFmtId="49" fontId="7" fillId="7" borderId="17" xfId="0" applyNumberFormat="1" applyFont="1" applyFill="1" applyBorder="1" applyAlignment="1" applyProtection="1">
      <alignment horizontal="center" vertical="center" wrapText="1"/>
    </xf>
    <xf numFmtId="49" fontId="19" fillId="4" borderId="17" xfId="0" applyNumberFormat="1" applyFont="1" applyFill="1" applyBorder="1" applyAlignment="1" applyProtection="1">
      <alignment horizontal="center" vertical="center" wrapText="1"/>
      <protection locked="0"/>
    </xf>
    <xf numFmtId="49" fontId="4" fillId="2" borderId="37" xfId="0" applyNumberFormat="1" applyFont="1" applyFill="1" applyBorder="1" applyAlignment="1" applyProtection="1">
      <alignment horizontal="center" vertical="center" wrapText="1"/>
    </xf>
    <xf numFmtId="0" fontId="4" fillId="2" borderId="37"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4" fillId="0" borderId="17" xfId="0" applyNumberFormat="1" applyFont="1" applyBorder="1" applyAlignment="1" applyProtection="1">
      <alignment horizontal="center" vertical="center"/>
    </xf>
    <xf numFmtId="49" fontId="4" fillId="2" borderId="5" xfId="0" applyNumberFormat="1"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19" fillId="2" borderId="5" xfId="0" applyFont="1" applyFill="1" applyBorder="1" applyAlignment="1" applyProtection="1">
      <alignment horizontal="left" vertical="center" wrapText="1"/>
    </xf>
    <xf numFmtId="0" fontId="4" fillId="2" borderId="17" xfId="0" applyFont="1" applyFill="1" applyBorder="1" applyAlignment="1" applyProtection="1">
      <alignment horizontal="center" vertical="center"/>
    </xf>
    <xf numFmtId="0" fontId="2" fillId="2" borderId="29" xfId="0" applyFont="1" applyFill="1" applyBorder="1" applyAlignment="1" applyProtection="1">
      <alignment horizontal="center" vertical="center" wrapText="1"/>
    </xf>
    <xf numFmtId="49" fontId="6" fillId="10" borderId="17" xfId="0" applyNumberFormat="1" applyFont="1" applyFill="1" applyBorder="1" applyAlignment="1" applyProtection="1">
      <alignment horizontal="center" vertical="center" wrapText="1"/>
    </xf>
    <xf numFmtId="49" fontId="4" fillId="2" borderId="41" xfId="0" applyNumberFormat="1"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18" fillId="4" borderId="17" xfId="0" applyNumberFormat="1" applyFont="1" applyFill="1" applyBorder="1" applyAlignment="1" applyProtection="1">
      <alignment horizontal="center" vertical="center" wrapText="1"/>
      <protection locked="0"/>
    </xf>
    <xf numFmtId="165" fontId="1" fillId="4" borderId="17" xfId="0" applyNumberFormat="1" applyFont="1" applyFill="1" applyBorder="1" applyAlignment="1" applyProtection="1">
      <alignment horizontal="center" vertical="center" wrapText="1"/>
      <protection locked="0"/>
    </xf>
    <xf numFmtId="0" fontId="19" fillId="2" borderId="33" xfId="0"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wrapText="1"/>
    </xf>
    <xf numFmtId="0" fontId="19" fillId="2" borderId="23" xfId="0" applyFont="1" applyFill="1" applyBorder="1" applyAlignment="1" applyProtection="1">
      <alignment horizontal="center" vertical="center" wrapText="1"/>
    </xf>
    <xf numFmtId="164" fontId="25" fillId="2" borderId="45" xfId="0" applyNumberFormat="1" applyFont="1" applyFill="1" applyBorder="1" applyAlignment="1" applyProtection="1">
      <alignment horizontal="center" vertical="center" wrapText="1"/>
    </xf>
    <xf numFmtId="164" fontId="25" fillId="2" borderId="38" xfId="0" applyNumberFormat="1" applyFont="1" applyFill="1" applyBorder="1" applyAlignment="1" applyProtection="1">
      <alignment horizontal="center" vertical="center" wrapText="1"/>
    </xf>
    <xf numFmtId="49" fontId="22" fillId="2" borderId="46" xfId="0" applyNumberFormat="1" applyFont="1" applyFill="1" applyBorder="1" applyAlignment="1" applyProtection="1">
      <alignment horizontal="center" vertical="center" wrapText="1"/>
    </xf>
    <xf numFmtId="49" fontId="22" fillId="2" borderId="22" xfId="0" applyNumberFormat="1" applyFont="1" applyFill="1" applyBorder="1" applyAlignment="1" applyProtection="1">
      <alignment horizontal="center" vertical="center" wrapText="1"/>
    </xf>
    <xf numFmtId="49" fontId="22" fillId="2" borderId="49" xfId="0" applyNumberFormat="1" applyFont="1" applyFill="1" applyBorder="1" applyAlignment="1" applyProtection="1">
      <alignment horizontal="center" vertical="center" wrapText="1"/>
    </xf>
    <xf numFmtId="49" fontId="22" fillId="2" borderId="24" xfId="0" applyNumberFormat="1" applyFont="1" applyFill="1" applyBorder="1" applyAlignment="1" applyProtection="1">
      <alignment horizontal="center" vertical="center" wrapText="1"/>
    </xf>
    <xf numFmtId="49" fontId="6" fillId="5" borderId="17" xfId="0" applyNumberFormat="1" applyFont="1" applyFill="1" applyBorder="1" applyAlignment="1" applyProtection="1">
      <alignment horizontal="center" vertical="center" wrapText="1"/>
    </xf>
    <xf numFmtId="49" fontId="28" fillId="2" borderId="11" xfId="0" applyNumberFormat="1" applyFont="1" applyFill="1" applyBorder="1" applyAlignment="1" applyProtection="1">
      <alignment horizontal="center" vertical="center" wrapText="1"/>
    </xf>
    <xf numFmtId="49" fontId="28" fillId="2" borderId="3" xfId="0" applyNumberFormat="1" applyFont="1" applyFill="1" applyBorder="1" applyAlignment="1" applyProtection="1">
      <alignment horizontal="center" vertical="center" wrapText="1"/>
    </xf>
    <xf numFmtId="49" fontId="28" fillId="2" borderId="12" xfId="0" applyNumberFormat="1" applyFont="1" applyFill="1" applyBorder="1" applyAlignment="1" applyProtection="1">
      <alignment horizontal="center" vertical="center" wrapText="1"/>
    </xf>
    <xf numFmtId="49" fontId="5" fillId="2" borderId="13" xfId="0" applyNumberFormat="1" applyFont="1" applyFill="1" applyBorder="1" applyAlignment="1" applyProtection="1">
      <alignment horizontal="center" vertical="center" wrapText="1"/>
    </xf>
    <xf numFmtId="49" fontId="5" fillId="2" borderId="15" xfId="0" applyNumberFormat="1" applyFont="1" applyFill="1" applyBorder="1" applyAlignment="1" applyProtection="1">
      <alignment horizontal="center" vertical="center" wrapText="1"/>
    </xf>
    <xf numFmtId="49" fontId="5" fillId="2" borderId="14" xfId="0" applyNumberFormat="1" applyFont="1" applyFill="1" applyBorder="1" applyAlignment="1" applyProtection="1">
      <alignment horizontal="center" vertical="center" wrapText="1"/>
    </xf>
  </cellXfs>
  <cellStyles count="2">
    <cellStyle name="Normal" xfId="0" builtinId="0"/>
    <cellStyle name="Porcentaje" xfId="1" builtinId="5"/>
  </cellStyles>
  <dxfs count="757">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patternType="solid">
          <fgColor indexed="14"/>
          <bgColor indexed="17"/>
        </patternFill>
      </fill>
    </dxf>
    <dxf>
      <font>
        <b/>
        <i val="0"/>
        <color auto="1"/>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auto="1"/>
      </font>
      <fill>
        <patternFill>
          <bgColor rgb="FFFFC7CE"/>
        </patternFill>
      </fill>
    </dxf>
    <dxf>
      <font>
        <b/>
        <i val="0"/>
        <color auto="1"/>
      </font>
      <fill>
        <patternFill>
          <bgColor rgb="FFFFEB9C"/>
        </patternFill>
      </fill>
    </dxf>
    <dxf>
      <font>
        <color rgb="FF006100"/>
      </font>
      <fill>
        <patternFill patternType="solid">
          <fgColor indexed="14"/>
          <bgColor indexed="15"/>
        </patternFill>
      </fill>
    </dxf>
    <dxf>
      <font>
        <color rgb="FF006100"/>
      </font>
      <fill>
        <patternFill>
          <bgColor rgb="FFC6EFCE"/>
        </patternFill>
      </fill>
    </dxf>
    <dxf>
      <font>
        <color rgb="FF9C0006"/>
      </font>
      <fill>
        <patternFill patternType="solid">
          <fgColor indexed="14"/>
          <bgColor indexed="17"/>
        </patternFill>
      </fill>
    </dxf>
    <dxf>
      <font>
        <color rgb="FF006100"/>
      </font>
      <fill>
        <patternFill patternType="solid">
          <fgColor indexed="14"/>
          <bgColor indexed="1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B4C6E7"/>
      <rgbColor rgb="FFD8D8D8"/>
      <rgbColor rgb="FFC5DEB5"/>
      <rgbColor rgb="00000000"/>
      <rgbColor rgb="FFC6EFCE"/>
      <rgbColor rgb="FF006100"/>
      <rgbColor rgb="FFFFC7CE"/>
      <rgbColor rgb="FF9C0006"/>
      <rgbColor rgb="FFA5A5A5"/>
      <rgbColor rgb="FFADACAC"/>
      <rgbColor rgb="FFBDD6EE"/>
      <rgbColor rgb="FFFFFF0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379767</xdr:colOff>
      <xdr:row>1</xdr:row>
      <xdr:rowOff>81054</xdr:rowOff>
    </xdr:from>
    <xdr:to>
      <xdr:col>1</xdr:col>
      <xdr:colOff>1427322</xdr:colOff>
      <xdr:row>4</xdr:row>
      <xdr:rowOff>213141</xdr:rowOff>
    </xdr:to>
    <xdr:pic>
      <xdr:nvPicPr>
        <xdr:cNvPr id="2" name="Imagen 2" descr="D:\Mis documentos\Downloads\ut2_low.pn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580" y="271554"/>
          <a:ext cx="1060890" cy="1211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03F3F488-2958-45F4-8A78-2984B8B23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6CF3190B-B3EF-4E87-A141-904035E3A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227CFA89-B62C-4D94-95E3-FB2A78FF7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E4DAF2B4-139B-46C8-8A6C-4E1653D3B1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DC0A4FD6-6357-4550-883C-2F90EA1A32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82BCFC78-F371-41FF-B41A-1E705A9F87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564895A6-4752-4963-8699-96EE393B5D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FFC280E3-E139-4262-8866-A25B07F3DA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5542E09A-92CE-4741-B4E2-88595A6C7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1DDE2E78-D278-4D7E-B2C7-C53E5AAD97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5579" cy="1069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3848EDEA-1247-483F-89DD-8BAF9DD7D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19A0ABD7-BF0F-4AA3-8910-A253A4BB76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62521D8A-5ECD-4A78-BC55-387C38FB0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FEF517E3-FFE7-4C8D-86FF-B8E5CAD6B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8BB295E7-4AEC-4AC6-A3BD-8A77538FC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83AC8DE8-CCFF-431A-8797-3911685CF8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F0D7F4AD-7BFB-4F27-AD0F-1219C519E3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53AA39DB-7E7E-4B38-B655-F8C81BA1AE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1E862C81-3CDB-4444-939F-3F2636A770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414C55D9-6C50-4764-B69C-6E6DEB4BD4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8031317D-D102-42BB-8BC4-416EBE567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A498C2E4-B3AF-42FE-ADB6-07DBFCA614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791A6026-C382-4991-B37F-ADED87822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BA9417C4-577E-4095-81D4-56783A2264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7FE0BA7A-E42C-4D1E-AA37-B470A09DED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9E6FDFA5-CEB0-4B5C-BA74-B3B76320D2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5B2C6DE2-3A83-4400-814A-3136BE2DEB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79CF34FF-7B79-4E09-A60E-9FB86C8028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87A3D276-AAFE-4DEE-B2E1-D37C80DFA7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301E1483-9830-40D4-BE44-E73F22FE89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8726D884-065F-43C7-AB62-1A56F6D367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B794C9F3-DBB0-4C35-8613-58A1CC92D1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6A63DA06-DC9F-465C-84B7-8911D5604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9F744C5D-5240-42E6-8D09-76D5D75E1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26C21FAD-0C47-4A1A-9C18-937C7F0275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B866ED6E-17AB-412A-B225-ED9DB2379A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0F67C08E-5126-45C1-BE85-56769F664E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C632FCA8-1BC2-4D79-98D1-7D7A4633E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6B58F31E-6D0A-447C-8990-393CE84F92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DC5FC235-74AB-4ACE-B47C-4F2FF8C9A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A47FC12C-C3E4-4887-8223-39E2ADBC4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94CA9298-4904-46F6-A94C-1BFF13B85D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A66EA943-2E55-49FF-9497-C26DFEED3C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68513EAD-BA42-4CC6-AE28-8B392C18D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4C1B0B8A-041E-4807-AA0A-865CC25101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3D33312C-54EE-4FDC-899C-2059C85F8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9FB64C31-46B6-4B4E-B991-F6D60C66EF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F84D5305-0242-4B1F-B58F-67DC79F85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212171</xdr:colOff>
      <xdr:row>0</xdr:row>
      <xdr:rowOff>156231</xdr:rowOff>
    </xdr:from>
    <xdr:to>
      <xdr:col>0</xdr:col>
      <xdr:colOff>1043940</xdr:colOff>
      <xdr:row>3</xdr:row>
      <xdr:rowOff>131164</xdr:rowOff>
    </xdr:to>
    <xdr:pic>
      <xdr:nvPicPr>
        <xdr:cNvPr id="2" name="Imagen 2" descr="D:\Mis documentos\Downloads\ut2_low.png">
          <a:extLst>
            <a:ext uri="{FF2B5EF4-FFF2-40B4-BE49-F238E27FC236}">
              <a16:creationId xmlns="" xmlns:a16="http://schemas.microsoft.com/office/drawing/2014/main" id="{483998A2-E7EA-4A7F-91ED-44E110823F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171" y="156231"/>
          <a:ext cx="831769" cy="10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V58"/>
  <sheetViews>
    <sheetView tabSelected="1" zoomScale="80" zoomScaleNormal="80" workbookViewId="0">
      <selection activeCell="E19" sqref="E19"/>
    </sheetView>
  </sheetViews>
  <sheetFormatPr baseColWidth="10" defaultColWidth="11" defaultRowHeight="15"/>
  <cols>
    <col min="1" max="1" width="5.25" style="17" customWidth="1"/>
    <col min="2" max="2" width="34.25" style="17" customWidth="1"/>
    <col min="3" max="3" width="18.25" style="17" customWidth="1"/>
    <col min="4" max="4" width="23.875" style="17" customWidth="1"/>
    <col min="5" max="5" width="17.25" style="17" customWidth="1"/>
    <col min="6" max="6" width="17.75" style="17" customWidth="1"/>
    <col min="7" max="9" width="11" style="18"/>
    <col min="10" max="10" width="12.75" style="18" customWidth="1"/>
    <col min="11" max="11" width="12.25" style="18" customWidth="1"/>
    <col min="12" max="13" width="11" style="18"/>
    <col min="14" max="14" width="12" style="18" customWidth="1"/>
    <col min="15" max="15" width="13" style="18" customWidth="1"/>
    <col min="16" max="16" width="13.75" style="18" customWidth="1"/>
    <col min="17" max="17" width="14.75" style="18" customWidth="1"/>
    <col min="18" max="19" width="11" style="18"/>
    <col min="20" max="20" width="11" style="19"/>
    <col min="21" max="21" width="11" style="21"/>
    <col min="22" max="16384" width="11" style="17"/>
  </cols>
  <sheetData>
    <row r="1" spans="1:22" ht="15.75" thickBot="1"/>
    <row r="2" spans="1:22" customFormat="1" ht="28.9" customHeight="1" thickBot="1">
      <c r="A2" s="219"/>
      <c r="B2" s="220"/>
      <c r="C2" s="232" t="s">
        <v>148</v>
      </c>
      <c r="D2" s="233"/>
      <c r="E2" s="233"/>
      <c r="F2" s="233"/>
      <c r="G2" s="233"/>
      <c r="H2" s="233"/>
      <c r="I2" s="233"/>
      <c r="J2" s="233"/>
      <c r="K2" s="233"/>
      <c r="L2" s="233"/>
      <c r="M2" s="233"/>
      <c r="N2" s="233"/>
      <c r="O2" s="233"/>
      <c r="P2" s="233"/>
      <c r="Q2" s="233"/>
      <c r="R2" s="234"/>
      <c r="S2" s="226" t="s">
        <v>149</v>
      </c>
      <c r="T2" s="227"/>
      <c r="U2" s="228"/>
      <c r="V2" s="20"/>
    </row>
    <row r="3" spans="1:22" customFormat="1" ht="28.9" customHeight="1" thickBot="1">
      <c r="A3" s="221"/>
      <c r="B3" s="222"/>
      <c r="C3" s="235"/>
      <c r="D3" s="236"/>
      <c r="E3" s="236"/>
      <c r="F3" s="236"/>
      <c r="G3" s="236"/>
      <c r="H3" s="236"/>
      <c r="I3" s="236"/>
      <c r="J3" s="236"/>
      <c r="K3" s="236"/>
      <c r="L3" s="236"/>
      <c r="M3" s="236"/>
      <c r="N3" s="236"/>
      <c r="O3" s="236"/>
      <c r="P3" s="236"/>
      <c r="Q3" s="236"/>
      <c r="R3" s="237"/>
      <c r="S3" s="226" t="s">
        <v>150</v>
      </c>
      <c r="T3" s="227"/>
      <c r="U3" s="228"/>
      <c r="V3" s="20"/>
    </row>
    <row r="4" spans="1:22" customFormat="1" ht="28.9" customHeight="1" thickBot="1">
      <c r="A4" s="221"/>
      <c r="B4" s="223"/>
      <c r="C4" s="238" t="s">
        <v>151</v>
      </c>
      <c r="D4" s="239"/>
      <c r="E4" s="239"/>
      <c r="F4" s="239"/>
      <c r="G4" s="239"/>
      <c r="H4" s="239"/>
      <c r="I4" s="239"/>
      <c r="J4" s="239"/>
      <c r="K4" s="239"/>
      <c r="L4" s="239"/>
      <c r="M4" s="239"/>
      <c r="N4" s="239"/>
      <c r="O4" s="239"/>
      <c r="P4" s="239"/>
      <c r="Q4" s="239"/>
      <c r="R4" s="239"/>
      <c r="S4" s="226" t="s">
        <v>209</v>
      </c>
      <c r="T4" s="227"/>
      <c r="U4" s="228"/>
      <c r="V4" s="20"/>
    </row>
    <row r="5" spans="1:22" customFormat="1" ht="28.9" customHeight="1" thickBot="1">
      <c r="A5" s="224"/>
      <c r="B5" s="225"/>
      <c r="C5" s="240"/>
      <c r="D5" s="241"/>
      <c r="E5" s="241"/>
      <c r="F5" s="241"/>
      <c r="G5" s="241"/>
      <c r="H5" s="241"/>
      <c r="I5" s="241"/>
      <c r="J5" s="241"/>
      <c r="K5" s="241"/>
      <c r="L5" s="241"/>
      <c r="M5" s="241"/>
      <c r="N5" s="241"/>
      <c r="O5" s="241"/>
      <c r="P5" s="241"/>
      <c r="Q5" s="241"/>
      <c r="R5" s="242"/>
      <c r="S5" s="229" t="s">
        <v>208</v>
      </c>
      <c r="T5" s="230"/>
      <c r="U5" s="231"/>
      <c r="V5" s="20"/>
    </row>
    <row r="6" spans="1:22" ht="15.75" thickBot="1"/>
    <row r="7" spans="1:22" ht="37.9" customHeight="1" thickBot="1">
      <c r="B7" s="216" t="s">
        <v>19</v>
      </c>
      <c r="C7" s="218" cm="1">
        <f t="array" aca="1" ref="C7" ca="1">INDIRECT("'P"&amp;A9&amp;"'!$E$10")</f>
        <v>0</v>
      </c>
      <c r="D7" s="218" cm="1">
        <f t="array" aca="1" ref="D7" ca="1">INDIRECT("'P"&amp;A9&amp;"'!$C$10")</f>
        <v>0</v>
      </c>
      <c r="E7" s="216" t="s">
        <v>204</v>
      </c>
      <c r="F7" s="218" cm="1">
        <f t="array" aca="1" ref="F7" ca="1">INDIRECT("'P"&amp;A9&amp;"'!$B$13")</f>
        <v>0</v>
      </c>
    </row>
    <row r="8" spans="1:22" s="16" customFormat="1" ht="64.5" thickBot="1">
      <c r="A8" s="51" t="s">
        <v>157</v>
      </c>
      <c r="B8" s="52" t="s">
        <v>0</v>
      </c>
      <c r="C8" s="217" t="s">
        <v>1</v>
      </c>
      <c r="D8" s="217" t="s">
        <v>172</v>
      </c>
      <c r="E8" s="52" t="s">
        <v>2</v>
      </c>
      <c r="F8" s="217" t="s">
        <v>3</v>
      </c>
      <c r="G8" s="53" t="s">
        <v>4</v>
      </c>
      <c r="H8" s="53" t="s">
        <v>5</v>
      </c>
      <c r="I8" s="53" t="s">
        <v>6</v>
      </c>
      <c r="J8" s="53" t="s">
        <v>7</v>
      </c>
      <c r="K8" s="53" t="s">
        <v>8</v>
      </c>
      <c r="L8" s="53" t="s">
        <v>9</v>
      </c>
      <c r="M8" s="53" t="s">
        <v>10</v>
      </c>
      <c r="N8" s="53" t="s">
        <v>11</v>
      </c>
      <c r="O8" s="53" t="s">
        <v>12</v>
      </c>
      <c r="P8" s="53" t="s">
        <v>13</v>
      </c>
      <c r="Q8" s="53" t="s">
        <v>14</v>
      </c>
      <c r="R8" s="53" t="s">
        <v>15</v>
      </c>
      <c r="S8" s="54" t="s">
        <v>16</v>
      </c>
      <c r="T8" s="55" t="s">
        <v>152</v>
      </c>
      <c r="U8" s="56" t="s">
        <v>153</v>
      </c>
    </row>
    <row r="9" spans="1:22" ht="38.450000000000003" customHeight="1" thickBot="1">
      <c r="A9" s="44">
        <v>1</v>
      </c>
      <c r="B9" s="45">
        <f ca="1">INDIRECT("'P"&amp;A9&amp;"'!$D$6")</f>
        <v>0</v>
      </c>
      <c r="C9" s="45" cm="1">
        <f t="array" aca="1" ref="C9" ca="1">INDIRECT("'P"&amp;A9&amp;"'!$D$7")</f>
        <v>0</v>
      </c>
      <c r="D9" s="176">
        <f ca="1">INDIRECT("'P"&amp;A9&amp;"'!$L$13")</f>
        <v>0</v>
      </c>
      <c r="E9" s="45">
        <f ca="1">INDIRECT("'P"&amp;A9&amp;"'!$D$8")</f>
        <v>0</v>
      </c>
      <c r="F9" s="45">
        <f ca="1">INDIRECT("'P"&amp;A9&amp;"'!$D$9")</f>
        <v>0</v>
      </c>
      <c r="G9" s="46">
        <f ca="1">INDIRECT("'P"&amp;A9&amp;"'!$D$13")</f>
        <v>0</v>
      </c>
      <c r="H9" s="46" t="e">
        <f ca="1">INDIRECT("'P"&amp;A9&amp;"'!$D$14")</f>
        <v>#DIV/0!</v>
      </c>
      <c r="I9" s="46">
        <f ca="1">INDIRECT("'P"&amp;A9&amp;"'!$H$19")</f>
        <v>0</v>
      </c>
      <c r="J9" s="46">
        <f ca="1">INDIRECT("'P"&amp;A9&amp;"'!$E$13")</f>
        <v>0</v>
      </c>
      <c r="K9" s="46" t="e">
        <f ca="1">INDIRECT("'P"&amp;A9&amp;"'!$E$14")</f>
        <v>#DIV/0!</v>
      </c>
      <c r="L9" s="46">
        <f ca="1">INDIRECT("'P"&amp;A9&amp;"'!$F$13")</f>
        <v>0</v>
      </c>
      <c r="M9" s="46" t="e">
        <f ca="1">INDIRECT("'P"&amp;A9&amp;"'!$F$14")</f>
        <v>#DIV/0!</v>
      </c>
      <c r="N9" s="46">
        <f ca="1">INDIRECT("'P"&amp;A9&amp;"'!$G$13")</f>
        <v>0</v>
      </c>
      <c r="O9" s="46" t="e">
        <f ca="1">INDIRECT("'P"&amp;A9&amp;"'!$G$14")</f>
        <v>#DIV/0!</v>
      </c>
      <c r="P9" s="46">
        <f ca="1">INDIRECT("'P"&amp;A9&amp;"'!$H$13")</f>
        <v>0</v>
      </c>
      <c r="Q9" s="46" t="e">
        <f ca="1">INDIRECT("'P"&amp;A9&amp;"'!$H$14")</f>
        <v>#DIV/0!</v>
      </c>
      <c r="R9" s="47">
        <f ca="1">INDIRECT("'P"&amp;A9&amp;"'!$I$13")</f>
        <v>0</v>
      </c>
      <c r="S9" s="46" t="e">
        <f ca="1">INDIRECT("'P"&amp;A9&amp;"'!$I$14")</f>
        <v>#DIV/0!</v>
      </c>
      <c r="T9" s="47">
        <f ca="1">INDIRECT("'P"&amp;A9&amp;"'!$L$6")</f>
        <v>0</v>
      </c>
      <c r="U9" s="48">
        <f ca="1">INDIRECT("'P"&amp;A9&amp;"'!$L$9")</f>
        <v>0</v>
      </c>
    </row>
    <row r="10" spans="1:22" ht="38.450000000000003" customHeight="1" thickBot="1">
      <c r="A10" s="49">
        <v>2</v>
      </c>
      <c r="B10" s="45">
        <f t="shared" ref="B10:B58" ca="1" si="0">INDIRECT("'P"&amp;A10&amp;"'!$D$6")</f>
        <v>0</v>
      </c>
      <c r="C10" s="45" cm="1">
        <f t="array" aca="1" ref="C10" ca="1">INDIRECT("'P"&amp;A10&amp;"'!$D$7")</f>
        <v>0</v>
      </c>
      <c r="D10" s="176">
        <f t="shared" ref="D10:D58" ca="1" si="1">INDIRECT("'P"&amp;A10&amp;"'!$L$13")</f>
        <v>0</v>
      </c>
      <c r="E10" s="45">
        <f t="shared" ref="E10:E58" ca="1" si="2">INDIRECT("'P"&amp;A10&amp;"'!$D$8")</f>
        <v>0</v>
      </c>
      <c r="F10" s="45">
        <f t="shared" ref="F10:F58" ca="1" si="3">INDIRECT("'P"&amp;A10&amp;"'!$D$9")</f>
        <v>0</v>
      </c>
      <c r="G10" s="46">
        <f t="shared" ref="G10:G58" ca="1" si="4">INDIRECT("'P"&amp;A10&amp;"'!$D$13")</f>
        <v>0</v>
      </c>
      <c r="H10" s="46" t="e">
        <f t="shared" ref="H10:H58" ca="1" si="5">INDIRECT("'P"&amp;A10&amp;"'!$D$14")</f>
        <v>#DIV/0!</v>
      </c>
      <c r="I10" s="46">
        <f t="shared" ref="I10:I58" ca="1" si="6">INDIRECT("'P"&amp;A10&amp;"'!$H$19")</f>
        <v>0</v>
      </c>
      <c r="J10" s="46">
        <f t="shared" ref="J10:J58" ca="1" si="7">INDIRECT("'P"&amp;A10&amp;"'!$E$13")</f>
        <v>0</v>
      </c>
      <c r="K10" s="46" t="e">
        <f t="shared" ref="K10:K58" ca="1" si="8">INDIRECT("'P"&amp;A10&amp;"'!$E$14")</f>
        <v>#DIV/0!</v>
      </c>
      <c r="L10" s="46">
        <f t="shared" ref="L10:L58" ca="1" si="9">INDIRECT("'P"&amp;A10&amp;"'!$F$13")</f>
        <v>0</v>
      </c>
      <c r="M10" s="46" t="e">
        <f t="shared" ref="M10:M58" ca="1" si="10">INDIRECT("'P"&amp;A10&amp;"'!$F$14")</f>
        <v>#DIV/0!</v>
      </c>
      <c r="N10" s="46">
        <f t="shared" ref="N10:N58" ca="1" si="11">INDIRECT("'P"&amp;A10&amp;"'!$G$13")</f>
        <v>0</v>
      </c>
      <c r="O10" s="46" t="e">
        <f t="shared" ref="O10:O58" ca="1" si="12">INDIRECT("'P"&amp;A10&amp;"'!$G$14")</f>
        <v>#DIV/0!</v>
      </c>
      <c r="P10" s="46">
        <f t="shared" ref="P10:P58" ca="1" si="13">INDIRECT("'P"&amp;A10&amp;"'!$H$13")</f>
        <v>0</v>
      </c>
      <c r="Q10" s="46" t="e">
        <f t="shared" ref="Q10:Q58" ca="1" si="14">INDIRECT("'P"&amp;A10&amp;"'!$H$14")</f>
        <v>#DIV/0!</v>
      </c>
      <c r="R10" s="47">
        <f t="shared" ref="R10:R58" ca="1" si="15">INDIRECT("'P"&amp;A10&amp;"'!$I$13")</f>
        <v>0</v>
      </c>
      <c r="S10" s="46" t="e">
        <f t="shared" ref="S10:S58" ca="1" si="16">INDIRECT("'P"&amp;A10&amp;"'!$I$14")</f>
        <v>#DIV/0!</v>
      </c>
      <c r="T10" s="47">
        <f t="shared" ref="T10:T58" ca="1" si="17">INDIRECT("'P"&amp;A10&amp;"'!$L$6")</f>
        <v>0</v>
      </c>
      <c r="U10" s="48">
        <f t="shared" ref="U10:U58" ca="1" si="18">INDIRECT("'P"&amp;A10&amp;"'!$L$9")</f>
        <v>0</v>
      </c>
    </row>
    <row r="11" spans="1:22" ht="38.450000000000003" customHeight="1" thickBot="1">
      <c r="A11" s="49">
        <v>3</v>
      </c>
      <c r="B11" s="45">
        <f t="shared" ca="1" si="0"/>
        <v>0</v>
      </c>
      <c r="C11" s="45" cm="1">
        <f t="array" aca="1" ref="C11" ca="1">INDIRECT("'P"&amp;A11&amp;"'!$D$7")</f>
        <v>0</v>
      </c>
      <c r="D11" s="176">
        <f t="shared" ca="1" si="1"/>
        <v>0</v>
      </c>
      <c r="E11" s="45">
        <f t="shared" ca="1" si="2"/>
        <v>0</v>
      </c>
      <c r="F11" s="45">
        <f t="shared" ca="1" si="3"/>
        <v>0</v>
      </c>
      <c r="G11" s="46">
        <f t="shared" ca="1" si="4"/>
        <v>0</v>
      </c>
      <c r="H11" s="46" t="e">
        <f t="shared" ca="1" si="5"/>
        <v>#DIV/0!</v>
      </c>
      <c r="I11" s="46">
        <f t="shared" ca="1" si="6"/>
        <v>0</v>
      </c>
      <c r="J11" s="46">
        <f t="shared" ca="1" si="7"/>
        <v>0</v>
      </c>
      <c r="K11" s="46" t="e">
        <f t="shared" ca="1" si="8"/>
        <v>#DIV/0!</v>
      </c>
      <c r="L11" s="46">
        <f t="shared" ca="1" si="9"/>
        <v>0</v>
      </c>
      <c r="M11" s="46" t="e">
        <f t="shared" ca="1" si="10"/>
        <v>#DIV/0!</v>
      </c>
      <c r="N11" s="46">
        <f t="shared" ca="1" si="11"/>
        <v>0</v>
      </c>
      <c r="O11" s="46" t="e">
        <f t="shared" ca="1" si="12"/>
        <v>#DIV/0!</v>
      </c>
      <c r="P11" s="46">
        <f t="shared" ca="1" si="13"/>
        <v>0</v>
      </c>
      <c r="Q11" s="46" t="e">
        <f t="shared" ca="1" si="14"/>
        <v>#DIV/0!</v>
      </c>
      <c r="R11" s="47">
        <f t="shared" ca="1" si="15"/>
        <v>0</v>
      </c>
      <c r="S11" s="46" t="e">
        <f t="shared" ca="1" si="16"/>
        <v>#DIV/0!</v>
      </c>
      <c r="T11" s="47">
        <f t="shared" ca="1" si="17"/>
        <v>0</v>
      </c>
      <c r="U11" s="48">
        <f t="shared" ca="1" si="18"/>
        <v>0</v>
      </c>
    </row>
    <row r="12" spans="1:22" ht="38.450000000000003" customHeight="1" thickBot="1">
      <c r="A12" s="49">
        <v>4</v>
      </c>
      <c r="B12" s="45">
        <f t="shared" ca="1" si="0"/>
        <v>0</v>
      </c>
      <c r="C12" s="45" cm="1">
        <f t="array" aca="1" ref="C12" ca="1">INDIRECT("'P"&amp;A12&amp;"'!$D$7")</f>
        <v>0</v>
      </c>
      <c r="D12" s="176">
        <f t="shared" ca="1" si="1"/>
        <v>0</v>
      </c>
      <c r="E12" s="45">
        <f t="shared" ca="1" si="2"/>
        <v>0</v>
      </c>
      <c r="F12" s="45">
        <f t="shared" ca="1" si="3"/>
        <v>0</v>
      </c>
      <c r="G12" s="46">
        <f t="shared" ca="1" si="4"/>
        <v>0</v>
      </c>
      <c r="H12" s="46" t="e">
        <f t="shared" ca="1" si="5"/>
        <v>#DIV/0!</v>
      </c>
      <c r="I12" s="46">
        <f t="shared" ca="1" si="6"/>
        <v>0</v>
      </c>
      <c r="J12" s="46">
        <f t="shared" ca="1" si="7"/>
        <v>0</v>
      </c>
      <c r="K12" s="46" t="e">
        <f t="shared" ca="1" si="8"/>
        <v>#DIV/0!</v>
      </c>
      <c r="L12" s="46">
        <f t="shared" ca="1" si="9"/>
        <v>0</v>
      </c>
      <c r="M12" s="46" t="e">
        <f t="shared" ca="1" si="10"/>
        <v>#DIV/0!</v>
      </c>
      <c r="N12" s="46">
        <f t="shared" ca="1" si="11"/>
        <v>0</v>
      </c>
      <c r="O12" s="46" t="e">
        <f t="shared" ca="1" si="12"/>
        <v>#DIV/0!</v>
      </c>
      <c r="P12" s="46">
        <f t="shared" ca="1" si="13"/>
        <v>0</v>
      </c>
      <c r="Q12" s="46" t="e">
        <f t="shared" ca="1" si="14"/>
        <v>#DIV/0!</v>
      </c>
      <c r="R12" s="47">
        <f t="shared" ca="1" si="15"/>
        <v>0</v>
      </c>
      <c r="S12" s="46" t="e">
        <f t="shared" ca="1" si="16"/>
        <v>#DIV/0!</v>
      </c>
      <c r="T12" s="47">
        <f t="shared" ca="1" si="17"/>
        <v>0</v>
      </c>
      <c r="U12" s="48">
        <f t="shared" ca="1" si="18"/>
        <v>0</v>
      </c>
    </row>
    <row r="13" spans="1:22" ht="38.450000000000003" customHeight="1" thickBot="1">
      <c r="A13" s="49">
        <v>5</v>
      </c>
      <c r="B13" s="45">
        <f t="shared" ca="1" si="0"/>
        <v>0</v>
      </c>
      <c r="C13" s="45" cm="1">
        <f t="array" aca="1" ref="C13" ca="1">INDIRECT("'P"&amp;A13&amp;"'!$D$7")</f>
        <v>0</v>
      </c>
      <c r="D13" s="176">
        <f t="shared" ca="1" si="1"/>
        <v>0</v>
      </c>
      <c r="E13" s="45">
        <f t="shared" ca="1" si="2"/>
        <v>0</v>
      </c>
      <c r="F13" s="45">
        <f t="shared" ca="1" si="3"/>
        <v>0</v>
      </c>
      <c r="G13" s="46">
        <f t="shared" ca="1" si="4"/>
        <v>0</v>
      </c>
      <c r="H13" s="46" t="e">
        <f t="shared" ca="1" si="5"/>
        <v>#DIV/0!</v>
      </c>
      <c r="I13" s="46">
        <f t="shared" ca="1" si="6"/>
        <v>0</v>
      </c>
      <c r="J13" s="46">
        <f t="shared" ca="1" si="7"/>
        <v>0</v>
      </c>
      <c r="K13" s="46" t="e">
        <f t="shared" ca="1" si="8"/>
        <v>#DIV/0!</v>
      </c>
      <c r="L13" s="46">
        <f t="shared" ca="1" si="9"/>
        <v>0</v>
      </c>
      <c r="M13" s="46" t="e">
        <f t="shared" ca="1" si="10"/>
        <v>#DIV/0!</v>
      </c>
      <c r="N13" s="46">
        <f t="shared" ca="1" si="11"/>
        <v>0</v>
      </c>
      <c r="O13" s="46" t="e">
        <f t="shared" ca="1" si="12"/>
        <v>#DIV/0!</v>
      </c>
      <c r="P13" s="46">
        <f t="shared" ca="1" si="13"/>
        <v>0</v>
      </c>
      <c r="Q13" s="46" t="e">
        <f t="shared" ca="1" si="14"/>
        <v>#DIV/0!</v>
      </c>
      <c r="R13" s="47">
        <f t="shared" ca="1" si="15"/>
        <v>0</v>
      </c>
      <c r="S13" s="46" t="e">
        <f t="shared" ca="1" si="16"/>
        <v>#DIV/0!</v>
      </c>
      <c r="T13" s="47">
        <f t="shared" ca="1" si="17"/>
        <v>0</v>
      </c>
      <c r="U13" s="48">
        <f t="shared" ca="1" si="18"/>
        <v>0</v>
      </c>
    </row>
    <row r="14" spans="1:22" ht="38.450000000000003" customHeight="1" thickBot="1">
      <c r="A14" s="49">
        <v>6</v>
      </c>
      <c r="B14" s="45">
        <f t="shared" ca="1" si="0"/>
        <v>0</v>
      </c>
      <c r="C14" s="45" cm="1">
        <f t="array" aca="1" ref="C14" ca="1">INDIRECT("'P"&amp;A14&amp;"'!$D$7")</f>
        <v>0</v>
      </c>
      <c r="D14" s="176">
        <f t="shared" ca="1" si="1"/>
        <v>0</v>
      </c>
      <c r="E14" s="45">
        <f t="shared" ca="1" si="2"/>
        <v>0</v>
      </c>
      <c r="F14" s="45">
        <f t="shared" ca="1" si="3"/>
        <v>0</v>
      </c>
      <c r="G14" s="46">
        <f t="shared" ca="1" si="4"/>
        <v>0</v>
      </c>
      <c r="H14" s="46" t="e">
        <f t="shared" ca="1" si="5"/>
        <v>#DIV/0!</v>
      </c>
      <c r="I14" s="46">
        <f t="shared" ca="1" si="6"/>
        <v>0</v>
      </c>
      <c r="J14" s="46">
        <f t="shared" ca="1" si="7"/>
        <v>0</v>
      </c>
      <c r="K14" s="46" t="e">
        <f t="shared" ca="1" si="8"/>
        <v>#DIV/0!</v>
      </c>
      <c r="L14" s="46">
        <f t="shared" ca="1" si="9"/>
        <v>0</v>
      </c>
      <c r="M14" s="46" t="e">
        <f t="shared" ca="1" si="10"/>
        <v>#DIV/0!</v>
      </c>
      <c r="N14" s="46">
        <f t="shared" ca="1" si="11"/>
        <v>0</v>
      </c>
      <c r="O14" s="46" t="e">
        <f t="shared" ca="1" si="12"/>
        <v>#DIV/0!</v>
      </c>
      <c r="P14" s="46">
        <f t="shared" ca="1" si="13"/>
        <v>0</v>
      </c>
      <c r="Q14" s="46" t="e">
        <f t="shared" ca="1" si="14"/>
        <v>#DIV/0!</v>
      </c>
      <c r="R14" s="47">
        <f t="shared" ca="1" si="15"/>
        <v>0</v>
      </c>
      <c r="S14" s="46" t="e">
        <f t="shared" ca="1" si="16"/>
        <v>#DIV/0!</v>
      </c>
      <c r="T14" s="47">
        <f t="shared" ca="1" si="17"/>
        <v>0</v>
      </c>
      <c r="U14" s="48">
        <f t="shared" ca="1" si="18"/>
        <v>0</v>
      </c>
    </row>
    <row r="15" spans="1:22" ht="38.450000000000003" customHeight="1" thickBot="1">
      <c r="A15" s="49">
        <v>7</v>
      </c>
      <c r="B15" s="45">
        <f t="shared" ca="1" si="0"/>
        <v>0</v>
      </c>
      <c r="C15" s="45" cm="1">
        <f t="array" aca="1" ref="C15" ca="1">INDIRECT("'P"&amp;A15&amp;"'!$D$7")</f>
        <v>0</v>
      </c>
      <c r="D15" s="176">
        <f t="shared" ca="1" si="1"/>
        <v>0</v>
      </c>
      <c r="E15" s="45">
        <f t="shared" ca="1" si="2"/>
        <v>0</v>
      </c>
      <c r="F15" s="45">
        <f t="shared" ca="1" si="3"/>
        <v>0</v>
      </c>
      <c r="G15" s="46">
        <f t="shared" ca="1" si="4"/>
        <v>0</v>
      </c>
      <c r="H15" s="46" t="e">
        <f t="shared" ca="1" si="5"/>
        <v>#DIV/0!</v>
      </c>
      <c r="I15" s="46">
        <f t="shared" ca="1" si="6"/>
        <v>0</v>
      </c>
      <c r="J15" s="46">
        <f t="shared" ca="1" si="7"/>
        <v>0</v>
      </c>
      <c r="K15" s="46" t="e">
        <f t="shared" ca="1" si="8"/>
        <v>#DIV/0!</v>
      </c>
      <c r="L15" s="46">
        <f t="shared" ca="1" si="9"/>
        <v>0</v>
      </c>
      <c r="M15" s="46" t="e">
        <f t="shared" ca="1" si="10"/>
        <v>#DIV/0!</v>
      </c>
      <c r="N15" s="46">
        <f t="shared" ca="1" si="11"/>
        <v>0</v>
      </c>
      <c r="O15" s="46" t="e">
        <f t="shared" ca="1" si="12"/>
        <v>#DIV/0!</v>
      </c>
      <c r="P15" s="46">
        <f t="shared" ca="1" si="13"/>
        <v>0</v>
      </c>
      <c r="Q15" s="46" t="e">
        <f t="shared" ca="1" si="14"/>
        <v>#DIV/0!</v>
      </c>
      <c r="R15" s="47">
        <f t="shared" ca="1" si="15"/>
        <v>0</v>
      </c>
      <c r="S15" s="46" t="e">
        <f t="shared" ca="1" si="16"/>
        <v>#DIV/0!</v>
      </c>
      <c r="T15" s="47">
        <f t="shared" ca="1" si="17"/>
        <v>0</v>
      </c>
      <c r="U15" s="48">
        <f t="shared" ca="1" si="18"/>
        <v>0</v>
      </c>
    </row>
    <row r="16" spans="1:22" ht="38.450000000000003" customHeight="1" thickBot="1">
      <c r="A16" s="49">
        <v>8</v>
      </c>
      <c r="B16" s="45">
        <f t="shared" ca="1" si="0"/>
        <v>0</v>
      </c>
      <c r="C16" s="45" cm="1">
        <f t="array" aca="1" ref="C16" ca="1">INDIRECT("'P"&amp;A16&amp;"'!$D$7")</f>
        <v>0</v>
      </c>
      <c r="D16" s="176">
        <f t="shared" ca="1" si="1"/>
        <v>0</v>
      </c>
      <c r="E16" s="45">
        <f t="shared" ca="1" si="2"/>
        <v>0</v>
      </c>
      <c r="F16" s="45">
        <f t="shared" ca="1" si="3"/>
        <v>0</v>
      </c>
      <c r="G16" s="46">
        <f t="shared" ca="1" si="4"/>
        <v>0</v>
      </c>
      <c r="H16" s="46" t="e">
        <f t="shared" ca="1" si="5"/>
        <v>#DIV/0!</v>
      </c>
      <c r="I16" s="46">
        <f t="shared" ca="1" si="6"/>
        <v>0</v>
      </c>
      <c r="J16" s="46">
        <f t="shared" ca="1" si="7"/>
        <v>0</v>
      </c>
      <c r="K16" s="46" t="e">
        <f t="shared" ca="1" si="8"/>
        <v>#DIV/0!</v>
      </c>
      <c r="L16" s="46">
        <f t="shared" ca="1" si="9"/>
        <v>0</v>
      </c>
      <c r="M16" s="46" t="e">
        <f t="shared" ca="1" si="10"/>
        <v>#DIV/0!</v>
      </c>
      <c r="N16" s="46">
        <f t="shared" ca="1" si="11"/>
        <v>0</v>
      </c>
      <c r="O16" s="46" t="e">
        <f t="shared" ca="1" si="12"/>
        <v>#DIV/0!</v>
      </c>
      <c r="P16" s="46">
        <f t="shared" ca="1" si="13"/>
        <v>0</v>
      </c>
      <c r="Q16" s="46" t="e">
        <f t="shared" ca="1" si="14"/>
        <v>#DIV/0!</v>
      </c>
      <c r="R16" s="47">
        <f t="shared" ca="1" si="15"/>
        <v>0</v>
      </c>
      <c r="S16" s="46" t="e">
        <f t="shared" ca="1" si="16"/>
        <v>#DIV/0!</v>
      </c>
      <c r="T16" s="47">
        <f t="shared" ca="1" si="17"/>
        <v>0</v>
      </c>
      <c r="U16" s="48">
        <f t="shared" ca="1" si="18"/>
        <v>0</v>
      </c>
    </row>
    <row r="17" spans="1:21" ht="38.450000000000003" customHeight="1" thickBot="1">
      <c r="A17" s="49">
        <v>9</v>
      </c>
      <c r="B17" s="45">
        <f t="shared" ca="1" si="0"/>
        <v>0</v>
      </c>
      <c r="C17" s="45" cm="1">
        <f t="array" aca="1" ref="C17" ca="1">INDIRECT("'P"&amp;A17&amp;"'!$D$7")</f>
        <v>0</v>
      </c>
      <c r="D17" s="176">
        <f t="shared" ca="1" si="1"/>
        <v>0</v>
      </c>
      <c r="E17" s="45">
        <f t="shared" ca="1" si="2"/>
        <v>0</v>
      </c>
      <c r="F17" s="45">
        <f t="shared" ca="1" si="3"/>
        <v>0</v>
      </c>
      <c r="G17" s="46">
        <f t="shared" ca="1" si="4"/>
        <v>0</v>
      </c>
      <c r="H17" s="46" t="e">
        <f t="shared" ca="1" si="5"/>
        <v>#DIV/0!</v>
      </c>
      <c r="I17" s="46">
        <f t="shared" ca="1" si="6"/>
        <v>0</v>
      </c>
      <c r="J17" s="46">
        <f t="shared" ca="1" si="7"/>
        <v>0</v>
      </c>
      <c r="K17" s="46" t="e">
        <f t="shared" ca="1" si="8"/>
        <v>#DIV/0!</v>
      </c>
      <c r="L17" s="46">
        <f t="shared" ca="1" si="9"/>
        <v>0</v>
      </c>
      <c r="M17" s="46" t="e">
        <f t="shared" ca="1" si="10"/>
        <v>#DIV/0!</v>
      </c>
      <c r="N17" s="46">
        <f t="shared" ca="1" si="11"/>
        <v>0</v>
      </c>
      <c r="O17" s="46" t="e">
        <f t="shared" ca="1" si="12"/>
        <v>#DIV/0!</v>
      </c>
      <c r="P17" s="46">
        <f t="shared" ca="1" si="13"/>
        <v>0</v>
      </c>
      <c r="Q17" s="46" t="e">
        <f t="shared" ca="1" si="14"/>
        <v>#DIV/0!</v>
      </c>
      <c r="R17" s="47">
        <f t="shared" ca="1" si="15"/>
        <v>0</v>
      </c>
      <c r="S17" s="46" t="e">
        <f t="shared" ca="1" si="16"/>
        <v>#DIV/0!</v>
      </c>
      <c r="T17" s="47">
        <f t="shared" ca="1" si="17"/>
        <v>0</v>
      </c>
      <c r="U17" s="48">
        <f t="shared" ca="1" si="18"/>
        <v>0</v>
      </c>
    </row>
    <row r="18" spans="1:21" ht="38.450000000000003" customHeight="1" thickBot="1">
      <c r="A18" s="49">
        <v>10</v>
      </c>
      <c r="B18" s="45">
        <f t="shared" ca="1" si="0"/>
        <v>0</v>
      </c>
      <c r="C18" s="45" cm="1">
        <f t="array" aca="1" ref="C18" ca="1">INDIRECT("'P"&amp;A18&amp;"'!$D$7")</f>
        <v>0</v>
      </c>
      <c r="D18" s="176">
        <f t="shared" ca="1" si="1"/>
        <v>0</v>
      </c>
      <c r="E18" s="45">
        <f t="shared" ca="1" si="2"/>
        <v>0</v>
      </c>
      <c r="F18" s="45">
        <f t="shared" ca="1" si="3"/>
        <v>0</v>
      </c>
      <c r="G18" s="46">
        <f t="shared" ca="1" si="4"/>
        <v>0</v>
      </c>
      <c r="H18" s="46" t="e">
        <f t="shared" ca="1" si="5"/>
        <v>#DIV/0!</v>
      </c>
      <c r="I18" s="46">
        <f t="shared" ca="1" si="6"/>
        <v>0</v>
      </c>
      <c r="J18" s="46">
        <f t="shared" ca="1" si="7"/>
        <v>0</v>
      </c>
      <c r="K18" s="46" t="e">
        <f t="shared" ca="1" si="8"/>
        <v>#DIV/0!</v>
      </c>
      <c r="L18" s="46">
        <f t="shared" ca="1" si="9"/>
        <v>0</v>
      </c>
      <c r="M18" s="46" t="e">
        <f t="shared" ca="1" si="10"/>
        <v>#DIV/0!</v>
      </c>
      <c r="N18" s="46">
        <f t="shared" ca="1" si="11"/>
        <v>0</v>
      </c>
      <c r="O18" s="46" t="e">
        <f t="shared" ca="1" si="12"/>
        <v>#DIV/0!</v>
      </c>
      <c r="P18" s="46">
        <f t="shared" ca="1" si="13"/>
        <v>0</v>
      </c>
      <c r="Q18" s="46" t="e">
        <f t="shared" ca="1" si="14"/>
        <v>#DIV/0!</v>
      </c>
      <c r="R18" s="47">
        <f t="shared" ca="1" si="15"/>
        <v>0</v>
      </c>
      <c r="S18" s="46" t="e">
        <f t="shared" ca="1" si="16"/>
        <v>#DIV/0!</v>
      </c>
      <c r="T18" s="47">
        <f t="shared" ca="1" si="17"/>
        <v>0</v>
      </c>
      <c r="U18" s="48">
        <f t="shared" ca="1" si="18"/>
        <v>0</v>
      </c>
    </row>
    <row r="19" spans="1:21" ht="38.450000000000003" customHeight="1" thickBot="1">
      <c r="A19" s="49">
        <v>11</v>
      </c>
      <c r="B19" s="45">
        <f t="shared" ca="1" si="0"/>
        <v>0</v>
      </c>
      <c r="C19" s="45" cm="1">
        <f t="array" aca="1" ref="C19" ca="1">INDIRECT("'P"&amp;A19&amp;"'!$D$7")</f>
        <v>0</v>
      </c>
      <c r="D19" s="176">
        <f t="shared" ca="1" si="1"/>
        <v>0</v>
      </c>
      <c r="E19" s="45">
        <f t="shared" ca="1" si="2"/>
        <v>0</v>
      </c>
      <c r="F19" s="45">
        <f t="shared" ca="1" si="3"/>
        <v>0</v>
      </c>
      <c r="G19" s="46">
        <f t="shared" ca="1" si="4"/>
        <v>0</v>
      </c>
      <c r="H19" s="46" t="e">
        <f t="shared" ca="1" si="5"/>
        <v>#DIV/0!</v>
      </c>
      <c r="I19" s="46">
        <f t="shared" ca="1" si="6"/>
        <v>0</v>
      </c>
      <c r="J19" s="46">
        <f t="shared" ca="1" si="7"/>
        <v>0</v>
      </c>
      <c r="K19" s="46" t="e">
        <f t="shared" ca="1" si="8"/>
        <v>#DIV/0!</v>
      </c>
      <c r="L19" s="46">
        <f t="shared" ca="1" si="9"/>
        <v>0</v>
      </c>
      <c r="M19" s="46" t="e">
        <f t="shared" ca="1" si="10"/>
        <v>#DIV/0!</v>
      </c>
      <c r="N19" s="46">
        <f t="shared" ca="1" si="11"/>
        <v>0</v>
      </c>
      <c r="O19" s="46" t="e">
        <f t="shared" ca="1" si="12"/>
        <v>#DIV/0!</v>
      </c>
      <c r="P19" s="46">
        <f t="shared" ca="1" si="13"/>
        <v>0</v>
      </c>
      <c r="Q19" s="46" t="e">
        <f t="shared" ca="1" si="14"/>
        <v>#DIV/0!</v>
      </c>
      <c r="R19" s="47">
        <f t="shared" ca="1" si="15"/>
        <v>0</v>
      </c>
      <c r="S19" s="46" t="e">
        <f t="shared" ca="1" si="16"/>
        <v>#DIV/0!</v>
      </c>
      <c r="T19" s="47">
        <f t="shared" ca="1" si="17"/>
        <v>0</v>
      </c>
      <c r="U19" s="48">
        <f t="shared" ca="1" si="18"/>
        <v>0</v>
      </c>
    </row>
    <row r="20" spans="1:21" ht="38.450000000000003" customHeight="1" thickBot="1">
      <c r="A20" s="49">
        <v>12</v>
      </c>
      <c r="B20" s="45">
        <f t="shared" ca="1" si="0"/>
        <v>0</v>
      </c>
      <c r="C20" s="45" cm="1">
        <f t="array" aca="1" ref="C20" ca="1">INDIRECT("'P"&amp;A20&amp;"'!$D$7")</f>
        <v>0</v>
      </c>
      <c r="D20" s="176">
        <f t="shared" ca="1" si="1"/>
        <v>0</v>
      </c>
      <c r="E20" s="45">
        <f t="shared" ca="1" si="2"/>
        <v>0</v>
      </c>
      <c r="F20" s="45">
        <f t="shared" ca="1" si="3"/>
        <v>0</v>
      </c>
      <c r="G20" s="46">
        <f t="shared" ca="1" si="4"/>
        <v>0</v>
      </c>
      <c r="H20" s="46" t="e">
        <f t="shared" ca="1" si="5"/>
        <v>#DIV/0!</v>
      </c>
      <c r="I20" s="46">
        <f t="shared" ca="1" si="6"/>
        <v>0</v>
      </c>
      <c r="J20" s="46">
        <f t="shared" ca="1" si="7"/>
        <v>0</v>
      </c>
      <c r="K20" s="46" t="e">
        <f t="shared" ca="1" si="8"/>
        <v>#DIV/0!</v>
      </c>
      <c r="L20" s="46">
        <f t="shared" ca="1" si="9"/>
        <v>0</v>
      </c>
      <c r="M20" s="46" t="e">
        <f t="shared" ca="1" si="10"/>
        <v>#DIV/0!</v>
      </c>
      <c r="N20" s="46">
        <f t="shared" ca="1" si="11"/>
        <v>0</v>
      </c>
      <c r="O20" s="46" t="e">
        <f t="shared" ca="1" si="12"/>
        <v>#DIV/0!</v>
      </c>
      <c r="P20" s="46">
        <f t="shared" ca="1" si="13"/>
        <v>0</v>
      </c>
      <c r="Q20" s="46" t="e">
        <f t="shared" ca="1" si="14"/>
        <v>#DIV/0!</v>
      </c>
      <c r="R20" s="47">
        <f t="shared" ca="1" si="15"/>
        <v>0</v>
      </c>
      <c r="S20" s="46" t="e">
        <f t="shared" ca="1" si="16"/>
        <v>#DIV/0!</v>
      </c>
      <c r="T20" s="47">
        <f t="shared" ca="1" si="17"/>
        <v>0</v>
      </c>
      <c r="U20" s="48">
        <f t="shared" ca="1" si="18"/>
        <v>0</v>
      </c>
    </row>
    <row r="21" spans="1:21" ht="38.450000000000003" customHeight="1" thickBot="1">
      <c r="A21" s="49">
        <v>13</v>
      </c>
      <c r="B21" s="45">
        <f t="shared" ca="1" si="0"/>
        <v>0</v>
      </c>
      <c r="C21" s="45" cm="1">
        <f t="array" aca="1" ref="C21" ca="1">INDIRECT("'P"&amp;A21&amp;"'!$D$7")</f>
        <v>0</v>
      </c>
      <c r="D21" s="176">
        <f t="shared" ca="1" si="1"/>
        <v>0</v>
      </c>
      <c r="E21" s="45">
        <f t="shared" ca="1" si="2"/>
        <v>0</v>
      </c>
      <c r="F21" s="45">
        <f t="shared" ca="1" si="3"/>
        <v>0</v>
      </c>
      <c r="G21" s="46">
        <f t="shared" ca="1" si="4"/>
        <v>0</v>
      </c>
      <c r="H21" s="46" t="e">
        <f t="shared" ca="1" si="5"/>
        <v>#DIV/0!</v>
      </c>
      <c r="I21" s="46">
        <f t="shared" ca="1" si="6"/>
        <v>0</v>
      </c>
      <c r="J21" s="46">
        <f t="shared" ca="1" si="7"/>
        <v>0</v>
      </c>
      <c r="K21" s="46" t="e">
        <f t="shared" ca="1" si="8"/>
        <v>#DIV/0!</v>
      </c>
      <c r="L21" s="46">
        <f t="shared" ca="1" si="9"/>
        <v>0</v>
      </c>
      <c r="M21" s="46" t="e">
        <f t="shared" ca="1" si="10"/>
        <v>#DIV/0!</v>
      </c>
      <c r="N21" s="46">
        <f t="shared" ca="1" si="11"/>
        <v>0</v>
      </c>
      <c r="O21" s="46" t="e">
        <f t="shared" ca="1" si="12"/>
        <v>#DIV/0!</v>
      </c>
      <c r="P21" s="46">
        <f t="shared" ca="1" si="13"/>
        <v>0</v>
      </c>
      <c r="Q21" s="46" t="e">
        <f t="shared" ca="1" si="14"/>
        <v>#DIV/0!</v>
      </c>
      <c r="R21" s="47">
        <f t="shared" ca="1" si="15"/>
        <v>0</v>
      </c>
      <c r="S21" s="46" t="e">
        <f t="shared" ca="1" si="16"/>
        <v>#DIV/0!</v>
      </c>
      <c r="T21" s="47">
        <f t="shared" ca="1" si="17"/>
        <v>0</v>
      </c>
      <c r="U21" s="48">
        <f t="shared" ca="1" si="18"/>
        <v>0</v>
      </c>
    </row>
    <row r="22" spans="1:21" ht="38.450000000000003" customHeight="1" thickBot="1">
      <c r="A22" s="49">
        <v>14</v>
      </c>
      <c r="B22" s="45">
        <f t="shared" ca="1" si="0"/>
        <v>0</v>
      </c>
      <c r="C22" s="45" cm="1">
        <f t="array" aca="1" ref="C22" ca="1">INDIRECT("'P"&amp;A22&amp;"'!$D$7")</f>
        <v>0</v>
      </c>
      <c r="D22" s="176">
        <f t="shared" ca="1" si="1"/>
        <v>0</v>
      </c>
      <c r="E22" s="45">
        <f t="shared" ca="1" si="2"/>
        <v>0</v>
      </c>
      <c r="F22" s="45">
        <f t="shared" ca="1" si="3"/>
        <v>0</v>
      </c>
      <c r="G22" s="46">
        <f t="shared" ca="1" si="4"/>
        <v>0</v>
      </c>
      <c r="H22" s="46" t="e">
        <f t="shared" ca="1" si="5"/>
        <v>#DIV/0!</v>
      </c>
      <c r="I22" s="46">
        <f t="shared" ca="1" si="6"/>
        <v>0</v>
      </c>
      <c r="J22" s="46">
        <f t="shared" ca="1" si="7"/>
        <v>0</v>
      </c>
      <c r="K22" s="46" t="e">
        <f t="shared" ca="1" si="8"/>
        <v>#DIV/0!</v>
      </c>
      <c r="L22" s="46">
        <f t="shared" ca="1" si="9"/>
        <v>0</v>
      </c>
      <c r="M22" s="46" t="e">
        <f t="shared" ca="1" si="10"/>
        <v>#DIV/0!</v>
      </c>
      <c r="N22" s="46">
        <f t="shared" ca="1" si="11"/>
        <v>0</v>
      </c>
      <c r="O22" s="46" t="e">
        <f t="shared" ca="1" si="12"/>
        <v>#DIV/0!</v>
      </c>
      <c r="P22" s="46">
        <f t="shared" ca="1" si="13"/>
        <v>0</v>
      </c>
      <c r="Q22" s="46" t="e">
        <f t="shared" ca="1" si="14"/>
        <v>#DIV/0!</v>
      </c>
      <c r="R22" s="47">
        <f t="shared" ca="1" si="15"/>
        <v>0</v>
      </c>
      <c r="S22" s="46" t="e">
        <f t="shared" ca="1" si="16"/>
        <v>#DIV/0!</v>
      </c>
      <c r="T22" s="47">
        <f t="shared" ca="1" si="17"/>
        <v>0</v>
      </c>
      <c r="U22" s="48">
        <f t="shared" ca="1" si="18"/>
        <v>0</v>
      </c>
    </row>
    <row r="23" spans="1:21" ht="38.450000000000003" customHeight="1" thickBot="1">
      <c r="A23" s="49">
        <v>15</v>
      </c>
      <c r="B23" s="45">
        <f t="shared" ca="1" si="0"/>
        <v>0</v>
      </c>
      <c r="C23" s="45" cm="1">
        <f t="array" aca="1" ref="C23" ca="1">INDIRECT("'P"&amp;A23&amp;"'!$D$7")</f>
        <v>0</v>
      </c>
      <c r="D23" s="176">
        <f t="shared" ca="1" si="1"/>
        <v>0</v>
      </c>
      <c r="E23" s="45">
        <f t="shared" ca="1" si="2"/>
        <v>0</v>
      </c>
      <c r="F23" s="45">
        <f t="shared" ca="1" si="3"/>
        <v>0</v>
      </c>
      <c r="G23" s="46">
        <f t="shared" ca="1" si="4"/>
        <v>0</v>
      </c>
      <c r="H23" s="46" t="e">
        <f t="shared" ca="1" si="5"/>
        <v>#DIV/0!</v>
      </c>
      <c r="I23" s="46">
        <f t="shared" ca="1" si="6"/>
        <v>0</v>
      </c>
      <c r="J23" s="46">
        <f t="shared" ca="1" si="7"/>
        <v>0</v>
      </c>
      <c r="K23" s="46" t="e">
        <f t="shared" ca="1" si="8"/>
        <v>#DIV/0!</v>
      </c>
      <c r="L23" s="46">
        <f t="shared" ca="1" si="9"/>
        <v>0</v>
      </c>
      <c r="M23" s="46" t="e">
        <f t="shared" ca="1" si="10"/>
        <v>#DIV/0!</v>
      </c>
      <c r="N23" s="46">
        <f t="shared" ca="1" si="11"/>
        <v>0</v>
      </c>
      <c r="O23" s="46" t="e">
        <f t="shared" ca="1" si="12"/>
        <v>#DIV/0!</v>
      </c>
      <c r="P23" s="46">
        <f t="shared" ca="1" si="13"/>
        <v>0</v>
      </c>
      <c r="Q23" s="46" t="e">
        <f t="shared" ca="1" si="14"/>
        <v>#DIV/0!</v>
      </c>
      <c r="R23" s="47">
        <f t="shared" ca="1" si="15"/>
        <v>0</v>
      </c>
      <c r="S23" s="46" t="e">
        <f t="shared" ca="1" si="16"/>
        <v>#DIV/0!</v>
      </c>
      <c r="T23" s="47">
        <f t="shared" ca="1" si="17"/>
        <v>0</v>
      </c>
      <c r="U23" s="48">
        <f t="shared" ca="1" si="18"/>
        <v>0</v>
      </c>
    </row>
    <row r="24" spans="1:21" ht="38.450000000000003" customHeight="1" thickBot="1">
      <c r="A24" s="49">
        <v>16</v>
      </c>
      <c r="B24" s="45">
        <f t="shared" ca="1" si="0"/>
        <v>0</v>
      </c>
      <c r="C24" s="45" cm="1">
        <f t="array" aca="1" ref="C24" ca="1">INDIRECT("'P"&amp;A24&amp;"'!$D$7")</f>
        <v>0</v>
      </c>
      <c r="D24" s="176">
        <f t="shared" ca="1" si="1"/>
        <v>0</v>
      </c>
      <c r="E24" s="45">
        <f t="shared" ca="1" si="2"/>
        <v>0</v>
      </c>
      <c r="F24" s="45">
        <f t="shared" ca="1" si="3"/>
        <v>0</v>
      </c>
      <c r="G24" s="46">
        <f t="shared" ca="1" si="4"/>
        <v>0</v>
      </c>
      <c r="H24" s="46" t="e">
        <f t="shared" ca="1" si="5"/>
        <v>#DIV/0!</v>
      </c>
      <c r="I24" s="46">
        <f t="shared" ca="1" si="6"/>
        <v>0</v>
      </c>
      <c r="J24" s="46">
        <f t="shared" ca="1" si="7"/>
        <v>0</v>
      </c>
      <c r="K24" s="46" t="e">
        <f t="shared" ca="1" si="8"/>
        <v>#DIV/0!</v>
      </c>
      <c r="L24" s="46">
        <f t="shared" ca="1" si="9"/>
        <v>0</v>
      </c>
      <c r="M24" s="46" t="e">
        <f t="shared" ca="1" si="10"/>
        <v>#DIV/0!</v>
      </c>
      <c r="N24" s="46">
        <f t="shared" ca="1" si="11"/>
        <v>0</v>
      </c>
      <c r="O24" s="46" t="e">
        <f t="shared" ca="1" si="12"/>
        <v>#DIV/0!</v>
      </c>
      <c r="P24" s="46">
        <f t="shared" ca="1" si="13"/>
        <v>0</v>
      </c>
      <c r="Q24" s="46" t="e">
        <f t="shared" ca="1" si="14"/>
        <v>#DIV/0!</v>
      </c>
      <c r="R24" s="47">
        <f t="shared" ca="1" si="15"/>
        <v>0</v>
      </c>
      <c r="S24" s="46" t="e">
        <f t="shared" ca="1" si="16"/>
        <v>#DIV/0!</v>
      </c>
      <c r="T24" s="47">
        <f t="shared" ca="1" si="17"/>
        <v>0</v>
      </c>
      <c r="U24" s="48">
        <f t="shared" ca="1" si="18"/>
        <v>0</v>
      </c>
    </row>
    <row r="25" spans="1:21" ht="38.450000000000003" customHeight="1" thickBot="1">
      <c r="A25" s="49">
        <v>17</v>
      </c>
      <c r="B25" s="45">
        <f t="shared" ca="1" si="0"/>
        <v>0</v>
      </c>
      <c r="C25" s="45" cm="1">
        <f t="array" aca="1" ref="C25" ca="1">INDIRECT("'P"&amp;A25&amp;"'!$D$7")</f>
        <v>0</v>
      </c>
      <c r="D25" s="176">
        <f t="shared" ca="1" si="1"/>
        <v>0</v>
      </c>
      <c r="E25" s="45">
        <f t="shared" ca="1" si="2"/>
        <v>0</v>
      </c>
      <c r="F25" s="45">
        <f t="shared" ca="1" si="3"/>
        <v>0</v>
      </c>
      <c r="G25" s="46">
        <f t="shared" ca="1" si="4"/>
        <v>0</v>
      </c>
      <c r="H25" s="46" t="e">
        <f t="shared" ca="1" si="5"/>
        <v>#DIV/0!</v>
      </c>
      <c r="I25" s="46">
        <f t="shared" ca="1" si="6"/>
        <v>0</v>
      </c>
      <c r="J25" s="46">
        <f t="shared" ca="1" si="7"/>
        <v>0</v>
      </c>
      <c r="K25" s="46" t="e">
        <f t="shared" ca="1" si="8"/>
        <v>#DIV/0!</v>
      </c>
      <c r="L25" s="46">
        <f t="shared" ca="1" si="9"/>
        <v>0</v>
      </c>
      <c r="M25" s="46" t="e">
        <f t="shared" ca="1" si="10"/>
        <v>#DIV/0!</v>
      </c>
      <c r="N25" s="46">
        <f t="shared" ca="1" si="11"/>
        <v>0</v>
      </c>
      <c r="O25" s="46" t="e">
        <f t="shared" ca="1" si="12"/>
        <v>#DIV/0!</v>
      </c>
      <c r="P25" s="46">
        <f t="shared" ca="1" si="13"/>
        <v>0</v>
      </c>
      <c r="Q25" s="46" t="e">
        <f t="shared" ca="1" si="14"/>
        <v>#DIV/0!</v>
      </c>
      <c r="R25" s="47">
        <f t="shared" ca="1" si="15"/>
        <v>0</v>
      </c>
      <c r="S25" s="46" t="e">
        <f t="shared" ca="1" si="16"/>
        <v>#DIV/0!</v>
      </c>
      <c r="T25" s="47">
        <f t="shared" ca="1" si="17"/>
        <v>0</v>
      </c>
      <c r="U25" s="48">
        <f t="shared" ca="1" si="18"/>
        <v>0</v>
      </c>
    </row>
    <row r="26" spans="1:21" ht="38.450000000000003" customHeight="1" thickBot="1">
      <c r="A26" s="49">
        <v>18</v>
      </c>
      <c r="B26" s="45">
        <f t="shared" ca="1" si="0"/>
        <v>0</v>
      </c>
      <c r="C26" s="45" cm="1">
        <f t="array" aca="1" ref="C26" ca="1">INDIRECT("'P"&amp;A26&amp;"'!$D$7")</f>
        <v>0</v>
      </c>
      <c r="D26" s="176">
        <f t="shared" ca="1" si="1"/>
        <v>0</v>
      </c>
      <c r="E26" s="45">
        <f t="shared" ca="1" si="2"/>
        <v>0</v>
      </c>
      <c r="F26" s="45">
        <f t="shared" ca="1" si="3"/>
        <v>0</v>
      </c>
      <c r="G26" s="46">
        <f t="shared" ca="1" si="4"/>
        <v>0</v>
      </c>
      <c r="H26" s="46" t="e">
        <f t="shared" ca="1" si="5"/>
        <v>#DIV/0!</v>
      </c>
      <c r="I26" s="46">
        <f t="shared" ca="1" si="6"/>
        <v>0</v>
      </c>
      <c r="J26" s="46">
        <f t="shared" ca="1" si="7"/>
        <v>0</v>
      </c>
      <c r="K26" s="46" t="e">
        <f t="shared" ca="1" si="8"/>
        <v>#DIV/0!</v>
      </c>
      <c r="L26" s="46">
        <f t="shared" ca="1" si="9"/>
        <v>0</v>
      </c>
      <c r="M26" s="46" t="e">
        <f t="shared" ca="1" si="10"/>
        <v>#DIV/0!</v>
      </c>
      <c r="N26" s="46">
        <f t="shared" ca="1" si="11"/>
        <v>0</v>
      </c>
      <c r="O26" s="46" t="e">
        <f t="shared" ca="1" si="12"/>
        <v>#DIV/0!</v>
      </c>
      <c r="P26" s="46">
        <f t="shared" ca="1" si="13"/>
        <v>0</v>
      </c>
      <c r="Q26" s="46" t="e">
        <f t="shared" ca="1" si="14"/>
        <v>#DIV/0!</v>
      </c>
      <c r="R26" s="47">
        <f t="shared" ca="1" si="15"/>
        <v>0</v>
      </c>
      <c r="S26" s="46" t="e">
        <f t="shared" ca="1" si="16"/>
        <v>#DIV/0!</v>
      </c>
      <c r="T26" s="47">
        <f t="shared" ca="1" si="17"/>
        <v>0</v>
      </c>
      <c r="U26" s="48">
        <f t="shared" ca="1" si="18"/>
        <v>0</v>
      </c>
    </row>
    <row r="27" spans="1:21" ht="38.450000000000003" customHeight="1" thickBot="1">
      <c r="A27" s="49">
        <v>19</v>
      </c>
      <c r="B27" s="45">
        <f t="shared" ca="1" si="0"/>
        <v>0</v>
      </c>
      <c r="C27" s="45" cm="1">
        <f t="array" aca="1" ref="C27" ca="1">INDIRECT("'P"&amp;A27&amp;"'!$D$7")</f>
        <v>0</v>
      </c>
      <c r="D27" s="176">
        <f t="shared" ca="1" si="1"/>
        <v>0</v>
      </c>
      <c r="E27" s="45">
        <f t="shared" ca="1" si="2"/>
        <v>0</v>
      </c>
      <c r="F27" s="45">
        <f t="shared" ca="1" si="3"/>
        <v>0</v>
      </c>
      <c r="G27" s="46">
        <f t="shared" ca="1" si="4"/>
        <v>0</v>
      </c>
      <c r="H27" s="46" t="e">
        <f t="shared" ca="1" si="5"/>
        <v>#DIV/0!</v>
      </c>
      <c r="I27" s="46">
        <f t="shared" ca="1" si="6"/>
        <v>0</v>
      </c>
      <c r="J27" s="46">
        <f t="shared" ca="1" si="7"/>
        <v>0</v>
      </c>
      <c r="K27" s="46" t="e">
        <f t="shared" ca="1" si="8"/>
        <v>#DIV/0!</v>
      </c>
      <c r="L27" s="46">
        <f t="shared" ca="1" si="9"/>
        <v>0</v>
      </c>
      <c r="M27" s="46" t="e">
        <f t="shared" ca="1" si="10"/>
        <v>#DIV/0!</v>
      </c>
      <c r="N27" s="46">
        <f t="shared" ca="1" si="11"/>
        <v>0</v>
      </c>
      <c r="O27" s="46" t="e">
        <f t="shared" ca="1" si="12"/>
        <v>#DIV/0!</v>
      </c>
      <c r="P27" s="46">
        <f t="shared" ca="1" si="13"/>
        <v>0</v>
      </c>
      <c r="Q27" s="46" t="e">
        <f t="shared" ca="1" si="14"/>
        <v>#DIV/0!</v>
      </c>
      <c r="R27" s="47">
        <f t="shared" ca="1" si="15"/>
        <v>0</v>
      </c>
      <c r="S27" s="46" t="e">
        <f t="shared" ca="1" si="16"/>
        <v>#DIV/0!</v>
      </c>
      <c r="T27" s="47">
        <f t="shared" ca="1" si="17"/>
        <v>0</v>
      </c>
      <c r="U27" s="48">
        <f t="shared" ca="1" si="18"/>
        <v>0</v>
      </c>
    </row>
    <row r="28" spans="1:21" ht="38.450000000000003" customHeight="1" thickBot="1">
      <c r="A28" s="49">
        <v>20</v>
      </c>
      <c r="B28" s="45">
        <f t="shared" ca="1" si="0"/>
        <v>0</v>
      </c>
      <c r="C28" s="45" cm="1">
        <f t="array" aca="1" ref="C28" ca="1">INDIRECT("'P"&amp;A28&amp;"'!$D$7")</f>
        <v>0</v>
      </c>
      <c r="D28" s="176">
        <f t="shared" ca="1" si="1"/>
        <v>0</v>
      </c>
      <c r="E28" s="45">
        <f t="shared" ca="1" si="2"/>
        <v>0</v>
      </c>
      <c r="F28" s="45">
        <f t="shared" ca="1" si="3"/>
        <v>0</v>
      </c>
      <c r="G28" s="46">
        <f t="shared" ca="1" si="4"/>
        <v>0</v>
      </c>
      <c r="H28" s="46" t="e">
        <f t="shared" ca="1" si="5"/>
        <v>#DIV/0!</v>
      </c>
      <c r="I28" s="46">
        <f t="shared" ca="1" si="6"/>
        <v>0</v>
      </c>
      <c r="J28" s="46">
        <f t="shared" ca="1" si="7"/>
        <v>0</v>
      </c>
      <c r="K28" s="46" t="e">
        <f t="shared" ca="1" si="8"/>
        <v>#DIV/0!</v>
      </c>
      <c r="L28" s="46">
        <f t="shared" ca="1" si="9"/>
        <v>0</v>
      </c>
      <c r="M28" s="46" t="e">
        <f t="shared" ca="1" si="10"/>
        <v>#DIV/0!</v>
      </c>
      <c r="N28" s="46">
        <f t="shared" ca="1" si="11"/>
        <v>0</v>
      </c>
      <c r="O28" s="46" t="e">
        <f t="shared" ca="1" si="12"/>
        <v>#DIV/0!</v>
      </c>
      <c r="P28" s="46">
        <f t="shared" ca="1" si="13"/>
        <v>0</v>
      </c>
      <c r="Q28" s="46" t="e">
        <f t="shared" ca="1" si="14"/>
        <v>#DIV/0!</v>
      </c>
      <c r="R28" s="47">
        <f t="shared" ca="1" si="15"/>
        <v>0</v>
      </c>
      <c r="S28" s="46" t="e">
        <f t="shared" ca="1" si="16"/>
        <v>#DIV/0!</v>
      </c>
      <c r="T28" s="47">
        <f t="shared" ca="1" si="17"/>
        <v>0</v>
      </c>
      <c r="U28" s="48">
        <f t="shared" ca="1" si="18"/>
        <v>0</v>
      </c>
    </row>
    <row r="29" spans="1:21" ht="38.450000000000003" customHeight="1" thickBot="1">
      <c r="A29" s="49">
        <v>21</v>
      </c>
      <c r="B29" s="45">
        <f t="shared" ca="1" si="0"/>
        <v>0</v>
      </c>
      <c r="C29" s="45" cm="1">
        <f t="array" aca="1" ref="C29" ca="1">INDIRECT("'P"&amp;A29&amp;"'!$D$7")</f>
        <v>0</v>
      </c>
      <c r="D29" s="176">
        <f t="shared" ca="1" si="1"/>
        <v>0</v>
      </c>
      <c r="E29" s="45">
        <f t="shared" ca="1" si="2"/>
        <v>0</v>
      </c>
      <c r="F29" s="45">
        <f t="shared" ca="1" si="3"/>
        <v>0</v>
      </c>
      <c r="G29" s="46">
        <f t="shared" ca="1" si="4"/>
        <v>0</v>
      </c>
      <c r="H29" s="46" t="e">
        <f t="shared" ca="1" si="5"/>
        <v>#DIV/0!</v>
      </c>
      <c r="I29" s="46">
        <f t="shared" ca="1" si="6"/>
        <v>0</v>
      </c>
      <c r="J29" s="46">
        <f t="shared" ca="1" si="7"/>
        <v>0</v>
      </c>
      <c r="K29" s="46" t="e">
        <f t="shared" ca="1" si="8"/>
        <v>#DIV/0!</v>
      </c>
      <c r="L29" s="46">
        <f t="shared" ca="1" si="9"/>
        <v>0</v>
      </c>
      <c r="M29" s="46" t="e">
        <f t="shared" ca="1" si="10"/>
        <v>#DIV/0!</v>
      </c>
      <c r="N29" s="46">
        <f t="shared" ca="1" si="11"/>
        <v>0</v>
      </c>
      <c r="O29" s="46" t="e">
        <f t="shared" ca="1" si="12"/>
        <v>#DIV/0!</v>
      </c>
      <c r="P29" s="46">
        <f t="shared" ca="1" si="13"/>
        <v>0</v>
      </c>
      <c r="Q29" s="46" t="e">
        <f t="shared" ca="1" si="14"/>
        <v>#DIV/0!</v>
      </c>
      <c r="R29" s="47">
        <f t="shared" ca="1" si="15"/>
        <v>0</v>
      </c>
      <c r="S29" s="46" t="e">
        <f t="shared" ca="1" si="16"/>
        <v>#DIV/0!</v>
      </c>
      <c r="T29" s="47">
        <f t="shared" ca="1" si="17"/>
        <v>0</v>
      </c>
      <c r="U29" s="48">
        <f t="shared" ca="1" si="18"/>
        <v>0</v>
      </c>
    </row>
    <row r="30" spans="1:21" ht="38.450000000000003" customHeight="1" thickBot="1">
      <c r="A30" s="49">
        <v>22</v>
      </c>
      <c r="B30" s="45">
        <f t="shared" ca="1" si="0"/>
        <v>0</v>
      </c>
      <c r="C30" s="45" cm="1">
        <f t="array" aca="1" ref="C30" ca="1">INDIRECT("'P"&amp;A30&amp;"'!$D$7")</f>
        <v>0</v>
      </c>
      <c r="D30" s="176">
        <f t="shared" ca="1" si="1"/>
        <v>0</v>
      </c>
      <c r="E30" s="45">
        <f t="shared" ca="1" si="2"/>
        <v>0</v>
      </c>
      <c r="F30" s="45">
        <f t="shared" ca="1" si="3"/>
        <v>0</v>
      </c>
      <c r="G30" s="46">
        <f t="shared" ca="1" si="4"/>
        <v>0</v>
      </c>
      <c r="H30" s="46" t="e">
        <f t="shared" ca="1" si="5"/>
        <v>#DIV/0!</v>
      </c>
      <c r="I30" s="46">
        <f t="shared" ca="1" si="6"/>
        <v>0</v>
      </c>
      <c r="J30" s="46">
        <f t="shared" ca="1" si="7"/>
        <v>0</v>
      </c>
      <c r="K30" s="46" t="e">
        <f t="shared" ca="1" si="8"/>
        <v>#DIV/0!</v>
      </c>
      <c r="L30" s="46">
        <f t="shared" ca="1" si="9"/>
        <v>0</v>
      </c>
      <c r="M30" s="46" t="e">
        <f t="shared" ca="1" si="10"/>
        <v>#DIV/0!</v>
      </c>
      <c r="N30" s="46">
        <f t="shared" ca="1" si="11"/>
        <v>0</v>
      </c>
      <c r="O30" s="46" t="e">
        <f t="shared" ca="1" si="12"/>
        <v>#DIV/0!</v>
      </c>
      <c r="P30" s="46">
        <f t="shared" ca="1" si="13"/>
        <v>0</v>
      </c>
      <c r="Q30" s="46" t="e">
        <f t="shared" ca="1" si="14"/>
        <v>#DIV/0!</v>
      </c>
      <c r="R30" s="47">
        <f t="shared" ca="1" si="15"/>
        <v>0</v>
      </c>
      <c r="S30" s="46" t="e">
        <f t="shared" ca="1" si="16"/>
        <v>#DIV/0!</v>
      </c>
      <c r="T30" s="47">
        <f t="shared" ca="1" si="17"/>
        <v>0</v>
      </c>
      <c r="U30" s="48">
        <f t="shared" ca="1" si="18"/>
        <v>0</v>
      </c>
    </row>
    <row r="31" spans="1:21" ht="38.450000000000003" customHeight="1" thickBot="1">
      <c r="A31" s="49">
        <v>23</v>
      </c>
      <c r="B31" s="45">
        <f t="shared" ca="1" si="0"/>
        <v>0</v>
      </c>
      <c r="C31" s="45" cm="1">
        <f t="array" aca="1" ref="C31" ca="1">INDIRECT("'P"&amp;A31&amp;"'!$D$7")</f>
        <v>0</v>
      </c>
      <c r="D31" s="176">
        <f t="shared" ca="1" si="1"/>
        <v>0</v>
      </c>
      <c r="E31" s="45">
        <f t="shared" ca="1" si="2"/>
        <v>0</v>
      </c>
      <c r="F31" s="45">
        <f t="shared" ca="1" si="3"/>
        <v>0</v>
      </c>
      <c r="G31" s="46">
        <f t="shared" ca="1" si="4"/>
        <v>0</v>
      </c>
      <c r="H31" s="46" t="e">
        <f t="shared" ca="1" si="5"/>
        <v>#DIV/0!</v>
      </c>
      <c r="I31" s="46">
        <f t="shared" ca="1" si="6"/>
        <v>0</v>
      </c>
      <c r="J31" s="46">
        <f t="shared" ca="1" si="7"/>
        <v>0</v>
      </c>
      <c r="K31" s="46" t="e">
        <f t="shared" ca="1" si="8"/>
        <v>#DIV/0!</v>
      </c>
      <c r="L31" s="46">
        <f t="shared" ca="1" si="9"/>
        <v>0</v>
      </c>
      <c r="M31" s="46" t="e">
        <f t="shared" ca="1" si="10"/>
        <v>#DIV/0!</v>
      </c>
      <c r="N31" s="46">
        <f t="shared" ca="1" si="11"/>
        <v>0</v>
      </c>
      <c r="O31" s="46" t="e">
        <f t="shared" ca="1" si="12"/>
        <v>#DIV/0!</v>
      </c>
      <c r="P31" s="46">
        <f t="shared" ca="1" si="13"/>
        <v>0</v>
      </c>
      <c r="Q31" s="46" t="e">
        <f t="shared" ca="1" si="14"/>
        <v>#DIV/0!</v>
      </c>
      <c r="R31" s="47">
        <f t="shared" ca="1" si="15"/>
        <v>0</v>
      </c>
      <c r="S31" s="46" t="e">
        <f t="shared" ca="1" si="16"/>
        <v>#DIV/0!</v>
      </c>
      <c r="T31" s="47">
        <f t="shared" ca="1" si="17"/>
        <v>0</v>
      </c>
      <c r="U31" s="48">
        <f t="shared" ca="1" si="18"/>
        <v>0</v>
      </c>
    </row>
    <row r="32" spans="1:21" ht="38.450000000000003" customHeight="1" thickBot="1">
      <c r="A32" s="49">
        <v>24</v>
      </c>
      <c r="B32" s="45">
        <f t="shared" ca="1" si="0"/>
        <v>0</v>
      </c>
      <c r="C32" s="45" cm="1">
        <f t="array" aca="1" ref="C32" ca="1">INDIRECT("'P"&amp;A32&amp;"'!$D$7")</f>
        <v>0</v>
      </c>
      <c r="D32" s="176">
        <f t="shared" ca="1" si="1"/>
        <v>0</v>
      </c>
      <c r="E32" s="45">
        <f t="shared" ca="1" si="2"/>
        <v>0</v>
      </c>
      <c r="F32" s="45">
        <f t="shared" ca="1" si="3"/>
        <v>0</v>
      </c>
      <c r="G32" s="46">
        <f t="shared" ca="1" si="4"/>
        <v>0</v>
      </c>
      <c r="H32" s="46" t="e">
        <f t="shared" ca="1" si="5"/>
        <v>#DIV/0!</v>
      </c>
      <c r="I32" s="46">
        <f t="shared" ca="1" si="6"/>
        <v>0</v>
      </c>
      <c r="J32" s="46">
        <f t="shared" ca="1" si="7"/>
        <v>0</v>
      </c>
      <c r="K32" s="46" t="e">
        <f t="shared" ca="1" si="8"/>
        <v>#DIV/0!</v>
      </c>
      <c r="L32" s="46">
        <f t="shared" ca="1" si="9"/>
        <v>0</v>
      </c>
      <c r="M32" s="46" t="e">
        <f t="shared" ca="1" si="10"/>
        <v>#DIV/0!</v>
      </c>
      <c r="N32" s="46">
        <f t="shared" ca="1" si="11"/>
        <v>0</v>
      </c>
      <c r="O32" s="46" t="e">
        <f t="shared" ca="1" si="12"/>
        <v>#DIV/0!</v>
      </c>
      <c r="P32" s="46">
        <f t="shared" ca="1" si="13"/>
        <v>0</v>
      </c>
      <c r="Q32" s="46" t="e">
        <f t="shared" ca="1" si="14"/>
        <v>#DIV/0!</v>
      </c>
      <c r="R32" s="47">
        <f t="shared" ca="1" si="15"/>
        <v>0</v>
      </c>
      <c r="S32" s="46" t="e">
        <f t="shared" ca="1" si="16"/>
        <v>#DIV/0!</v>
      </c>
      <c r="T32" s="47">
        <f t="shared" ca="1" si="17"/>
        <v>0</v>
      </c>
      <c r="U32" s="48">
        <f t="shared" ca="1" si="18"/>
        <v>0</v>
      </c>
    </row>
    <row r="33" spans="1:21" ht="38.450000000000003" customHeight="1" thickBot="1">
      <c r="A33" s="49">
        <v>25</v>
      </c>
      <c r="B33" s="45">
        <f t="shared" ca="1" si="0"/>
        <v>0</v>
      </c>
      <c r="C33" s="45" cm="1">
        <f t="array" aca="1" ref="C33" ca="1">INDIRECT("'P"&amp;A33&amp;"'!$D$7")</f>
        <v>0</v>
      </c>
      <c r="D33" s="176">
        <f t="shared" ca="1" si="1"/>
        <v>0</v>
      </c>
      <c r="E33" s="45">
        <f t="shared" ca="1" si="2"/>
        <v>0</v>
      </c>
      <c r="F33" s="45">
        <f t="shared" ca="1" si="3"/>
        <v>0</v>
      </c>
      <c r="G33" s="46">
        <f t="shared" ca="1" si="4"/>
        <v>0</v>
      </c>
      <c r="H33" s="46" t="e">
        <f t="shared" ca="1" si="5"/>
        <v>#DIV/0!</v>
      </c>
      <c r="I33" s="46">
        <f t="shared" ca="1" si="6"/>
        <v>0</v>
      </c>
      <c r="J33" s="46">
        <f t="shared" ca="1" si="7"/>
        <v>0</v>
      </c>
      <c r="K33" s="46" t="e">
        <f t="shared" ca="1" si="8"/>
        <v>#DIV/0!</v>
      </c>
      <c r="L33" s="46">
        <f t="shared" ca="1" si="9"/>
        <v>0</v>
      </c>
      <c r="M33" s="46" t="e">
        <f t="shared" ca="1" si="10"/>
        <v>#DIV/0!</v>
      </c>
      <c r="N33" s="46">
        <f t="shared" ca="1" si="11"/>
        <v>0</v>
      </c>
      <c r="O33" s="46" t="e">
        <f t="shared" ca="1" si="12"/>
        <v>#DIV/0!</v>
      </c>
      <c r="P33" s="46">
        <f t="shared" ca="1" si="13"/>
        <v>0</v>
      </c>
      <c r="Q33" s="46" t="e">
        <f t="shared" ca="1" si="14"/>
        <v>#DIV/0!</v>
      </c>
      <c r="R33" s="47">
        <f t="shared" ca="1" si="15"/>
        <v>0</v>
      </c>
      <c r="S33" s="46" t="e">
        <f t="shared" ca="1" si="16"/>
        <v>#DIV/0!</v>
      </c>
      <c r="T33" s="47">
        <f t="shared" ca="1" si="17"/>
        <v>0</v>
      </c>
      <c r="U33" s="48">
        <f t="shared" ca="1" si="18"/>
        <v>0</v>
      </c>
    </row>
    <row r="34" spans="1:21" ht="38.450000000000003" customHeight="1" thickBot="1">
      <c r="A34" s="49">
        <v>26</v>
      </c>
      <c r="B34" s="45">
        <f t="shared" ca="1" si="0"/>
        <v>0</v>
      </c>
      <c r="C34" s="45" cm="1">
        <f t="array" aca="1" ref="C34" ca="1">INDIRECT("'P"&amp;A34&amp;"'!$D$7")</f>
        <v>0</v>
      </c>
      <c r="D34" s="176">
        <f t="shared" ca="1" si="1"/>
        <v>0</v>
      </c>
      <c r="E34" s="45">
        <f t="shared" ca="1" si="2"/>
        <v>0</v>
      </c>
      <c r="F34" s="45">
        <f t="shared" ca="1" si="3"/>
        <v>0</v>
      </c>
      <c r="G34" s="46">
        <f t="shared" ca="1" si="4"/>
        <v>0</v>
      </c>
      <c r="H34" s="46" t="e">
        <f t="shared" ca="1" si="5"/>
        <v>#DIV/0!</v>
      </c>
      <c r="I34" s="46">
        <f t="shared" ca="1" si="6"/>
        <v>0</v>
      </c>
      <c r="J34" s="46">
        <f t="shared" ca="1" si="7"/>
        <v>0</v>
      </c>
      <c r="K34" s="46" t="e">
        <f t="shared" ca="1" si="8"/>
        <v>#DIV/0!</v>
      </c>
      <c r="L34" s="46">
        <f t="shared" ca="1" si="9"/>
        <v>0</v>
      </c>
      <c r="M34" s="46" t="e">
        <f t="shared" ca="1" si="10"/>
        <v>#DIV/0!</v>
      </c>
      <c r="N34" s="46">
        <f t="shared" ca="1" si="11"/>
        <v>0</v>
      </c>
      <c r="O34" s="46" t="e">
        <f t="shared" ca="1" si="12"/>
        <v>#DIV/0!</v>
      </c>
      <c r="P34" s="46">
        <f t="shared" ca="1" si="13"/>
        <v>0</v>
      </c>
      <c r="Q34" s="46" t="e">
        <f t="shared" ca="1" si="14"/>
        <v>#DIV/0!</v>
      </c>
      <c r="R34" s="47">
        <f t="shared" ca="1" si="15"/>
        <v>0</v>
      </c>
      <c r="S34" s="46" t="e">
        <f t="shared" ca="1" si="16"/>
        <v>#DIV/0!</v>
      </c>
      <c r="T34" s="47">
        <f t="shared" ca="1" si="17"/>
        <v>0</v>
      </c>
      <c r="U34" s="48">
        <f t="shared" ca="1" si="18"/>
        <v>0</v>
      </c>
    </row>
    <row r="35" spans="1:21" ht="38.450000000000003" customHeight="1" thickBot="1">
      <c r="A35" s="49">
        <v>27</v>
      </c>
      <c r="B35" s="45">
        <f t="shared" ca="1" si="0"/>
        <v>0</v>
      </c>
      <c r="C35" s="45" cm="1">
        <f t="array" aca="1" ref="C35" ca="1">INDIRECT("'P"&amp;A35&amp;"'!$D$7")</f>
        <v>0</v>
      </c>
      <c r="D35" s="176">
        <f t="shared" ca="1" si="1"/>
        <v>0</v>
      </c>
      <c r="E35" s="45">
        <f t="shared" ca="1" si="2"/>
        <v>0</v>
      </c>
      <c r="F35" s="45">
        <f t="shared" ca="1" si="3"/>
        <v>0</v>
      </c>
      <c r="G35" s="46">
        <f t="shared" ca="1" si="4"/>
        <v>0</v>
      </c>
      <c r="H35" s="46" t="e">
        <f t="shared" ca="1" si="5"/>
        <v>#DIV/0!</v>
      </c>
      <c r="I35" s="46">
        <f t="shared" ca="1" si="6"/>
        <v>0</v>
      </c>
      <c r="J35" s="46">
        <f t="shared" ca="1" si="7"/>
        <v>0</v>
      </c>
      <c r="K35" s="46" t="e">
        <f t="shared" ca="1" si="8"/>
        <v>#DIV/0!</v>
      </c>
      <c r="L35" s="46">
        <f t="shared" ca="1" si="9"/>
        <v>0</v>
      </c>
      <c r="M35" s="46" t="e">
        <f t="shared" ca="1" si="10"/>
        <v>#DIV/0!</v>
      </c>
      <c r="N35" s="46">
        <f t="shared" ca="1" si="11"/>
        <v>0</v>
      </c>
      <c r="O35" s="46" t="e">
        <f t="shared" ca="1" si="12"/>
        <v>#DIV/0!</v>
      </c>
      <c r="P35" s="46">
        <f t="shared" ca="1" si="13"/>
        <v>0</v>
      </c>
      <c r="Q35" s="46" t="e">
        <f t="shared" ca="1" si="14"/>
        <v>#DIV/0!</v>
      </c>
      <c r="R35" s="47">
        <f t="shared" ca="1" si="15"/>
        <v>0</v>
      </c>
      <c r="S35" s="46" t="e">
        <f t="shared" ca="1" si="16"/>
        <v>#DIV/0!</v>
      </c>
      <c r="T35" s="47">
        <f t="shared" ca="1" si="17"/>
        <v>0</v>
      </c>
      <c r="U35" s="48">
        <f t="shared" ca="1" si="18"/>
        <v>0</v>
      </c>
    </row>
    <row r="36" spans="1:21" ht="38.450000000000003" customHeight="1" thickBot="1">
      <c r="A36" s="49">
        <v>28</v>
      </c>
      <c r="B36" s="45">
        <f t="shared" ca="1" si="0"/>
        <v>0</v>
      </c>
      <c r="C36" s="45" cm="1">
        <f t="array" aca="1" ref="C36" ca="1">INDIRECT("'P"&amp;A36&amp;"'!$D$7")</f>
        <v>0</v>
      </c>
      <c r="D36" s="176">
        <f t="shared" ca="1" si="1"/>
        <v>0</v>
      </c>
      <c r="E36" s="45">
        <f t="shared" ca="1" si="2"/>
        <v>0</v>
      </c>
      <c r="F36" s="45">
        <f t="shared" ca="1" si="3"/>
        <v>0</v>
      </c>
      <c r="G36" s="46">
        <f t="shared" ca="1" si="4"/>
        <v>0</v>
      </c>
      <c r="H36" s="46" t="e">
        <f t="shared" ca="1" si="5"/>
        <v>#DIV/0!</v>
      </c>
      <c r="I36" s="46">
        <f t="shared" ca="1" si="6"/>
        <v>0</v>
      </c>
      <c r="J36" s="46">
        <f t="shared" ca="1" si="7"/>
        <v>0</v>
      </c>
      <c r="K36" s="46" t="e">
        <f t="shared" ca="1" si="8"/>
        <v>#DIV/0!</v>
      </c>
      <c r="L36" s="46">
        <f t="shared" ca="1" si="9"/>
        <v>0</v>
      </c>
      <c r="M36" s="46" t="e">
        <f t="shared" ca="1" si="10"/>
        <v>#DIV/0!</v>
      </c>
      <c r="N36" s="46">
        <f t="shared" ca="1" si="11"/>
        <v>0</v>
      </c>
      <c r="O36" s="46" t="e">
        <f t="shared" ca="1" si="12"/>
        <v>#DIV/0!</v>
      </c>
      <c r="P36" s="46">
        <f t="shared" ca="1" si="13"/>
        <v>0</v>
      </c>
      <c r="Q36" s="46" t="e">
        <f t="shared" ca="1" si="14"/>
        <v>#DIV/0!</v>
      </c>
      <c r="R36" s="47">
        <f t="shared" ca="1" si="15"/>
        <v>0</v>
      </c>
      <c r="S36" s="46" t="e">
        <f t="shared" ca="1" si="16"/>
        <v>#DIV/0!</v>
      </c>
      <c r="T36" s="47">
        <f t="shared" ca="1" si="17"/>
        <v>0</v>
      </c>
      <c r="U36" s="48">
        <f t="shared" ca="1" si="18"/>
        <v>0</v>
      </c>
    </row>
    <row r="37" spans="1:21" ht="38.450000000000003" customHeight="1" thickBot="1">
      <c r="A37" s="49">
        <v>29</v>
      </c>
      <c r="B37" s="45">
        <f t="shared" ca="1" si="0"/>
        <v>0</v>
      </c>
      <c r="C37" s="45" cm="1">
        <f t="array" aca="1" ref="C37" ca="1">INDIRECT("'P"&amp;A37&amp;"'!$D$7")</f>
        <v>0</v>
      </c>
      <c r="D37" s="176">
        <f t="shared" ca="1" si="1"/>
        <v>0</v>
      </c>
      <c r="E37" s="45">
        <f t="shared" ca="1" si="2"/>
        <v>0</v>
      </c>
      <c r="F37" s="45">
        <f t="shared" ca="1" si="3"/>
        <v>0</v>
      </c>
      <c r="G37" s="46">
        <f t="shared" ca="1" si="4"/>
        <v>0</v>
      </c>
      <c r="H37" s="46" t="e">
        <f t="shared" ca="1" si="5"/>
        <v>#DIV/0!</v>
      </c>
      <c r="I37" s="46">
        <f t="shared" ca="1" si="6"/>
        <v>0</v>
      </c>
      <c r="J37" s="46">
        <f t="shared" ca="1" si="7"/>
        <v>0</v>
      </c>
      <c r="K37" s="46" t="e">
        <f t="shared" ca="1" si="8"/>
        <v>#DIV/0!</v>
      </c>
      <c r="L37" s="46">
        <f t="shared" ca="1" si="9"/>
        <v>0</v>
      </c>
      <c r="M37" s="46" t="e">
        <f t="shared" ca="1" si="10"/>
        <v>#DIV/0!</v>
      </c>
      <c r="N37" s="46">
        <f t="shared" ca="1" si="11"/>
        <v>0</v>
      </c>
      <c r="O37" s="46" t="e">
        <f t="shared" ca="1" si="12"/>
        <v>#DIV/0!</v>
      </c>
      <c r="P37" s="46">
        <f t="shared" ca="1" si="13"/>
        <v>0</v>
      </c>
      <c r="Q37" s="46" t="e">
        <f t="shared" ca="1" si="14"/>
        <v>#DIV/0!</v>
      </c>
      <c r="R37" s="47">
        <f t="shared" ca="1" si="15"/>
        <v>0</v>
      </c>
      <c r="S37" s="46" t="e">
        <f t="shared" ca="1" si="16"/>
        <v>#DIV/0!</v>
      </c>
      <c r="T37" s="47">
        <f t="shared" ca="1" si="17"/>
        <v>0</v>
      </c>
      <c r="U37" s="48">
        <f t="shared" ca="1" si="18"/>
        <v>0</v>
      </c>
    </row>
    <row r="38" spans="1:21" ht="38.450000000000003" customHeight="1" thickBot="1">
      <c r="A38" s="49">
        <v>30</v>
      </c>
      <c r="B38" s="45">
        <f t="shared" ca="1" si="0"/>
        <v>0</v>
      </c>
      <c r="C38" s="45" cm="1">
        <f t="array" aca="1" ref="C38" ca="1">INDIRECT("'P"&amp;A38&amp;"'!$D$7")</f>
        <v>0</v>
      </c>
      <c r="D38" s="176">
        <f t="shared" ca="1" si="1"/>
        <v>0</v>
      </c>
      <c r="E38" s="45">
        <f t="shared" ca="1" si="2"/>
        <v>0</v>
      </c>
      <c r="F38" s="45">
        <f t="shared" ca="1" si="3"/>
        <v>0</v>
      </c>
      <c r="G38" s="46">
        <f t="shared" ca="1" si="4"/>
        <v>0</v>
      </c>
      <c r="H38" s="46" t="e">
        <f t="shared" ca="1" si="5"/>
        <v>#DIV/0!</v>
      </c>
      <c r="I38" s="46">
        <f t="shared" ca="1" si="6"/>
        <v>0</v>
      </c>
      <c r="J38" s="46">
        <f t="shared" ca="1" si="7"/>
        <v>0</v>
      </c>
      <c r="K38" s="46" t="e">
        <f t="shared" ca="1" si="8"/>
        <v>#DIV/0!</v>
      </c>
      <c r="L38" s="46">
        <f t="shared" ca="1" si="9"/>
        <v>0</v>
      </c>
      <c r="M38" s="46" t="e">
        <f t="shared" ca="1" si="10"/>
        <v>#DIV/0!</v>
      </c>
      <c r="N38" s="46">
        <f t="shared" ca="1" si="11"/>
        <v>0</v>
      </c>
      <c r="O38" s="46" t="e">
        <f t="shared" ca="1" si="12"/>
        <v>#DIV/0!</v>
      </c>
      <c r="P38" s="46">
        <f t="shared" ca="1" si="13"/>
        <v>0</v>
      </c>
      <c r="Q38" s="46" t="e">
        <f t="shared" ca="1" si="14"/>
        <v>#DIV/0!</v>
      </c>
      <c r="R38" s="47">
        <f t="shared" ca="1" si="15"/>
        <v>0</v>
      </c>
      <c r="S38" s="46" t="e">
        <f t="shared" ca="1" si="16"/>
        <v>#DIV/0!</v>
      </c>
      <c r="T38" s="47">
        <f t="shared" ca="1" si="17"/>
        <v>0</v>
      </c>
      <c r="U38" s="48">
        <f t="shared" ca="1" si="18"/>
        <v>0</v>
      </c>
    </row>
    <row r="39" spans="1:21" ht="38.450000000000003" customHeight="1" thickBot="1">
      <c r="A39" s="49">
        <v>31</v>
      </c>
      <c r="B39" s="45">
        <f t="shared" ca="1" si="0"/>
        <v>0</v>
      </c>
      <c r="C39" s="45" cm="1">
        <f t="array" aca="1" ref="C39" ca="1">INDIRECT("'P"&amp;A39&amp;"'!$D$7")</f>
        <v>0</v>
      </c>
      <c r="D39" s="176">
        <f t="shared" ca="1" si="1"/>
        <v>0</v>
      </c>
      <c r="E39" s="45">
        <f t="shared" ca="1" si="2"/>
        <v>0</v>
      </c>
      <c r="F39" s="45">
        <f t="shared" ca="1" si="3"/>
        <v>0</v>
      </c>
      <c r="G39" s="46">
        <f t="shared" ca="1" si="4"/>
        <v>0</v>
      </c>
      <c r="H39" s="46" t="e">
        <f t="shared" ca="1" si="5"/>
        <v>#DIV/0!</v>
      </c>
      <c r="I39" s="46">
        <f t="shared" ca="1" si="6"/>
        <v>0</v>
      </c>
      <c r="J39" s="46">
        <f t="shared" ca="1" si="7"/>
        <v>0</v>
      </c>
      <c r="K39" s="46" t="e">
        <f t="shared" ca="1" si="8"/>
        <v>#DIV/0!</v>
      </c>
      <c r="L39" s="46">
        <f t="shared" ca="1" si="9"/>
        <v>0</v>
      </c>
      <c r="M39" s="46" t="e">
        <f t="shared" ca="1" si="10"/>
        <v>#DIV/0!</v>
      </c>
      <c r="N39" s="46">
        <f t="shared" ca="1" si="11"/>
        <v>0</v>
      </c>
      <c r="O39" s="46" t="e">
        <f t="shared" ca="1" si="12"/>
        <v>#DIV/0!</v>
      </c>
      <c r="P39" s="46">
        <f t="shared" ca="1" si="13"/>
        <v>0</v>
      </c>
      <c r="Q39" s="46" t="e">
        <f t="shared" ca="1" si="14"/>
        <v>#DIV/0!</v>
      </c>
      <c r="R39" s="47">
        <f t="shared" ca="1" si="15"/>
        <v>0</v>
      </c>
      <c r="S39" s="46" t="e">
        <f t="shared" ca="1" si="16"/>
        <v>#DIV/0!</v>
      </c>
      <c r="T39" s="47">
        <f t="shared" ca="1" si="17"/>
        <v>0</v>
      </c>
      <c r="U39" s="48">
        <f t="shared" ca="1" si="18"/>
        <v>0</v>
      </c>
    </row>
    <row r="40" spans="1:21" ht="38.450000000000003" customHeight="1" thickBot="1">
      <c r="A40" s="49">
        <v>32</v>
      </c>
      <c r="B40" s="45">
        <f t="shared" ca="1" si="0"/>
        <v>0</v>
      </c>
      <c r="C40" s="45" cm="1">
        <f t="array" aca="1" ref="C40" ca="1">INDIRECT("'P"&amp;A40&amp;"'!$D$7")</f>
        <v>0</v>
      </c>
      <c r="D40" s="176">
        <f t="shared" ca="1" si="1"/>
        <v>0</v>
      </c>
      <c r="E40" s="45">
        <f t="shared" ca="1" si="2"/>
        <v>0</v>
      </c>
      <c r="F40" s="45">
        <f t="shared" ca="1" si="3"/>
        <v>0</v>
      </c>
      <c r="G40" s="46">
        <f t="shared" ca="1" si="4"/>
        <v>0</v>
      </c>
      <c r="H40" s="46" t="e">
        <f t="shared" ca="1" si="5"/>
        <v>#DIV/0!</v>
      </c>
      <c r="I40" s="46">
        <f t="shared" ca="1" si="6"/>
        <v>0</v>
      </c>
      <c r="J40" s="46">
        <f t="shared" ca="1" si="7"/>
        <v>0</v>
      </c>
      <c r="K40" s="46" t="e">
        <f t="shared" ca="1" si="8"/>
        <v>#DIV/0!</v>
      </c>
      <c r="L40" s="46">
        <f t="shared" ca="1" si="9"/>
        <v>0</v>
      </c>
      <c r="M40" s="46" t="e">
        <f t="shared" ca="1" si="10"/>
        <v>#DIV/0!</v>
      </c>
      <c r="N40" s="46">
        <f t="shared" ca="1" si="11"/>
        <v>0</v>
      </c>
      <c r="O40" s="46" t="e">
        <f t="shared" ca="1" si="12"/>
        <v>#DIV/0!</v>
      </c>
      <c r="P40" s="46">
        <f t="shared" ca="1" si="13"/>
        <v>0</v>
      </c>
      <c r="Q40" s="46" t="e">
        <f t="shared" ca="1" si="14"/>
        <v>#DIV/0!</v>
      </c>
      <c r="R40" s="47">
        <f t="shared" ca="1" si="15"/>
        <v>0</v>
      </c>
      <c r="S40" s="46" t="e">
        <f t="shared" ca="1" si="16"/>
        <v>#DIV/0!</v>
      </c>
      <c r="T40" s="47">
        <f t="shared" ca="1" si="17"/>
        <v>0</v>
      </c>
      <c r="U40" s="48">
        <f t="shared" ca="1" si="18"/>
        <v>0</v>
      </c>
    </row>
    <row r="41" spans="1:21" ht="38.450000000000003" customHeight="1" thickBot="1">
      <c r="A41" s="49">
        <v>33</v>
      </c>
      <c r="B41" s="45">
        <f t="shared" ca="1" si="0"/>
        <v>0</v>
      </c>
      <c r="C41" s="45" cm="1">
        <f t="array" aca="1" ref="C41" ca="1">INDIRECT("'P"&amp;A41&amp;"'!$D$7")</f>
        <v>0</v>
      </c>
      <c r="D41" s="176">
        <f t="shared" ca="1" si="1"/>
        <v>0</v>
      </c>
      <c r="E41" s="45">
        <f t="shared" ca="1" si="2"/>
        <v>0</v>
      </c>
      <c r="F41" s="45">
        <f t="shared" ca="1" si="3"/>
        <v>0</v>
      </c>
      <c r="G41" s="46">
        <f t="shared" ca="1" si="4"/>
        <v>0</v>
      </c>
      <c r="H41" s="46" t="e">
        <f t="shared" ca="1" si="5"/>
        <v>#DIV/0!</v>
      </c>
      <c r="I41" s="46">
        <f t="shared" ca="1" si="6"/>
        <v>0</v>
      </c>
      <c r="J41" s="46">
        <f t="shared" ca="1" si="7"/>
        <v>0</v>
      </c>
      <c r="K41" s="46" t="e">
        <f t="shared" ca="1" si="8"/>
        <v>#DIV/0!</v>
      </c>
      <c r="L41" s="46">
        <f t="shared" ca="1" si="9"/>
        <v>0</v>
      </c>
      <c r="M41" s="46" t="e">
        <f t="shared" ca="1" si="10"/>
        <v>#DIV/0!</v>
      </c>
      <c r="N41" s="46">
        <f t="shared" ca="1" si="11"/>
        <v>0</v>
      </c>
      <c r="O41" s="46" t="e">
        <f t="shared" ca="1" si="12"/>
        <v>#DIV/0!</v>
      </c>
      <c r="P41" s="46">
        <f t="shared" ca="1" si="13"/>
        <v>0</v>
      </c>
      <c r="Q41" s="46" t="e">
        <f t="shared" ca="1" si="14"/>
        <v>#DIV/0!</v>
      </c>
      <c r="R41" s="47">
        <f t="shared" ca="1" si="15"/>
        <v>0</v>
      </c>
      <c r="S41" s="46" t="e">
        <f t="shared" ca="1" si="16"/>
        <v>#DIV/0!</v>
      </c>
      <c r="T41" s="47">
        <f t="shared" ca="1" si="17"/>
        <v>0</v>
      </c>
      <c r="U41" s="48">
        <f t="shared" ca="1" si="18"/>
        <v>0</v>
      </c>
    </row>
    <row r="42" spans="1:21" ht="38.450000000000003" customHeight="1" thickBot="1">
      <c r="A42" s="49">
        <v>34</v>
      </c>
      <c r="B42" s="45">
        <f t="shared" ca="1" si="0"/>
        <v>0</v>
      </c>
      <c r="C42" s="45" cm="1">
        <f t="array" aca="1" ref="C42" ca="1">INDIRECT("'P"&amp;A42&amp;"'!$D$7")</f>
        <v>0</v>
      </c>
      <c r="D42" s="176">
        <f t="shared" ca="1" si="1"/>
        <v>0</v>
      </c>
      <c r="E42" s="45">
        <f t="shared" ca="1" si="2"/>
        <v>0</v>
      </c>
      <c r="F42" s="45">
        <f t="shared" ca="1" si="3"/>
        <v>0</v>
      </c>
      <c r="G42" s="46">
        <f t="shared" ca="1" si="4"/>
        <v>0</v>
      </c>
      <c r="H42" s="46" t="e">
        <f t="shared" ca="1" si="5"/>
        <v>#DIV/0!</v>
      </c>
      <c r="I42" s="46">
        <f t="shared" ca="1" si="6"/>
        <v>0</v>
      </c>
      <c r="J42" s="46">
        <f t="shared" ca="1" si="7"/>
        <v>0</v>
      </c>
      <c r="K42" s="46" t="e">
        <f t="shared" ca="1" si="8"/>
        <v>#DIV/0!</v>
      </c>
      <c r="L42" s="46">
        <f t="shared" ca="1" si="9"/>
        <v>0</v>
      </c>
      <c r="M42" s="46" t="e">
        <f t="shared" ca="1" si="10"/>
        <v>#DIV/0!</v>
      </c>
      <c r="N42" s="46">
        <f t="shared" ca="1" si="11"/>
        <v>0</v>
      </c>
      <c r="O42" s="46" t="e">
        <f t="shared" ca="1" si="12"/>
        <v>#DIV/0!</v>
      </c>
      <c r="P42" s="46">
        <f t="shared" ca="1" si="13"/>
        <v>0</v>
      </c>
      <c r="Q42" s="46" t="e">
        <f t="shared" ca="1" si="14"/>
        <v>#DIV/0!</v>
      </c>
      <c r="R42" s="47">
        <f t="shared" ca="1" si="15"/>
        <v>0</v>
      </c>
      <c r="S42" s="46" t="e">
        <f t="shared" ca="1" si="16"/>
        <v>#DIV/0!</v>
      </c>
      <c r="T42" s="47">
        <f t="shared" ca="1" si="17"/>
        <v>0</v>
      </c>
      <c r="U42" s="48">
        <f t="shared" ca="1" si="18"/>
        <v>0</v>
      </c>
    </row>
    <row r="43" spans="1:21" ht="38.450000000000003" customHeight="1" thickBot="1">
      <c r="A43" s="49">
        <v>35</v>
      </c>
      <c r="B43" s="45">
        <f t="shared" ca="1" si="0"/>
        <v>0</v>
      </c>
      <c r="C43" s="45" cm="1">
        <f t="array" aca="1" ref="C43" ca="1">INDIRECT("'P"&amp;A43&amp;"'!$D$7")</f>
        <v>0</v>
      </c>
      <c r="D43" s="176">
        <f t="shared" ca="1" si="1"/>
        <v>0</v>
      </c>
      <c r="E43" s="45">
        <f t="shared" ca="1" si="2"/>
        <v>0</v>
      </c>
      <c r="F43" s="45">
        <f t="shared" ca="1" si="3"/>
        <v>0</v>
      </c>
      <c r="G43" s="46">
        <f t="shared" ca="1" si="4"/>
        <v>0</v>
      </c>
      <c r="H43" s="46" t="e">
        <f t="shared" ca="1" si="5"/>
        <v>#DIV/0!</v>
      </c>
      <c r="I43" s="46">
        <f t="shared" ca="1" si="6"/>
        <v>0</v>
      </c>
      <c r="J43" s="46">
        <f t="shared" ca="1" si="7"/>
        <v>0</v>
      </c>
      <c r="K43" s="46" t="e">
        <f t="shared" ca="1" si="8"/>
        <v>#DIV/0!</v>
      </c>
      <c r="L43" s="46">
        <f t="shared" ca="1" si="9"/>
        <v>0</v>
      </c>
      <c r="M43" s="46" t="e">
        <f t="shared" ca="1" si="10"/>
        <v>#DIV/0!</v>
      </c>
      <c r="N43" s="46">
        <f t="shared" ca="1" si="11"/>
        <v>0</v>
      </c>
      <c r="O43" s="46" t="e">
        <f t="shared" ca="1" si="12"/>
        <v>#DIV/0!</v>
      </c>
      <c r="P43" s="46">
        <f t="shared" ca="1" si="13"/>
        <v>0</v>
      </c>
      <c r="Q43" s="46" t="e">
        <f t="shared" ca="1" si="14"/>
        <v>#DIV/0!</v>
      </c>
      <c r="R43" s="47">
        <f t="shared" ca="1" si="15"/>
        <v>0</v>
      </c>
      <c r="S43" s="46" t="e">
        <f t="shared" ca="1" si="16"/>
        <v>#DIV/0!</v>
      </c>
      <c r="T43" s="47">
        <f t="shared" ca="1" si="17"/>
        <v>0</v>
      </c>
      <c r="U43" s="48">
        <f t="shared" ca="1" si="18"/>
        <v>0</v>
      </c>
    </row>
    <row r="44" spans="1:21" ht="38.450000000000003" customHeight="1" thickBot="1">
      <c r="A44" s="49">
        <v>36</v>
      </c>
      <c r="B44" s="45">
        <f t="shared" ca="1" si="0"/>
        <v>0</v>
      </c>
      <c r="C44" s="45" cm="1">
        <f t="array" aca="1" ref="C44" ca="1">INDIRECT("'P"&amp;A44&amp;"'!$D$7")</f>
        <v>0</v>
      </c>
      <c r="D44" s="176">
        <f t="shared" ca="1" si="1"/>
        <v>0</v>
      </c>
      <c r="E44" s="45">
        <f t="shared" ca="1" si="2"/>
        <v>0</v>
      </c>
      <c r="F44" s="45">
        <f t="shared" ca="1" si="3"/>
        <v>0</v>
      </c>
      <c r="G44" s="46">
        <f t="shared" ca="1" si="4"/>
        <v>0</v>
      </c>
      <c r="H44" s="46" t="e">
        <f t="shared" ca="1" si="5"/>
        <v>#DIV/0!</v>
      </c>
      <c r="I44" s="46">
        <f t="shared" ca="1" si="6"/>
        <v>0</v>
      </c>
      <c r="J44" s="46">
        <f t="shared" ca="1" si="7"/>
        <v>0</v>
      </c>
      <c r="K44" s="46" t="e">
        <f t="shared" ca="1" si="8"/>
        <v>#DIV/0!</v>
      </c>
      <c r="L44" s="46">
        <f t="shared" ca="1" si="9"/>
        <v>0</v>
      </c>
      <c r="M44" s="46" t="e">
        <f t="shared" ca="1" si="10"/>
        <v>#DIV/0!</v>
      </c>
      <c r="N44" s="46">
        <f t="shared" ca="1" si="11"/>
        <v>0</v>
      </c>
      <c r="O44" s="46" t="e">
        <f t="shared" ca="1" si="12"/>
        <v>#DIV/0!</v>
      </c>
      <c r="P44" s="46">
        <f t="shared" ca="1" si="13"/>
        <v>0</v>
      </c>
      <c r="Q44" s="46" t="e">
        <f t="shared" ca="1" si="14"/>
        <v>#DIV/0!</v>
      </c>
      <c r="R44" s="47">
        <f t="shared" ca="1" si="15"/>
        <v>0</v>
      </c>
      <c r="S44" s="46" t="e">
        <f t="shared" ca="1" si="16"/>
        <v>#DIV/0!</v>
      </c>
      <c r="T44" s="47">
        <f t="shared" ca="1" si="17"/>
        <v>0</v>
      </c>
      <c r="U44" s="48">
        <f t="shared" ca="1" si="18"/>
        <v>0</v>
      </c>
    </row>
    <row r="45" spans="1:21" ht="38.450000000000003" customHeight="1" thickBot="1">
      <c r="A45" s="49">
        <v>37</v>
      </c>
      <c r="B45" s="45">
        <f t="shared" ca="1" si="0"/>
        <v>0</v>
      </c>
      <c r="C45" s="45" cm="1">
        <f t="array" aca="1" ref="C45" ca="1">INDIRECT("'P"&amp;A45&amp;"'!$D$7")</f>
        <v>0</v>
      </c>
      <c r="D45" s="176">
        <f t="shared" ca="1" si="1"/>
        <v>0</v>
      </c>
      <c r="E45" s="45">
        <f t="shared" ca="1" si="2"/>
        <v>0</v>
      </c>
      <c r="F45" s="45">
        <f t="shared" ca="1" si="3"/>
        <v>0</v>
      </c>
      <c r="G45" s="46">
        <f t="shared" ca="1" si="4"/>
        <v>0</v>
      </c>
      <c r="H45" s="46" t="e">
        <f t="shared" ca="1" si="5"/>
        <v>#DIV/0!</v>
      </c>
      <c r="I45" s="46">
        <f t="shared" ca="1" si="6"/>
        <v>0</v>
      </c>
      <c r="J45" s="46">
        <f t="shared" ca="1" si="7"/>
        <v>0</v>
      </c>
      <c r="K45" s="46" t="e">
        <f t="shared" ca="1" si="8"/>
        <v>#DIV/0!</v>
      </c>
      <c r="L45" s="46">
        <f t="shared" ca="1" si="9"/>
        <v>0</v>
      </c>
      <c r="M45" s="46" t="e">
        <f t="shared" ca="1" si="10"/>
        <v>#DIV/0!</v>
      </c>
      <c r="N45" s="46">
        <f t="shared" ca="1" si="11"/>
        <v>0</v>
      </c>
      <c r="O45" s="46" t="e">
        <f t="shared" ca="1" si="12"/>
        <v>#DIV/0!</v>
      </c>
      <c r="P45" s="46">
        <f t="shared" ca="1" si="13"/>
        <v>0</v>
      </c>
      <c r="Q45" s="46" t="e">
        <f t="shared" ca="1" si="14"/>
        <v>#DIV/0!</v>
      </c>
      <c r="R45" s="47">
        <f t="shared" ca="1" si="15"/>
        <v>0</v>
      </c>
      <c r="S45" s="46" t="e">
        <f t="shared" ca="1" si="16"/>
        <v>#DIV/0!</v>
      </c>
      <c r="T45" s="47">
        <f t="shared" ca="1" si="17"/>
        <v>0</v>
      </c>
      <c r="U45" s="48">
        <f t="shared" ca="1" si="18"/>
        <v>0</v>
      </c>
    </row>
    <row r="46" spans="1:21" ht="38.450000000000003" customHeight="1" thickBot="1">
      <c r="A46" s="49">
        <v>38</v>
      </c>
      <c r="B46" s="45">
        <f t="shared" ca="1" si="0"/>
        <v>0</v>
      </c>
      <c r="C46" s="45" cm="1">
        <f t="array" aca="1" ref="C46" ca="1">INDIRECT("'P"&amp;A46&amp;"'!$D$7")</f>
        <v>0</v>
      </c>
      <c r="D46" s="176">
        <f t="shared" ca="1" si="1"/>
        <v>0</v>
      </c>
      <c r="E46" s="45">
        <f t="shared" ca="1" si="2"/>
        <v>0</v>
      </c>
      <c r="F46" s="45">
        <f t="shared" ca="1" si="3"/>
        <v>0</v>
      </c>
      <c r="G46" s="46">
        <f t="shared" ca="1" si="4"/>
        <v>0</v>
      </c>
      <c r="H46" s="46" t="e">
        <f t="shared" ca="1" si="5"/>
        <v>#DIV/0!</v>
      </c>
      <c r="I46" s="46">
        <f t="shared" ca="1" si="6"/>
        <v>0</v>
      </c>
      <c r="J46" s="46">
        <f t="shared" ca="1" si="7"/>
        <v>0</v>
      </c>
      <c r="K46" s="46" t="e">
        <f t="shared" ca="1" si="8"/>
        <v>#DIV/0!</v>
      </c>
      <c r="L46" s="46">
        <f t="shared" ca="1" si="9"/>
        <v>0</v>
      </c>
      <c r="M46" s="46" t="e">
        <f t="shared" ca="1" si="10"/>
        <v>#DIV/0!</v>
      </c>
      <c r="N46" s="46">
        <f t="shared" ca="1" si="11"/>
        <v>0</v>
      </c>
      <c r="O46" s="46" t="e">
        <f t="shared" ca="1" si="12"/>
        <v>#DIV/0!</v>
      </c>
      <c r="P46" s="46">
        <f t="shared" ca="1" si="13"/>
        <v>0</v>
      </c>
      <c r="Q46" s="46" t="e">
        <f t="shared" ca="1" si="14"/>
        <v>#DIV/0!</v>
      </c>
      <c r="R46" s="47">
        <f t="shared" ca="1" si="15"/>
        <v>0</v>
      </c>
      <c r="S46" s="46" t="e">
        <f t="shared" ca="1" si="16"/>
        <v>#DIV/0!</v>
      </c>
      <c r="T46" s="47">
        <f t="shared" ca="1" si="17"/>
        <v>0</v>
      </c>
      <c r="U46" s="48">
        <f t="shared" ca="1" si="18"/>
        <v>0</v>
      </c>
    </row>
    <row r="47" spans="1:21" ht="38.450000000000003" customHeight="1" thickBot="1">
      <c r="A47" s="49">
        <v>39</v>
      </c>
      <c r="B47" s="45">
        <f t="shared" ca="1" si="0"/>
        <v>0</v>
      </c>
      <c r="C47" s="45" cm="1">
        <f t="array" aca="1" ref="C47" ca="1">INDIRECT("'P"&amp;A47&amp;"'!$D$7")</f>
        <v>0</v>
      </c>
      <c r="D47" s="176">
        <f t="shared" ca="1" si="1"/>
        <v>0</v>
      </c>
      <c r="E47" s="45">
        <f t="shared" ca="1" si="2"/>
        <v>0</v>
      </c>
      <c r="F47" s="45">
        <f t="shared" ca="1" si="3"/>
        <v>0</v>
      </c>
      <c r="G47" s="46">
        <f t="shared" ca="1" si="4"/>
        <v>0</v>
      </c>
      <c r="H47" s="46" t="e">
        <f t="shared" ca="1" si="5"/>
        <v>#DIV/0!</v>
      </c>
      <c r="I47" s="46">
        <f t="shared" ca="1" si="6"/>
        <v>0</v>
      </c>
      <c r="J47" s="46">
        <f t="shared" ca="1" si="7"/>
        <v>0</v>
      </c>
      <c r="K47" s="46" t="e">
        <f t="shared" ca="1" si="8"/>
        <v>#DIV/0!</v>
      </c>
      <c r="L47" s="46">
        <f t="shared" ca="1" si="9"/>
        <v>0</v>
      </c>
      <c r="M47" s="46" t="e">
        <f t="shared" ca="1" si="10"/>
        <v>#DIV/0!</v>
      </c>
      <c r="N47" s="46">
        <f t="shared" ca="1" si="11"/>
        <v>0</v>
      </c>
      <c r="O47" s="46" t="e">
        <f t="shared" ca="1" si="12"/>
        <v>#DIV/0!</v>
      </c>
      <c r="P47" s="46">
        <f t="shared" ca="1" si="13"/>
        <v>0</v>
      </c>
      <c r="Q47" s="46" t="e">
        <f t="shared" ca="1" si="14"/>
        <v>#DIV/0!</v>
      </c>
      <c r="R47" s="47">
        <f t="shared" ca="1" si="15"/>
        <v>0</v>
      </c>
      <c r="S47" s="46" t="e">
        <f t="shared" ca="1" si="16"/>
        <v>#DIV/0!</v>
      </c>
      <c r="T47" s="47">
        <f t="shared" ca="1" si="17"/>
        <v>0</v>
      </c>
      <c r="U47" s="48">
        <f t="shared" ca="1" si="18"/>
        <v>0</v>
      </c>
    </row>
    <row r="48" spans="1:21" ht="38.450000000000003" customHeight="1" thickBot="1">
      <c r="A48" s="49">
        <v>40</v>
      </c>
      <c r="B48" s="45">
        <f t="shared" ca="1" si="0"/>
        <v>0</v>
      </c>
      <c r="C48" s="45" cm="1">
        <f t="array" aca="1" ref="C48" ca="1">INDIRECT("'P"&amp;A48&amp;"'!$D$7")</f>
        <v>0</v>
      </c>
      <c r="D48" s="176">
        <f t="shared" ca="1" si="1"/>
        <v>0</v>
      </c>
      <c r="E48" s="45">
        <f t="shared" ca="1" si="2"/>
        <v>0</v>
      </c>
      <c r="F48" s="45">
        <f t="shared" ca="1" si="3"/>
        <v>0</v>
      </c>
      <c r="G48" s="46">
        <f t="shared" ca="1" si="4"/>
        <v>0</v>
      </c>
      <c r="H48" s="46" t="e">
        <f t="shared" ca="1" si="5"/>
        <v>#DIV/0!</v>
      </c>
      <c r="I48" s="46">
        <f t="shared" ca="1" si="6"/>
        <v>0</v>
      </c>
      <c r="J48" s="46">
        <f t="shared" ca="1" si="7"/>
        <v>0</v>
      </c>
      <c r="K48" s="46" t="e">
        <f t="shared" ca="1" si="8"/>
        <v>#DIV/0!</v>
      </c>
      <c r="L48" s="46">
        <f t="shared" ca="1" si="9"/>
        <v>0</v>
      </c>
      <c r="M48" s="46" t="e">
        <f t="shared" ca="1" si="10"/>
        <v>#DIV/0!</v>
      </c>
      <c r="N48" s="46">
        <f t="shared" ca="1" si="11"/>
        <v>0</v>
      </c>
      <c r="O48" s="46" t="e">
        <f t="shared" ca="1" si="12"/>
        <v>#DIV/0!</v>
      </c>
      <c r="P48" s="46">
        <f t="shared" ca="1" si="13"/>
        <v>0</v>
      </c>
      <c r="Q48" s="46" t="e">
        <f t="shared" ca="1" si="14"/>
        <v>#DIV/0!</v>
      </c>
      <c r="R48" s="47">
        <f t="shared" ca="1" si="15"/>
        <v>0</v>
      </c>
      <c r="S48" s="46" t="e">
        <f t="shared" ca="1" si="16"/>
        <v>#DIV/0!</v>
      </c>
      <c r="T48" s="47">
        <f t="shared" ca="1" si="17"/>
        <v>0</v>
      </c>
      <c r="U48" s="48">
        <f t="shared" ca="1" si="18"/>
        <v>0</v>
      </c>
    </row>
    <row r="49" spans="1:21" ht="38.450000000000003" customHeight="1" thickBot="1">
      <c r="A49" s="49">
        <v>41</v>
      </c>
      <c r="B49" s="45">
        <f t="shared" ca="1" si="0"/>
        <v>0</v>
      </c>
      <c r="C49" s="45" cm="1">
        <f t="array" aca="1" ref="C49" ca="1">INDIRECT("'P"&amp;A49&amp;"'!$D$7")</f>
        <v>0</v>
      </c>
      <c r="D49" s="176">
        <f t="shared" ca="1" si="1"/>
        <v>0</v>
      </c>
      <c r="E49" s="45">
        <f t="shared" ca="1" si="2"/>
        <v>0</v>
      </c>
      <c r="F49" s="45">
        <f t="shared" ca="1" si="3"/>
        <v>0</v>
      </c>
      <c r="G49" s="46">
        <f t="shared" ca="1" si="4"/>
        <v>0</v>
      </c>
      <c r="H49" s="46" t="e">
        <f t="shared" ca="1" si="5"/>
        <v>#DIV/0!</v>
      </c>
      <c r="I49" s="46">
        <f t="shared" ca="1" si="6"/>
        <v>0</v>
      </c>
      <c r="J49" s="46">
        <f t="shared" ca="1" si="7"/>
        <v>0</v>
      </c>
      <c r="K49" s="46" t="e">
        <f t="shared" ca="1" si="8"/>
        <v>#DIV/0!</v>
      </c>
      <c r="L49" s="46">
        <f t="shared" ca="1" si="9"/>
        <v>0</v>
      </c>
      <c r="M49" s="46" t="e">
        <f t="shared" ca="1" si="10"/>
        <v>#DIV/0!</v>
      </c>
      <c r="N49" s="46">
        <f t="shared" ca="1" si="11"/>
        <v>0</v>
      </c>
      <c r="O49" s="46" t="e">
        <f t="shared" ca="1" si="12"/>
        <v>#DIV/0!</v>
      </c>
      <c r="P49" s="46">
        <f t="shared" ca="1" si="13"/>
        <v>0</v>
      </c>
      <c r="Q49" s="46" t="e">
        <f t="shared" ca="1" si="14"/>
        <v>#DIV/0!</v>
      </c>
      <c r="R49" s="47">
        <f t="shared" ca="1" si="15"/>
        <v>0</v>
      </c>
      <c r="S49" s="46" t="e">
        <f t="shared" ca="1" si="16"/>
        <v>#DIV/0!</v>
      </c>
      <c r="T49" s="47">
        <f t="shared" ca="1" si="17"/>
        <v>0</v>
      </c>
      <c r="U49" s="48">
        <f t="shared" ca="1" si="18"/>
        <v>0</v>
      </c>
    </row>
    <row r="50" spans="1:21" ht="38.450000000000003" customHeight="1" thickBot="1">
      <c r="A50" s="49">
        <v>42</v>
      </c>
      <c r="B50" s="45">
        <f t="shared" ca="1" si="0"/>
        <v>0</v>
      </c>
      <c r="C50" s="45" cm="1">
        <f t="array" aca="1" ref="C50" ca="1">INDIRECT("'P"&amp;A50&amp;"'!$D$7")</f>
        <v>0</v>
      </c>
      <c r="D50" s="176">
        <f t="shared" ca="1" si="1"/>
        <v>0</v>
      </c>
      <c r="E50" s="45">
        <f t="shared" ca="1" si="2"/>
        <v>0</v>
      </c>
      <c r="F50" s="45">
        <f t="shared" ca="1" si="3"/>
        <v>0</v>
      </c>
      <c r="G50" s="46">
        <f t="shared" ca="1" si="4"/>
        <v>0</v>
      </c>
      <c r="H50" s="46" t="e">
        <f t="shared" ca="1" si="5"/>
        <v>#DIV/0!</v>
      </c>
      <c r="I50" s="46">
        <f t="shared" ca="1" si="6"/>
        <v>0</v>
      </c>
      <c r="J50" s="46">
        <f t="shared" ca="1" si="7"/>
        <v>0</v>
      </c>
      <c r="K50" s="46" t="e">
        <f t="shared" ca="1" si="8"/>
        <v>#DIV/0!</v>
      </c>
      <c r="L50" s="46">
        <f t="shared" ca="1" si="9"/>
        <v>0</v>
      </c>
      <c r="M50" s="46" t="e">
        <f t="shared" ca="1" si="10"/>
        <v>#DIV/0!</v>
      </c>
      <c r="N50" s="46">
        <f t="shared" ca="1" si="11"/>
        <v>0</v>
      </c>
      <c r="O50" s="46" t="e">
        <f t="shared" ca="1" si="12"/>
        <v>#DIV/0!</v>
      </c>
      <c r="P50" s="46">
        <f t="shared" ca="1" si="13"/>
        <v>0</v>
      </c>
      <c r="Q50" s="46" t="e">
        <f t="shared" ca="1" si="14"/>
        <v>#DIV/0!</v>
      </c>
      <c r="R50" s="47">
        <f t="shared" ca="1" si="15"/>
        <v>0</v>
      </c>
      <c r="S50" s="46" t="e">
        <f t="shared" ca="1" si="16"/>
        <v>#DIV/0!</v>
      </c>
      <c r="T50" s="47">
        <f t="shared" ca="1" si="17"/>
        <v>0</v>
      </c>
      <c r="U50" s="48">
        <f t="shared" ca="1" si="18"/>
        <v>0</v>
      </c>
    </row>
    <row r="51" spans="1:21" ht="38.450000000000003" customHeight="1" thickBot="1">
      <c r="A51" s="49">
        <v>43</v>
      </c>
      <c r="B51" s="45">
        <f t="shared" ca="1" si="0"/>
        <v>0</v>
      </c>
      <c r="C51" s="45" cm="1">
        <f t="array" aca="1" ref="C51" ca="1">INDIRECT("'P"&amp;A51&amp;"'!$D$7")</f>
        <v>0</v>
      </c>
      <c r="D51" s="176">
        <f t="shared" ca="1" si="1"/>
        <v>0</v>
      </c>
      <c r="E51" s="45">
        <f t="shared" ca="1" si="2"/>
        <v>0</v>
      </c>
      <c r="F51" s="45">
        <f t="shared" ca="1" si="3"/>
        <v>0</v>
      </c>
      <c r="G51" s="46">
        <f t="shared" ca="1" si="4"/>
        <v>0</v>
      </c>
      <c r="H51" s="46" t="e">
        <f t="shared" ca="1" si="5"/>
        <v>#DIV/0!</v>
      </c>
      <c r="I51" s="46">
        <f t="shared" ca="1" si="6"/>
        <v>0</v>
      </c>
      <c r="J51" s="46">
        <f t="shared" ca="1" si="7"/>
        <v>0</v>
      </c>
      <c r="K51" s="46" t="e">
        <f t="shared" ca="1" si="8"/>
        <v>#DIV/0!</v>
      </c>
      <c r="L51" s="46">
        <f t="shared" ca="1" si="9"/>
        <v>0</v>
      </c>
      <c r="M51" s="46" t="e">
        <f t="shared" ca="1" si="10"/>
        <v>#DIV/0!</v>
      </c>
      <c r="N51" s="46">
        <f t="shared" ca="1" si="11"/>
        <v>0</v>
      </c>
      <c r="O51" s="46" t="e">
        <f t="shared" ca="1" si="12"/>
        <v>#DIV/0!</v>
      </c>
      <c r="P51" s="46">
        <f t="shared" ca="1" si="13"/>
        <v>0</v>
      </c>
      <c r="Q51" s="46" t="e">
        <f t="shared" ca="1" si="14"/>
        <v>#DIV/0!</v>
      </c>
      <c r="R51" s="47">
        <f t="shared" ca="1" si="15"/>
        <v>0</v>
      </c>
      <c r="S51" s="46" t="e">
        <f t="shared" ca="1" si="16"/>
        <v>#DIV/0!</v>
      </c>
      <c r="T51" s="47">
        <f t="shared" ca="1" si="17"/>
        <v>0</v>
      </c>
      <c r="U51" s="48">
        <f t="shared" ca="1" si="18"/>
        <v>0</v>
      </c>
    </row>
    <row r="52" spans="1:21" ht="38.450000000000003" customHeight="1" thickBot="1">
      <c r="A52" s="49">
        <v>44</v>
      </c>
      <c r="B52" s="45">
        <f t="shared" ca="1" si="0"/>
        <v>0</v>
      </c>
      <c r="C52" s="45" cm="1">
        <f t="array" aca="1" ref="C52" ca="1">INDIRECT("'P"&amp;A52&amp;"'!$D$7")</f>
        <v>0</v>
      </c>
      <c r="D52" s="176">
        <f t="shared" ca="1" si="1"/>
        <v>0</v>
      </c>
      <c r="E52" s="45">
        <f t="shared" ca="1" si="2"/>
        <v>0</v>
      </c>
      <c r="F52" s="45">
        <f t="shared" ca="1" si="3"/>
        <v>0</v>
      </c>
      <c r="G52" s="46">
        <f t="shared" ca="1" si="4"/>
        <v>0</v>
      </c>
      <c r="H52" s="46" t="e">
        <f t="shared" ca="1" si="5"/>
        <v>#DIV/0!</v>
      </c>
      <c r="I52" s="46">
        <f t="shared" ca="1" si="6"/>
        <v>0</v>
      </c>
      <c r="J52" s="46">
        <f t="shared" ca="1" si="7"/>
        <v>0</v>
      </c>
      <c r="K52" s="46" t="e">
        <f t="shared" ca="1" si="8"/>
        <v>#DIV/0!</v>
      </c>
      <c r="L52" s="46">
        <f t="shared" ca="1" si="9"/>
        <v>0</v>
      </c>
      <c r="M52" s="46" t="e">
        <f t="shared" ca="1" si="10"/>
        <v>#DIV/0!</v>
      </c>
      <c r="N52" s="46">
        <f t="shared" ca="1" si="11"/>
        <v>0</v>
      </c>
      <c r="O52" s="46" t="e">
        <f t="shared" ca="1" si="12"/>
        <v>#DIV/0!</v>
      </c>
      <c r="P52" s="46">
        <f t="shared" ca="1" si="13"/>
        <v>0</v>
      </c>
      <c r="Q52" s="46" t="e">
        <f t="shared" ca="1" si="14"/>
        <v>#DIV/0!</v>
      </c>
      <c r="R52" s="47">
        <f t="shared" ca="1" si="15"/>
        <v>0</v>
      </c>
      <c r="S52" s="46" t="e">
        <f t="shared" ca="1" si="16"/>
        <v>#DIV/0!</v>
      </c>
      <c r="T52" s="47">
        <f t="shared" ca="1" si="17"/>
        <v>0</v>
      </c>
      <c r="U52" s="48">
        <f t="shared" ca="1" si="18"/>
        <v>0</v>
      </c>
    </row>
    <row r="53" spans="1:21" ht="38.450000000000003" customHeight="1" thickBot="1">
      <c r="A53" s="49">
        <v>45</v>
      </c>
      <c r="B53" s="45">
        <f t="shared" ca="1" si="0"/>
        <v>0</v>
      </c>
      <c r="C53" s="45" cm="1">
        <f t="array" aca="1" ref="C53" ca="1">INDIRECT("'P"&amp;A53&amp;"'!$D$7")</f>
        <v>0</v>
      </c>
      <c r="D53" s="176">
        <f t="shared" ca="1" si="1"/>
        <v>0</v>
      </c>
      <c r="E53" s="45">
        <f t="shared" ca="1" si="2"/>
        <v>0</v>
      </c>
      <c r="F53" s="45">
        <f t="shared" ca="1" si="3"/>
        <v>0</v>
      </c>
      <c r="G53" s="46">
        <f t="shared" ca="1" si="4"/>
        <v>0</v>
      </c>
      <c r="H53" s="46" t="e">
        <f t="shared" ca="1" si="5"/>
        <v>#DIV/0!</v>
      </c>
      <c r="I53" s="46">
        <f t="shared" ca="1" si="6"/>
        <v>0</v>
      </c>
      <c r="J53" s="46">
        <f t="shared" ca="1" si="7"/>
        <v>0</v>
      </c>
      <c r="K53" s="46" t="e">
        <f t="shared" ca="1" si="8"/>
        <v>#DIV/0!</v>
      </c>
      <c r="L53" s="46">
        <f t="shared" ca="1" si="9"/>
        <v>0</v>
      </c>
      <c r="M53" s="46" t="e">
        <f t="shared" ca="1" si="10"/>
        <v>#DIV/0!</v>
      </c>
      <c r="N53" s="46">
        <f t="shared" ca="1" si="11"/>
        <v>0</v>
      </c>
      <c r="O53" s="46" t="e">
        <f t="shared" ca="1" si="12"/>
        <v>#DIV/0!</v>
      </c>
      <c r="P53" s="46">
        <f t="shared" ca="1" si="13"/>
        <v>0</v>
      </c>
      <c r="Q53" s="46" t="e">
        <f t="shared" ca="1" si="14"/>
        <v>#DIV/0!</v>
      </c>
      <c r="R53" s="47">
        <f t="shared" ca="1" si="15"/>
        <v>0</v>
      </c>
      <c r="S53" s="46" t="e">
        <f t="shared" ca="1" si="16"/>
        <v>#DIV/0!</v>
      </c>
      <c r="T53" s="47">
        <f t="shared" ca="1" si="17"/>
        <v>0</v>
      </c>
      <c r="U53" s="48">
        <f t="shared" ca="1" si="18"/>
        <v>0</v>
      </c>
    </row>
    <row r="54" spans="1:21" ht="38.450000000000003" customHeight="1" thickBot="1">
      <c r="A54" s="49">
        <v>46</v>
      </c>
      <c r="B54" s="45">
        <f t="shared" ca="1" si="0"/>
        <v>0</v>
      </c>
      <c r="C54" s="45" cm="1">
        <f t="array" aca="1" ref="C54" ca="1">INDIRECT("'P"&amp;A54&amp;"'!$D$7")</f>
        <v>0</v>
      </c>
      <c r="D54" s="176">
        <f t="shared" ca="1" si="1"/>
        <v>0</v>
      </c>
      <c r="E54" s="45">
        <f t="shared" ca="1" si="2"/>
        <v>0</v>
      </c>
      <c r="F54" s="45">
        <f t="shared" ca="1" si="3"/>
        <v>0</v>
      </c>
      <c r="G54" s="46">
        <f t="shared" ca="1" si="4"/>
        <v>0</v>
      </c>
      <c r="H54" s="46" t="e">
        <f t="shared" ca="1" si="5"/>
        <v>#DIV/0!</v>
      </c>
      <c r="I54" s="46">
        <f t="shared" ca="1" si="6"/>
        <v>0</v>
      </c>
      <c r="J54" s="46">
        <f t="shared" ca="1" si="7"/>
        <v>0</v>
      </c>
      <c r="K54" s="46" t="e">
        <f t="shared" ca="1" si="8"/>
        <v>#DIV/0!</v>
      </c>
      <c r="L54" s="46">
        <f t="shared" ca="1" si="9"/>
        <v>0</v>
      </c>
      <c r="M54" s="46" t="e">
        <f t="shared" ca="1" si="10"/>
        <v>#DIV/0!</v>
      </c>
      <c r="N54" s="46">
        <f t="shared" ca="1" si="11"/>
        <v>0</v>
      </c>
      <c r="O54" s="46" t="e">
        <f t="shared" ca="1" si="12"/>
        <v>#DIV/0!</v>
      </c>
      <c r="P54" s="46">
        <f t="shared" ca="1" si="13"/>
        <v>0</v>
      </c>
      <c r="Q54" s="46" t="e">
        <f t="shared" ca="1" si="14"/>
        <v>#DIV/0!</v>
      </c>
      <c r="R54" s="47">
        <f t="shared" ca="1" si="15"/>
        <v>0</v>
      </c>
      <c r="S54" s="46" t="e">
        <f t="shared" ca="1" si="16"/>
        <v>#DIV/0!</v>
      </c>
      <c r="T54" s="47">
        <f t="shared" ca="1" si="17"/>
        <v>0</v>
      </c>
      <c r="U54" s="48">
        <f t="shared" ca="1" si="18"/>
        <v>0</v>
      </c>
    </row>
    <row r="55" spans="1:21" ht="38.450000000000003" customHeight="1" thickBot="1">
      <c r="A55" s="49">
        <v>47</v>
      </c>
      <c r="B55" s="45">
        <f t="shared" ca="1" si="0"/>
        <v>0</v>
      </c>
      <c r="C55" s="45" cm="1">
        <f t="array" aca="1" ref="C55" ca="1">INDIRECT("'P"&amp;A55&amp;"'!$D$7")</f>
        <v>0</v>
      </c>
      <c r="D55" s="176">
        <f t="shared" ca="1" si="1"/>
        <v>0</v>
      </c>
      <c r="E55" s="45">
        <f t="shared" ca="1" si="2"/>
        <v>0</v>
      </c>
      <c r="F55" s="45">
        <f t="shared" ca="1" si="3"/>
        <v>0</v>
      </c>
      <c r="G55" s="46">
        <f t="shared" ca="1" si="4"/>
        <v>0</v>
      </c>
      <c r="H55" s="46" t="e">
        <f t="shared" ca="1" si="5"/>
        <v>#DIV/0!</v>
      </c>
      <c r="I55" s="46">
        <f t="shared" ca="1" si="6"/>
        <v>0</v>
      </c>
      <c r="J55" s="46">
        <f t="shared" ca="1" si="7"/>
        <v>0</v>
      </c>
      <c r="K55" s="46" t="e">
        <f t="shared" ca="1" si="8"/>
        <v>#DIV/0!</v>
      </c>
      <c r="L55" s="46">
        <f t="shared" ca="1" si="9"/>
        <v>0</v>
      </c>
      <c r="M55" s="46" t="e">
        <f t="shared" ca="1" si="10"/>
        <v>#DIV/0!</v>
      </c>
      <c r="N55" s="46">
        <f t="shared" ca="1" si="11"/>
        <v>0</v>
      </c>
      <c r="O55" s="46" t="e">
        <f t="shared" ca="1" si="12"/>
        <v>#DIV/0!</v>
      </c>
      <c r="P55" s="46">
        <f t="shared" ca="1" si="13"/>
        <v>0</v>
      </c>
      <c r="Q55" s="46" t="e">
        <f t="shared" ca="1" si="14"/>
        <v>#DIV/0!</v>
      </c>
      <c r="R55" s="47">
        <f t="shared" ca="1" si="15"/>
        <v>0</v>
      </c>
      <c r="S55" s="46" t="e">
        <f t="shared" ca="1" si="16"/>
        <v>#DIV/0!</v>
      </c>
      <c r="T55" s="47">
        <f t="shared" ca="1" si="17"/>
        <v>0</v>
      </c>
      <c r="U55" s="48">
        <f t="shared" ca="1" si="18"/>
        <v>0</v>
      </c>
    </row>
    <row r="56" spans="1:21" ht="38.450000000000003" customHeight="1" thickBot="1">
      <c r="A56" s="49">
        <v>48</v>
      </c>
      <c r="B56" s="45">
        <f t="shared" ca="1" si="0"/>
        <v>0</v>
      </c>
      <c r="C56" s="45" cm="1">
        <f t="array" aca="1" ref="C56" ca="1">INDIRECT("'P"&amp;A56&amp;"'!$D$7")</f>
        <v>0</v>
      </c>
      <c r="D56" s="176">
        <f t="shared" ca="1" si="1"/>
        <v>0</v>
      </c>
      <c r="E56" s="45">
        <f t="shared" ca="1" si="2"/>
        <v>0</v>
      </c>
      <c r="F56" s="45">
        <f t="shared" ca="1" si="3"/>
        <v>0</v>
      </c>
      <c r="G56" s="46">
        <f t="shared" ca="1" si="4"/>
        <v>0</v>
      </c>
      <c r="H56" s="46" t="e">
        <f t="shared" ca="1" si="5"/>
        <v>#DIV/0!</v>
      </c>
      <c r="I56" s="46">
        <f t="shared" ca="1" si="6"/>
        <v>0</v>
      </c>
      <c r="J56" s="46">
        <f t="shared" ca="1" si="7"/>
        <v>0</v>
      </c>
      <c r="K56" s="46" t="e">
        <f t="shared" ca="1" si="8"/>
        <v>#DIV/0!</v>
      </c>
      <c r="L56" s="46">
        <f t="shared" ca="1" si="9"/>
        <v>0</v>
      </c>
      <c r="M56" s="46" t="e">
        <f t="shared" ca="1" si="10"/>
        <v>#DIV/0!</v>
      </c>
      <c r="N56" s="46">
        <f t="shared" ca="1" si="11"/>
        <v>0</v>
      </c>
      <c r="O56" s="46" t="e">
        <f t="shared" ca="1" si="12"/>
        <v>#DIV/0!</v>
      </c>
      <c r="P56" s="46">
        <f t="shared" ca="1" si="13"/>
        <v>0</v>
      </c>
      <c r="Q56" s="46" t="e">
        <f t="shared" ca="1" si="14"/>
        <v>#DIV/0!</v>
      </c>
      <c r="R56" s="47">
        <f t="shared" ca="1" si="15"/>
        <v>0</v>
      </c>
      <c r="S56" s="46" t="e">
        <f t="shared" ca="1" si="16"/>
        <v>#DIV/0!</v>
      </c>
      <c r="T56" s="47">
        <f t="shared" ca="1" si="17"/>
        <v>0</v>
      </c>
      <c r="U56" s="48">
        <f t="shared" ca="1" si="18"/>
        <v>0</v>
      </c>
    </row>
    <row r="57" spans="1:21" ht="38.450000000000003" customHeight="1" thickBot="1">
      <c r="A57" s="49">
        <v>49</v>
      </c>
      <c r="B57" s="45">
        <f t="shared" ca="1" si="0"/>
        <v>0</v>
      </c>
      <c r="C57" s="45" cm="1">
        <f t="array" aca="1" ref="C57" ca="1">INDIRECT("'P"&amp;A57&amp;"'!$D$7")</f>
        <v>0</v>
      </c>
      <c r="D57" s="176">
        <f t="shared" ca="1" si="1"/>
        <v>0</v>
      </c>
      <c r="E57" s="45">
        <f t="shared" ca="1" si="2"/>
        <v>0</v>
      </c>
      <c r="F57" s="45">
        <f t="shared" ca="1" si="3"/>
        <v>0</v>
      </c>
      <c r="G57" s="46">
        <f t="shared" ca="1" si="4"/>
        <v>0</v>
      </c>
      <c r="H57" s="46" t="e">
        <f t="shared" ca="1" si="5"/>
        <v>#DIV/0!</v>
      </c>
      <c r="I57" s="46">
        <f t="shared" ca="1" si="6"/>
        <v>0</v>
      </c>
      <c r="J57" s="46">
        <f t="shared" ca="1" si="7"/>
        <v>0</v>
      </c>
      <c r="K57" s="46" t="e">
        <f t="shared" ca="1" si="8"/>
        <v>#DIV/0!</v>
      </c>
      <c r="L57" s="46">
        <f t="shared" ca="1" si="9"/>
        <v>0</v>
      </c>
      <c r="M57" s="46" t="e">
        <f t="shared" ca="1" si="10"/>
        <v>#DIV/0!</v>
      </c>
      <c r="N57" s="46">
        <f t="shared" ca="1" si="11"/>
        <v>0</v>
      </c>
      <c r="O57" s="46" t="e">
        <f t="shared" ca="1" si="12"/>
        <v>#DIV/0!</v>
      </c>
      <c r="P57" s="46">
        <f t="shared" ca="1" si="13"/>
        <v>0</v>
      </c>
      <c r="Q57" s="46" t="e">
        <f t="shared" ca="1" si="14"/>
        <v>#DIV/0!</v>
      </c>
      <c r="R57" s="47">
        <f t="shared" ca="1" si="15"/>
        <v>0</v>
      </c>
      <c r="S57" s="46" t="e">
        <f t="shared" ca="1" si="16"/>
        <v>#DIV/0!</v>
      </c>
      <c r="T57" s="47">
        <f t="shared" ca="1" si="17"/>
        <v>0</v>
      </c>
      <c r="U57" s="48">
        <f t="shared" ca="1" si="18"/>
        <v>0</v>
      </c>
    </row>
    <row r="58" spans="1:21" ht="38.450000000000003" customHeight="1" thickBot="1">
      <c r="A58" s="50">
        <v>50</v>
      </c>
      <c r="B58" s="45">
        <f t="shared" ca="1" si="0"/>
        <v>0</v>
      </c>
      <c r="C58" s="45" cm="1">
        <f t="array" aca="1" ref="C58" ca="1">INDIRECT("'P"&amp;A58&amp;"'!$D$7")</f>
        <v>0</v>
      </c>
      <c r="D58" s="176">
        <f t="shared" ca="1" si="1"/>
        <v>0</v>
      </c>
      <c r="E58" s="45">
        <f t="shared" ca="1" si="2"/>
        <v>0</v>
      </c>
      <c r="F58" s="45">
        <f t="shared" ca="1" si="3"/>
        <v>0</v>
      </c>
      <c r="G58" s="46">
        <f t="shared" ca="1" si="4"/>
        <v>0</v>
      </c>
      <c r="H58" s="46" t="e">
        <f t="shared" ca="1" si="5"/>
        <v>#DIV/0!</v>
      </c>
      <c r="I58" s="46">
        <f t="shared" ca="1" si="6"/>
        <v>0</v>
      </c>
      <c r="J58" s="46">
        <f t="shared" ca="1" si="7"/>
        <v>0</v>
      </c>
      <c r="K58" s="46" t="e">
        <f t="shared" ca="1" si="8"/>
        <v>#DIV/0!</v>
      </c>
      <c r="L58" s="46">
        <f t="shared" ca="1" si="9"/>
        <v>0</v>
      </c>
      <c r="M58" s="46" t="e">
        <f t="shared" ca="1" si="10"/>
        <v>#DIV/0!</v>
      </c>
      <c r="N58" s="46">
        <f t="shared" ca="1" si="11"/>
        <v>0</v>
      </c>
      <c r="O58" s="46" t="e">
        <f t="shared" ca="1" si="12"/>
        <v>#DIV/0!</v>
      </c>
      <c r="P58" s="46">
        <f t="shared" ca="1" si="13"/>
        <v>0</v>
      </c>
      <c r="Q58" s="46" t="e">
        <f t="shared" ca="1" si="14"/>
        <v>#DIV/0!</v>
      </c>
      <c r="R58" s="47">
        <f t="shared" ca="1" si="15"/>
        <v>0</v>
      </c>
      <c r="S58" s="46" t="e">
        <f t="shared" ca="1" si="16"/>
        <v>#DIV/0!</v>
      </c>
      <c r="T58" s="47">
        <f t="shared" ca="1" si="17"/>
        <v>0</v>
      </c>
      <c r="U58" s="48">
        <f t="shared" ca="1" si="18"/>
        <v>0</v>
      </c>
    </row>
  </sheetData>
  <sheetProtection algorithmName="SHA-512" hashValue="57MnlNcv0YJFpZHXFpzrbpIB8sZxrt1jP7k/WKm3xX11FJNpWmvYxSf5LSLpqt7ifE12DLCryulS/9QZSu/1Bg==" saltValue="22dYYBuN368+k9YbyDdY4A==" spinCount="100000" sheet="1" objects="1" scenarios="1"/>
  <mergeCells count="7">
    <mergeCell ref="A2:B5"/>
    <mergeCell ref="S2:U2"/>
    <mergeCell ref="S3:U3"/>
    <mergeCell ref="S4:U4"/>
    <mergeCell ref="S5:U5"/>
    <mergeCell ref="C2:R3"/>
    <mergeCell ref="C4:R5"/>
  </mergeCells>
  <conditionalFormatting sqref="H9:H58">
    <cfRule type="cellIs" dxfId="756" priority="9" operator="lessThan">
      <formula>50</formula>
    </cfRule>
  </conditionalFormatting>
  <conditionalFormatting sqref="K9:K58">
    <cfRule type="cellIs" dxfId="755" priority="5" operator="equal">
      <formula>50</formula>
    </cfRule>
    <cfRule type="cellIs" dxfId="754" priority="6" operator="greaterThan">
      <formula>50</formula>
    </cfRule>
  </conditionalFormatting>
  <conditionalFormatting sqref="M9:M58">
    <cfRule type="cellIs" dxfId="753" priority="3" operator="equal">
      <formula>50</formula>
    </cfRule>
    <cfRule type="cellIs" dxfId="752" priority="4" operator="greaterThan">
      <formula>50</formula>
    </cfRule>
  </conditionalFormatting>
  <conditionalFormatting sqref="O9:O58">
    <cfRule type="cellIs" dxfId="751" priority="1" operator="greaterThan">
      <formula>33.29</formula>
    </cfRule>
  </conditionalFormatting>
  <conditionalFormatting sqref="S9:S58">
    <cfRule type="cellIs" dxfId="750" priority="10" operator="lessThan">
      <formula>100</formula>
    </cfRule>
  </conditionalFormatting>
  <pageMargins left="0.70866141732283472" right="0.70866141732283472" top="0.74803149606299213" bottom="0.74803149606299213" header="0.31496062992125984" footer="0.31496062992125984"/>
  <pageSetup paperSize="14" scale="50"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629" priority="12" operator="lessThan">
      <formula>50</formula>
    </cfRule>
    <cfRule type="cellIs" dxfId="628" priority="13" stopIfTrue="1" operator="between">
      <formula>50</formula>
      <formula>70</formula>
    </cfRule>
    <cfRule type="cellIs" dxfId="627" priority="14" stopIfTrue="1" operator="greaterThan">
      <formula>70</formula>
    </cfRule>
  </conditionalFormatting>
  <conditionalFormatting sqref="E19">
    <cfRule type="cellIs" dxfId="626" priority="1" operator="equal">
      <formula>$D$19</formula>
    </cfRule>
    <cfRule type="cellIs" dxfId="625" priority="15" operator="lessThan">
      <formula>$D$19</formula>
    </cfRule>
  </conditionalFormatting>
  <conditionalFormatting sqref="E14:F14">
    <cfRule type="cellIs" dxfId="624" priority="3" operator="equal">
      <formula>50</formula>
    </cfRule>
    <cfRule type="cellIs" dxfId="623" priority="4" operator="greaterThan">
      <formula>50</formula>
    </cfRule>
  </conditionalFormatting>
  <conditionalFormatting sqref="F19">
    <cfRule type="containsText" dxfId="622" priority="5" operator="containsText" text="DISMINUIR NÚMERO DE HORAS SEMANALES">
      <formula>NOT(ISERROR(SEARCH("DISMINUIR NÚMERO DE HORAS SEMANALES",F19)))</formula>
    </cfRule>
    <cfRule type="containsText" dxfId="621" priority="6" operator="containsText" text="SI CUMPLE">
      <formula>NOT(ISERROR(SEARCH("SI CUMPLE",F19)))</formula>
    </cfRule>
    <cfRule type="containsText" dxfId="620" priority="7" operator="containsText" text="REVISAR">
      <formula>NOT(ISERROR(SEARCH("REVISAR",F19)))</formula>
    </cfRule>
  </conditionalFormatting>
  <conditionalFormatting sqref="G14">
    <cfRule type="cellIs" dxfId="619" priority="2" operator="greaterThan">
      <formula>33.29</formula>
    </cfRule>
  </conditionalFormatting>
  <conditionalFormatting sqref="H19">
    <cfRule type="cellIs" dxfId="618" priority="16" stopIfTrue="1" operator="greaterThan">
      <formula>160</formula>
    </cfRule>
  </conditionalFormatting>
  <conditionalFormatting sqref="I19:J19">
    <cfRule type="expression" priority="10">
      <formula>"(H18/2)"</formula>
    </cfRule>
  </conditionalFormatting>
  <conditionalFormatting sqref="J14">
    <cfRule type="cellIs" dxfId="617" priority="11" operator="equal">
      <formula>0</formula>
    </cfRule>
  </conditionalFormatting>
  <conditionalFormatting sqref="J19">
    <cfRule type="containsText" dxfId="616" priority="8" operator="containsText" text="CORRECTO">
      <formula>NOT(ISERROR(SEARCH("CORRECTO",J19)))</formula>
    </cfRule>
    <cfRule type="containsText" dxfId="61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614" priority="12" operator="lessThan">
      <formula>50</formula>
    </cfRule>
    <cfRule type="cellIs" dxfId="613" priority="13" stopIfTrue="1" operator="between">
      <formula>50</formula>
      <formula>70</formula>
    </cfRule>
    <cfRule type="cellIs" dxfId="612" priority="14" stopIfTrue="1" operator="greaterThan">
      <formula>70</formula>
    </cfRule>
  </conditionalFormatting>
  <conditionalFormatting sqref="E19">
    <cfRule type="cellIs" dxfId="611" priority="1" operator="equal">
      <formula>$D$19</formula>
    </cfRule>
    <cfRule type="cellIs" dxfId="610" priority="15" operator="lessThan">
      <formula>$D$19</formula>
    </cfRule>
  </conditionalFormatting>
  <conditionalFormatting sqref="E14:F14">
    <cfRule type="cellIs" dxfId="609" priority="3" operator="equal">
      <formula>50</formula>
    </cfRule>
    <cfRule type="cellIs" dxfId="608" priority="4" operator="greaterThan">
      <formula>50</formula>
    </cfRule>
  </conditionalFormatting>
  <conditionalFormatting sqref="F19">
    <cfRule type="containsText" dxfId="607" priority="5" operator="containsText" text="DISMINUIR NÚMERO DE HORAS SEMANALES">
      <formula>NOT(ISERROR(SEARCH("DISMINUIR NÚMERO DE HORAS SEMANALES",F19)))</formula>
    </cfRule>
    <cfRule type="containsText" dxfId="606" priority="6" operator="containsText" text="SI CUMPLE">
      <formula>NOT(ISERROR(SEARCH("SI CUMPLE",F19)))</formula>
    </cfRule>
    <cfRule type="containsText" dxfId="605" priority="7" operator="containsText" text="REVISAR">
      <formula>NOT(ISERROR(SEARCH("REVISAR",F19)))</formula>
    </cfRule>
  </conditionalFormatting>
  <conditionalFormatting sqref="G14">
    <cfRule type="cellIs" dxfId="604" priority="2" operator="greaterThan">
      <formula>33.29</formula>
    </cfRule>
  </conditionalFormatting>
  <conditionalFormatting sqref="H19">
    <cfRule type="cellIs" dxfId="603" priority="16" stopIfTrue="1" operator="greaterThan">
      <formula>160</formula>
    </cfRule>
  </conditionalFormatting>
  <conditionalFormatting sqref="I19:J19">
    <cfRule type="expression" priority="10">
      <formula>"(H18/2)"</formula>
    </cfRule>
  </conditionalFormatting>
  <conditionalFormatting sqref="J14">
    <cfRule type="cellIs" dxfId="602" priority="11" operator="equal">
      <formula>0</formula>
    </cfRule>
  </conditionalFormatting>
  <conditionalFormatting sqref="J19">
    <cfRule type="containsText" dxfId="601" priority="8" operator="containsText" text="CORRECTO">
      <formula>NOT(ISERROR(SEARCH("CORRECTO",J19)))</formula>
    </cfRule>
    <cfRule type="containsText" dxfId="60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99" priority="12" operator="lessThan">
      <formula>50</formula>
    </cfRule>
    <cfRule type="cellIs" dxfId="598" priority="13" stopIfTrue="1" operator="between">
      <formula>50</formula>
      <formula>70</formula>
    </cfRule>
    <cfRule type="cellIs" dxfId="597" priority="14" stopIfTrue="1" operator="greaterThan">
      <formula>70</formula>
    </cfRule>
  </conditionalFormatting>
  <conditionalFormatting sqref="E19">
    <cfRule type="cellIs" dxfId="596" priority="1" operator="equal">
      <formula>$D$19</formula>
    </cfRule>
    <cfRule type="cellIs" dxfId="595" priority="15" operator="lessThan">
      <formula>$D$19</formula>
    </cfRule>
  </conditionalFormatting>
  <conditionalFormatting sqref="E14:F14">
    <cfRule type="cellIs" dxfId="594" priority="3" operator="equal">
      <formula>50</formula>
    </cfRule>
    <cfRule type="cellIs" dxfId="593" priority="4" operator="greaterThan">
      <formula>50</formula>
    </cfRule>
  </conditionalFormatting>
  <conditionalFormatting sqref="F19">
    <cfRule type="containsText" dxfId="592" priority="5" operator="containsText" text="DISMINUIR NÚMERO DE HORAS SEMANALES">
      <formula>NOT(ISERROR(SEARCH("DISMINUIR NÚMERO DE HORAS SEMANALES",F19)))</formula>
    </cfRule>
    <cfRule type="containsText" dxfId="591" priority="6" operator="containsText" text="SI CUMPLE">
      <formula>NOT(ISERROR(SEARCH("SI CUMPLE",F19)))</formula>
    </cfRule>
    <cfRule type="containsText" dxfId="590" priority="7" operator="containsText" text="REVISAR">
      <formula>NOT(ISERROR(SEARCH("REVISAR",F19)))</formula>
    </cfRule>
  </conditionalFormatting>
  <conditionalFormatting sqref="G14">
    <cfRule type="cellIs" dxfId="589" priority="2" operator="greaterThan">
      <formula>33.29</formula>
    </cfRule>
  </conditionalFormatting>
  <conditionalFormatting sqref="H19">
    <cfRule type="cellIs" dxfId="588" priority="16" stopIfTrue="1" operator="greaterThan">
      <formula>160</formula>
    </cfRule>
  </conditionalFormatting>
  <conditionalFormatting sqref="I19:J19">
    <cfRule type="expression" priority="10">
      <formula>"(H18/2)"</formula>
    </cfRule>
  </conditionalFormatting>
  <conditionalFormatting sqref="J14">
    <cfRule type="cellIs" dxfId="587" priority="11" operator="equal">
      <formula>0</formula>
    </cfRule>
  </conditionalFormatting>
  <conditionalFormatting sqref="J19">
    <cfRule type="containsText" dxfId="586" priority="8" operator="containsText" text="CORRECTO">
      <formula>NOT(ISERROR(SEARCH("CORRECTO",J19)))</formula>
    </cfRule>
    <cfRule type="containsText" dxfId="58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84" priority="12" operator="lessThan">
      <formula>50</formula>
    </cfRule>
    <cfRule type="cellIs" dxfId="583" priority="13" stopIfTrue="1" operator="between">
      <formula>50</formula>
      <formula>70</formula>
    </cfRule>
    <cfRule type="cellIs" dxfId="582" priority="14" stopIfTrue="1" operator="greaterThan">
      <formula>70</formula>
    </cfRule>
  </conditionalFormatting>
  <conditionalFormatting sqref="E19">
    <cfRule type="cellIs" dxfId="581" priority="1" operator="equal">
      <formula>$D$19</formula>
    </cfRule>
    <cfRule type="cellIs" dxfId="580" priority="15" operator="lessThan">
      <formula>$D$19</formula>
    </cfRule>
  </conditionalFormatting>
  <conditionalFormatting sqref="E14:F14">
    <cfRule type="cellIs" dxfId="579" priority="3" operator="equal">
      <formula>50</formula>
    </cfRule>
    <cfRule type="cellIs" dxfId="578" priority="4" operator="greaterThan">
      <formula>50</formula>
    </cfRule>
  </conditionalFormatting>
  <conditionalFormatting sqref="F19">
    <cfRule type="containsText" dxfId="577" priority="5" operator="containsText" text="DISMINUIR NÚMERO DE HORAS SEMANALES">
      <formula>NOT(ISERROR(SEARCH("DISMINUIR NÚMERO DE HORAS SEMANALES",F19)))</formula>
    </cfRule>
    <cfRule type="containsText" dxfId="576" priority="6" operator="containsText" text="SI CUMPLE">
      <formula>NOT(ISERROR(SEARCH("SI CUMPLE",F19)))</formula>
    </cfRule>
    <cfRule type="containsText" dxfId="575" priority="7" operator="containsText" text="REVISAR">
      <formula>NOT(ISERROR(SEARCH("REVISAR",F19)))</formula>
    </cfRule>
  </conditionalFormatting>
  <conditionalFormatting sqref="G14">
    <cfRule type="cellIs" dxfId="574" priority="2" operator="greaterThan">
      <formula>33.29</formula>
    </cfRule>
  </conditionalFormatting>
  <conditionalFormatting sqref="H19">
    <cfRule type="cellIs" dxfId="573" priority="16" stopIfTrue="1" operator="greaterThan">
      <formula>160</formula>
    </cfRule>
  </conditionalFormatting>
  <conditionalFormatting sqref="I19:J19">
    <cfRule type="expression" priority="10">
      <formula>"(H18/2)"</formula>
    </cfRule>
  </conditionalFormatting>
  <conditionalFormatting sqref="J14">
    <cfRule type="cellIs" dxfId="572" priority="11" operator="equal">
      <formula>0</formula>
    </cfRule>
  </conditionalFormatting>
  <conditionalFormatting sqref="J19">
    <cfRule type="containsText" dxfId="571" priority="8" operator="containsText" text="CORRECTO">
      <formula>NOT(ISERROR(SEARCH("CORRECTO",J19)))</formula>
    </cfRule>
    <cfRule type="containsText" dxfId="57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69" priority="12" operator="lessThan">
      <formula>50</formula>
    </cfRule>
    <cfRule type="cellIs" dxfId="568" priority="13" stopIfTrue="1" operator="between">
      <formula>50</formula>
      <formula>70</formula>
    </cfRule>
    <cfRule type="cellIs" dxfId="567" priority="14" stopIfTrue="1" operator="greaterThan">
      <formula>70</formula>
    </cfRule>
  </conditionalFormatting>
  <conditionalFormatting sqref="E19">
    <cfRule type="cellIs" dxfId="566" priority="1" operator="equal">
      <formula>$D$19</formula>
    </cfRule>
    <cfRule type="cellIs" dxfId="565" priority="15" operator="lessThan">
      <formula>$D$19</formula>
    </cfRule>
  </conditionalFormatting>
  <conditionalFormatting sqref="E14:F14">
    <cfRule type="cellIs" dxfId="564" priority="3" operator="equal">
      <formula>50</formula>
    </cfRule>
    <cfRule type="cellIs" dxfId="563" priority="4" operator="greaterThan">
      <formula>50</formula>
    </cfRule>
  </conditionalFormatting>
  <conditionalFormatting sqref="F19">
    <cfRule type="containsText" dxfId="562" priority="5" operator="containsText" text="DISMINUIR NÚMERO DE HORAS SEMANALES">
      <formula>NOT(ISERROR(SEARCH("DISMINUIR NÚMERO DE HORAS SEMANALES",F19)))</formula>
    </cfRule>
    <cfRule type="containsText" dxfId="561" priority="6" operator="containsText" text="SI CUMPLE">
      <formula>NOT(ISERROR(SEARCH("SI CUMPLE",F19)))</formula>
    </cfRule>
    <cfRule type="containsText" dxfId="560" priority="7" operator="containsText" text="REVISAR">
      <formula>NOT(ISERROR(SEARCH("REVISAR",F19)))</formula>
    </cfRule>
  </conditionalFormatting>
  <conditionalFormatting sqref="G14">
    <cfRule type="cellIs" dxfId="559" priority="2" operator="greaterThan">
      <formula>33.29</formula>
    </cfRule>
  </conditionalFormatting>
  <conditionalFormatting sqref="H19">
    <cfRule type="cellIs" dxfId="558" priority="16" stopIfTrue="1" operator="greaterThan">
      <formula>160</formula>
    </cfRule>
  </conditionalFormatting>
  <conditionalFormatting sqref="I19:J19">
    <cfRule type="expression" priority="10">
      <formula>"(H18/2)"</formula>
    </cfRule>
  </conditionalFormatting>
  <conditionalFormatting sqref="J14">
    <cfRule type="cellIs" dxfId="557" priority="11" operator="equal">
      <formula>0</formula>
    </cfRule>
  </conditionalFormatting>
  <conditionalFormatting sqref="J19">
    <cfRule type="containsText" dxfId="556" priority="8" operator="containsText" text="CORRECTO">
      <formula>NOT(ISERROR(SEARCH("CORRECTO",J19)))</formula>
    </cfRule>
    <cfRule type="containsText" dxfId="55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54" priority="12" operator="lessThan">
      <formula>50</formula>
    </cfRule>
    <cfRule type="cellIs" dxfId="553" priority="13" stopIfTrue="1" operator="between">
      <formula>50</formula>
      <formula>70</formula>
    </cfRule>
    <cfRule type="cellIs" dxfId="552" priority="14" stopIfTrue="1" operator="greaterThan">
      <formula>70</formula>
    </cfRule>
  </conditionalFormatting>
  <conditionalFormatting sqref="E19">
    <cfRule type="cellIs" dxfId="551" priority="1" operator="equal">
      <formula>$D$19</formula>
    </cfRule>
    <cfRule type="cellIs" dxfId="550" priority="15" operator="lessThan">
      <formula>$D$19</formula>
    </cfRule>
  </conditionalFormatting>
  <conditionalFormatting sqref="E14:F14">
    <cfRule type="cellIs" dxfId="549" priority="3" operator="equal">
      <formula>50</formula>
    </cfRule>
    <cfRule type="cellIs" dxfId="548" priority="4" operator="greaterThan">
      <formula>50</formula>
    </cfRule>
  </conditionalFormatting>
  <conditionalFormatting sqref="F19">
    <cfRule type="containsText" dxfId="547" priority="5" operator="containsText" text="DISMINUIR NÚMERO DE HORAS SEMANALES">
      <formula>NOT(ISERROR(SEARCH("DISMINUIR NÚMERO DE HORAS SEMANALES",F19)))</formula>
    </cfRule>
    <cfRule type="containsText" dxfId="546" priority="6" operator="containsText" text="SI CUMPLE">
      <formula>NOT(ISERROR(SEARCH("SI CUMPLE",F19)))</formula>
    </cfRule>
    <cfRule type="containsText" dxfId="545" priority="7" operator="containsText" text="REVISAR">
      <formula>NOT(ISERROR(SEARCH("REVISAR",F19)))</formula>
    </cfRule>
  </conditionalFormatting>
  <conditionalFormatting sqref="G14">
    <cfRule type="cellIs" dxfId="544" priority="2" operator="greaterThan">
      <formula>33.29</formula>
    </cfRule>
  </conditionalFormatting>
  <conditionalFormatting sqref="H19">
    <cfRule type="cellIs" dxfId="543" priority="16" stopIfTrue="1" operator="greaterThan">
      <formula>160</formula>
    </cfRule>
  </conditionalFormatting>
  <conditionalFormatting sqref="I19:J19">
    <cfRule type="expression" priority="10">
      <formula>"(H18/2)"</formula>
    </cfRule>
  </conditionalFormatting>
  <conditionalFormatting sqref="J14">
    <cfRule type="cellIs" dxfId="542" priority="11" operator="equal">
      <formula>0</formula>
    </cfRule>
  </conditionalFormatting>
  <conditionalFormatting sqref="J19">
    <cfRule type="containsText" dxfId="541" priority="8" operator="containsText" text="CORRECTO">
      <formula>NOT(ISERROR(SEARCH("CORRECTO",J19)))</formula>
    </cfRule>
    <cfRule type="containsText" dxfId="54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39" priority="12" operator="lessThan">
      <formula>50</formula>
    </cfRule>
    <cfRule type="cellIs" dxfId="538" priority="13" stopIfTrue="1" operator="between">
      <formula>50</formula>
      <formula>70</formula>
    </cfRule>
    <cfRule type="cellIs" dxfId="537" priority="14" stopIfTrue="1" operator="greaterThan">
      <formula>70</formula>
    </cfRule>
  </conditionalFormatting>
  <conditionalFormatting sqref="E19">
    <cfRule type="cellIs" dxfId="536" priority="1" operator="equal">
      <formula>$D$19</formula>
    </cfRule>
    <cfRule type="cellIs" dxfId="535" priority="15" operator="lessThan">
      <formula>$D$19</formula>
    </cfRule>
  </conditionalFormatting>
  <conditionalFormatting sqref="E14:F14">
    <cfRule type="cellIs" dxfId="534" priority="3" operator="equal">
      <formula>50</formula>
    </cfRule>
    <cfRule type="cellIs" dxfId="533" priority="4" operator="greaterThan">
      <formula>50</formula>
    </cfRule>
  </conditionalFormatting>
  <conditionalFormatting sqref="F19">
    <cfRule type="containsText" dxfId="532" priority="5" operator="containsText" text="DISMINUIR NÚMERO DE HORAS SEMANALES">
      <formula>NOT(ISERROR(SEARCH("DISMINUIR NÚMERO DE HORAS SEMANALES",F19)))</formula>
    </cfRule>
    <cfRule type="containsText" dxfId="531" priority="6" operator="containsText" text="SI CUMPLE">
      <formula>NOT(ISERROR(SEARCH("SI CUMPLE",F19)))</formula>
    </cfRule>
    <cfRule type="containsText" dxfId="530" priority="7" operator="containsText" text="REVISAR">
      <formula>NOT(ISERROR(SEARCH("REVISAR",F19)))</formula>
    </cfRule>
  </conditionalFormatting>
  <conditionalFormatting sqref="G14">
    <cfRule type="cellIs" dxfId="529" priority="2" operator="greaterThan">
      <formula>33.29</formula>
    </cfRule>
  </conditionalFormatting>
  <conditionalFormatting sqref="H19">
    <cfRule type="cellIs" dxfId="528" priority="16" stopIfTrue="1" operator="greaterThan">
      <formula>160</formula>
    </cfRule>
  </conditionalFormatting>
  <conditionalFormatting sqref="I19:J19">
    <cfRule type="expression" priority="10">
      <formula>"(H18/2)"</formula>
    </cfRule>
  </conditionalFormatting>
  <conditionalFormatting sqref="J14">
    <cfRule type="cellIs" dxfId="527" priority="11" operator="equal">
      <formula>0</formula>
    </cfRule>
  </conditionalFormatting>
  <conditionalFormatting sqref="J19">
    <cfRule type="containsText" dxfId="526" priority="8" operator="containsText" text="CORRECTO">
      <formula>NOT(ISERROR(SEARCH("CORRECTO",J19)))</formula>
    </cfRule>
    <cfRule type="containsText" dxfId="52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24" priority="12" operator="lessThan">
      <formula>50</formula>
    </cfRule>
    <cfRule type="cellIs" dxfId="523" priority="13" stopIfTrue="1" operator="between">
      <formula>50</formula>
      <formula>70</formula>
    </cfRule>
    <cfRule type="cellIs" dxfId="522" priority="14" stopIfTrue="1" operator="greaterThan">
      <formula>70</formula>
    </cfRule>
  </conditionalFormatting>
  <conditionalFormatting sqref="E19">
    <cfRule type="cellIs" dxfId="521" priority="1" operator="equal">
      <formula>$D$19</formula>
    </cfRule>
    <cfRule type="cellIs" dxfId="520" priority="15" operator="lessThan">
      <formula>$D$19</formula>
    </cfRule>
  </conditionalFormatting>
  <conditionalFormatting sqref="E14:F14">
    <cfRule type="cellIs" dxfId="519" priority="3" operator="equal">
      <formula>50</formula>
    </cfRule>
    <cfRule type="cellIs" dxfId="518" priority="4" operator="greaterThan">
      <formula>50</formula>
    </cfRule>
  </conditionalFormatting>
  <conditionalFormatting sqref="F19">
    <cfRule type="containsText" dxfId="517" priority="5" operator="containsText" text="DISMINUIR NÚMERO DE HORAS SEMANALES">
      <formula>NOT(ISERROR(SEARCH("DISMINUIR NÚMERO DE HORAS SEMANALES",F19)))</formula>
    </cfRule>
    <cfRule type="containsText" dxfId="516" priority="6" operator="containsText" text="SI CUMPLE">
      <formula>NOT(ISERROR(SEARCH("SI CUMPLE",F19)))</formula>
    </cfRule>
    <cfRule type="containsText" dxfId="515" priority="7" operator="containsText" text="REVISAR">
      <formula>NOT(ISERROR(SEARCH("REVISAR",F19)))</formula>
    </cfRule>
  </conditionalFormatting>
  <conditionalFormatting sqref="G14">
    <cfRule type="cellIs" dxfId="514" priority="2" operator="greaterThan">
      <formula>33.29</formula>
    </cfRule>
  </conditionalFormatting>
  <conditionalFormatting sqref="H19">
    <cfRule type="cellIs" dxfId="513" priority="16" stopIfTrue="1" operator="greaterThan">
      <formula>160</formula>
    </cfRule>
  </conditionalFormatting>
  <conditionalFormatting sqref="I19:J19">
    <cfRule type="expression" priority="10">
      <formula>"(H18/2)"</formula>
    </cfRule>
  </conditionalFormatting>
  <conditionalFormatting sqref="J14">
    <cfRule type="cellIs" dxfId="512" priority="11" operator="equal">
      <formula>0</formula>
    </cfRule>
  </conditionalFormatting>
  <conditionalFormatting sqref="J19">
    <cfRule type="containsText" dxfId="511" priority="8" operator="containsText" text="CORRECTO">
      <formula>NOT(ISERROR(SEARCH("CORRECTO",J19)))</formula>
    </cfRule>
    <cfRule type="containsText" dxfId="51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09" priority="12" operator="lessThan">
      <formula>50</formula>
    </cfRule>
    <cfRule type="cellIs" dxfId="508" priority="13" stopIfTrue="1" operator="between">
      <formula>50</formula>
      <formula>70</formula>
    </cfRule>
    <cfRule type="cellIs" dxfId="507" priority="14" stopIfTrue="1" operator="greaterThan">
      <formula>70</formula>
    </cfRule>
  </conditionalFormatting>
  <conditionalFormatting sqref="E19">
    <cfRule type="cellIs" dxfId="506" priority="1" operator="equal">
      <formula>$D$19</formula>
    </cfRule>
    <cfRule type="cellIs" dxfId="505" priority="15" operator="lessThan">
      <formula>$D$19</formula>
    </cfRule>
  </conditionalFormatting>
  <conditionalFormatting sqref="E14:F14">
    <cfRule type="cellIs" dxfId="504" priority="3" operator="equal">
      <formula>50</formula>
    </cfRule>
    <cfRule type="cellIs" dxfId="503" priority="4" operator="greaterThan">
      <formula>50</formula>
    </cfRule>
  </conditionalFormatting>
  <conditionalFormatting sqref="F19">
    <cfRule type="containsText" dxfId="502" priority="5" operator="containsText" text="DISMINUIR NÚMERO DE HORAS SEMANALES">
      <formula>NOT(ISERROR(SEARCH("DISMINUIR NÚMERO DE HORAS SEMANALES",F19)))</formula>
    </cfRule>
    <cfRule type="containsText" dxfId="501" priority="6" operator="containsText" text="SI CUMPLE">
      <formula>NOT(ISERROR(SEARCH("SI CUMPLE",F19)))</formula>
    </cfRule>
    <cfRule type="containsText" dxfId="500" priority="7" operator="containsText" text="REVISAR">
      <formula>NOT(ISERROR(SEARCH("REVISAR",F19)))</formula>
    </cfRule>
  </conditionalFormatting>
  <conditionalFormatting sqref="G14">
    <cfRule type="cellIs" dxfId="499" priority="2" operator="greaterThan">
      <formula>33.29</formula>
    </cfRule>
  </conditionalFormatting>
  <conditionalFormatting sqref="H19">
    <cfRule type="cellIs" dxfId="498" priority="16" stopIfTrue="1" operator="greaterThan">
      <formula>160</formula>
    </cfRule>
  </conditionalFormatting>
  <conditionalFormatting sqref="I19:J19">
    <cfRule type="expression" priority="10">
      <formula>"(H18/2)"</formula>
    </cfRule>
  </conditionalFormatting>
  <conditionalFormatting sqref="J14">
    <cfRule type="cellIs" dxfId="497" priority="11" operator="equal">
      <formula>0</formula>
    </cfRule>
  </conditionalFormatting>
  <conditionalFormatting sqref="J19">
    <cfRule type="containsText" dxfId="496" priority="8" operator="containsText" text="CORRECTO">
      <formula>NOT(ISERROR(SEARCH("CORRECTO",J19)))</formula>
    </cfRule>
    <cfRule type="containsText" dxfId="49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94" priority="12" operator="lessThan">
      <formula>50</formula>
    </cfRule>
    <cfRule type="cellIs" dxfId="493" priority="13" stopIfTrue="1" operator="between">
      <formula>50</formula>
      <formula>70</formula>
    </cfRule>
    <cfRule type="cellIs" dxfId="492" priority="14" stopIfTrue="1" operator="greaterThan">
      <formula>70</formula>
    </cfRule>
  </conditionalFormatting>
  <conditionalFormatting sqref="E19">
    <cfRule type="cellIs" dxfId="491" priority="1" operator="equal">
      <formula>$D$19</formula>
    </cfRule>
    <cfRule type="cellIs" dxfId="490" priority="15" operator="lessThan">
      <formula>$D$19</formula>
    </cfRule>
  </conditionalFormatting>
  <conditionalFormatting sqref="E14:F14">
    <cfRule type="cellIs" dxfId="489" priority="3" operator="equal">
      <formula>50</formula>
    </cfRule>
    <cfRule type="cellIs" dxfId="488" priority="4" operator="greaterThan">
      <formula>50</formula>
    </cfRule>
  </conditionalFormatting>
  <conditionalFormatting sqref="F19">
    <cfRule type="containsText" dxfId="487" priority="5" operator="containsText" text="DISMINUIR NÚMERO DE HORAS SEMANALES">
      <formula>NOT(ISERROR(SEARCH("DISMINUIR NÚMERO DE HORAS SEMANALES",F19)))</formula>
    </cfRule>
    <cfRule type="containsText" dxfId="486" priority="6" operator="containsText" text="SI CUMPLE">
      <formula>NOT(ISERROR(SEARCH("SI CUMPLE",F19)))</formula>
    </cfRule>
    <cfRule type="containsText" dxfId="485" priority="7" operator="containsText" text="REVISAR">
      <formula>NOT(ISERROR(SEARCH("REVISAR",F19)))</formula>
    </cfRule>
  </conditionalFormatting>
  <conditionalFormatting sqref="G14">
    <cfRule type="cellIs" dxfId="484" priority="2" operator="greaterThan">
      <formula>33.29</formula>
    </cfRule>
  </conditionalFormatting>
  <conditionalFormatting sqref="H19">
    <cfRule type="cellIs" dxfId="483" priority="16" stopIfTrue="1" operator="greaterThan">
      <formula>160</formula>
    </cfRule>
  </conditionalFormatting>
  <conditionalFormatting sqref="I19:J19">
    <cfRule type="expression" priority="10">
      <formula>"(H18/2)"</formula>
    </cfRule>
  </conditionalFormatting>
  <conditionalFormatting sqref="J14">
    <cfRule type="cellIs" dxfId="482" priority="11" operator="equal">
      <formula>0</formula>
    </cfRule>
  </conditionalFormatting>
  <conditionalFormatting sqref="J19">
    <cfRule type="containsText" dxfId="481" priority="8" operator="containsText" text="CORRECTO">
      <formula>NOT(ISERROR(SEARCH("CORRECTO",J19)))</formula>
    </cfRule>
    <cfRule type="containsText" dxfId="48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G190"/>
  <sheetViews>
    <sheetView showGridLines="0" zoomScale="70" zoomScaleNormal="70" workbookViewId="0">
      <selection activeCell="J3" sqref="J3:K3"/>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I56:J56"/>
    <mergeCell ref="J33:K33"/>
    <mergeCell ref="J23:M23"/>
    <mergeCell ref="L34:M34"/>
    <mergeCell ref="L25:M25"/>
    <mergeCell ref="L26:M26"/>
    <mergeCell ref="L27:M27"/>
    <mergeCell ref="L28:M28"/>
    <mergeCell ref="L29:M29"/>
    <mergeCell ref="J24:K24"/>
    <mergeCell ref="J25:K25"/>
    <mergeCell ref="L33:M33"/>
    <mergeCell ref="J26:K26"/>
    <mergeCell ref="J27:K27"/>
    <mergeCell ref="J28:K28"/>
    <mergeCell ref="A49:R49"/>
    <mergeCell ref="K54:M54"/>
    <mergeCell ref="I55:J55"/>
    <mergeCell ref="K55:M55"/>
    <mergeCell ref="J45:K45"/>
    <mergeCell ref="L45:M45"/>
    <mergeCell ref="J46:K46"/>
    <mergeCell ref="L46:M46"/>
    <mergeCell ref="I52:J52"/>
    <mergeCell ref="L18:M18"/>
    <mergeCell ref="L17:M17"/>
    <mergeCell ref="L19:M19"/>
    <mergeCell ref="D16:J16"/>
    <mergeCell ref="B18:J18"/>
    <mergeCell ref="D14:D15"/>
    <mergeCell ref="B14:C15"/>
    <mergeCell ref="A22:R22"/>
    <mergeCell ref="A108:I108"/>
    <mergeCell ref="K102:Q102"/>
    <mergeCell ref="K103:Q103"/>
    <mergeCell ref="K104:Q104"/>
    <mergeCell ref="A100:H100"/>
    <mergeCell ref="A95:H95"/>
    <mergeCell ref="R96:T96"/>
    <mergeCell ref="A83:H83"/>
    <mergeCell ref="A84:H84"/>
    <mergeCell ref="K56:M56"/>
    <mergeCell ref="J42:K42"/>
    <mergeCell ref="L42:M42"/>
    <mergeCell ref="J43:K43"/>
    <mergeCell ref="L43:M43"/>
    <mergeCell ref="J44:K44"/>
    <mergeCell ref="L44:M44"/>
    <mergeCell ref="B6:C6"/>
    <mergeCell ref="B7:C7"/>
    <mergeCell ref="B8:C8"/>
    <mergeCell ref="B9:C9"/>
    <mergeCell ref="A50:R51"/>
    <mergeCell ref="R82:T82"/>
    <mergeCell ref="R83:T83"/>
    <mergeCell ref="R84:T84"/>
    <mergeCell ref="R85:T85"/>
    <mergeCell ref="A37:R37"/>
    <mergeCell ref="G38:H38"/>
    <mergeCell ref="J38:M38"/>
    <mergeCell ref="J39:K39"/>
    <mergeCell ref="L12:M12"/>
    <mergeCell ref="L13:M13"/>
    <mergeCell ref="L14:M14"/>
    <mergeCell ref="L15:M15"/>
    <mergeCell ref="L16:M16"/>
    <mergeCell ref="L39:M39"/>
    <mergeCell ref="J40:K40"/>
    <mergeCell ref="L40:M40"/>
    <mergeCell ref="J41:K41"/>
    <mergeCell ref="L41:M41"/>
    <mergeCell ref="A82:H82"/>
    <mergeCell ref="K52:M52"/>
    <mergeCell ref="I53:J53"/>
    <mergeCell ref="K53:M53"/>
    <mergeCell ref="I54:J54"/>
    <mergeCell ref="L146:R146"/>
    <mergeCell ref="S146:U146"/>
    <mergeCell ref="L138:R138"/>
    <mergeCell ref="S138:U138"/>
    <mergeCell ref="L139:R139"/>
    <mergeCell ref="S139:U139"/>
    <mergeCell ref="L141:R141"/>
    <mergeCell ref="S141:U141"/>
    <mergeCell ref="L142:R142"/>
    <mergeCell ref="S142:U142"/>
    <mergeCell ref="L143:R143"/>
    <mergeCell ref="S143:U143"/>
    <mergeCell ref="A145:U145"/>
    <mergeCell ref="L144:R144"/>
    <mergeCell ref="A140:U140"/>
    <mergeCell ref="F144:I144"/>
    <mergeCell ref="S144:U144"/>
    <mergeCell ref="D139:E139"/>
    <mergeCell ref="A141:C141"/>
    <mergeCell ref="D141:E141"/>
    <mergeCell ref="A142:C142"/>
    <mergeCell ref="D142:E142"/>
    <mergeCell ref="A143:C143"/>
    <mergeCell ref="D143:E143"/>
    <mergeCell ref="A81:T81"/>
    <mergeCell ref="A85:H85"/>
    <mergeCell ref="R86:T86"/>
    <mergeCell ref="R92:T92"/>
    <mergeCell ref="K93:Q93"/>
    <mergeCell ref="R93:T93"/>
    <mergeCell ref="A93:D93"/>
    <mergeCell ref="G93:H93"/>
    <mergeCell ref="A90:D91"/>
    <mergeCell ref="R90:T91"/>
    <mergeCell ref="K92:Q92"/>
    <mergeCell ref="A89:T89"/>
    <mergeCell ref="K86:Q86"/>
    <mergeCell ref="A86:H86"/>
    <mergeCell ref="G91:H91"/>
    <mergeCell ref="A92:D92"/>
    <mergeCell ref="G92:H92"/>
    <mergeCell ref="A131:C131"/>
    <mergeCell ref="A132:C132"/>
    <mergeCell ref="L134:R134"/>
    <mergeCell ref="A101:H101"/>
    <mergeCell ref="A102:H102"/>
    <mergeCell ref="A103:H103"/>
    <mergeCell ref="A104:H104"/>
    <mergeCell ref="K100:Q100"/>
    <mergeCell ref="K101:Q101"/>
    <mergeCell ref="A118:G118"/>
    <mergeCell ref="H118:I118"/>
    <mergeCell ref="D132:E132"/>
    <mergeCell ref="A119:U119"/>
    <mergeCell ref="A125:U125"/>
    <mergeCell ref="A130:U130"/>
    <mergeCell ref="A107:U107"/>
    <mergeCell ref="L111:R111"/>
    <mergeCell ref="S111:U111"/>
    <mergeCell ref="L112:R112"/>
    <mergeCell ref="S112:U112"/>
    <mergeCell ref="L113:R113"/>
    <mergeCell ref="A123:C123"/>
    <mergeCell ref="L114:R114"/>
    <mergeCell ref="R103:T103"/>
    <mergeCell ref="R104:T104"/>
    <mergeCell ref="L115:R115"/>
    <mergeCell ref="L120:R120"/>
    <mergeCell ref="K84:Q84"/>
    <mergeCell ref="K85:Q85"/>
    <mergeCell ref="A96:H96"/>
    <mergeCell ref="K96:Q96"/>
    <mergeCell ref="K95:Q95"/>
    <mergeCell ref="K94:Q94"/>
    <mergeCell ref="R94:T94"/>
    <mergeCell ref="A94:H94"/>
    <mergeCell ref="R95:T95"/>
    <mergeCell ref="F120:I120"/>
    <mergeCell ref="L137:R137"/>
    <mergeCell ref="S137:U137"/>
    <mergeCell ref="F122:I122"/>
    <mergeCell ref="F121:I121"/>
    <mergeCell ref="S120:U120"/>
    <mergeCell ref="L121:R121"/>
    <mergeCell ref="S121:U121"/>
    <mergeCell ref="L122:R122"/>
    <mergeCell ref="S122:U122"/>
    <mergeCell ref="S131:U131"/>
    <mergeCell ref="S134:U134"/>
    <mergeCell ref="L135:R135"/>
    <mergeCell ref="S135:U135"/>
    <mergeCell ref="L136:R136"/>
    <mergeCell ref="S136:U136"/>
    <mergeCell ref="F123:I123"/>
    <mergeCell ref="F143:I143"/>
    <mergeCell ref="F141:I141"/>
    <mergeCell ref="F142:I142"/>
    <mergeCell ref="S127:U127"/>
    <mergeCell ref="L128:R128"/>
    <mergeCell ref="S128:U128"/>
    <mergeCell ref="S129:U129"/>
    <mergeCell ref="F137:I137"/>
    <mergeCell ref="L129:R129"/>
    <mergeCell ref="F129:I129"/>
    <mergeCell ref="F128:I128"/>
    <mergeCell ref="A134:C134"/>
    <mergeCell ref="D135:E135"/>
    <mergeCell ref="A136:C136"/>
    <mergeCell ref="D136:E136"/>
    <mergeCell ref="L132:R132"/>
    <mergeCell ref="S132:U132"/>
    <mergeCell ref="L131:R131"/>
    <mergeCell ref="F132:I132"/>
    <mergeCell ref="F135:I135"/>
    <mergeCell ref="A129:C129"/>
    <mergeCell ref="A133:U133"/>
    <mergeCell ref="D131:E131"/>
    <mergeCell ref="S113:U113"/>
    <mergeCell ref="S126:U126"/>
    <mergeCell ref="A99:T99"/>
    <mergeCell ref="R100:T100"/>
    <mergeCell ref="S114:U114"/>
    <mergeCell ref="L110:R110"/>
    <mergeCell ref="R101:T101"/>
    <mergeCell ref="R102:T102"/>
    <mergeCell ref="H111:I111"/>
    <mergeCell ref="S115:U115"/>
    <mergeCell ref="L116:R116"/>
    <mergeCell ref="H112:I112"/>
    <mergeCell ref="H113:I113"/>
    <mergeCell ref="H114:I114"/>
    <mergeCell ref="F126:I126"/>
    <mergeCell ref="A121:C121"/>
    <mergeCell ref="A120:C120"/>
    <mergeCell ref="L124:R124"/>
    <mergeCell ref="S124:U124"/>
    <mergeCell ref="L126:R126"/>
    <mergeCell ref="A122:C122"/>
    <mergeCell ref="D120:E120"/>
    <mergeCell ref="D121:E121"/>
    <mergeCell ref="D122:E122"/>
    <mergeCell ref="A144:C144"/>
    <mergeCell ref="D144:E144"/>
    <mergeCell ref="A110:G110"/>
    <mergeCell ref="A111:G111"/>
    <mergeCell ref="A112:G112"/>
    <mergeCell ref="A113:G113"/>
    <mergeCell ref="A114:G114"/>
    <mergeCell ref="H116:I116"/>
    <mergeCell ref="H117:I117"/>
    <mergeCell ref="F136:I136"/>
    <mergeCell ref="F138:I139"/>
    <mergeCell ref="A126:C126"/>
    <mergeCell ref="D126:E126"/>
    <mergeCell ref="A127:C127"/>
    <mergeCell ref="D127:E127"/>
    <mergeCell ref="A128:C128"/>
    <mergeCell ref="F124:I124"/>
    <mergeCell ref="F127:I127"/>
    <mergeCell ref="D124:E124"/>
    <mergeCell ref="D128:E128"/>
    <mergeCell ref="D129:E129"/>
    <mergeCell ref="F131:I131"/>
    <mergeCell ref="A124:C124"/>
    <mergeCell ref="D123:E123"/>
    <mergeCell ref="A1:A4"/>
    <mergeCell ref="B1:I2"/>
    <mergeCell ref="J1:K1"/>
    <mergeCell ref="J2:K2"/>
    <mergeCell ref="B3:I4"/>
    <mergeCell ref="J3:K3"/>
    <mergeCell ref="J4:K4"/>
    <mergeCell ref="A109:U109"/>
    <mergeCell ref="H110:I110"/>
    <mergeCell ref="S110:U110"/>
    <mergeCell ref="L108:R108"/>
    <mergeCell ref="S108:U108"/>
    <mergeCell ref="B19:C19"/>
    <mergeCell ref="B20:C20"/>
    <mergeCell ref="B11:I11"/>
    <mergeCell ref="J11:L11"/>
    <mergeCell ref="A72:F72"/>
    <mergeCell ref="G23:H23"/>
    <mergeCell ref="I57:J57"/>
    <mergeCell ref="K57:M57"/>
    <mergeCell ref="I58:J58"/>
    <mergeCell ref="L24:M24"/>
    <mergeCell ref="J29:K29"/>
    <mergeCell ref="J34:K34"/>
    <mergeCell ref="S147:U147"/>
    <mergeCell ref="L117:R117"/>
    <mergeCell ref="S117:U117"/>
    <mergeCell ref="L118:R118"/>
    <mergeCell ref="A115:G115"/>
    <mergeCell ref="A116:G116"/>
    <mergeCell ref="A117:G117"/>
    <mergeCell ref="S118:U118"/>
    <mergeCell ref="A146:C150"/>
    <mergeCell ref="D146:E150"/>
    <mergeCell ref="F148:I148"/>
    <mergeCell ref="F149:I149"/>
    <mergeCell ref="F150:I150"/>
    <mergeCell ref="L148:R148"/>
    <mergeCell ref="H115:I115"/>
    <mergeCell ref="A137:C137"/>
    <mergeCell ref="D137:E137"/>
    <mergeCell ref="A138:C138"/>
    <mergeCell ref="A139:C139"/>
    <mergeCell ref="D138:E138"/>
    <mergeCell ref="A135:C135"/>
    <mergeCell ref="F134:I134"/>
    <mergeCell ref="D134:E134"/>
    <mergeCell ref="L127:R127"/>
    <mergeCell ref="L149:R149"/>
    <mergeCell ref="L150:R150"/>
    <mergeCell ref="S148:U148"/>
    <mergeCell ref="S149:U149"/>
    <mergeCell ref="S150:U150"/>
    <mergeCell ref="F146:I146"/>
    <mergeCell ref="I6:K6"/>
    <mergeCell ref="I7:K7"/>
    <mergeCell ref="L7:M7"/>
    <mergeCell ref="L6:M6"/>
    <mergeCell ref="I10:K10"/>
    <mergeCell ref="I9:K9"/>
    <mergeCell ref="L9:M9"/>
    <mergeCell ref="L10:M10"/>
    <mergeCell ref="S116:U116"/>
    <mergeCell ref="K58:M58"/>
    <mergeCell ref="I59:J59"/>
    <mergeCell ref="K59:M59"/>
    <mergeCell ref="N38:R38"/>
    <mergeCell ref="A38:F38"/>
    <mergeCell ref="A23:F23"/>
    <mergeCell ref="N23:R23"/>
    <mergeCell ref="F147:I147"/>
    <mergeCell ref="L147:R147"/>
    <mergeCell ref="J30:K30"/>
    <mergeCell ref="L30:M30"/>
    <mergeCell ref="J31:K31"/>
    <mergeCell ref="L31:M31"/>
    <mergeCell ref="J32:K32"/>
    <mergeCell ref="L32:M32"/>
    <mergeCell ref="B12:C12"/>
    <mergeCell ref="E90:H90"/>
    <mergeCell ref="K90:Q91"/>
    <mergeCell ref="I90:I91"/>
    <mergeCell ref="J90:J91"/>
    <mergeCell ref="A64:K64"/>
    <mergeCell ref="E65:G65"/>
    <mergeCell ref="E66:G66"/>
    <mergeCell ref="E67:G67"/>
    <mergeCell ref="E68:G68"/>
    <mergeCell ref="E69:G69"/>
    <mergeCell ref="B65:C65"/>
    <mergeCell ref="B66:C66"/>
    <mergeCell ref="B67:C67"/>
    <mergeCell ref="B68:C68"/>
    <mergeCell ref="B69:C69"/>
    <mergeCell ref="K82:Q82"/>
    <mergeCell ref="K83:Q83"/>
  </mergeCells>
  <conditionalFormatting sqref="D14">
    <cfRule type="cellIs" dxfId="749" priority="27" operator="lessThan">
      <formula>50</formula>
    </cfRule>
    <cfRule type="cellIs" dxfId="748" priority="28" stopIfTrue="1" operator="between">
      <formula>50</formula>
      <formula>70</formula>
    </cfRule>
    <cfRule type="cellIs" dxfId="747" priority="29" stopIfTrue="1" operator="greaterThan">
      <formula>70</formula>
    </cfRule>
  </conditionalFormatting>
  <conditionalFormatting sqref="E19">
    <cfRule type="cellIs" dxfId="746" priority="1" operator="equal">
      <formula>$D$19</formula>
    </cfRule>
    <cfRule type="cellIs" dxfId="745" priority="34" operator="lessThan">
      <formula>$D$19</formula>
    </cfRule>
  </conditionalFormatting>
  <conditionalFormatting sqref="E14:F14">
    <cfRule type="cellIs" dxfId="744" priority="3" operator="equal">
      <formula>50</formula>
    </cfRule>
    <cfRule type="cellIs" dxfId="743" priority="4" operator="greaterThan">
      <formula>50</formula>
    </cfRule>
  </conditionalFormatting>
  <conditionalFormatting sqref="F19">
    <cfRule type="containsText" dxfId="742" priority="9" operator="containsText" text="DISMINUIR NÚMERO DE HORAS SEMANALES">
      <formula>NOT(ISERROR(SEARCH("DISMINUIR NÚMERO DE HORAS SEMANALES",F19)))</formula>
    </cfRule>
    <cfRule type="containsText" dxfId="741" priority="10" operator="containsText" text="SI CUMPLE">
      <formula>NOT(ISERROR(SEARCH("SI CUMPLE",F19)))</formula>
    </cfRule>
    <cfRule type="containsText" dxfId="740" priority="11" operator="containsText" text="REVISAR">
      <formula>NOT(ISERROR(SEARCH("REVISAR",F19)))</formula>
    </cfRule>
  </conditionalFormatting>
  <conditionalFormatting sqref="G14">
    <cfRule type="cellIs" dxfId="739" priority="2" operator="greaterThan">
      <formula>33.29</formula>
    </cfRule>
  </conditionalFormatting>
  <conditionalFormatting sqref="H19">
    <cfRule type="cellIs" dxfId="738" priority="35" stopIfTrue="1" operator="greaterThan">
      <formula>160</formula>
    </cfRule>
  </conditionalFormatting>
  <conditionalFormatting sqref="I19:J19">
    <cfRule type="expression" priority="14">
      <formula>"(H18/2)"</formula>
    </cfRule>
  </conditionalFormatting>
  <conditionalFormatting sqref="J14">
    <cfRule type="cellIs" dxfId="737" priority="15" operator="equal">
      <formula>0</formula>
    </cfRule>
  </conditionalFormatting>
  <conditionalFormatting sqref="J19">
    <cfRule type="containsText" dxfId="736" priority="12" operator="containsText" text="CORRECTO">
      <formula>NOT(ISERROR(SEARCH("CORRECTO",J19)))</formula>
    </cfRule>
    <cfRule type="containsText" dxfId="735" priority="13"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79" priority="12" operator="lessThan">
      <formula>50</formula>
    </cfRule>
    <cfRule type="cellIs" dxfId="478" priority="13" stopIfTrue="1" operator="between">
      <formula>50</formula>
      <formula>70</formula>
    </cfRule>
    <cfRule type="cellIs" dxfId="477" priority="14" stopIfTrue="1" operator="greaterThan">
      <formula>70</formula>
    </cfRule>
  </conditionalFormatting>
  <conditionalFormatting sqref="E19">
    <cfRule type="cellIs" dxfId="476" priority="1" operator="equal">
      <formula>$D$19</formula>
    </cfRule>
    <cfRule type="cellIs" dxfId="475" priority="15" operator="lessThan">
      <formula>$D$19</formula>
    </cfRule>
  </conditionalFormatting>
  <conditionalFormatting sqref="E14:F14">
    <cfRule type="cellIs" dxfId="474" priority="3" operator="equal">
      <formula>50</formula>
    </cfRule>
    <cfRule type="cellIs" dxfId="473" priority="4" operator="greaterThan">
      <formula>50</formula>
    </cfRule>
  </conditionalFormatting>
  <conditionalFormatting sqref="F19">
    <cfRule type="containsText" dxfId="472" priority="5" operator="containsText" text="DISMINUIR NÚMERO DE HORAS SEMANALES">
      <formula>NOT(ISERROR(SEARCH("DISMINUIR NÚMERO DE HORAS SEMANALES",F19)))</formula>
    </cfRule>
    <cfRule type="containsText" dxfId="471" priority="6" operator="containsText" text="SI CUMPLE">
      <formula>NOT(ISERROR(SEARCH("SI CUMPLE",F19)))</formula>
    </cfRule>
    <cfRule type="containsText" dxfId="470" priority="7" operator="containsText" text="REVISAR">
      <formula>NOT(ISERROR(SEARCH("REVISAR",F19)))</formula>
    </cfRule>
  </conditionalFormatting>
  <conditionalFormatting sqref="G14">
    <cfRule type="cellIs" dxfId="469" priority="2" operator="greaterThan">
      <formula>33.29</formula>
    </cfRule>
  </conditionalFormatting>
  <conditionalFormatting sqref="H19">
    <cfRule type="cellIs" dxfId="468" priority="16" stopIfTrue="1" operator="greaterThan">
      <formula>160</formula>
    </cfRule>
  </conditionalFormatting>
  <conditionalFormatting sqref="I19:J19">
    <cfRule type="expression" priority="10">
      <formula>"(H18/2)"</formula>
    </cfRule>
  </conditionalFormatting>
  <conditionalFormatting sqref="J14">
    <cfRule type="cellIs" dxfId="467" priority="11" operator="equal">
      <formula>0</formula>
    </cfRule>
  </conditionalFormatting>
  <conditionalFormatting sqref="J19">
    <cfRule type="containsText" dxfId="466" priority="8" operator="containsText" text="CORRECTO">
      <formula>NOT(ISERROR(SEARCH("CORRECTO",J19)))</formula>
    </cfRule>
    <cfRule type="containsText" dxfId="46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64" priority="12" operator="lessThan">
      <formula>50</formula>
    </cfRule>
    <cfRule type="cellIs" dxfId="463" priority="13" stopIfTrue="1" operator="between">
      <formula>50</formula>
      <formula>70</formula>
    </cfRule>
    <cfRule type="cellIs" dxfId="462" priority="14" stopIfTrue="1" operator="greaterThan">
      <formula>70</formula>
    </cfRule>
  </conditionalFormatting>
  <conditionalFormatting sqref="E19">
    <cfRule type="cellIs" dxfId="461" priority="1" operator="equal">
      <formula>$D$19</formula>
    </cfRule>
    <cfRule type="cellIs" dxfId="460" priority="15" operator="lessThan">
      <formula>$D$19</formula>
    </cfRule>
  </conditionalFormatting>
  <conditionalFormatting sqref="E14:F14">
    <cfRule type="cellIs" dxfId="459" priority="3" operator="equal">
      <formula>50</formula>
    </cfRule>
    <cfRule type="cellIs" dxfId="458" priority="4" operator="greaterThan">
      <formula>50</formula>
    </cfRule>
  </conditionalFormatting>
  <conditionalFormatting sqref="F19">
    <cfRule type="containsText" dxfId="457" priority="5" operator="containsText" text="DISMINUIR NÚMERO DE HORAS SEMANALES">
      <formula>NOT(ISERROR(SEARCH("DISMINUIR NÚMERO DE HORAS SEMANALES",F19)))</formula>
    </cfRule>
    <cfRule type="containsText" dxfId="456" priority="6" operator="containsText" text="SI CUMPLE">
      <formula>NOT(ISERROR(SEARCH("SI CUMPLE",F19)))</formula>
    </cfRule>
    <cfRule type="containsText" dxfId="455" priority="7" operator="containsText" text="REVISAR">
      <formula>NOT(ISERROR(SEARCH("REVISAR",F19)))</formula>
    </cfRule>
  </conditionalFormatting>
  <conditionalFormatting sqref="G14">
    <cfRule type="cellIs" dxfId="454" priority="2" operator="greaterThan">
      <formula>33.29</formula>
    </cfRule>
  </conditionalFormatting>
  <conditionalFormatting sqref="H19">
    <cfRule type="cellIs" dxfId="453" priority="16" stopIfTrue="1" operator="greaterThan">
      <formula>160</formula>
    </cfRule>
  </conditionalFormatting>
  <conditionalFormatting sqref="I19:J19">
    <cfRule type="expression" priority="10">
      <formula>"(H18/2)"</formula>
    </cfRule>
  </conditionalFormatting>
  <conditionalFormatting sqref="J14">
    <cfRule type="cellIs" dxfId="452" priority="11" operator="equal">
      <formula>0</formula>
    </cfRule>
  </conditionalFormatting>
  <conditionalFormatting sqref="J19">
    <cfRule type="containsText" dxfId="451" priority="8" operator="containsText" text="CORRECTO">
      <formula>NOT(ISERROR(SEARCH("CORRECTO",J19)))</formula>
    </cfRule>
    <cfRule type="containsText" dxfId="45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I8" sqref="I8"/>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49" priority="12" operator="lessThan">
      <formula>50</formula>
    </cfRule>
    <cfRule type="cellIs" dxfId="448" priority="13" stopIfTrue="1" operator="between">
      <formula>50</formula>
      <formula>70</formula>
    </cfRule>
    <cfRule type="cellIs" dxfId="447" priority="14" stopIfTrue="1" operator="greaterThan">
      <formula>70</formula>
    </cfRule>
  </conditionalFormatting>
  <conditionalFormatting sqref="E19">
    <cfRule type="cellIs" dxfId="446" priority="1" operator="equal">
      <formula>$D$19</formula>
    </cfRule>
    <cfRule type="cellIs" dxfId="445" priority="15" operator="lessThan">
      <formula>$D$19</formula>
    </cfRule>
  </conditionalFormatting>
  <conditionalFormatting sqref="E14:F14">
    <cfRule type="cellIs" dxfId="444" priority="3" operator="equal">
      <formula>50</formula>
    </cfRule>
    <cfRule type="cellIs" dxfId="443" priority="4" operator="greaterThan">
      <formula>50</formula>
    </cfRule>
  </conditionalFormatting>
  <conditionalFormatting sqref="F19">
    <cfRule type="containsText" dxfId="442" priority="5" operator="containsText" text="DISMINUIR NÚMERO DE HORAS SEMANALES">
      <formula>NOT(ISERROR(SEARCH("DISMINUIR NÚMERO DE HORAS SEMANALES",F19)))</formula>
    </cfRule>
    <cfRule type="containsText" dxfId="441" priority="6" operator="containsText" text="SI CUMPLE">
      <formula>NOT(ISERROR(SEARCH("SI CUMPLE",F19)))</formula>
    </cfRule>
    <cfRule type="containsText" dxfId="440" priority="7" operator="containsText" text="REVISAR">
      <formula>NOT(ISERROR(SEARCH("REVISAR",F19)))</formula>
    </cfRule>
  </conditionalFormatting>
  <conditionalFormatting sqref="G14">
    <cfRule type="cellIs" dxfId="439" priority="2" operator="greaterThan">
      <formula>33.29</formula>
    </cfRule>
  </conditionalFormatting>
  <conditionalFormatting sqref="H19">
    <cfRule type="cellIs" dxfId="438" priority="16" stopIfTrue="1" operator="greaterThan">
      <formula>160</formula>
    </cfRule>
  </conditionalFormatting>
  <conditionalFormatting sqref="I19:J19">
    <cfRule type="expression" priority="10">
      <formula>"(H18/2)"</formula>
    </cfRule>
  </conditionalFormatting>
  <conditionalFormatting sqref="J14">
    <cfRule type="cellIs" dxfId="437" priority="11" operator="equal">
      <formula>0</formula>
    </cfRule>
  </conditionalFormatting>
  <conditionalFormatting sqref="J19">
    <cfRule type="containsText" dxfId="436" priority="8" operator="containsText" text="CORRECTO">
      <formula>NOT(ISERROR(SEARCH("CORRECTO",J19)))</formula>
    </cfRule>
    <cfRule type="containsText" dxfId="43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34" priority="12" operator="lessThan">
      <formula>50</formula>
    </cfRule>
    <cfRule type="cellIs" dxfId="433" priority="13" stopIfTrue="1" operator="between">
      <formula>50</formula>
      <formula>70</formula>
    </cfRule>
    <cfRule type="cellIs" dxfId="432" priority="14" stopIfTrue="1" operator="greaterThan">
      <formula>70</formula>
    </cfRule>
  </conditionalFormatting>
  <conditionalFormatting sqref="E19">
    <cfRule type="cellIs" dxfId="431" priority="1" operator="equal">
      <formula>$D$19</formula>
    </cfRule>
    <cfRule type="cellIs" dxfId="430" priority="15" operator="lessThan">
      <formula>$D$19</formula>
    </cfRule>
  </conditionalFormatting>
  <conditionalFormatting sqref="E14:F14">
    <cfRule type="cellIs" dxfId="429" priority="3" operator="equal">
      <formula>50</formula>
    </cfRule>
    <cfRule type="cellIs" dxfId="428" priority="4" operator="greaterThan">
      <formula>50</formula>
    </cfRule>
  </conditionalFormatting>
  <conditionalFormatting sqref="F19">
    <cfRule type="containsText" dxfId="427" priority="5" operator="containsText" text="DISMINUIR NÚMERO DE HORAS SEMANALES">
      <formula>NOT(ISERROR(SEARCH("DISMINUIR NÚMERO DE HORAS SEMANALES",F19)))</formula>
    </cfRule>
    <cfRule type="containsText" dxfId="426" priority="6" operator="containsText" text="SI CUMPLE">
      <formula>NOT(ISERROR(SEARCH("SI CUMPLE",F19)))</formula>
    </cfRule>
    <cfRule type="containsText" dxfId="425" priority="7" operator="containsText" text="REVISAR">
      <formula>NOT(ISERROR(SEARCH("REVISAR",F19)))</formula>
    </cfRule>
  </conditionalFormatting>
  <conditionalFormatting sqref="G14">
    <cfRule type="cellIs" dxfId="424" priority="2" operator="greaterThan">
      <formula>33.29</formula>
    </cfRule>
  </conditionalFormatting>
  <conditionalFormatting sqref="H19">
    <cfRule type="cellIs" dxfId="423" priority="16" stopIfTrue="1" operator="greaterThan">
      <formula>160</formula>
    </cfRule>
  </conditionalFormatting>
  <conditionalFormatting sqref="I19:J19">
    <cfRule type="expression" priority="10">
      <formula>"(H18/2)"</formula>
    </cfRule>
  </conditionalFormatting>
  <conditionalFormatting sqref="J14">
    <cfRule type="cellIs" dxfId="422" priority="11" operator="equal">
      <formula>0</formula>
    </cfRule>
  </conditionalFormatting>
  <conditionalFormatting sqref="J19">
    <cfRule type="containsText" dxfId="421" priority="8" operator="containsText" text="CORRECTO">
      <formula>NOT(ISERROR(SEARCH("CORRECTO",J19)))</formula>
    </cfRule>
    <cfRule type="containsText" dxfId="42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19" priority="12" operator="lessThan">
      <formula>50</formula>
    </cfRule>
    <cfRule type="cellIs" dxfId="418" priority="13" stopIfTrue="1" operator="between">
      <formula>50</formula>
      <formula>70</formula>
    </cfRule>
    <cfRule type="cellIs" dxfId="417" priority="14" stopIfTrue="1" operator="greaterThan">
      <formula>70</formula>
    </cfRule>
  </conditionalFormatting>
  <conditionalFormatting sqref="E19">
    <cfRule type="cellIs" dxfId="416" priority="1" operator="equal">
      <formula>$D$19</formula>
    </cfRule>
    <cfRule type="cellIs" dxfId="415" priority="15" operator="lessThan">
      <formula>$D$19</formula>
    </cfRule>
  </conditionalFormatting>
  <conditionalFormatting sqref="E14:F14">
    <cfRule type="cellIs" dxfId="414" priority="3" operator="equal">
      <formula>50</formula>
    </cfRule>
    <cfRule type="cellIs" dxfId="413" priority="4" operator="greaterThan">
      <formula>50</formula>
    </cfRule>
  </conditionalFormatting>
  <conditionalFormatting sqref="F19">
    <cfRule type="containsText" dxfId="412" priority="5" operator="containsText" text="DISMINUIR NÚMERO DE HORAS SEMANALES">
      <formula>NOT(ISERROR(SEARCH("DISMINUIR NÚMERO DE HORAS SEMANALES",F19)))</formula>
    </cfRule>
    <cfRule type="containsText" dxfId="411" priority="6" operator="containsText" text="SI CUMPLE">
      <formula>NOT(ISERROR(SEARCH("SI CUMPLE",F19)))</formula>
    </cfRule>
    <cfRule type="containsText" dxfId="410" priority="7" operator="containsText" text="REVISAR">
      <formula>NOT(ISERROR(SEARCH("REVISAR",F19)))</formula>
    </cfRule>
  </conditionalFormatting>
  <conditionalFormatting sqref="G14">
    <cfRule type="cellIs" dxfId="409" priority="2" operator="greaterThan">
      <formula>33.29</formula>
    </cfRule>
  </conditionalFormatting>
  <conditionalFormatting sqref="H19">
    <cfRule type="cellIs" dxfId="408" priority="16" stopIfTrue="1" operator="greaterThan">
      <formula>160</formula>
    </cfRule>
  </conditionalFormatting>
  <conditionalFormatting sqref="I19:J19">
    <cfRule type="expression" priority="10">
      <formula>"(H18/2)"</formula>
    </cfRule>
  </conditionalFormatting>
  <conditionalFormatting sqref="J14">
    <cfRule type="cellIs" dxfId="407" priority="11" operator="equal">
      <formula>0</formula>
    </cfRule>
  </conditionalFormatting>
  <conditionalFormatting sqref="J19">
    <cfRule type="containsText" dxfId="406" priority="8" operator="containsText" text="CORRECTO">
      <formula>NOT(ISERROR(SEARCH("CORRECTO",J19)))</formula>
    </cfRule>
    <cfRule type="containsText" dxfId="40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04" priority="12" operator="lessThan">
      <formula>50</formula>
    </cfRule>
    <cfRule type="cellIs" dxfId="403" priority="13" stopIfTrue="1" operator="between">
      <formula>50</formula>
      <formula>70</formula>
    </cfRule>
    <cfRule type="cellIs" dxfId="402" priority="14" stopIfTrue="1" operator="greaterThan">
      <formula>70</formula>
    </cfRule>
  </conditionalFormatting>
  <conditionalFormatting sqref="E19">
    <cfRule type="cellIs" dxfId="401" priority="1" operator="equal">
      <formula>$D$19</formula>
    </cfRule>
    <cfRule type="cellIs" dxfId="400" priority="15" operator="lessThan">
      <formula>$D$19</formula>
    </cfRule>
  </conditionalFormatting>
  <conditionalFormatting sqref="E14:F14">
    <cfRule type="cellIs" dxfId="399" priority="3" operator="equal">
      <formula>50</formula>
    </cfRule>
    <cfRule type="cellIs" dxfId="398" priority="4" operator="greaterThan">
      <formula>50</formula>
    </cfRule>
  </conditionalFormatting>
  <conditionalFormatting sqref="F19">
    <cfRule type="containsText" dxfId="397" priority="5" operator="containsText" text="DISMINUIR NÚMERO DE HORAS SEMANALES">
      <formula>NOT(ISERROR(SEARCH("DISMINUIR NÚMERO DE HORAS SEMANALES",F19)))</formula>
    </cfRule>
    <cfRule type="containsText" dxfId="396" priority="6" operator="containsText" text="SI CUMPLE">
      <formula>NOT(ISERROR(SEARCH("SI CUMPLE",F19)))</formula>
    </cfRule>
    <cfRule type="containsText" dxfId="395" priority="7" operator="containsText" text="REVISAR">
      <formula>NOT(ISERROR(SEARCH("REVISAR",F19)))</formula>
    </cfRule>
  </conditionalFormatting>
  <conditionalFormatting sqref="G14">
    <cfRule type="cellIs" dxfId="394" priority="2" operator="greaterThan">
      <formula>33.29</formula>
    </cfRule>
  </conditionalFormatting>
  <conditionalFormatting sqref="H19">
    <cfRule type="cellIs" dxfId="393" priority="16" stopIfTrue="1" operator="greaterThan">
      <formula>160</formula>
    </cfRule>
  </conditionalFormatting>
  <conditionalFormatting sqref="I19:J19">
    <cfRule type="expression" priority="10">
      <formula>"(H18/2)"</formula>
    </cfRule>
  </conditionalFormatting>
  <conditionalFormatting sqref="J14">
    <cfRule type="cellIs" dxfId="392" priority="11" operator="equal">
      <formula>0</formula>
    </cfRule>
  </conditionalFormatting>
  <conditionalFormatting sqref="J19">
    <cfRule type="containsText" dxfId="391" priority="8" operator="containsText" text="CORRECTO">
      <formula>NOT(ISERROR(SEARCH("CORRECTO",J19)))</formula>
    </cfRule>
    <cfRule type="containsText" dxfId="39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389" priority="12" operator="lessThan">
      <formula>50</formula>
    </cfRule>
    <cfRule type="cellIs" dxfId="388" priority="13" stopIfTrue="1" operator="between">
      <formula>50</formula>
      <formula>70</formula>
    </cfRule>
    <cfRule type="cellIs" dxfId="387" priority="14" stopIfTrue="1" operator="greaterThan">
      <formula>70</formula>
    </cfRule>
  </conditionalFormatting>
  <conditionalFormatting sqref="E19">
    <cfRule type="cellIs" dxfId="386" priority="1" operator="equal">
      <formula>$D$19</formula>
    </cfRule>
    <cfRule type="cellIs" dxfId="385" priority="15" operator="lessThan">
      <formula>$D$19</formula>
    </cfRule>
  </conditionalFormatting>
  <conditionalFormatting sqref="E14:F14">
    <cfRule type="cellIs" dxfId="384" priority="3" operator="equal">
      <formula>50</formula>
    </cfRule>
    <cfRule type="cellIs" dxfId="383" priority="4" operator="greaterThan">
      <formula>50</formula>
    </cfRule>
  </conditionalFormatting>
  <conditionalFormatting sqref="F19">
    <cfRule type="containsText" dxfId="382" priority="5" operator="containsText" text="DISMINUIR NÚMERO DE HORAS SEMANALES">
      <formula>NOT(ISERROR(SEARCH("DISMINUIR NÚMERO DE HORAS SEMANALES",F19)))</formula>
    </cfRule>
    <cfRule type="containsText" dxfId="381" priority="6" operator="containsText" text="SI CUMPLE">
      <formula>NOT(ISERROR(SEARCH("SI CUMPLE",F19)))</formula>
    </cfRule>
    <cfRule type="containsText" dxfId="380" priority="7" operator="containsText" text="REVISAR">
      <formula>NOT(ISERROR(SEARCH("REVISAR",F19)))</formula>
    </cfRule>
  </conditionalFormatting>
  <conditionalFormatting sqref="G14">
    <cfRule type="cellIs" dxfId="379" priority="2" operator="greaterThan">
      <formula>33.29</formula>
    </cfRule>
  </conditionalFormatting>
  <conditionalFormatting sqref="H19">
    <cfRule type="cellIs" dxfId="378" priority="16" stopIfTrue="1" operator="greaterThan">
      <formula>160</formula>
    </cfRule>
  </conditionalFormatting>
  <conditionalFormatting sqref="I19:J19">
    <cfRule type="expression" priority="10">
      <formula>"(H18/2)"</formula>
    </cfRule>
  </conditionalFormatting>
  <conditionalFormatting sqref="J14">
    <cfRule type="cellIs" dxfId="377" priority="11" operator="equal">
      <formula>0</formula>
    </cfRule>
  </conditionalFormatting>
  <conditionalFormatting sqref="J19">
    <cfRule type="containsText" dxfId="376" priority="8" operator="containsText" text="CORRECTO">
      <formula>NOT(ISERROR(SEARCH("CORRECTO",J19)))</formula>
    </cfRule>
    <cfRule type="containsText" dxfId="37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374" priority="12" operator="lessThan">
      <formula>50</formula>
    </cfRule>
    <cfRule type="cellIs" dxfId="373" priority="13" stopIfTrue="1" operator="between">
      <formula>50</formula>
      <formula>70</formula>
    </cfRule>
    <cfRule type="cellIs" dxfId="372" priority="14" stopIfTrue="1" operator="greaterThan">
      <formula>70</formula>
    </cfRule>
  </conditionalFormatting>
  <conditionalFormatting sqref="E19">
    <cfRule type="cellIs" dxfId="371" priority="1" operator="equal">
      <formula>$D$19</formula>
    </cfRule>
    <cfRule type="cellIs" dxfId="370" priority="15" operator="lessThan">
      <formula>$D$19</formula>
    </cfRule>
  </conditionalFormatting>
  <conditionalFormatting sqref="E14:F14">
    <cfRule type="cellIs" dxfId="369" priority="3" operator="equal">
      <formula>50</formula>
    </cfRule>
    <cfRule type="cellIs" dxfId="368" priority="4" operator="greaterThan">
      <formula>50</formula>
    </cfRule>
  </conditionalFormatting>
  <conditionalFormatting sqref="F19">
    <cfRule type="containsText" dxfId="367" priority="5" operator="containsText" text="DISMINUIR NÚMERO DE HORAS SEMANALES">
      <formula>NOT(ISERROR(SEARCH("DISMINUIR NÚMERO DE HORAS SEMANALES",F19)))</formula>
    </cfRule>
    <cfRule type="containsText" dxfId="366" priority="6" operator="containsText" text="SI CUMPLE">
      <formula>NOT(ISERROR(SEARCH("SI CUMPLE",F19)))</formula>
    </cfRule>
    <cfRule type="containsText" dxfId="365" priority="7" operator="containsText" text="REVISAR">
      <formula>NOT(ISERROR(SEARCH("REVISAR",F19)))</formula>
    </cfRule>
  </conditionalFormatting>
  <conditionalFormatting sqref="G14">
    <cfRule type="cellIs" dxfId="364" priority="2" operator="greaterThan">
      <formula>33.29</formula>
    </cfRule>
  </conditionalFormatting>
  <conditionalFormatting sqref="H19">
    <cfRule type="cellIs" dxfId="363" priority="16" stopIfTrue="1" operator="greaterThan">
      <formula>160</formula>
    </cfRule>
  </conditionalFormatting>
  <conditionalFormatting sqref="I19:J19">
    <cfRule type="expression" priority="10">
      <formula>"(H18/2)"</formula>
    </cfRule>
  </conditionalFormatting>
  <conditionalFormatting sqref="J14">
    <cfRule type="cellIs" dxfId="362" priority="11" operator="equal">
      <formula>0</formula>
    </cfRule>
  </conditionalFormatting>
  <conditionalFormatting sqref="J19">
    <cfRule type="containsText" dxfId="361" priority="8" operator="containsText" text="CORRECTO">
      <formula>NOT(ISERROR(SEARCH("CORRECTO",J19)))</formula>
    </cfRule>
    <cfRule type="containsText" dxfId="36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359" priority="12" operator="lessThan">
      <formula>50</formula>
    </cfRule>
    <cfRule type="cellIs" dxfId="358" priority="13" stopIfTrue="1" operator="between">
      <formula>50</formula>
      <formula>70</formula>
    </cfRule>
    <cfRule type="cellIs" dxfId="357" priority="14" stopIfTrue="1" operator="greaterThan">
      <formula>70</formula>
    </cfRule>
  </conditionalFormatting>
  <conditionalFormatting sqref="E19">
    <cfRule type="cellIs" dxfId="356" priority="1" operator="equal">
      <formula>$D$19</formula>
    </cfRule>
    <cfRule type="cellIs" dxfId="355" priority="15" operator="lessThan">
      <formula>$D$19</formula>
    </cfRule>
  </conditionalFormatting>
  <conditionalFormatting sqref="E14:F14">
    <cfRule type="cellIs" dxfId="354" priority="3" operator="equal">
      <formula>50</formula>
    </cfRule>
    <cfRule type="cellIs" dxfId="353" priority="4" operator="greaterThan">
      <formula>50</formula>
    </cfRule>
  </conditionalFormatting>
  <conditionalFormatting sqref="F19">
    <cfRule type="containsText" dxfId="352" priority="5" operator="containsText" text="DISMINUIR NÚMERO DE HORAS SEMANALES">
      <formula>NOT(ISERROR(SEARCH("DISMINUIR NÚMERO DE HORAS SEMANALES",F19)))</formula>
    </cfRule>
    <cfRule type="containsText" dxfId="351" priority="6" operator="containsText" text="SI CUMPLE">
      <formula>NOT(ISERROR(SEARCH("SI CUMPLE",F19)))</formula>
    </cfRule>
    <cfRule type="containsText" dxfId="350" priority="7" operator="containsText" text="REVISAR">
      <formula>NOT(ISERROR(SEARCH("REVISAR",F19)))</formula>
    </cfRule>
  </conditionalFormatting>
  <conditionalFormatting sqref="G14">
    <cfRule type="cellIs" dxfId="349" priority="2" operator="greaterThan">
      <formula>33.29</formula>
    </cfRule>
  </conditionalFormatting>
  <conditionalFormatting sqref="H19">
    <cfRule type="cellIs" dxfId="348" priority="16" stopIfTrue="1" operator="greaterThan">
      <formula>160</formula>
    </cfRule>
  </conditionalFormatting>
  <conditionalFormatting sqref="I19:J19">
    <cfRule type="expression" priority="10">
      <formula>"(H18/2)"</formula>
    </cfRule>
  </conditionalFormatting>
  <conditionalFormatting sqref="J14">
    <cfRule type="cellIs" dxfId="347" priority="11" operator="equal">
      <formula>0</formula>
    </cfRule>
  </conditionalFormatting>
  <conditionalFormatting sqref="J19">
    <cfRule type="containsText" dxfId="346" priority="8" operator="containsText" text="CORRECTO">
      <formula>NOT(ISERROR(SEARCH("CORRECTO",J19)))</formula>
    </cfRule>
    <cfRule type="containsText" dxfId="34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344" priority="12" operator="lessThan">
      <formula>50</formula>
    </cfRule>
    <cfRule type="cellIs" dxfId="343" priority="13" stopIfTrue="1" operator="between">
      <formula>50</formula>
      <formula>70</formula>
    </cfRule>
    <cfRule type="cellIs" dxfId="342" priority="14" stopIfTrue="1" operator="greaterThan">
      <formula>70</formula>
    </cfRule>
  </conditionalFormatting>
  <conditionalFormatting sqref="E19">
    <cfRule type="cellIs" dxfId="341" priority="1" operator="equal">
      <formula>$D$19</formula>
    </cfRule>
    <cfRule type="cellIs" dxfId="340" priority="15" operator="lessThan">
      <formula>$D$19</formula>
    </cfRule>
  </conditionalFormatting>
  <conditionalFormatting sqref="E14:F14">
    <cfRule type="cellIs" dxfId="339" priority="3" operator="equal">
      <formula>50</formula>
    </cfRule>
    <cfRule type="cellIs" dxfId="338" priority="4" operator="greaterThan">
      <formula>50</formula>
    </cfRule>
  </conditionalFormatting>
  <conditionalFormatting sqref="F19">
    <cfRule type="containsText" dxfId="337" priority="5" operator="containsText" text="DISMINUIR NÚMERO DE HORAS SEMANALES">
      <formula>NOT(ISERROR(SEARCH("DISMINUIR NÚMERO DE HORAS SEMANALES",F19)))</formula>
    </cfRule>
    <cfRule type="containsText" dxfId="336" priority="6" operator="containsText" text="SI CUMPLE">
      <formula>NOT(ISERROR(SEARCH("SI CUMPLE",F19)))</formula>
    </cfRule>
    <cfRule type="containsText" dxfId="335" priority="7" operator="containsText" text="REVISAR">
      <formula>NOT(ISERROR(SEARCH("REVISAR",F19)))</formula>
    </cfRule>
  </conditionalFormatting>
  <conditionalFormatting sqref="G14">
    <cfRule type="cellIs" dxfId="334" priority="2" operator="greaterThan">
      <formula>33.29</formula>
    </cfRule>
  </conditionalFormatting>
  <conditionalFormatting sqref="H19">
    <cfRule type="cellIs" dxfId="333" priority="16" stopIfTrue="1" operator="greaterThan">
      <formula>160</formula>
    </cfRule>
  </conditionalFormatting>
  <conditionalFormatting sqref="I19:J19">
    <cfRule type="expression" priority="10">
      <formula>"(H18/2)"</formula>
    </cfRule>
  </conditionalFormatting>
  <conditionalFormatting sqref="J14">
    <cfRule type="cellIs" dxfId="332" priority="11" operator="equal">
      <formula>0</formula>
    </cfRule>
  </conditionalFormatting>
  <conditionalFormatting sqref="J19">
    <cfRule type="containsText" dxfId="331" priority="8" operator="containsText" text="CORRECTO">
      <formula>NOT(ISERROR(SEARCH("CORRECTO",J19)))</formula>
    </cfRule>
    <cfRule type="containsText" dxfId="33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734" priority="12" operator="lessThan">
      <formula>50</formula>
    </cfRule>
    <cfRule type="cellIs" dxfId="733" priority="13" stopIfTrue="1" operator="between">
      <formula>50</formula>
      <formula>70</formula>
    </cfRule>
    <cfRule type="cellIs" dxfId="732" priority="14" stopIfTrue="1" operator="greaterThan">
      <formula>70</formula>
    </cfRule>
  </conditionalFormatting>
  <conditionalFormatting sqref="E19">
    <cfRule type="cellIs" dxfId="731" priority="1" operator="equal">
      <formula>$D$19</formula>
    </cfRule>
    <cfRule type="cellIs" dxfId="730" priority="15" operator="lessThan">
      <formula>$D$19</formula>
    </cfRule>
  </conditionalFormatting>
  <conditionalFormatting sqref="E14:F14">
    <cfRule type="cellIs" dxfId="729" priority="3" operator="equal">
      <formula>50</formula>
    </cfRule>
    <cfRule type="cellIs" dxfId="728" priority="4" operator="greaterThan">
      <formula>50</formula>
    </cfRule>
  </conditionalFormatting>
  <conditionalFormatting sqref="F19">
    <cfRule type="containsText" dxfId="727" priority="5" operator="containsText" text="DISMINUIR NÚMERO DE HORAS SEMANALES">
      <formula>NOT(ISERROR(SEARCH("DISMINUIR NÚMERO DE HORAS SEMANALES",F19)))</formula>
    </cfRule>
    <cfRule type="containsText" dxfId="726" priority="6" operator="containsText" text="SI CUMPLE">
      <formula>NOT(ISERROR(SEARCH("SI CUMPLE",F19)))</formula>
    </cfRule>
    <cfRule type="containsText" dxfId="725" priority="7" operator="containsText" text="REVISAR">
      <formula>NOT(ISERROR(SEARCH("REVISAR",F19)))</formula>
    </cfRule>
  </conditionalFormatting>
  <conditionalFormatting sqref="G14">
    <cfRule type="cellIs" dxfId="724" priority="2" operator="greaterThan">
      <formula>33.29</formula>
    </cfRule>
  </conditionalFormatting>
  <conditionalFormatting sqref="H19">
    <cfRule type="cellIs" dxfId="723" priority="16" stopIfTrue="1" operator="greaterThan">
      <formula>160</formula>
    </cfRule>
  </conditionalFormatting>
  <conditionalFormatting sqref="I19:J19">
    <cfRule type="expression" priority="10">
      <formula>"(H18/2)"</formula>
    </cfRule>
  </conditionalFormatting>
  <conditionalFormatting sqref="J14">
    <cfRule type="cellIs" dxfId="722" priority="11" operator="equal">
      <formula>0</formula>
    </cfRule>
  </conditionalFormatting>
  <conditionalFormatting sqref="J19">
    <cfRule type="containsText" dxfId="721" priority="8" operator="containsText" text="CORRECTO">
      <formula>NOT(ISERROR(SEARCH("CORRECTO",J19)))</formula>
    </cfRule>
    <cfRule type="containsText" dxfId="72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329" priority="12" operator="lessThan">
      <formula>50</formula>
    </cfRule>
    <cfRule type="cellIs" dxfId="328" priority="13" stopIfTrue="1" operator="between">
      <formula>50</formula>
      <formula>70</formula>
    </cfRule>
    <cfRule type="cellIs" dxfId="327" priority="14" stopIfTrue="1" operator="greaterThan">
      <formula>70</formula>
    </cfRule>
  </conditionalFormatting>
  <conditionalFormatting sqref="E19">
    <cfRule type="cellIs" dxfId="326" priority="1" operator="equal">
      <formula>$D$19</formula>
    </cfRule>
    <cfRule type="cellIs" dxfId="325" priority="15" operator="lessThan">
      <formula>$D$19</formula>
    </cfRule>
  </conditionalFormatting>
  <conditionalFormatting sqref="E14:F14">
    <cfRule type="cellIs" dxfId="324" priority="3" operator="equal">
      <formula>50</formula>
    </cfRule>
    <cfRule type="cellIs" dxfId="323" priority="4" operator="greaterThan">
      <formula>50</formula>
    </cfRule>
  </conditionalFormatting>
  <conditionalFormatting sqref="F19">
    <cfRule type="containsText" dxfId="322" priority="5" operator="containsText" text="DISMINUIR NÚMERO DE HORAS SEMANALES">
      <formula>NOT(ISERROR(SEARCH("DISMINUIR NÚMERO DE HORAS SEMANALES",F19)))</formula>
    </cfRule>
    <cfRule type="containsText" dxfId="321" priority="6" operator="containsText" text="SI CUMPLE">
      <formula>NOT(ISERROR(SEARCH("SI CUMPLE",F19)))</formula>
    </cfRule>
    <cfRule type="containsText" dxfId="320" priority="7" operator="containsText" text="REVISAR">
      <formula>NOT(ISERROR(SEARCH("REVISAR",F19)))</formula>
    </cfRule>
  </conditionalFormatting>
  <conditionalFormatting sqref="G14">
    <cfRule type="cellIs" dxfId="319" priority="2" operator="greaterThan">
      <formula>33.29</formula>
    </cfRule>
  </conditionalFormatting>
  <conditionalFormatting sqref="H19">
    <cfRule type="cellIs" dxfId="318" priority="16" stopIfTrue="1" operator="greaterThan">
      <formula>160</formula>
    </cfRule>
  </conditionalFormatting>
  <conditionalFormatting sqref="I19:J19">
    <cfRule type="expression" priority="10">
      <formula>"(H18/2)"</formula>
    </cfRule>
  </conditionalFormatting>
  <conditionalFormatting sqref="J14">
    <cfRule type="cellIs" dxfId="317" priority="11" operator="equal">
      <formula>0</formula>
    </cfRule>
  </conditionalFormatting>
  <conditionalFormatting sqref="J19">
    <cfRule type="containsText" dxfId="316" priority="8" operator="containsText" text="CORRECTO">
      <formula>NOT(ISERROR(SEARCH("CORRECTO",J19)))</formula>
    </cfRule>
    <cfRule type="containsText" dxfId="31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314" priority="12" operator="lessThan">
      <formula>50</formula>
    </cfRule>
    <cfRule type="cellIs" dxfId="313" priority="13" stopIfTrue="1" operator="between">
      <formula>50</formula>
      <formula>70</formula>
    </cfRule>
    <cfRule type="cellIs" dxfId="312" priority="14" stopIfTrue="1" operator="greaterThan">
      <formula>70</formula>
    </cfRule>
  </conditionalFormatting>
  <conditionalFormatting sqref="E19">
    <cfRule type="cellIs" dxfId="311" priority="1" operator="equal">
      <formula>$D$19</formula>
    </cfRule>
    <cfRule type="cellIs" dxfId="310" priority="15" operator="lessThan">
      <formula>$D$19</formula>
    </cfRule>
  </conditionalFormatting>
  <conditionalFormatting sqref="E14:F14">
    <cfRule type="cellIs" dxfId="309" priority="3" operator="equal">
      <formula>50</formula>
    </cfRule>
    <cfRule type="cellIs" dxfId="308" priority="4" operator="greaterThan">
      <formula>50</formula>
    </cfRule>
  </conditionalFormatting>
  <conditionalFormatting sqref="F19">
    <cfRule type="containsText" dxfId="307" priority="5" operator="containsText" text="DISMINUIR NÚMERO DE HORAS SEMANALES">
      <formula>NOT(ISERROR(SEARCH("DISMINUIR NÚMERO DE HORAS SEMANALES",F19)))</formula>
    </cfRule>
    <cfRule type="containsText" dxfId="306" priority="6" operator="containsText" text="SI CUMPLE">
      <formula>NOT(ISERROR(SEARCH("SI CUMPLE",F19)))</formula>
    </cfRule>
    <cfRule type="containsText" dxfId="305" priority="7" operator="containsText" text="REVISAR">
      <formula>NOT(ISERROR(SEARCH("REVISAR",F19)))</formula>
    </cfRule>
  </conditionalFormatting>
  <conditionalFormatting sqref="G14">
    <cfRule type="cellIs" dxfId="304" priority="2" operator="greaterThan">
      <formula>33.29</formula>
    </cfRule>
  </conditionalFormatting>
  <conditionalFormatting sqref="H19">
    <cfRule type="cellIs" dxfId="303" priority="16" stopIfTrue="1" operator="greaterThan">
      <formula>160</formula>
    </cfRule>
  </conditionalFormatting>
  <conditionalFormatting sqref="I19:J19">
    <cfRule type="expression" priority="10">
      <formula>"(H18/2)"</formula>
    </cfRule>
  </conditionalFormatting>
  <conditionalFormatting sqref="J14">
    <cfRule type="cellIs" dxfId="302" priority="11" operator="equal">
      <formula>0</formula>
    </cfRule>
  </conditionalFormatting>
  <conditionalFormatting sqref="J19">
    <cfRule type="containsText" dxfId="301" priority="8" operator="containsText" text="CORRECTO">
      <formula>NOT(ISERROR(SEARCH("CORRECTO",J19)))</formula>
    </cfRule>
    <cfRule type="containsText" dxfId="30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99" priority="12" operator="lessThan">
      <formula>50</formula>
    </cfRule>
    <cfRule type="cellIs" dxfId="298" priority="13" stopIfTrue="1" operator="between">
      <formula>50</formula>
      <formula>70</formula>
    </cfRule>
    <cfRule type="cellIs" dxfId="297" priority="14" stopIfTrue="1" operator="greaterThan">
      <formula>70</formula>
    </cfRule>
  </conditionalFormatting>
  <conditionalFormatting sqref="E19">
    <cfRule type="cellIs" dxfId="296" priority="1" operator="equal">
      <formula>$D$19</formula>
    </cfRule>
    <cfRule type="cellIs" dxfId="295" priority="15" operator="lessThan">
      <formula>$D$19</formula>
    </cfRule>
  </conditionalFormatting>
  <conditionalFormatting sqref="E14:F14">
    <cfRule type="cellIs" dxfId="294" priority="3" operator="equal">
      <formula>50</formula>
    </cfRule>
    <cfRule type="cellIs" dxfId="293" priority="4" operator="greaterThan">
      <formula>50</formula>
    </cfRule>
  </conditionalFormatting>
  <conditionalFormatting sqref="F19">
    <cfRule type="containsText" dxfId="292" priority="5" operator="containsText" text="DISMINUIR NÚMERO DE HORAS SEMANALES">
      <formula>NOT(ISERROR(SEARCH("DISMINUIR NÚMERO DE HORAS SEMANALES",F19)))</formula>
    </cfRule>
    <cfRule type="containsText" dxfId="291" priority="6" operator="containsText" text="SI CUMPLE">
      <formula>NOT(ISERROR(SEARCH("SI CUMPLE",F19)))</formula>
    </cfRule>
    <cfRule type="containsText" dxfId="290" priority="7" operator="containsText" text="REVISAR">
      <formula>NOT(ISERROR(SEARCH("REVISAR",F19)))</formula>
    </cfRule>
  </conditionalFormatting>
  <conditionalFormatting sqref="G14">
    <cfRule type="cellIs" dxfId="289" priority="2" operator="greaterThan">
      <formula>33.29</formula>
    </cfRule>
  </conditionalFormatting>
  <conditionalFormatting sqref="H19">
    <cfRule type="cellIs" dxfId="288" priority="16" stopIfTrue="1" operator="greaterThan">
      <formula>160</formula>
    </cfRule>
  </conditionalFormatting>
  <conditionalFormatting sqref="I19:J19">
    <cfRule type="expression" priority="10">
      <formula>"(H18/2)"</formula>
    </cfRule>
  </conditionalFormatting>
  <conditionalFormatting sqref="J14">
    <cfRule type="cellIs" dxfId="287" priority="11" operator="equal">
      <formula>0</formula>
    </cfRule>
  </conditionalFormatting>
  <conditionalFormatting sqref="J19">
    <cfRule type="containsText" dxfId="286" priority="8" operator="containsText" text="CORRECTO">
      <formula>NOT(ISERROR(SEARCH("CORRECTO",J19)))</formula>
    </cfRule>
    <cfRule type="containsText" dxfId="28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84" priority="12" operator="lessThan">
      <formula>50</formula>
    </cfRule>
    <cfRule type="cellIs" dxfId="283" priority="13" stopIfTrue="1" operator="between">
      <formula>50</formula>
      <formula>70</formula>
    </cfRule>
    <cfRule type="cellIs" dxfId="282" priority="14" stopIfTrue="1" operator="greaterThan">
      <formula>70</formula>
    </cfRule>
  </conditionalFormatting>
  <conditionalFormatting sqref="E19">
    <cfRule type="cellIs" dxfId="281" priority="1" operator="equal">
      <formula>$D$19</formula>
    </cfRule>
    <cfRule type="cellIs" dxfId="280" priority="15" operator="lessThan">
      <formula>$D$19</formula>
    </cfRule>
  </conditionalFormatting>
  <conditionalFormatting sqref="E14:F14">
    <cfRule type="cellIs" dxfId="279" priority="3" operator="equal">
      <formula>50</formula>
    </cfRule>
    <cfRule type="cellIs" dxfId="278" priority="4" operator="greaterThan">
      <formula>50</formula>
    </cfRule>
  </conditionalFormatting>
  <conditionalFormatting sqref="F19">
    <cfRule type="containsText" dxfId="277" priority="5" operator="containsText" text="DISMINUIR NÚMERO DE HORAS SEMANALES">
      <formula>NOT(ISERROR(SEARCH("DISMINUIR NÚMERO DE HORAS SEMANALES",F19)))</formula>
    </cfRule>
    <cfRule type="containsText" dxfId="276" priority="6" operator="containsText" text="SI CUMPLE">
      <formula>NOT(ISERROR(SEARCH("SI CUMPLE",F19)))</formula>
    </cfRule>
    <cfRule type="containsText" dxfId="275" priority="7" operator="containsText" text="REVISAR">
      <formula>NOT(ISERROR(SEARCH("REVISAR",F19)))</formula>
    </cfRule>
  </conditionalFormatting>
  <conditionalFormatting sqref="G14">
    <cfRule type="cellIs" dxfId="274" priority="2" operator="greaterThan">
      <formula>33.29</formula>
    </cfRule>
  </conditionalFormatting>
  <conditionalFormatting sqref="H19">
    <cfRule type="cellIs" dxfId="273" priority="16" stopIfTrue="1" operator="greaterThan">
      <formula>160</formula>
    </cfRule>
  </conditionalFormatting>
  <conditionalFormatting sqref="I19:J19">
    <cfRule type="expression" priority="10">
      <formula>"(H18/2)"</formula>
    </cfRule>
  </conditionalFormatting>
  <conditionalFormatting sqref="J14">
    <cfRule type="cellIs" dxfId="272" priority="11" operator="equal">
      <formula>0</formula>
    </cfRule>
  </conditionalFormatting>
  <conditionalFormatting sqref="J19">
    <cfRule type="containsText" dxfId="271" priority="8" operator="containsText" text="CORRECTO">
      <formula>NOT(ISERROR(SEARCH("CORRECTO",J19)))</formula>
    </cfRule>
    <cfRule type="containsText" dxfId="27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210</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69" priority="12" operator="lessThan">
      <formula>50</formula>
    </cfRule>
    <cfRule type="cellIs" dxfId="268" priority="13" stopIfTrue="1" operator="between">
      <formula>50</formula>
      <formula>70</formula>
    </cfRule>
    <cfRule type="cellIs" dxfId="267" priority="14" stopIfTrue="1" operator="greaterThan">
      <formula>70</formula>
    </cfRule>
  </conditionalFormatting>
  <conditionalFormatting sqref="E19">
    <cfRule type="cellIs" dxfId="266" priority="1" operator="equal">
      <formula>$D$19</formula>
    </cfRule>
    <cfRule type="cellIs" dxfId="265" priority="15" operator="lessThan">
      <formula>$D$19</formula>
    </cfRule>
  </conditionalFormatting>
  <conditionalFormatting sqref="E14:F14">
    <cfRule type="cellIs" dxfId="264" priority="3" operator="equal">
      <formula>50</formula>
    </cfRule>
    <cfRule type="cellIs" dxfId="263" priority="4" operator="greaterThan">
      <formula>50</formula>
    </cfRule>
  </conditionalFormatting>
  <conditionalFormatting sqref="F19">
    <cfRule type="containsText" dxfId="262" priority="5" operator="containsText" text="DISMINUIR NÚMERO DE HORAS SEMANALES">
      <formula>NOT(ISERROR(SEARCH("DISMINUIR NÚMERO DE HORAS SEMANALES",F19)))</formula>
    </cfRule>
    <cfRule type="containsText" dxfId="261" priority="6" operator="containsText" text="SI CUMPLE">
      <formula>NOT(ISERROR(SEARCH("SI CUMPLE",F19)))</formula>
    </cfRule>
    <cfRule type="containsText" dxfId="260" priority="7" operator="containsText" text="REVISAR">
      <formula>NOT(ISERROR(SEARCH("REVISAR",F19)))</formula>
    </cfRule>
  </conditionalFormatting>
  <conditionalFormatting sqref="G14">
    <cfRule type="cellIs" dxfId="259" priority="2" operator="greaterThan">
      <formula>33.29</formula>
    </cfRule>
  </conditionalFormatting>
  <conditionalFormatting sqref="H19">
    <cfRule type="cellIs" dxfId="258" priority="16" stopIfTrue="1" operator="greaterThan">
      <formula>160</formula>
    </cfRule>
  </conditionalFormatting>
  <conditionalFormatting sqref="I19:J19">
    <cfRule type="expression" priority="10">
      <formula>"(H18/2)"</formula>
    </cfRule>
  </conditionalFormatting>
  <conditionalFormatting sqref="J14">
    <cfRule type="cellIs" dxfId="257" priority="11" operator="equal">
      <formula>0</formula>
    </cfRule>
  </conditionalFormatting>
  <conditionalFormatting sqref="J19">
    <cfRule type="containsText" dxfId="256" priority="8" operator="containsText" text="CORRECTO">
      <formula>NOT(ISERROR(SEARCH("CORRECTO",J19)))</formula>
    </cfRule>
    <cfRule type="containsText" dxfId="25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211</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54" priority="12" operator="lessThan">
      <formula>50</formula>
    </cfRule>
    <cfRule type="cellIs" dxfId="253" priority="13" stopIfTrue="1" operator="between">
      <formula>50</formula>
      <formula>70</formula>
    </cfRule>
    <cfRule type="cellIs" dxfId="252" priority="14" stopIfTrue="1" operator="greaterThan">
      <formula>70</formula>
    </cfRule>
  </conditionalFormatting>
  <conditionalFormatting sqref="E19">
    <cfRule type="cellIs" dxfId="251" priority="1" operator="equal">
      <formula>$D$19</formula>
    </cfRule>
    <cfRule type="cellIs" dxfId="250" priority="15" operator="lessThan">
      <formula>$D$19</formula>
    </cfRule>
  </conditionalFormatting>
  <conditionalFormatting sqref="E14:F14">
    <cfRule type="cellIs" dxfId="249" priority="3" operator="equal">
      <formula>50</formula>
    </cfRule>
    <cfRule type="cellIs" dxfId="248" priority="4" operator="greaterThan">
      <formula>50</formula>
    </cfRule>
  </conditionalFormatting>
  <conditionalFormatting sqref="F19">
    <cfRule type="containsText" dxfId="247" priority="5" operator="containsText" text="DISMINUIR NÚMERO DE HORAS SEMANALES">
      <formula>NOT(ISERROR(SEARCH("DISMINUIR NÚMERO DE HORAS SEMANALES",F19)))</formula>
    </cfRule>
    <cfRule type="containsText" dxfId="246" priority="6" operator="containsText" text="SI CUMPLE">
      <formula>NOT(ISERROR(SEARCH("SI CUMPLE",F19)))</formula>
    </cfRule>
    <cfRule type="containsText" dxfId="245" priority="7" operator="containsText" text="REVISAR">
      <formula>NOT(ISERROR(SEARCH("REVISAR",F19)))</formula>
    </cfRule>
  </conditionalFormatting>
  <conditionalFormatting sqref="G14">
    <cfRule type="cellIs" dxfId="244" priority="2" operator="greaterThan">
      <formula>33.29</formula>
    </cfRule>
  </conditionalFormatting>
  <conditionalFormatting sqref="H19">
    <cfRule type="cellIs" dxfId="243" priority="16" stopIfTrue="1" operator="greaterThan">
      <formula>160</formula>
    </cfRule>
  </conditionalFormatting>
  <conditionalFormatting sqref="I19:J19">
    <cfRule type="expression" priority="10">
      <formula>"(H18/2)"</formula>
    </cfRule>
  </conditionalFormatting>
  <conditionalFormatting sqref="J14">
    <cfRule type="cellIs" dxfId="242" priority="11" operator="equal">
      <formula>0</formula>
    </cfRule>
  </conditionalFormatting>
  <conditionalFormatting sqref="J19">
    <cfRule type="containsText" dxfId="241" priority="8" operator="containsText" text="CORRECTO">
      <formula>NOT(ISERROR(SEARCH("CORRECTO",J19)))</formula>
    </cfRule>
    <cfRule type="containsText" dxfId="24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39" priority="12" operator="lessThan">
      <formula>50</formula>
    </cfRule>
    <cfRule type="cellIs" dxfId="238" priority="13" stopIfTrue="1" operator="between">
      <formula>50</formula>
      <formula>70</formula>
    </cfRule>
    <cfRule type="cellIs" dxfId="237" priority="14" stopIfTrue="1" operator="greaterThan">
      <formula>70</formula>
    </cfRule>
  </conditionalFormatting>
  <conditionalFormatting sqref="E19">
    <cfRule type="cellIs" dxfId="236" priority="1" operator="equal">
      <formula>$D$19</formula>
    </cfRule>
    <cfRule type="cellIs" dxfId="235" priority="15" operator="lessThan">
      <formula>$D$19</formula>
    </cfRule>
  </conditionalFormatting>
  <conditionalFormatting sqref="E14:F14">
    <cfRule type="cellIs" dxfId="234" priority="3" operator="equal">
      <formula>50</formula>
    </cfRule>
    <cfRule type="cellIs" dxfId="233" priority="4" operator="greaterThan">
      <formula>50</formula>
    </cfRule>
  </conditionalFormatting>
  <conditionalFormatting sqref="F19">
    <cfRule type="containsText" dxfId="232" priority="5" operator="containsText" text="DISMINUIR NÚMERO DE HORAS SEMANALES">
      <formula>NOT(ISERROR(SEARCH("DISMINUIR NÚMERO DE HORAS SEMANALES",F19)))</formula>
    </cfRule>
    <cfRule type="containsText" dxfId="231" priority="6" operator="containsText" text="SI CUMPLE">
      <formula>NOT(ISERROR(SEARCH("SI CUMPLE",F19)))</formula>
    </cfRule>
    <cfRule type="containsText" dxfId="230" priority="7" operator="containsText" text="REVISAR">
      <formula>NOT(ISERROR(SEARCH("REVISAR",F19)))</formula>
    </cfRule>
  </conditionalFormatting>
  <conditionalFormatting sqref="G14">
    <cfRule type="cellIs" dxfId="229" priority="2" operator="greaterThan">
      <formula>33.29</formula>
    </cfRule>
  </conditionalFormatting>
  <conditionalFormatting sqref="H19">
    <cfRule type="cellIs" dxfId="228" priority="16" stopIfTrue="1" operator="greaterThan">
      <formula>160</formula>
    </cfRule>
  </conditionalFormatting>
  <conditionalFormatting sqref="I19:J19">
    <cfRule type="expression" priority="10">
      <formula>"(H18/2)"</formula>
    </cfRule>
  </conditionalFormatting>
  <conditionalFormatting sqref="J14">
    <cfRule type="cellIs" dxfId="227" priority="11" operator="equal">
      <formula>0</formula>
    </cfRule>
  </conditionalFormatting>
  <conditionalFormatting sqref="J19">
    <cfRule type="containsText" dxfId="226" priority="8" operator="containsText" text="CORRECTO">
      <formula>NOT(ISERROR(SEARCH("CORRECTO",J19)))</formula>
    </cfRule>
    <cfRule type="containsText" dxfId="22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24" priority="12" operator="lessThan">
      <formula>50</formula>
    </cfRule>
    <cfRule type="cellIs" dxfId="223" priority="13" stopIfTrue="1" operator="between">
      <formula>50</formula>
      <formula>70</formula>
    </cfRule>
    <cfRule type="cellIs" dxfId="222" priority="14" stopIfTrue="1" operator="greaterThan">
      <formula>70</formula>
    </cfRule>
  </conditionalFormatting>
  <conditionalFormatting sqref="E19">
    <cfRule type="cellIs" dxfId="221" priority="1" operator="equal">
      <formula>$D$19</formula>
    </cfRule>
    <cfRule type="cellIs" dxfId="220" priority="15" operator="lessThan">
      <formula>$D$19</formula>
    </cfRule>
  </conditionalFormatting>
  <conditionalFormatting sqref="E14:F14">
    <cfRule type="cellIs" dxfId="219" priority="3" operator="equal">
      <formula>50</formula>
    </cfRule>
    <cfRule type="cellIs" dxfId="218" priority="4" operator="greaterThan">
      <formula>50</formula>
    </cfRule>
  </conditionalFormatting>
  <conditionalFormatting sqref="F19">
    <cfRule type="containsText" dxfId="217" priority="5" operator="containsText" text="DISMINUIR NÚMERO DE HORAS SEMANALES">
      <formula>NOT(ISERROR(SEARCH("DISMINUIR NÚMERO DE HORAS SEMANALES",F19)))</formula>
    </cfRule>
    <cfRule type="containsText" dxfId="216" priority="6" operator="containsText" text="SI CUMPLE">
      <formula>NOT(ISERROR(SEARCH("SI CUMPLE",F19)))</formula>
    </cfRule>
    <cfRule type="containsText" dxfId="215" priority="7" operator="containsText" text="REVISAR">
      <formula>NOT(ISERROR(SEARCH("REVISAR",F19)))</formula>
    </cfRule>
  </conditionalFormatting>
  <conditionalFormatting sqref="G14">
    <cfRule type="cellIs" dxfId="214" priority="2" operator="greaterThan">
      <formula>33.29</formula>
    </cfRule>
  </conditionalFormatting>
  <conditionalFormatting sqref="H19">
    <cfRule type="cellIs" dxfId="213" priority="16" stopIfTrue="1" operator="greaterThan">
      <formula>160</formula>
    </cfRule>
  </conditionalFormatting>
  <conditionalFormatting sqref="I19:J19">
    <cfRule type="expression" priority="10">
      <formula>"(H18/2)"</formula>
    </cfRule>
  </conditionalFormatting>
  <conditionalFormatting sqref="J14">
    <cfRule type="cellIs" dxfId="212" priority="11" operator="equal">
      <formula>0</formula>
    </cfRule>
  </conditionalFormatting>
  <conditionalFormatting sqref="J19">
    <cfRule type="containsText" dxfId="211" priority="8" operator="containsText" text="CORRECTO">
      <formula>NOT(ISERROR(SEARCH("CORRECTO",J19)))</formula>
    </cfRule>
    <cfRule type="containsText" dxfId="21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09" priority="12" operator="lessThan">
      <formula>50</formula>
    </cfRule>
    <cfRule type="cellIs" dxfId="208" priority="13" stopIfTrue="1" operator="between">
      <formula>50</formula>
      <formula>70</formula>
    </cfRule>
    <cfRule type="cellIs" dxfId="207" priority="14" stopIfTrue="1" operator="greaterThan">
      <formula>70</formula>
    </cfRule>
  </conditionalFormatting>
  <conditionalFormatting sqref="E19">
    <cfRule type="cellIs" dxfId="206" priority="1" operator="equal">
      <formula>$D$19</formula>
    </cfRule>
    <cfRule type="cellIs" dxfId="205" priority="15" operator="lessThan">
      <formula>$D$19</formula>
    </cfRule>
  </conditionalFormatting>
  <conditionalFormatting sqref="E14:F14">
    <cfRule type="cellIs" dxfId="204" priority="3" operator="equal">
      <formula>50</formula>
    </cfRule>
    <cfRule type="cellIs" dxfId="203" priority="4" operator="greaterThan">
      <formula>50</formula>
    </cfRule>
  </conditionalFormatting>
  <conditionalFormatting sqref="F19">
    <cfRule type="containsText" dxfId="202" priority="5" operator="containsText" text="DISMINUIR NÚMERO DE HORAS SEMANALES">
      <formula>NOT(ISERROR(SEARCH("DISMINUIR NÚMERO DE HORAS SEMANALES",F19)))</formula>
    </cfRule>
    <cfRule type="containsText" dxfId="201" priority="6" operator="containsText" text="SI CUMPLE">
      <formula>NOT(ISERROR(SEARCH("SI CUMPLE",F19)))</formula>
    </cfRule>
    <cfRule type="containsText" dxfId="200" priority="7" operator="containsText" text="REVISAR">
      <formula>NOT(ISERROR(SEARCH("REVISAR",F19)))</formula>
    </cfRule>
  </conditionalFormatting>
  <conditionalFormatting sqref="G14">
    <cfRule type="cellIs" dxfId="199" priority="2" operator="greaterThan">
      <formula>33.29</formula>
    </cfRule>
  </conditionalFormatting>
  <conditionalFormatting sqref="H19">
    <cfRule type="cellIs" dxfId="198" priority="16" stopIfTrue="1" operator="greaterThan">
      <formula>160</formula>
    </cfRule>
  </conditionalFormatting>
  <conditionalFormatting sqref="I19:J19">
    <cfRule type="expression" priority="10">
      <formula>"(H18/2)"</formula>
    </cfRule>
  </conditionalFormatting>
  <conditionalFormatting sqref="J14">
    <cfRule type="cellIs" dxfId="197" priority="11" operator="equal">
      <formula>0</formula>
    </cfRule>
  </conditionalFormatting>
  <conditionalFormatting sqref="J19">
    <cfRule type="containsText" dxfId="196" priority="8" operator="containsText" text="CORRECTO">
      <formula>NOT(ISERROR(SEARCH("CORRECTO",J19)))</formula>
    </cfRule>
    <cfRule type="containsText" dxfId="19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94" priority="12" operator="lessThan">
      <formula>50</formula>
    </cfRule>
    <cfRule type="cellIs" dxfId="193" priority="13" stopIfTrue="1" operator="between">
      <formula>50</formula>
      <formula>70</formula>
    </cfRule>
    <cfRule type="cellIs" dxfId="192" priority="14" stopIfTrue="1" operator="greaterThan">
      <formula>70</formula>
    </cfRule>
  </conditionalFormatting>
  <conditionalFormatting sqref="E19">
    <cfRule type="cellIs" dxfId="191" priority="1" operator="equal">
      <formula>$D$19</formula>
    </cfRule>
    <cfRule type="cellIs" dxfId="190" priority="15" operator="lessThan">
      <formula>$D$19</formula>
    </cfRule>
  </conditionalFormatting>
  <conditionalFormatting sqref="E14:F14">
    <cfRule type="cellIs" dxfId="189" priority="3" operator="equal">
      <formula>50</formula>
    </cfRule>
    <cfRule type="cellIs" dxfId="188" priority="4" operator="greaterThan">
      <formula>50</formula>
    </cfRule>
  </conditionalFormatting>
  <conditionalFormatting sqref="F19">
    <cfRule type="containsText" dxfId="187" priority="5" operator="containsText" text="DISMINUIR NÚMERO DE HORAS SEMANALES">
      <formula>NOT(ISERROR(SEARCH("DISMINUIR NÚMERO DE HORAS SEMANALES",F19)))</formula>
    </cfRule>
    <cfRule type="containsText" dxfId="186" priority="6" operator="containsText" text="SI CUMPLE">
      <formula>NOT(ISERROR(SEARCH("SI CUMPLE",F19)))</formula>
    </cfRule>
    <cfRule type="containsText" dxfId="185" priority="7" operator="containsText" text="REVISAR">
      <formula>NOT(ISERROR(SEARCH("REVISAR",F19)))</formula>
    </cfRule>
  </conditionalFormatting>
  <conditionalFormatting sqref="G14">
    <cfRule type="cellIs" dxfId="184" priority="2" operator="greaterThan">
      <formula>33.29</formula>
    </cfRule>
  </conditionalFormatting>
  <conditionalFormatting sqref="H19">
    <cfRule type="cellIs" dxfId="183" priority="16" stopIfTrue="1" operator="greaterThan">
      <formula>160</formula>
    </cfRule>
  </conditionalFormatting>
  <conditionalFormatting sqref="I19:J19">
    <cfRule type="expression" priority="10">
      <formula>"(H18/2)"</formula>
    </cfRule>
  </conditionalFormatting>
  <conditionalFormatting sqref="J14">
    <cfRule type="cellIs" dxfId="182" priority="11" operator="equal">
      <formula>0</formula>
    </cfRule>
  </conditionalFormatting>
  <conditionalFormatting sqref="J19">
    <cfRule type="containsText" dxfId="181" priority="8" operator="containsText" text="CORRECTO">
      <formula>NOT(ISERROR(SEARCH("CORRECTO",J19)))</formula>
    </cfRule>
    <cfRule type="containsText" dxfId="18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719" priority="12" operator="lessThan">
      <formula>50</formula>
    </cfRule>
    <cfRule type="cellIs" dxfId="718" priority="13" stopIfTrue="1" operator="between">
      <formula>50</formula>
      <formula>70</formula>
    </cfRule>
    <cfRule type="cellIs" dxfId="717" priority="14" stopIfTrue="1" operator="greaterThan">
      <formula>70</formula>
    </cfRule>
  </conditionalFormatting>
  <conditionalFormatting sqref="E19">
    <cfRule type="cellIs" dxfId="716" priority="1" operator="equal">
      <formula>$D$19</formula>
    </cfRule>
    <cfRule type="cellIs" dxfId="715" priority="15" operator="lessThan">
      <formula>$D$19</formula>
    </cfRule>
  </conditionalFormatting>
  <conditionalFormatting sqref="E14:F14">
    <cfRule type="cellIs" dxfId="714" priority="3" operator="equal">
      <formula>50</formula>
    </cfRule>
    <cfRule type="cellIs" dxfId="713" priority="4" operator="greaterThan">
      <formula>50</formula>
    </cfRule>
  </conditionalFormatting>
  <conditionalFormatting sqref="F19">
    <cfRule type="containsText" dxfId="712" priority="5" operator="containsText" text="DISMINUIR NÚMERO DE HORAS SEMANALES">
      <formula>NOT(ISERROR(SEARCH("DISMINUIR NÚMERO DE HORAS SEMANALES",F19)))</formula>
    </cfRule>
    <cfRule type="containsText" dxfId="711" priority="6" operator="containsText" text="SI CUMPLE">
      <formula>NOT(ISERROR(SEARCH("SI CUMPLE",F19)))</formula>
    </cfRule>
    <cfRule type="containsText" dxfId="710" priority="7" operator="containsText" text="REVISAR">
      <formula>NOT(ISERROR(SEARCH("REVISAR",F19)))</formula>
    </cfRule>
  </conditionalFormatting>
  <conditionalFormatting sqref="G14">
    <cfRule type="cellIs" dxfId="709" priority="2" operator="greaterThan">
      <formula>33.29</formula>
    </cfRule>
  </conditionalFormatting>
  <conditionalFormatting sqref="H19">
    <cfRule type="cellIs" dxfId="708" priority="16" stopIfTrue="1" operator="greaterThan">
      <formula>160</formula>
    </cfRule>
  </conditionalFormatting>
  <conditionalFormatting sqref="I19:J19">
    <cfRule type="expression" priority="10">
      <formula>"(H18/2)"</formula>
    </cfRule>
  </conditionalFormatting>
  <conditionalFormatting sqref="J14">
    <cfRule type="cellIs" dxfId="707" priority="11" operator="equal">
      <formula>0</formula>
    </cfRule>
  </conditionalFormatting>
  <conditionalFormatting sqref="J19">
    <cfRule type="containsText" dxfId="706" priority="8" operator="containsText" text="CORRECTO">
      <formula>NOT(ISERROR(SEARCH("CORRECTO",J19)))</formula>
    </cfRule>
    <cfRule type="containsText" dxfId="705"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79" priority="12" operator="lessThan">
      <formula>50</formula>
    </cfRule>
    <cfRule type="cellIs" dxfId="178" priority="13" stopIfTrue="1" operator="between">
      <formula>50</formula>
      <formula>70</formula>
    </cfRule>
    <cfRule type="cellIs" dxfId="177" priority="14" stopIfTrue="1" operator="greaterThan">
      <formula>70</formula>
    </cfRule>
  </conditionalFormatting>
  <conditionalFormatting sqref="E19">
    <cfRule type="cellIs" dxfId="176" priority="1" operator="equal">
      <formula>$D$19</formula>
    </cfRule>
    <cfRule type="cellIs" dxfId="175" priority="15" operator="lessThan">
      <formula>$D$19</formula>
    </cfRule>
  </conditionalFormatting>
  <conditionalFormatting sqref="E14:F14">
    <cfRule type="cellIs" dxfId="174" priority="3" operator="equal">
      <formula>50</formula>
    </cfRule>
    <cfRule type="cellIs" dxfId="173" priority="4" operator="greaterThan">
      <formula>50</formula>
    </cfRule>
  </conditionalFormatting>
  <conditionalFormatting sqref="F19">
    <cfRule type="containsText" dxfId="172" priority="5" operator="containsText" text="DISMINUIR NÚMERO DE HORAS SEMANALES">
      <formula>NOT(ISERROR(SEARCH("DISMINUIR NÚMERO DE HORAS SEMANALES",F19)))</formula>
    </cfRule>
    <cfRule type="containsText" dxfId="171" priority="6" operator="containsText" text="SI CUMPLE">
      <formula>NOT(ISERROR(SEARCH("SI CUMPLE",F19)))</formula>
    </cfRule>
    <cfRule type="containsText" dxfId="170" priority="7" operator="containsText" text="REVISAR">
      <formula>NOT(ISERROR(SEARCH("REVISAR",F19)))</formula>
    </cfRule>
  </conditionalFormatting>
  <conditionalFormatting sqref="G14">
    <cfRule type="cellIs" dxfId="169" priority="2" operator="greaterThan">
      <formula>33.29</formula>
    </cfRule>
  </conditionalFormatting>
  <conditionalFormatting sqref="H19">
    <cfRule type="cellIs" dxfId="168" priority="16" stopIfTrue="1" operator="greaterThan">
      <formula>160</formula>
    </cfRule>
  </conditionalFormatting>
  <conditionalFormatting sqref="I19:J19">
    <cfRule type="expression" priority="10">
      <formula>"(H18/2)"</formula>
    </cfRule>
  </conditionalFormatting>
  <conditionalFormatting sqref="J14">
    <cfRule type="cellIs" dxfId="167" priority="11" operator="equal">
      <formula>0</formula>
    </cfRule>
  </conditionalFormatting>
  <conditionalFormatting sqref="J19">
    <cfRule type="containsText" dxfId="166" priority="8" operator="containsText" text="CORRECTO">
      <formula>NOT(ISERROR(SEARCH("CORRECTO",J19)))</formula>
    </cfRule>
    <cfRule type="containsText" dxfId="16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64" priority="12" operator="lessThan">
      <formula>50</formula>
    </cfRule>
    <cfRule type="cellIs" dxfId="163" priority="13" stopIfTrue="1" operator="between">
      <formula>50</formula>
      <formula>70</formula>
    </cfRule>
    <cfRule type="cellIs" dxfId="162" priority="14" stopIfTrue="1" operator="greaterThan">
      <formula>70</formula>
    </cfRule>
  </conditionalFormatting>
  <conditionalFormatting sqref="E19">
    <cfRule type="cellIs" dxfId="161" priority="1" operator="equal">
      <formula>$D$19</formula>
    </cfRule>
    <cfRule type="cellIs" dxfId="160" priority="15" operator="lessThan">
      <formula>$D$19</formula>
    </cfRule>
  </conditionalFormatting>
  <conditionalFormatting sqref="E14:F14">
    <cfRule type="cellIs" dxfId="159" priority="3" operator="equal">
      <formula>50</formula>
    </cfRule>
    <cfRule type="cellIs" dxfId="158" priority="4" operator="greaterThan">
      <formula>50</formula>
    </cfRule>
  </conditionalFormatting>
  <conditionalFormatting sqref="F19">
    <cfRule type="containsText" dxfId="157" priority="5" operator="containsText" text="DISMINUIR NÚMERO DE HORAS SEMANALES">
      <formula>NOT(ISERROR(SEARCH("DISMINUIR NÚMERO DE HORAS SEMANALES",F19)))</formula>
    </cfRule>
    <cfRule type="containsText" dxfId="156" priority="6" operator="containsText" text="SI CUMPLE">
      <formula>NOT(ISERROR(SEARCH("SI CUMPLE",F19)))</formula>
    </cfRule>
    <cfRule type="containsText" dxfId="155" priority="7" operator="containsText" text="REVISAR">
      <formula>NOT(ISERROR(SEARCH("REVISAR",F19)))</formula>
    </cfRule>
  </conditionalFormatting>
  <conditionalFormatting sqref="G14">
    <cfRule type="cellIs" dxfId="154" priority="2" operator="greaterThan">
      <formula>33.29</formula>
    </cfRule>
  </conditionalFormatting>
  <conditionalFormatting sqref="H19">
    <cfRule type="cellIs" dxfId="153" priority="16" stopIfTrue="1" operator="greaterThan">
      <formula>160</formula>
    </cfRule>
  </conditionalFormatting>
  <conditionalFormatting sqref="I19:J19">
    <cfRule type="expression" priority="10">
      <formula>"(H18/2)"</formula>
    </cfRule>
  </conditionalFormatting>
  <conditionalFormatting sqref="J14">
    <cfRule type="cellIs" dxfId="152" priority="11" operator="equal">
      <formula>0</formula>
    </cfRule>
  </conditionalFormatting>
  <conditionalFormatting sqref="J19">
    <cfRule type="containsText" dxfId="151" priority="8" operator="containsText" text="CORRECTO">
      <formula>NOT(ISERROR(SEARCH("CORRECTO",J19)))</formula>
    </cfRule>
    <cfRule type="containsText" dxfId="15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49" priority="12" operator="lessThan">
      <formula>50</formula>
    </cfRule>
    <cfRule type="cellIs" dxfId="148" priority="13" stopIfTrue="1" operator="between">
      <formula>50</formula>
      <formula>70</formula>
    </cfRule>
    <cfRule type="cellIs" dxfId="147" priority="14" stopIfTrue="1" operator="greaterThan">
      <formula>70</formula>
    </cfRule>
  </conditionalFormatting>
  <conditionalFormatting sqref="E19">
    <cfRule type="cellIs" dxfId="146" priority="1" operator="equal">
      <formula>$D$19</formula>
    </cfRule>
    <cfRule type="cellIs" dxfId="145" priority="15" operator="lessThan">
      <formula>$D$19</formula>
    </cfRule>
  </conditionalFormatting>
  <conditionalFormatting sqref="E14:F14">
    <cfRule type="cellIs" dxfId="144" priority="3" operator="equal">
      <formula>50</formula>
    </cfRule>
    <cfRule type="cellIs" dxfId="143" priority="4" operator="greaterThan">
      <formula>50</formula>
    </cfRule>
  </conditionalFormatting>
  <conditionalFormatting sqref="F19">
    <cfRule type="containsText" dxfId="142" priority="5" operator="containsText" text="DISMINUIR NÚMERO DE HORAS SEMANALES">
      <formula>NOT(ISERROR(SEARCH("DISMINUIR NÚMERO DE HORAS SEMANALES",F19)))</formula>
    </cfRule>
    <cfRule type="containsText" dxfId="141" priority="6" operator="containsText" text="SI CUMPLE">
      <formula>NOT(ISERROR(SEARCH("SI CUMPLE",F19)))</formula>
    </cfRule>
    <cfRule type="containsText" dxfId="140" priority="7" operator="containsText" text="REVISAR">
      <formula>NOT(ISERROR(SEARCH("REVISAR",F19)))</formula>
    </cfRule>
  </conditionalFormatting>
  <conditionalFormatting sqref="G14">
    <cfRule type="cellIs" dxfId="139" priority="2" operator="greaterThan">
      <formula>33.29</formula>
    </cfRule>
  </conditionalFormatting>
  <conditionalFormatting sqref="H19">
    <cfRule type="cellIs" dxfId="138" priority="16" stopIfTrue="1" operator="greaterThan">
      <formula>160</formula>
    </cfRule>
  </conditionalFormatting>
  <conditionalFormatting sqref="I19:J19">
    <cfRule type="expression" priority="10">
      <formula>"(H18/2)"</formula>
    </cfRule>
  </conditionalFormatting>
  <conditionalFormatting sqref="J14">
    <cfRule type="cellIs" dxfId="137" priority="11" operator="equal">
      <formula>0</formula>
    </cfRule>
  </conditionalFormatting>
  <conditionalFormatting sqref="J19">
    <cfRule type="containsText" dxfId="136" priority="8" operator="containsText" text="CORRECTO">
      <formula>NOT(ISERROR(SEARCH("CORRECTO",J19)))</formula>
    </cfRule>
    <cfRule type="containsText" dxfId="13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34" priority="12" operator="lessThan">
      <formula>50</formula>
    </cfRule>
    <cfRule type="cellIs" dxfId="133" priority="13" stopIfTrue="1" operator="between">
      <formula>50</formula>
      <formula>70</formula>
    </cfRule>
    <cfRule type="cellIs" dxfId="132" priority="14" stopIfTrue="1" operator="greaterThan">
      <formula>70</formula>
    </cfRule>
  </conditionalFormatting>
  <conditionalFormatting sqref="E19">
    <cfRule type="cellIs" dxfId="131" priority="1" operator="equal">
      <formula>$D$19</formula>
    </cfRule>
    <cfRule type="cellIs" dxfId="130" priority="15" operator="lessThan">
      <formula>$D$19</formula>
    </cfRule>
  </conditionalFormatting>
  <conditionalFormatting sqref="E14:F14">
    <cfRule type="cellIs" dxfId="129" priority="3" operator="equal">
      <formula>50</formula>
    </cfRule>
    <cfRule type="cellIs" dxfId="128" priority="4" operator="greaterThan">
      <formula>50</formula>
    </cfRule>
  </conditionalFormatting>
  <conditionalFormatting sqref="F19">
    <cfRule type="containsText" dxfId="127" priority="5" operator="containsText" text="DISMINUIR NÚMERO DE HORAS SEMANALES">
      <formula>NOT(ISERROR(SEARCH("DISMINUIR NÚMERO DE HORAS SEMANALES",F19)))</formula>
    </cfRule>
    <cfRule type="containsText" dxfId="126" priority="6" operator="containsText" text="SI CUMPLE">
      <formula>NOT(ISERROR(SEARCH("SI CUMPLE",F19)))</formula>
    </cfRule>
    <cfRule type="containsText" dxfId="125" priority="7" operator="containsText" text="REVISAR">
      <formula>NOT(ISERROR(SEARCH("REVISAR",F19)))</formula>
    </cfRule>
  </conditionalFormatting>
  <conditionalFormatting sqref="G14">
    <cfRule type="cellIs" dxfId="124" priority="2" operator="greaterThan">
      <formula>33.29</formula>
    </cfRule>
  </conditionalFormatting>
  <conditionalFormatting sqref="H19">
    <cfRule type="cellIs" dxfId="123" priority="16" stopIfTrue="1" operator="greaterThan">
      <formula>160</formula>
    </cfRule>
  </conditionalFormatting>
  <conditionalFormatting sqref="I19:J19">
    <cfRule type="expression" priority="10">
      <formula>"(H18/2)"</formula>
    </cfRule>
  </conditionalFormatting>
  <conditionalFormatting sqref="J14">
    <cfRule type="cellIs" dxfId="122" priority="11" operator="equal">
      <formula>0</formula>
    </cfRule>
  </conditionalFormatting>
  <conditionalFormatting sqref="J19">
    <cfRule type="containsText" dxfId="121" priority="8" operator="containsText" text="CORRECTO">
      <formula>NOT(ISERROR(SEARCH("CORRECTO",J19)))</formula>
    </cfRule>
    <cfRule type="containsText" dxfId="12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19" priority="12" operator="lessThan">
      <formula>50</formula>
    </cfRule>
    <cfRule type="cellIs" dxfId="118" priority="13" stopIfTrue="1" operator="between">
      <formula>50</formula>
      <formula>70</formula>
    </cfRule>
    <cfRule type="cellIs" dxfId="117" priority="14" stopIfTrue="1" operator="greaterThan">
      <formula>70</formula>
    </cfRule>
  </conditionalFormatting>
  <conditionalFormatting sqref="E19">
    <cfRule type="cellIs" dxfId="116" priority="1" operator="equal">
      <formula>$D$19</formula>
    </cfRule>
    <cfRule type="cellIs" dxfId="115" priority="15" operator="lessThan">
      <formula>$D$19</formula>
    </cfRule>
  </conditionalFormatting>
  <conditionalFormatting sqref="E14:F14">
    <cfRule type="cellIs" dxfId="114" priority="3" operator="equal">
      <formula>50</formula>
    </cfRule>
    <cfRule type="cellIs" dxfId="113" priority="4" operator="greaterThan">
      <formula>50</formula>
    </cfRule>
  </conditionalFormatting>
  <conditionalFormatting sqref="F19">
    <cfRule type="containsText" dxfId="112" priority="5" operator="containsText" text="DISMINUIR NÚMERO DE HORAS SEMANALES">
      <formula>NOT(ISERROR(SEARCH("DISMINUIR NÚMERO DE HORAS SEMANALES",F19)))</formula>
    </cfRule>
    <cfRule type="containsText" dxfId="111" priority="6" operator="containsText" text="SI CUMPLE">
      <formula>NOT(ISERROR(SEARCH("SI CUMPLE",F19)))</formula>
    </cfRule>
    <cfRule type="containsText" dxfId="110" priority="7" operator="containsText" text="REVISAR">
      <formula>NOT(ISERROR(SEARCH("REVISAR",F19)))</formula>
    </cfRule>
  </conditionalFormatting>
  <conditionalFormatting sqref="G14">
    <cfRule type="cellIs" dxfId="109" priority="2" operator="greaterThan">
      <formula>33.29</formula>
    </cfRule>
  </conditionalFormatting>
  <conditionalFormatting sqref="H19">
    <cfRule type="cellIs" dxfId="108" priority="16" stopIfTrue="1" operator="greaterThan">
      <formula>160</formula>
    </cfRule>
  </conditionalFormatting>
  <conditionalFormatting sqref="I19:J19">
    <cfRule type="expression" priority="10">
      <formula>"(H18/2)"</formula>
    </cfRule>
  </conditionalFormatting>
  <conditionalFormatting sqref="J14">
    <cfRule type="cellIs" dxfId="107" priority="11" operator="equal">
      <formula>0</formula>
    </cfRule>
  </conditionalFormatting>
  <conditionalFormatting sqref="J19">
    <cfRule type="containsText" dxfId="106" priority="8" operator="containsText" text="CORRECTO">
      <formula>NOT(ISERROR(SEARCH("CORRECTO",J19)))</formula>
    </cfRule>
    <cfRule type="containsText" dxfId="10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04" priority="12" operator="lessThan">
      <formula>50</formula>
    </cfRule>
    <cfRule type="cellIs" dxfId="103" priority="13" stopIfTrue="1" operator="between">
      <formula>50</formula>
      <formula>70</formula>
    </cfRule>
    <cfRule type="cellIs" dxfId="102" priority="14" stopIfTrue="1" operator="greaterThan">
      <formula>70</formula>
    </cfRule>
  </conditionalFormatting>
  <conditionalFormatting sqref="E19">
    <cfRule type="cellIs" dxfId="101" priority="1" operator="equal">
      <formula>$D$19</formula>
    </cfRule>
    <cfRule type="cellIs" dxfId="100" priority="15" operator="lessThan">
      <formula>$D$19</formula>
    </cfRule>
  </conditionalFormatting>
  <conditionalFormatting sqref="E14:F14">
    <cfRule type="cellIs" dxfId="99" priority="3" operator="equal">
      <formula>50</formula>
    </cfRule>
    <cfRule type="cellIs" dxfId="98" priority="4" operator="greaterThan">
      <formula>50</formula>
    </cfRule>
  </conditionalFormatting>
  <conditionalFormatting sqref="F19">
    <cfRule type="containsText" dxfId="97" priority="5" operator="containsText" text="DISMINUIR NÚMERO DE HORAS SEMANALES">
      <formula>NOT(ISERROR(SEARCH("DISMINUIR NÚMERO DE HORAS SEMANALES",F19)))</formula>
    </cfRule>
    <cfRule type="containsText" dxfId="96" priority="6" operator="containsText" text="SI CUMPLE">
      <formula>NOT(ISERROR(SEARCH("SI CUMPLE",F19)))</formula>
    </cfRule>
    <cfRule type="containsText" dxfId="95" priority="7" operator="containsText" text="REVISAR">
      <formula>NOT(ISERROR(SEARCH("REVISAR",F19)))</formula>
    </cfRule>
  </conditionalFormatting>
  <conditionalFormatting sqref="G14">
    <cfRule type="cellIs" dxfId="94" priority="2" operator="greaterThan">
      <formula>33.29</formula>
    </cfRule>
  </conditionalFormatting>
  <conditionalFormatting sqref="H19">
    <cfRule type="cellIs" dxfId="93" priority="16" stopIfTrue="1" operator="greaterThan">
      <formula>160</formula>
    </cfRule>
  </conditionalFormatting>
  <conditionalFormatting sqref="I19:J19">
    <cfRule type="expression" priority="10">
      <formula>"(H18/2)"</formula>
    </cfRule>
  </conditionalFormatting>
  <conditionalFormatting sqref="J14">
    <cfRule type="cellIs" dxfId="92" priority="11" operator="equal">
      <formula>0</formula>
    </cfRule>
  </conditionalFormatting>
  <conditionalFormatting sqref="J19">
    <cfRule type="containsText" dxfId="91" priority="8" operator="containsText" text="CORRECTO">
      <formula>NOT(ISERROR(SEARCH("CORRECTO",J19)))</formula>
    </cfRule>
    <cfRule type="containsText" dxfId="9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89" priority="12" operator="lessThan">
      <formula>50</formula>
    </cfRule>
    <cfRule type="cellIs" dxfId="88" priority="13" stopIfTrue="1" operator="between">
      <formula>50</formula>
      <formula>70</formula>
    </cfRule>
    <cfRule type="cellIs" dxfId="87" priority="14" stopIfTrue="1" operator="greaterThan">
      <formula>70</formula>
    </cfRule>
  </conditionalFormatting>
  <conditionalFormatting sqref="E19">
    <cfRule type="cellIs" dxfId="86" priority="1" operator="equal">
      <formula>$D$19</formula>
    </cfRule>
    <cfRule type="cellIs" dxfId="85" priority="15" operator="lessThan">
      <formula>$D$19</formula>
    </cfRule>
  </conditionalFormatting>
  <conditionalFormatting sqref="E14:F14">
    <cfRule type="cellIs" dxfId="84" priority="3" operator="equal">
      <formula>50</formula>
    </cfRule>
    <cfRule type="cellIs" dxfId="83" priority="4" operator="greaterThan">
      <formula>50</formula>
    </cfRule>
  </conditionalFormatting>
  <conditionalFormatting sqref="F19">
    <cfRule type="containsText" dxfId="82" priority="5" operator="containsText" text="DISMINUIR NÚMERO DE HORAS SEMANALES">
      <formula>NOT(ISERROR(SEARCH("DISMINUIR NÚMERO DE HORAS SEMANALES",F19)))</formula>
    </cfRule>
    <cfRule type="containsText" dxfId="81" priority="6" operator="containsText" text="SI CUMPLE">
      <formula>NOT(ISERROR(SEARCH("SI CUMPLE",F19)))</formula>
    </cfRule>
    <cfRule type="containsText" dxfId="80" priority="7" operator="containsText" text="REVISAR">
      <formula>NOT(ISERROR(SEARCH("REVISAR",F19)))</formula>
    </cfRule>
  </conditionalFormatting>
  <conditionalFormatting sqref="G14">
    <cfRule type="cellIs" dxfId="79" priority="2" operator="greaterThan">
      <formula>33.29</formula>
    </cfRule>
  </conditionalFormatting>
  <conditionalFormatting sqref="H19">
    <cfRule type="cellIs" dxfId="78" priority="16" stopIfTrue="1" operator="greaterThan">
      <formula>160</formula>
    </cfRule>
  </conditionalFormatting>
  <conditionalFormatting sqref="I19:J19">
    <cfRule type="expression" priority="10">
      <formula>"(H18/2)"</formula>
    </cfRule>
  </conditionalFormatting>
  <conditionalFormatting sqref="J14">
    <cfRule type="cellIs" dxfId="77" priority="11" operator="equal">
      <formula>0</formula>
    </cfRule>
  </conditionalFormatting>
  <conditionalFormatting sqref="J19">
    <cfRule type="containsText" dxfId="76" priority="8" operator="containsText" text="CORRECTO">
      <formula>NOT(ISERROR(SEARCH("CORRECTO",J19)))</formula>
    </cfRule>
    <cfRule type="containsText" dxfId="7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74" priority="12" operator="lessThan">
      <formula>50</formula>
    </cfRule>
    <cfRule type="cellIs" dxfId="73" priority="13" stopIfTrue="1" operator="between">
      <formula>50</formula>
      <formula>70</formula>
    </cfRule>
    <cfRule type="cellIs" dxfId="72" priority="14" stopIfTrue="1" operator="greaterThan">
      <formula>70</formula>
    </cfRule>
  </conditionalFormatting>
  <conditionalFormatting sqref="E19">
    <cfRule type="cellIs" dxfId="71" priority="1" operator="equal">
      <formula>$D$19</formula>
    </cfRule>
    <cfRule type="cellIs" dxfId="70" priority="15" operator="lessThan">
      <formula>$D$19</formula>
    </cfRule>
  </conditionalFormatting>
  <conditionalFormatting sqref="E14:F14">
    <cfRule type="cellIs" dxfId="69" priority="3" operator="equal">
      <formula>50</formula>
    </cfRule>
    <cfRule type="cellIs" dxfId="68" priority="4" operator="greaterThan">
      <formula>50</formula>
    </cfRule>
  </conditionalFormatting>
  <conditionalFormatting sqref="F19">
    <cfRule type="containsText" dxfId="67" priority="5" operator="containsText" text="DISMINUIR NÚMERO DE HORAS SEMANALES">
      <formula>NOT(ISERROR(SEARCH("DISMINUIR NÚMERO DE HORAS SEMANALES",F19)))</formula>
    </cfRule>
    <cfRule type="containsText" dxfId="66" priority="6" operator="containsText" text="SI CUMPLE">
      <formula>NOT(ISERROR(SEARCH("SI CUMPLE",F19)))</formula>
    </cfRule>
    <cfRule type="containsText" dxfId="65" priority="7" operator="containsText" text="REVISAR">
      <formula>NOT(ISERROR(SEARCH("REVISAR",F19)))</formula>
    </cfRule>
  </conditionalFormatting>
  <conditionalFormatting sqref="G14">
    <cfRule type="cellIs" dxfId="64" priority="2" operator="greaterThan">
      <formula>33.29</formula>
    </cfRule>
  </conditionalFormatting>
  <conditionalFormatting sqref="H19">
    <cfRule type="cellIs" dxfId="63" priority="16" stopIfTrue="1" operator="greaterThan">
      <formula>160</formula>
    </cfRule>
  </conditionalFormatting>
  <conditionalFormatting sqref="I19:J19">
    <cfRule type="expression" priority="10">
      <formula>"(H18/2)"</formula>
    </cfRule>
  </conditionalFormatting>
  <conditionalFormatting sqref="J14">
    <cfRule type="cellIs" dxfId="62" priority="11" operator="equal">
      <formula>0</formula>
    </cfRule>
  </conditionalFormatting>
  <conditionalFormatting sqref="J19">
    <cfRule type="containsText" dxfId="61" priority="8" operator="containsText" text="CORRECTO">
      <formula>NOT(ISERROR(SEARCH("CORRECTO",J19)))</formula>
    </cfRule>
    <cfRule type="containsText" dxfId="6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59" priority="12" operator="lessThan">
      <formula>50</formula>
    </cfRule>
    <cfRule type="cellIs" dxfId="58" priority="13" stopIfTrue="1" operator="between">
      <formula>50</formula>
      <formula>70</formula>
    </cfRule>
    <cfRule type="cellIs" dxfId="57" priority="14" stopIfTrue="1" operator="greaterThan">
      <formula>70</formula>
    </cfRule>
  </conditionalFormatting>
  <conditionalFormatting sqref="E19">
    <cfRule type="cellIs" dxfId="56" priority="1" operator="equal">
      <formula>$D$19</formula>
    </cfRule>
    <cfRule type="cellIs" dxfId="55" priority="15" operator="lessThan">
      <formula>$D$19</formula>
    </cfRule>
  </conditionalFormatting>
  <conditionalFormatting sqref="E14:F14">
    <cfRule type="cellIs" dxfId="54" priority="3" operator="equal">
      <formula>50</formula>
    </cfRule>
    <cfRule type="cellIs" dxfId="53" priority="4" operator="greaterThan">
      <formula>50</formula>
    </cfRule>
  </conditionalFormatting>
  <conditionalFormatting sqref="F19">
    <cfRule type="containsText" dxfId="52" priority="5" operator="containsText" text="DISMINUIR NÚMERO DE HORAS SEMANALES">
      <formula>NOT(ISERROR(SEARCH("DISMINUIR NÚMERO DE HORAS SEMANALES",F19)))</formula>
    </cfRule>
    <cfRule type="containsText" dxfId="51" priority="6" operator="containsText" text="SI CUMPLE">
      <formula>NOT(ISERROR(SEARCH("SI CUMPLE",F19)))</formula>
    </cfRule>
    <cfRule type="containsText" dxfId="50" priority="7" operator="containsText" text="REVISAR">
      <formula>NOT(ISERROR(SEARCH("REVISAR",F19)))</formula>
    </cfRule>
  </conditionalFormatting>
  <conditionalFormatting sqref="G14">
    <cfRule type="cellIs" dxfId="49" priority="2" operator="greaterThan">
      <formula>33.29</formula>
    </cfRule>
  </conditionalFormatting>
  <conditionalFormatting sqref="H19">
    <cfRule type="cellIs" dxfId="48" priority="16" stopIfTrue="1" operator="greaterThan">
      <formula>160</formula>
    </cfRule>
  </conditionalFormatting>
  <conditionalFormatting sqref="I19:J19">
    <cfRule type="expression" priority="10">
      <formula>"(H18/2)"</formula>
    </cfRule>
  </conditionalFormatting>
  <conditionalFormatting sqref="J14">
    <cfRule type="cellIs" dxfId="47" priority="11" operator="equal">
      <formula>0</formula>
    </cfRule>
  </conditionalFormatting>
  <conditionalFormatting sqref="J19">
    <cfRule type="containsText" dxfId="46" priority="8" operator="containsText" text="CORRECTO">
      <formula>NOT(ISERROR(SEARCH("CORRECTO",J19)))</formula>
    </cfRule>
    <cfRule type="containsText" dxfId="4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44" priority="12" operator="lessThan">
      <formula>50</formula>
    </cfRule>
    <cfRule type="cellIs" dxfId="43" priority="13" stopIfTrue="1" operator="between">
      <formula>50</formula>
      <formula>70</formula>
    </cfRule>
    <cfRule type="cellIs" dxfId="42" priority="14" stopIfTrue="1" operator="greaterThan">
      <formula>70</formula>
    </cfRule>
  </conditionalFormatting>
  <conditionalFormatting sqref="E19">
    <cfRule type="cellIs" dxfId="41" priority="1" operator="equal">
      <formula>$D$19</formula>
    </cfRule>
    <cfRule type="cellIs" dxfId="40" priority="15" operator="lessThan">
      <formula>$D$19</formula>
    </cfRule>
  </conditionalFormatting>
  <conditionalFormatting sqref="E14:F14">
    <cfRule type="cellIs" dxfId="39" priority="3" operator="equal">
      <formula>50</formula>
    </cfRule>
    <cfRule type="cellIs" dxfId="38" priority="4" operator="greaterThan">
      <formula>50</formula>
    </cfRule>
  </conditionalFormatting>
  <conditionalFormatting sqref="F19">
    <cfRule type="containsText" dxfId="37" priority="5" operator="containsText" text="DISMINUIR NÚMERO DE HORAS SEMANALES">
      <formula>NOT(ISERROR(SEARCH("DISMINUIR NÚMERO DE HORAS SEMANALES",F19)))</formula>
    </cfRule>
    <cfRule type="containsText" dxfId="36" priority="6" operator="containsText" text="SI CUMPLE">
      <formula>NOT(ISERROR(SEARCH("SI CUMPLE",F19)))</formula>
    </cfRule>
    <cfRule type="containsText" dxfId="35" priority="7" operator="containsText" text="REVISAR">
      <formula>NOT(ISERROR(SEARCH("REVISAR",F19)))</formula>
    </cfRule>
  </conditionalFormatting>
  <conditionalFormatting sqref="G14">
    <cfRule type="cellIs" dxfId="34" priority="2" operator="greaterThan">
      <formula>33.29</formula>
    </cfRule>
  </conditionalFormatting>
  <conditionalFormatting sqref="H19">
    <cfRule type="cellIs" dxfId="33" priority="16" stopIfTrue="1" operator="greaterThan">
      <formula>160</formula>
    </cfRule>
  </conditionalFormatting>
  <conditionalFormatting sqref="I19:J19">
    <cfRule type="expression" priority="10">
      <formula>"(H18/2)"</formula>
    </cfRule>
  </conditionalFormatting>
  <conditionalFormatting sqref="J14">
    <cfRule type="cellIs" dxfId="32" priority="11" operator="equal">
      <formula>0</formula>
    </cfRule>
  </conditionalFormatting>
  <conditionalFormatting sqref="J19">
    <cfRule type="containsText" dxfId="31" priority="8" operator="containsText" text="CORRECTO">
      <formula>NOT(ISERROR(SEARCH("CORRECTO",J19)))</formula>
    </cfRule>
    <cfRule type="containsText" dxfId="3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704" priority="12" operator="lessThan">
      <formula>50</formula>
    </cfRule>
    <cfRule type="cellIs" dxfId="703" priority="13" stopIfTrue="1" operator="between">
      <formula>50</formula>
      <formula>70</formula>
    </cfRule>
    <cfRule type="cellIs" dxfId="702" priority="14" stopIfTrue="1" operator="greaterThan">
      <formula>70</formula>
    </cfRule>
  </conditionalFormatting>
  <conditionalFormatting sqref="E19">
    <cfRule type="cellIs" dxfId="701" priority="1" operator="equal">
      <formula>$D$19</formula>
    </cfRule>
    <cfRule type="cellIs" dxfId="700" priority="15" operator="lessThan">
      <formula>$D$19</formula>
    </cfRule>
  </conditionalFormatting>
  <conditionalFormatting sqref="E14:F14">
    <cfRule type="cellIs" dxfId="699" priority="3" operator="equal">
      <formula>50</formula>
    </cfRule>
    <cfRule type="cellIs" dxfId="698" priority="4" operator="greaterThan">
      <formula>50</formula>
    </cfRule>
  </conditionalFormatting>
  <conditionalFormatting sqref="F19">
    <cfRule type="containsText" dxfId="697" priority="5" operator="containsText" text="DISMINUIR NÚMERO DE HORAS SEMANALES">
      <formula>NOT(ISERROR(SEARCH("DISMINUIR NÚMERO DE HORAS SEMANALES",F19)))</formula>
    </cfRule>
    <cfRule type="containsText" dxfId="696" priority="6" operator="containsText" text="SI CUMPLE">
      <formula>NOT(ISERROR(SEARCH("SI CUMPLE",F19)))</formula>
    </cfRule>
    <cfRule type="containsText" dxfId="695" priority="7" operator="containsText" text="REVISAR">
      <formula>NOT(ISERROR(SEARCH("REVISAR",F19)))</formula>
    </cfRule>
  </conditionalFormatting>
  <conditionalFormatting sqref="G14">
    <cfRule type="cellIs" dxfId="694" priority="2" operator="greaterThan">
      <formula>33.29</formula>
    </cfRule>
  </conditionalFormatting>
  <conditionalFormatting sqref="H19">
    <cfRule type="cellIs" dxfId="693" priority="16" stopIfTrue="1" operator="greaterThan">
      <formula>160</formula>
    </cfRule>
  </conditionalFormatting>
  <conditionalFormatting sqref="I19:J19">
    <cfRule type="expression" priority="10">
      <formula>"(H18/2)"</formula>
    </cfRule>
  </conditionalFormatting>
  <conditionalFormatting sqref="J14">
    <cfRule type="cellIs" dxfId="692" priority="11" operator="equal">
      <formula>0</formula>
    </cfRule>
  </conditionalFormatting>
  <conditionalFormatting sqref="J19">
    <cfRule type="containsText" dxfId="691" priority="8" operator="containsText" text="CORRECTO">
      <formula>NOT(ISERROR(SEARCH("CORRECTO",J19)))</formula>
    </cfRule>
    <cfRule type="containsText" dxfId="69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29" priority="12" operator="lessThan">
      <formula>50</formula>
    </cfRule>
    <cfRule type="cellIs" dxfId="28" priority="13" stopIfTrue="1" operator="between">
      <formula>50</formula>
      <formula>70</formula>
    </cfRule>
    <cfRule type="cellIs" dxfId="27" priority="14" stopIfTrue="1" operator="greaterThan">
      <formula>70</formula>
    </cfRule>
  </conditionalFormatting>
  <conditionalFormatting sqref="E19">
    <cfRule type="cellIs" dxfId="26" priority="1" operator="equal">
      <formula>$D$19</formula>
    </cfRule>
    <cfRule type="cellIs" dxfId="25" priority="15" operator="lessThan">
      <formula>$D$19</formula>
    </cfRule>
  </conditionalFormatting>
  <conditionalFormatting sqref="E14:F14">
    <cfRule type="cellIs" dxfId="24" priority="3" operator="equal">
      <formula>50</formula>
    </cfRule>
    <cfRule type="cellIs" dxfId="23" priority="4" operator="greaterThan">
      <formula>50</formula>
    </cfRule>
  </conditionalFormatting>
  <conditionalFormatting sqref="F19">
    <cfRule type="containsText" dxfId="22" priority="5" operator="containsText" text="DISMINUIR NÚMERO DE HORAS SEMANALES">
      <formula>NOT(ISERROR(SEARCH("DISMINUIR NÚMERO DE HORAS SEMANALES",F19)))</formula>
    </cfRule>
    <cfRule type="containsText" dxfId="21" priority="6" operator="containsText" text="SI CUMPLE">
      <formula>NOT(ISERROR(SEARCH("SI CUMPLE",F19)))</formula>
    </cfRule>
    <cfRule type="containsText" dxfId="20" priority="7" operator="containsText" text="REVISAR">
      <formula>NOT(ISERROR(SEARCH("REVISAR",F19)))</formula>
    </cfRule>
  </conditionalFormatting>
  <conditionalFormatting sqref="G14">
    <cfRule type="cellIs" dxfId="19" priority="2" operator="greaterThan">
      <formula>33.29</formula>
    </cfRule>
  </conditionalFormatting>
  <conditionalFormatting sqref="H19">
    <cfRule type="cellIs" dxfId="18" priority="16" stopIfTrue="1" operator="greaterThan">
      <formula>160</formula>
    </cfRule>
  </conditionalFormatting>
  <conditionalFormatting sqref="I19:J19">
    <cfRule type="expression" priority="10">
      <formula>"(H18/2)"</formula>
    </cfRule>
  </conditionalFormatting>
  <conditionalFormatting sqref="J14">
    <cfRule type="cellIs" dxfId="17" priority="11" operator="equal">
      <formula>0</formula>
    </cfRule>
  </conditionalFormatting>
  <conditionalFormatting sqref="J19">
    <cfRule type="containsText" dxfId="16" priority="8" operator="containsText" text="CORRECTO">
      <formula>NOT(ISERROR(SEARCH("CORRECTO",J19)))</formula>
    </cfRule>
    <cfRule type="containsText" dxfId="1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I8" sqref="I8"/>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49</v>
      </c>
      <c r="K25" s="243"/>
      <c r="L25" s="243" t="s">
        <v>49</v>
      </c>
      <c r="M25" s="243"/>
      <c r="N25" s="144">
        <f ca="1">OFFSET(A154,1,MATCH(J25,A154:Q154,0)-1,1,1)</f>
        <v>0</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49</v>
      </c>
      <c r="K26" s="243"/>
      <c r="L26" s="243" t="s">
        <v>49</v>
      </c>
      <c r="M26" s="243"/>
      <c r="N26" s="144">
        <f ca="1">OFFSET(A154,1,MATCH(J26,A154:Q154,0)-1,1,1)</f>
        <v>0</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49</v>
      </c>
      <c r="K27" s="243"/>
      <c r="L27" s="243" t="s">
        <v>49</v>
      </c>
      <c r="M27" s="243"/>
      <c r="N27" s="144">
        <f ca="1">OFFSET(A154,1,MATCH(J27,A154:Q154,0)-1,1,1)</f>
        <v>0</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49</v>
      </c>
      <c r="K28" s="243"/>
      <c r="L28" s="243" t="s">
        <v>49</v>
      </c>
      <c r="M28" s="243"/>
      <c r="N28" s="144">
        <f ca="1">OFFSET(A154,1,MATCH(J28,A154:Q154,0)-1,1,1)</f>
        <v>0</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49</v>
      </c>
      <c r="K29" s="243"/>
      <c r="L29" s="243" t="s">
        <v>49</v>
      </c>
      <c r="M29" s="243"/>
      <c r="N29" s="144">
        <f ca="1">OFFSET(A154,1,MATCH(J29,A154:Q154,0)-1,1,1)</f>
        <v>0</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14" priority="12" operator="lessThan">
      <formula>50</formula>
    </cfRule>
    <cfRule type="cellIs" dxfId="13" priority="13" stopIfTrue="1" operator="between">
      <formula>50</formula>
      <formula>70</formula>
    </cfRule>
    <cfRule type="cellIs" dxfId="12" priority="14" stopIfTrue="1" operator="greaterThan">
      <formula>70</formula>
    </cfRule>
  </conditionalFormatting>
  <conditionalFormatting sqref="E19">
    <cfRule type="cellIs" dxfId="11" priority="1" operator="equal">
      <formula>$D$19</formula>
    </cfRule>
    <cfRule type="cellIs" dxfId="10" priority="15" operator="lessThan">
      <formula>$D$19</formula>
    </cfRule>
  </conditionalFormatting>
  <conditionalFormatting sqref="E14:F14">
    <cfRule type="cellIs" dxfId="9" priority="3" operator="equal">
      <formula>50</formula>
    </cfRule>
    <cfRule type="cellIs" dxfId="8" priority="4" operator="greaterThan">
      <formula>50</formula>
    </cfRule>
  </conditionalFormatting>
  <conditionalFormatting sqref="F19">
    <cfRule type="containsText" dxfId="7" priority="5" operator="containsText" text="DISMINUIR NÚMERO DE HORAS SEMANALES">
      <formula>NOT(ISERROR(SEARCH("DISMINUIR NÚMERO DE HORAS SEMANALES",F19)))</formula>
    </cfRule>
    <cfRule type="containsText" dxfId="6" priority="6" operator="containsText" text="SI CUMPLE">
      <formula>NOT(ISERROR(SEARCH("SI CUMPLE",F19)))</formula>
    </cfRule>
    <cfRule type="containsText" dxfId="5" priority="7" operator="containsText" text="REVISAR">
      <formula>NOT(ISERROR(SEARCH("REVISAR",F19)))</formula>
    </cfRule>
  </conditionalFormatting>
  <conditionalFormatting sqref="G14">
    <cfRule type="cellIs" dxfId="4" priority="2" operator="greaterThan">
      <formula>33.29</formula>
    </cfRule>
  </conditionalFormatting>
  <conditionalFormatting sqref="H19">
    <cfRule type="cellIs" dxfId="3" priority="16" stopIfTrue="1" operator="greaterThan">
      <formula>160</formula>
    </cfRule>
  </conditionalFormatting>
  <conditionalFormatting sqref="I19:J19">
    <cfRule type="expression" priority="10">
      <formula>"(H18/2)"</formula>
    </cfRule>
  </conditionalFormatting>
  <conditionalFormatting sqref="J14">
    <cfRule type="cellIs" dxfId="2" priority="11" operator="equal">
      <formula>0</formula>
    </cfRule>
  </conditionalFormatting>
  <conditionalFormatting sqref="J19">
    <cfRule type="containsText" dxfId="1" priority="8" operator="containsText" text="CORRECTO">
      <formula>NOT(ISERROR(SEARCH("CORRECTO",J19)))</formula>
    </cfRule>
    <cfRule type="containsText" dxfId="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689" priority="12" operator="lessThan">
      <formula>50</formula>
    </cfRule>
    <cfRule type="cellIs" dxfId="688" priority="13" stopIfTrue="1" operator="between">
      <formula>50</formula>
      <formula>70</formula>
    </cfRule>
    <cfRule type="cellIs" dxfId="687" priority="14" stopIfTrue="1" operator="greaterThan">
      <formula>70</formula>
    </cfRule>
  </conditionalFormatting>
  <conditionalFormatting sqref="E19">
    <cfRule type="cellIs" dxfId="686" priority="1" operator="equal">
      <formula>$D$19</formula>
    </cfRule>
    <cfRule type="cellIs" dxfId="685" priority="15" operator="lessThan">
      <formula>$D$19</formula>
    </cfRule>
  </conditionalFormatting>
  <conditionalFormatting sqref="E14:F14">
    <cfRule type="cellIs" dxfId="684" priority="3" operator="equal">
      <formula>50</formula>
    </cfRule>
    <cfRule type="cellIs" dxfId="683" priority="4" operator="greaterThan">
      <formula>50</formula>
    </cfRule>
  </conditionalFormatting>
  <conditionalFormatting sqref="F19">
    <cfRule type="containsText" dxfId="682" priority="5" operator="containsText" text="DISMINUIR NÚMERO DE HORAS SEMANALES">
      <formula>NOT(ISERROR(SEARCH("DISMINUIR NÚMERO DE HORAS SEMANALES",F19)))</formula>
    </cfRule>
    <cfRule type="containsText" dxfId="681" priority="6" operator="containsText" text="SI CUMPLE">
      <formula>NOT(ISERROR(SEARCH("SI CUMPLE",F19)))</formula>
    </cfRule>
    <cfRule type="containsText" dxfId="680" priority="7" operator="containsText" text="REVISAR">
      <formula>NOT(ISERROR(SEARCH("REVISAR",F19)))</formula>
    </cfRule>
  </conditionalFormatting>
  <conditionalFormatting sqref="G14">
    <cfRule type="cellIs" dxfId="679" priority="2" operator="greaterThan">
      <formula>33.29</formula>
    </cfRule>
  </conditionalFormatting>
  <conditionalFormatting sqref="H19">
    <cfRule type="cellIs" dxfId="678" priority="16" stopIfTrue="1" operator="greaterThan">
      <formula>160</formula>
    </cfRule>
  </conditionalFormatting>
  <conditionalFormatting sqref="I19:J19">
    <cfRule type="expression" priority="10">
      <formula>"(H18/2)"</formula>
    </cfRule>
  </conditionalFormatting>
  <conditionalFormatting sqref="J14">
    <cfRule type="cellIs" dxfId="677" priority="11" operator="equal">
      <formula>0</formula>
    </cfRule>
  </conditionalFormatting>
  <conditionalFormatting sqref="J19">
    <cfRule type="containsText" dxfId="676" priority="8" operator="containsText" text="CORRECTO">
      <formula>NOT(ISERROR(SEARCH("CORRECTO",J19)))</formula>
    </cfRule>
    <cfRule type="containsText" dxfId="675"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674" priority="12" operator="lessThan">
      <formula>50</formula>
    </cfRule>
    <cfRule type="cellIs" dxfId="673" priority="13" stopIfTrue="1" operator="between">
      <formula>50</formula>
      <formula>70</formula>
    </cfRule>
    <cfRule type="cellIs" dxfId="672" priority="14" stopIfTrue="1" operator="greaterThan">
      <formula>70</formula>
    </cfRule>
  </conditionalFormatting>
  <conditionalFormatting sqref="E19">
    <cfRule type="cellIs" dxfId="671" priority="1" operator="equal">
      <formula>$D$19</formula>
    </cfRule>
    <cfRule type="cellIs" dxfId="670" priority="15" operator="lessThan">
      <formula>$D$19</formula>
    </cfRule>
  </conditionalFormatting>
  <conditionalFormatting sqref="E14:F14">
    <cfRule type="cellIs" dxfId="669" priority="3" operator="equal">
      <formula>50</formula>
    </cfRule>
    <cfRule type="cellIs" dxfId="668" priority="4" operator="greaterThan">
      <formula>50</formula>
    </cfRule>
  </conditionalFormatting>
  <conditionalFormatting sqref="F19">
    <cfRule type="containsText" dxfId="667" priority="5" operator="containsText" text="DISMINUIR NÚMERO DE HORAS SEMANALES">
      <formula>NOT(ISERROR(SEARCH("DISMINUIR NÚMERO DE HORAS SEMANALES",F19)))</formula>
    </cfRule>
    <cfRule type="containsText" dxfId="666" priority="6" operator="containsText" text="SI CUMPLE">
      <formula>NOT(ISERROR(SEARCH("SI CUMPLE",F19)))</formula>
    </cfRule>
    <cfRule type="containsText" dxfId="665" priority="7" operator="containsText" text="REVISAR">
      <formula>NOT(ISERROR(SEARCH("REVISAR",F19)))</formula>
    </cfRule>
  </conditionalFormatting>
  <conditionalFormatting sqref="G14">
    <cfRule type="cellIs" dxfId="664" priority="2" operator="greaterThan">
      <formula>33.29</formula>
    </cfRule>
  </conditionalFormatting>
  <conditionalFormatting sqref="H19">
    <cfRule type="cellIs" dxfId="663" priority="16" stopIfTrue="1" operator="greaterThan">
      <formula>160</formula>
    </cfRule>
  </conditionalFormatting>
  <conditionalFormatting sqref="I19:J19">
    <cfRule type="expression" priority="10">
      <formula>"(H18/2)"</formula>
    </cfRule>
  </conditionalFormatting>
  <conditionalFormatting sqref="J14">
    <cfRule type="cellIs" dxfId="662" priority="11" operator="equal">
      <formula>0</formula>
    </cfRule>
  </conditionalFormatting>
  <conditionalFormatting sqref="J19">
    <cfRule type="containsText" dxfId="661" priority="8" operator="containsText" text="CORRECTO">
      <formula>NOT(ISERROR(SEARCH("CORRECTO",J19)))</formula>
    </cfRule>
    <cfRule type="containsText" dxfId="66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659" priority="12" operator="lessThan">
      <formula>50</formula>
    </cfRule>
    <cfRule type="cellIs" dxfId="658" priority="13" stopIfTrue="1" operator="between">
      <formula>50</formula>
      <formula>70</formula>
    </cfRule>
    <cfRule type="cellIs" dxfId="657" priority="14" stopIfTrue="1" operator="greaterThan">
      <formula>70</formula>
    </cfRule>
  </conditionalFormatting>
  <conditionalFormatting sqref="E19">
    <cfRule type="cellIs" dxfId="656" priority="1" operator="equal">
      <formula>$D$19</formula>
    </cfRule>
    <cfRule type="cellIs" dxfId="655" priority="15" operator="lessThan">
      <formula>$D$19</formula>
    </cfRule>
  </conditionalFormatting>
  <conditionalFormatting sqref="E14:F14">
    <cfRule type="cellIs" dxfId="654" priority="3" operator="equal">
      <formula>50</formula>
    </cfRule>
    <cfRule type="cellIs" dxfId="653" priority="4" operator="greaterThan">
      <formula>50</formula>
    </cfRule>
  </conditionalFormatting>
  <conditionalFormatting sqref="F19">
    <cfRule type="containsText" dxfId="652" priority="5" operator="containsText" text="DISMINUIR NÚMERO DE HORAS SEMANALES">
      <formula>NOT(ISERROR(SEARCH("DISMINUIR NÚMERO DE HORAS SEMANALES",F19)))</formula>
    </cfRule>
    <cfRule type="containsText" dxfId="651" priority="6" operator="containsText" text="SI CUMPLE">
      <formula>NOT(ISERROR(SEARCH("SI CUMPLE",F19)))</formula>
    </cfRule>
    <cfRule type="containsText" dxfId="650" priority="7" operator="containsText" text="REVISAR">
      <formula>NOT(ISERROR(SEARCH("REVISAR",F19)))</formula>
    </cfRule>
  </conditionalFormatting>
  <conditionalFormatting sqref="G14">
    <cfRule type="cellIs" dxfId="649" priority="2" operator="greaterThan">
      <formula>33.29</formula>
    </cfRule>
  </conditionalFormatting>
  <conditionalFormatting sqref="H19">
    <cfRule type="cellIs" dxfId="648" priority="16" stopIfTrue="1" operator="greaterThan">
      <formula>160</formula>
    </cfRule>
  </conditionalFormatting>
  <conditionalFormatting sqref="I19:J19">
    <cfRule type="expression" priority="10">
      <formula>"(H18/2)"</formula>
    </cfRule>
  </conditionalFormatting>
  <conditionalFormatting sqref="J14">
    <cfRule type="cellIs" dxfId="647" priority="11" operator="equal">
      <formula>0</formula>
    </cfRule>
  </conditionalFormatting>
  <conditionalFormatting sqref="J19">
    <cfRule type="containsText" dxfId="646" priority="8" operator="containsText" text="CORRECTO">
      <formula>NOT(ISERROR(SEARCH("CORRECTO",J19)))</formula>
    </cfRule>
    <cfRule type="containsText" dxfId="645" priority="9" operator="containsText" text="REVISAR">
      <formula>NOT(ISERROR(SEARCH("REVISAR",J19)))</formula>
    </cfRule>
  </conditionalFormatting>
  <dataValidations count="10">
    <dataValidation type="list" allowBlank="1" showInputMessage="1" showErrorMessage="1" sqref="G92:H93">
      <formula1>"2,3"</formula1>
    </dataValidation>
    <dataValidation type="list" allowBlank="1" showInputMessage="1" showErrorMessage="1" sqref="I53:J59">
      <formula1>$A$163:$D$163</formula1>
    </dataValidation>
    <dataValidation type="list" allowBlank="1" showInputMessage="1" showErrorMessage="1" sqref="K53:M59">
      <formula1>$A$166:$D$166</formula1>
    </dataValidation>
    <dataValidation type="list" allowBlank="1" showInputMessage="1" showErrorMessage="1" sqref="A83:H86">
      <formula1>$A$171:$A$174</formula1>
    </dataValidation>
    <dataValidation type="list" allowBlank="1" showInputMessage="1" showErrorMessage="1" sqref="A92:D93">
      <formula1>$A$180</formula1>
    </dataValidation>
    <dataValidation type="list" allowBlank="1" showInputMessage="1" showErrorMessage="1" sqref="A94:H96">
      <formula1>$A$181:$A$184</formula1>
    </dataValidation>
    <dataValidation type="list" allowBlank="1" showInputMessage="1" showErrorMessage="1" sqref="J40:K46 J25:K34">
      <formula1>$A$154:$Q$154</formula1>
    </dataValidation>
    <dataValidation type="list" allowBlank="1" showInputMessage="1" showErrorMessage="1" sqref="L25:M34 L40:M46">
      <formula1>$A$159:$N$159</formula1>
    </dataValidation>
    <dataValidation type="list" allowBlank="1" showInputMessage="1" showErrorMessage="1" sqref="L13:M13">
      <formula1>$AD$9:$AD$18</formula1>
    </dataValidation>
    <dataValidation type="list" allowBlank="1" showInputMessage="1" showErrorMessage="1" sqref="K66:K69">
      <formula1>$AG$65:$AG$66</formula1>
    </dataValidation>
  </dataValidations>
  <pageMargins left="0.7" right="0.7" top="0.75" bottom="0.75" header="0.3" footer="0.3"/>
  <pageSetup orientation="portrait" r:id="rId1"/>
  <headerFooter>
    <oddFooter>&amp;C&amp;"Helvetica Neue,Regular"&amp;12&amp;K000000&amp;P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showGridLines="0" zoomScale="70" zoomScaleNormal="70" workbookViewId="0">
      <selection activeCell="J4" sqref="J4:K4"/>
    </sheetView>
  </sheetViews>
  <sheetFormatPr baseColWidth="10" defaultColWidth="10.75" defaultRowHeight="13.15" customHeight="1"/>
  <cols>
    <col min="1" max="1" width="18.125" style="62" customWidth="1"/>
    <col min="2" max="2" width="39" style="62" customWidth="1"/>
    <col min="3" max="3" width="21.75" style="62" customWidth="1"/>
    <col min="4" max="4" width="33.75" style="62" customWidth="1"/>
    <col min="5" max="5" width="19.375" style="62" customWidth="1"/>
    <col min="6" max="6" width="27.25" style="62" customWidth="1"/>
    <col min="7" max="7" width="20" style="62" customWidth="1"/>
    <col min="8" max="8" width="21" style="62" customWidth="1"/>
    <col min="9" max="9" width="19.5" style="62" customWidth="1"/>
    <col min="10" max="10" width="21.75" style="62" customWidth="1"/>
    <col min="11" max="11" width="21.125" style="62" customWidth="1"/>
    <col min="12" max="12" width="24" style="62" customWidth="1"/>
    <col min="13" max="16" width="19.375" style="62" customWidth="1"/>
    <col min="17" max="17" width="16" style="62" customWidth="1"/>
    <col min="18" max="18" width="16.25" style="62" customWidth="1"/>
    <col min="19" max="20" width="16.75" style="62" customWidth="1"/>
    <col min="21" max="29" width="10.75" style="62"/>
    <col min="30" max="30" width="0" style="171" hidden="1" customWidth="1"/>
    <col min="31" max="16384" width="10.75" style="62"/>
  </cols>
  <sheetData>
    <row r="1" spans="1:30" s="202" customFormat="1" ht="28.9" customHeight="1" thickBot="1">
      <c r="A1" s="308"/>
      <c r="B1" s="311" t="s">
        <v>148</v>
      </c>
      <c r="C1" s="312"/>
      <c r="D1" s="312"/>
      <c r="E1" s="312"/>
      <c r="F1" s="312"/>
      <c r="G1" s="312"/>
      <c r="H1" s="312"/>
      <c r="I1" s="313"/>
      <c r="J1" s="317" t="s">
        <v>149</v>
      </c>
      <c r="K1" s="318"/>
      <c r="U1" s="203"/>
      <c r="AD1" s="204"/>
    </row>
    <row r="2" spans="1:30" s="202" customFormat="1" ht="28.9" customHeight="1" thickBot="1">
      <c r="A2" s="309"/>
      <c r="B2" s="314"/>
      <c r="C2" s="315"/>
      <c r="D2" s="315"/>
      <c r="E2" s="315"/>
      <c r="F2" s="315"/>
      <c r="G2" s="315"/>
      <c r="H2" s="315"/>
      <c r="I2" s="316"/>
      <c r="J2" s="319" t="s">
        <v>150</v>
      </c>
      <c r="K2" s="320"/>
      <c r="U2" s="203"/>
      <c r="AD2" s="204"/>
    </row>
    <row r="3" spans="1:30" s="202" customFormat="1" ht="28.9" customHeight="1" thickBot="1">
      <c r="A3" s="309"/>
      <c r="B3" s="321" t="s">
        <v>151</v>
      </c>
      <c r="C3" s="322"/>
      <c r="D3" s="322"/>
      <c r="E3" s="322"/>
      <c r="F3" s="322"/>
      <c r="G3" s="322"/>
      <c r="H3" s="322"/>
      <c r="I3" s="323"/>
      <c r="J3" s="317" t="s">
        <v>209</v>
      </c>
      <c r="K3" s="318"/>
      <c r="U3" s="203"/>
      <c r="AD3" s="204"/>
    </row>
    <row r="4" spans="1:30" s="205" customFormat="1" ht="28.9" customHeight="1" thickBot="1">
      <c r="A4" s="310"/>
      <c r="B4" s="324"/>
      <c r="C4" s="325"/>
      <c r="D4" s="325"/>
      <c r="E4" s="325"/>
      <c r="F4" s="325"/>
      <c r="G4" s="325"/>
      <c r="H4" s="325"/>
      <c r="I4" s="326"/>
      <c r="J4" s="327" t="s">
        <v>208</v>
      </c>
      <c r="K4" s="320"/>
      <c r="U4" s="206"/>
      <c r="AD4" s="207"/>
    </row>
    <row r="5" spans="1:30" s="61" customFormat="1" ht="15.4" customHeight="1">
      <c r="A5" s="6"/>
      <c r="B5" s="6"/>
      <c r="C5" s="6"/>
      <c r="D5" s="6"/>
      <c r="E5" s="6"/>
      <c r="F5" s="6"/>
      <c r="G5" s="6"/>
      <c r="H5" s="6"/>
      <c r="I5" s="6"/>
      <c r="J5" s="6"/>
      <c r="K5" s="6"/>
      <c r="L5" s="6"/>
      <c r="M5" s="6"/>
      <c r="N5" s="6"/>
      <c r="AD5" s="158"/>
    </row>
    <row r="6" spans="1:30" s="57" customFormat="1" ht="43.15" customHeight="1">
      <c r="A6" s="25"/>
      <c r="B6" s="395" t="s">
        <v>186</v>
      </c>
      <c r="C6" s="395"/>
      <c r="D6" s="29"/>
      <c r="E6" s="30"/>
      <c r="F6" s="40"/>
      <c r="G6" s="1"/>
      <c r="H6" s="1"/>
      <c r="I6" s="265"/>
      <c r="J6" s="265"/>
      <c r="K6" s="265"/>
      <c r="L6" s="268"/>
      <c r="M6" s="268"/>
      <c r="N6" s="28"/>
      <c r="AD6" s="158"/>
    </row>
    <row r="7" spans="1:30" s="58" customFormat="1" ht="43.15" customHeight="1">
      <c r="A7" s="25"/>
      <c r="B7" s="395" t="s">
        <v>17</v>
      </c>
      <c r="C7" s="395"/>
      <c r="D7" s="29"/>
      <c r="E7" s="30"/>
      <c r="F7" s="40"/>
      <c r="G7" s="1"/>
      <c r="H7" s="1"/>
      <c r="I7" s="266"/>
      <c r="J7" s="266"/>
      <c r="K7" s="266"/>
      <c r="L7" s="267" t="s">
        <v>152</v>
      </c>
      <c r="M7" s="267"/>
      <c r="N7" s="28"/>
      <c r="O7" s="57"/>
      <c r="AD7" s="171"/>
    </row>
    <row r="8" spans="1:30" s="58" customFormat="1" ht="43.15" customHeight="1">
      <c r="A8" s="25"/>
      <c r="B8" s="395" t="s">
        <v>2</v>
      </c>
      <c r="C8" s="395"/>
      <c r="D8" s="31"/>
      <c r="E8" s="30"/>
      <c r="F8" s="40"/>
      <c r="G8" s="1"/>
      <c r="H8" s="1"/>
      <c r="I8" s="38"/>
      <c r="J8" s="39"/>
      <c r="K8" s="39"/>
      <c r="L8" s="109"/>
      <c r="M8" s="170"/>
      <c r="N8" s="28"/>
      <c r="O8" s="57"/>
      <c r="AD8" s="171"/>
    </row>
    <row r="9" spans="1:30" s="58" customFormat="1" ht="43.15" customHeight="1">
      <c r="A9" s="25"/>
      <c r="B9" s="395" t="s">
        <v>3</v>
      </c>
      <c r="C9" s="395"/>
      <c r="D9" s="33"/>
      <c r="E9" s="2"/>
      <c r="F9" s="41"/>
      <c r="G9" s="1"/>
      <c r="H9" s="1"/>
      <c r="I9" s="265"/>
      <c r="J9" s="265"/>
      <c r="K9" s="265"/>
      <c r="L9" s="269"/>
      <c r="M9" s="269"/>
      <c r="N9" s="28"/>
      <c r="O9" s="57"/>
      <c r="AD9" s="171" t="s">
        <v>174</v>
      </c>
    </row>
    <row r="10" spans="1:30" s="58" customFormat="1" ht="43.15" customHeight="1">
      <c r="A10" s="25"/>
      <c r="B10" s="15" t="s">
        <v>18</v>
      </c>
      <c r="C10" s="26"/>
      <c r="D10" s="27" t="s">
        <v>19</v>
      </c>
      <c r="E10" s="26"/>
      <c r="F10" s="32"/>
      <c r="G10" s="1"/>
      <c r="H10" s="1"/>
      <c r="I10" s="266"/>
      <c r="J10" s="266"/>
      <c r="K10" s="266"/>
      <c r="L10" s="267" t="s">
        <v>153</v>
      </c>
      <c r="M10" s="267"/>
      <c r="N10" s="28"/>
      <c r="O10" s="57"/>
      <c r="AD10" s="171" t="s">
        <v>176</v>
      </c>
    </row>
    <row r="11" spans="1:30" ht="14.25" customHeight="1">
      <c r="A11" s="37"/>
      <c r="B11" s="335"/>
      <c r="C11" s="336"/>
      <c r="D11" s="336"/>
      <c r="E11" s="336"/>
      <c r="F11" s="336"/>
      <c r="G11" s="336"/>
      <c r="H11" s="336"/>
      <c r="I11" s="336"/>
      <c r="J11" s="337"/>
      <c r="K11" s="337"/>
      <c r="L11" s="337"/>
      <c r="M11" s="24"/>
      <c r="N11" s="24"/>
      <c r="AD11" s="171" t="s">
        <v>175</v>
      </c>
    </row>
    <row r="12" spans="1:30" ht="70.150000000000006" customHeight="1">
      <c r="A12" s="6"/>
      <c r="B12" s="244" t="s">
        <v>20</v>
      </c>
      <c r="C12" s="245"/>
      <c r="D12" s="163" t="s">
        <v>21</v>
      </c>
      <c r="E12" s="163" t="s">
        <v>22</v>
      </c>
      <c r="F12" s="163" t="s">
        <v>171</v>
      </c>
      <c r="G12" s="163" t="s">
        <v>23</v>
      </c>
      <c r="H12" s="168" t="s">
        <v>24</v>
      </c>
      <c r="I12" s="163" t="s">
        <v>15</v>
      </c>
      <c r="J12" s="162" t="s">
        <v>25</v>
      </c>
      <c r="K12" s="61"/>
      <c r="L12" s="267" t="s">
        <v>172</v>
      </c>
      <c r="M12" s="267"/>
      <c r="N12" s="24"/>
      <c r="AD12" s="171" t="s">
        <v>177</v>
      </c>
    </row>
    <row r="13" spans="1:30" ht="54" customHeight="1">
      <c r="A13" s="37"/>
      <c r="B13" s="169"/>
      <c r="C13" s="179" t="s">
        <v>194</v>
      </c>
      <c r="D13" s="165">
        <f ca="1">(R35+R47+R60)</f>
        <v>0</v>
      </c>
      <c r="E13" s="165">
        <f>(J87)</f>
        <v>0</v>
      </c>
      <c r="F13" s="165">
        <f>(J97)</f>
        <v>0</v>
      </c>
      <c r="G13" s="165">
        <f>(J101+J102+J103+J104)</f>
        <v>0</v>
      </c>
      <c r="H13" s="165">
        <f>(K110+K111+K112+K113+K114+K115+K116+K117+K118+K120+K121+K122+K123+K124+K126+K127+K128+K129+K131+K132+K134+K135+K136+K137+K138+K139+K141+K142+K143+K144+K146)</f>
        <v>0</v>
      </c>
      <c r="I13" s="165">
        <f ca="1">(D13+E13+F13+G13+H13)</f>
        <v>0</v>
      </c>
      <c r="J13" s="166">
        <f ca="1">(I13-B13)</f>
        <v>0</v>
      </c>
      <c r="K13" s="61"/>
      <c r="L13" s="269"/>
      <c r="M13" s="269"/>
      <c r="N13" s="6"/>
      <c r="AD13" s="171" t="s">
        <v>178</v>
      </c>
    </row>
    <row r="14" spans="1:30" ht="55.9" customHeight="1">
      <c r="A14" s="37"/>
      <c r="B14" s="409" t="s">
        <v>16</v>
      </c>
      <c r="C14" s="410"/>
      <c r="D14" s="407" t="e">
        <f ca="1">(D13*100)/$B13</f>
        <v>#DIV/0!</v>
      </c>
      <c r="E14" s="165" t="e">
        <f t="shared" ref="E14:I14" si="0">(E13*100)/$B13</f>
        <v>#DIV/0!</v>
      </c>
      <c r="F14" s="165" t="e">
        <f t="shared" si="0"/>
        <v>#DIV/0!</v>
      </c>
      <c r="G14" s="165" t="e">
        <f>(G13*100)/$B13</f>
        <v>#DIV/0!</v>
      </c>
      <c r="H14" s="165" t="e">
        <f t="shared" si="0"/>
        <v>#DIV/0!</v>
      </c>
      <c r="I14" s="167" t="e">
        <f t="shared" ca="1" si="0"/>
        <v>#DIV/0!</v>
      </c>
      <c r="J14" s="166" t="e">
        <f ca="1">(I14-100)</f>
        <v>#DIV/0!</v>
      </c>
      <c r="K14" s="6"/>
      <c r="L14" s="399" t="s">
        <v>173</v>
      </c>
      <c r="M14" s="399"/>
      <c r="N14" s="6"/>
      <c r="AD14" s="171" t="s">
        <v>179</v>
      </c>
    </row>
    <row r="15" spans="1:30" ht="50.45" customHeight="1">
      <c r="A15" s="37"/>
      <c r="B15" s="411"/>
      <c r="C15" s="412"/>
      <c r="D15" s="408"/>
      <c r="E15" s="90" t="e">
        <f>IF(E14=50,"MÍNIMO 40% DE DOCENCIA","MÍNIMO 50% DE DOCENCIA")</f>
        <v>#DIV/0!</v>
      </c>
      <c r="F15" s="90" t="e">
        <f>IF(F14=50,"MÍNIMO 40% DE DOCENCIA","MÍNIMO 50% DE DOCENCIA")</f>
        <v>#DIV/0!</v>
      </c>
      <c r="G15" s="90" t="e">
        <f>IF(G14&gt;33.29,"MÍNIMO 10% DE DOCENCIA","MÍNIMO 50% DE DOCENCIA")</f>
        <v>#DIV/0!</v>
      </c>
      <c r="H15" s="178"/>
      <c r="I15" s="178"/>
      <c r="J15" s="178"/>
      <c r="K15" s="6"/>
      <c r="L15" s="243"/>
      <c r="M15" s="243"/>
      <c r="N15" s="6"/>
      <c r="AD15" s="171" t="s">
        <v>180</v>
      </c>
    </row>
    <row r="16" spans="1:30" ht="32.450000000000003" customHeight="1">
      <c r="A16" s="37"/>
      <c r="B16" s="162" t="s">
        <v>26</v>
      </c>
      <c r="C16" s="90">
        <f>(B13/40)</f>
        <v>0</v>
      </c>
      <c r="D16" s="402"/>
      <c r="E16" s="403"/>
      <c r="F16" s="403"/>
      <c r="G16" s="403"/>
      <c r="H16" s="404"/>
      <c r="I16" s="404"/>
      <c r="J16" s="404"/>
      <c r="K16" s="6"/>
      <c r="L16" s="399" t="s">
        <v>184</v>
      </c>
      <c r="M16" s="399"/>
      <c r="N16" s="6"/>
      <c r="AD16" s="171" t="s">
        <v>181</v>
      </c>
    </row>
    <row r="17" spans="1:30" ht="52.9" customHeight="1">
      <c r="A17" s="37"/>
      <c r="B17" s="162" t="s">
        <v>27</v>
      </c>
      <c r="C17" s="74"/>
      <c r="D17" s="165">
        <f>((G25+H25)*F25/100*I25/16)+((G26+H26)*F26/100*I26/16)+((G27+H27)*F27/100*I27/16)+((G28+H28)*F28/100*I28/16)+((G29+H29)*F29/100*I29/16)+((G30+H30)*F30/100*I30/16)+((G31+H31)*F31/100*I31/16)+((G32+H32)*F32/100*I32/16)+((G33+H33)*F33/100*I33/16)+((G34+H34)*F34/100*I34/16)+((G40+H40)*F40/100*I40/16)+((G41+H41)*F41/100*I41/16)+((G42+H42)*F42/100*I42/16)+((G43+H43)*F43/100*I43/16)+((G44+H44)*F44/100*I44/16)+((G45+H45)*F45/100*I45/16)+((G46+H46)*F46/100*I46/16)</f>
        <v>0</v>
      </c>
      <c r="E17" s="154"/>
      <c r="F17" s="154"/>
      <c r="G17" s="154"/>
      <c r="H17" s="154"/>
      <c r="I17" s="154"/>
      <c r="J17" s="154"/>
      <c r="K17" s="6"/>
      <c r="L17" s="401"/>
      <c r="M17" s="401"/>
      <c r="N17" s="6"/>
      <c r="AD17" s="171" t="s">
        <v>182</v>
      </c>
    </row>
    <row r="18" spans="1:30" ht="28.9" customHeight="1">
      <c r="A18" s="37"/>
      <c r="B18" s="405"/>
      <c r="C18" s="405"/>
      <c r="D18" s="405"/>
      <c r="E18" s="406"/>
      <c r="F18" s="406"/>
      <c r="G18" s="406"/>
      <c r="H18" s="406"/>
      <c r="I18" s="404"/>
      <c r="J18" s="404"/>
      <c r="K18" s="6"/>
      <c r="L18" s="399" t="s">
        <v>185</v>
      </c>
      <c r="M18" s="399"/>
      <c r="N18" s="6"/>
      <c r="AD18" s="171" t="s">
        <v>183</v>
      </c>
    </row>
    <row r="19" spans="1:30" s="61" customFormat="1" ht="86.45" customHeight="1">
      <c r="A19" s="37"/>
      <c r="B19" s="332" t="s">
        <v>28</v>
      </c>
      <c r="C19" s="333"/>
      <c r="D19" s="165">
        <f>(D17/2)</f>
        <v>0</v>
      </c>
      <c r="E19" s="165">
        <f>(J70)/16</f>
        <v>0</v>
      </c>
      <c r="F19" s="164" t="str">
        <f>IF(E19&gt;D19,"DISMINUIR NÚMERO DE HORAS SEMANALES PARA SU JORNADA ADICIONAL","SI CUMPLE")</f>
        <v>SI CUMPLE</v>
      </c>
      <c r="G19" s="162" t="s">
        <v>29</v>
      </c>
      <c r="H19" s="165">
        <f>J70</f>
        <v>0</v>
      </c>
      <c r="I19" s="115"/>
      <c r="J19" s="115"/>
      <c r="K19" s="6"/>
      <c r="L19" s="401"/>
      <c r="M19" s="401"/>
      <c r="N19" s="6"/>
      <c r="AD19" s="158"/>
    </row>
    <row r="20" spans="1:30" s="61" customFormat="1" ht="34.9" customHeight="1">
      <c r="A20" s="6"/>
      <c r="B20" s="334"/>
      <c r="C20" s="334"/>
      <c r="D20" s="6"/>
      <c r="E20" s="6"/>
      <c r="F20" s="6"/>
      <c r="G20" s="6"/>
      <c r="H20" s="6"/>
      <c r="I20" s="6"/>
      <c r="J20" s="63"/>
      <c r="K20" s="6"/>
      <c r="L20" s="6"/>
      <c r="M20" s="6"/>
      <c r="N20" s="6"/>
      <c r="AD20" s="158"/>
    </row>
    <row r="21" spans="1:30" s="61" customFormat="1" ht="15.4" customHeight="1">
      <c r="A21" s="6"/>
      <c r="B21" s="6"/>
      <c r="C21" s="6"/>
      <c r="D21" s="6"/>
      <c r="E21" s="6"/>
      <c r="F21" s="6"/>
      <c r="G21" s="6"/>
      <c r="H21" s="6"/>
      <c r="I21" s="6"/>
      <c r="J21" s="6"/>
      <c r="K21" s="6"/>
      <c r="L21" s="6"/>
      <c r="M21" s="6"/>
      <c r="N21" s="6"/>
      <c r="AD21" s="158"/>
    </row>
    <row r="22" spans="1:30" ht="27" customHeight="1">
      <c r="A22" s="413" t="s">
        <v>207</v>
      </c>
      <c r="B22" s="413"/>
      <c r="C22" s="413"/>
      <c r="D22" s="413"/>
      <c r="E22" s="413"/>
      <c r="F22" s="413"/>
      <c r="G22" s="413"/>
      <c r="H22" s="413"/>
      <c r="I22" s="413"/>
      <c r="J22" s="413"/>
      <c r="K22" s="413"/>
      <c r="L22" s="413"/>
      <c r="M22" s="413"/>
      <c r="N22" s="413"/>
      <c r="O22" s="413"/>
      <c r="P22" s="413"/>
      <c r="Q22" s="413"/>
      <c r="R22" s="413"/>
    </row>
    <row r="23" spans="1:30" s="58" customFormat="1" ht="49.9" customHeight="1">
      <c r="A23" s="280"/>
      <c r="B23" s="280"/>
      <c r="C23" s="280"/>
      <c r="D23" s="280"/>
      <c r="E23" s="280"/>
      <c r="F23" s="280"/>
      <c r="G23" s="339" t="s">
        <v>30</v>
      </c>
      <c r="H23" s="339"/>
      <c r="I23" s="199"/>
      <c r="J23" s="281" t="s">
        <v>31</v>
      </c>
      <c r="K23" s="281"/>
      <c r="L23" s="281"/>
      <c r="M23" s="281"/>
      <c r="N23" s="281"/>
      <c r="O23" s="281"/>
      <c r="P23" s="281"/>
      <c r="Q23" s="281"/>
      <c r="R23" s="281"/>
    </row>
    <row r="24" spans="1:30" s="58" customFormat="1" ht="78" customHeight="1">
      <c r="A24" s="184" t="s">
        <v>32</v>
      </c>
      <c r="B24" s="184" t="s">
        <v>33</v>
      </c>
      <c r="C24" s="184" t="s">
        <v>34</v>
      </c>
      <c r="D24" s="181" t="s">
        <v>35</v>
      </c>
      <c r="E24" s="198" t="s">
        <v>36</v>
      </c>
      <c r="F24" s="193" t="s">
        <v>205</v>
      </c>
      <c r="G24" s="191" t="s">
        <v>38</v>
      </c>
      <c r="H24" s="190" t="s">
        <v>39</v>
      </c>
      <c r="I24" s="196" t="s">
        <v>40</v>
      </c>
      <c r="J24" s="391" t="s">
        <v>41</v>
      </c>
      <c r="K24" s="391"/>
      <c r="L24" s="340" t="s">
        <v>42</v>
      </c>
      <c r="M24" s="341"/>
      <c r="N24" s="182" t="s">
        <v>43</v>
      </c>
      <c r="O24" s="193" t="s">
        <v>44</v>
      </c>
      <c r="P24" s="183" t="s">
        <v>45</v>
      </c>
      <c r="Q24" s="184" t="s">
        <v>46</v>
      </c>
      <c r="R24" s="184" t="s">
        <v>47</v>
      </c>
    </row>
    <row r="25" spans="1:30" ht="75" customHeight="1">
      <c r="A25" s="117"/>
      <c r="B25" s="117"/>
      <c r="C25" s="124"/>
      <c r="D25" s="125"/>
      <c r="E25" s="131"/>
      <c r="F25" s="132"/>
      <c r="G25" s="76"/>
      <c r="H25" s="86"/>
      <c r="I25" s="133"/>
      <c r="J25" s="243" t="s">
        <v>48</v>
      </c>
      <c r="K25" s="243"/>
      <c r="L25" s="243" t="s">
        <v>49</v>
      </c>
      <c r="M25" s="243"/>
      <c r="N25" s="144">
        <f ca="1">OFFSET(A154,1,MATCH(J25,A154:Q154,0)-1,1,1)</f>
        <v>3.13</v>
      </c>
      <c r="O25" s="145">
        <f ca="1">OFFSET(A159,1,MATCH(L25,A159:N159,0)-1,1,1)</f>
        <v>0</v>
      </c>
      <c r="P25" s="146">
        <f ca="1">((G25+H25)*I25*N25)*(F25/100)</f>
        <v>0</v>
      </c>
      <c r="Q25" s="146">
        <f ca="1">((G25+H25)*I25*O25)*(F25/100)</f>
        <v>0</v>
      </c>
      <c r="R25" s="78">
        <f ca="1">(P25+Q25)</f>
        <v>0</v>
      </c>
    </row>
    <row r="26" spans="1:30" ht="75" customHeight="1">
      <c r="A26" s="117"/>
      <c r="B26" s="117"/>
      <c r="C26" s="124"/>
      <c r="D26" s="125"/>
      <c r="E26" s="134"/>
      <c r="F26" s="132"/>
      <c r="G26" s="76"/>
      <c r="H26" s="86"/>
      <c r="I26" s="133"/>
      <c r="J26" s="243" t="s">
        <v>50</v>
      </c>
      <c r="K26" s="243"/>
      <c r="L26" s="243" t="s">
        <v>49</v>
      </c>
      <c r="M26" s="243"/>
      <c r="N26" s="144">
        <f ca="1">OFFSET(A154,1,MATCH(J26,A154:Q154,0)-1,1,1)</f>
        <v>2.7299999999999995</v>
      </c>
      <c r="O26" s="144">
        <f ca="1">OFFSET(A159,1,MATCH(L26,A159:N159,0)-1,1,1)</f>
        <v>0</v>
      </c>
      <c r="P26" s="146">
        <f ca="1">((G26+H26)*I26*N26)*(F26/100)</f>
        <v>0</v>
      </c>
      <c r="Q26" s="146">
        <f t="shared" ref="Q26:Q34" ca="1" si="1">((G26+H26)*I26*O26)*(F26/100)</f>
        <v>0</v>
      </c>
      <c r="R26" s="78">
        <f ca="1">(P26+Q26)</f>
        <v>0</v>
      </c>
    </row>
    <row r="27" spans="1:30" ht="75" customHeight="1">
      <c r="A27" s="117"/>
      <c r="B27" s="117"/>
      <c r="C27" s="124"/>
      <c r="D27" s="125"/>
      <c r="E27" s="134"/>
      <c r="F27" s="132"/>
      <c r="G27" s="76"/>
      <c r="H27" s="86"/>
      <c r="I27" s="135"/>
      <c r="J27" s="243" t="s">
        <v>50</v>
      </c>
      <c r="K27" s="243"/>
      <c r="L27" s="243" t="s">
        <v>49</v>
      </c>
      <c r="M27" s="243"/>
      <c r="N27" s="144">
        <f ca="1">OFFSET(A154,1,MATCH(J27,A154:Q154,0)-1,1,1)</f>
        <v>2.7299999999999995</v>
      </c>
      <c r="O27" s="144">
        <f ca="1">OFFSET(A159,1,MATCH(L27,A159:N159,0)-1,1,1)</f>
        <v>0</v>
      </c>
      <c r="P27" s="146">
        <f t="shared" ref="P27:P34" ca="1" si="2">((G27+H27)*I27*N27)*(F27/100)</f>
        <v>0</v>
      </c>
      <c r="Q27" s="146">
        <f t="shared" ca="1" si="1"/>
        <v>0</v>
      </c>
      <c r="R27" s="78">
        <f ca="1">(P27+Q27)</f>
        <v>0</v>
      </c>
    </row>
    <row r="28" spans="1:30" ht="75" customHeight="1">
      <c r="A28" s="117"/>
      <c r="B28" s="117"/>
      <c r="C28" s="124"/>
      <c r="D28" s="125"/>
      <c r="E28" s="134"/>
      <c r="F28" s="132"/>
      <c r="G28" s="76"/>
      <c r="H28" s="86"/>
      <c r="I28" s="135"/>
      <c r="J28" s="243" t="s">
        <v>50</v>
      </c>
      <c r="K28" s="243"/>
      <c r="L28" s="243" t="s">
        <v>49</v>
      </c>
      <c r="M28" s="243"/>
      <c r="N28" s="144">
        <f ca="1">OFFSET(A154,1,MATCH(J28,A154:Q154,0)-1,1,1)</f>
        <v>2.7299999999999995</v>
      </c>
      <c r="O28" s="144">
        <f ca="1">OFFSET(A159,1,MATCH(L28,A159:N159,0)-1,1,1)</f>
        <v>0</v>
      </c>
      <c r="P28" s="146">
        <f t="shared" ca="1" si="2"/>
        <v>0</v>
      </c>
      <c r="Q28" s="146">
        <f t="shared" ca="1" si="1"/>
        <v>0</v>
      </c>
      <c r="R28" s="78">
        <f t="shared" ref="R28:R34" ca="1" si="3">(P28+Q28)</f>
        <v>0</v>
      </c>
    </row>
    <row r="29" spans="1:30" ht="75" customHeight="1">
      <c r="A29" s="117"/>
      <c r="B29" s="117"/>
      <c r="C29" s="124"/>
      <c r="D29" s="125"/>
      <c r="E29" s="134"/>
      <c r="F29" s="132"/>
      <c r="G29" s="76"/>
      <c r="H29" s="86"/>
      <c r="I29" s="135"/>
      <c r="J29" s="243" t="s">
        <v>50</v>
      </c>
      <c r="K29" s="243"/>
      <c r="L29" s="243" t="s">
        <v>49</v>
      </c>
      <c r="M29" s="243"/>
      <c r="N29" s="144">
        <f ca="1">OFFSET(A154,1,MATCH(J29,A154:Q154,0)-1,1,1)</f>
        <v>2.7299999999999995</v>
      </c>
      <c r="O29" s="144">
        <f ca="1">OFFSET(A159,1,MATCH(L29,A159:N159,0)-1,1,1)</f>
        <v>0</v>
      </c>
      <c r="P29" s="146">
        <f ca="1">((G29+H29)*I29*N29)*(F29/100)</f>
        <v>0</v>
      </c>
      <c r="Q29" s="146">
        <f ca="1">((G29+H29)*I29*O29)*(F29/100)</f>
        <v>0</v>
      </c>
      <c r="R29" s="78">
        <f t="shared" ca="1" si="3"/>
        <v>0</v>
      </c>
    </row>
    <row r="30" spans="1:30" ht="75" customHeight="1">
      <c r="A30" s="117"/>
      <c r="B30" s="117"/>
      <c r="C30" s="124"/>
      <c r="D30" s="125"/>
      <c r="E30" s="134"/>
      <c r="F30" s="137"/>
      <c r="G30" s="85"/>
      <c r="H30" s="138"/>
      <c r="I30" s="139"/>
      <c r="J30" s="243" t="s">
        <v>49</v>
      </c>
      <c r="K30" s="243"/>
      <c r="L30" s="243" t="s">
        <v>49</v>
      </c>
      <c r="M30" s="243"/>
      <c r="N30" s="144">
        <f ca="1">OFFSET(A154,1,MATCH(J30,A154:Q154,0)-1,1,1)</f>
        <v>0</v>
      </c>
      <c r="O30" s="144">
        <f ca="1">OFFSET(A159,1,MATCH(L30,A159:N159,0)-1,1,1)</f>
        <v>0</v>
      </c>
      <c r="P30" s="146">
        <f t="shared" ref="P30:P32" ca="1" si="4">((G30+H30)*I30*N30)*(F30/100)</f>
        <v>0</v>
      </c>
      <c r="Q30" s="146">
        <f t="shared" ref="Q30:Q32" ca="1" si="5">((G30+H30)*I30*O30)*(F30/100)</f>
        <v>0</v>
      </c>
      <c r="R30" s="78">
        <f t="shared" ca="1" si="3"/>
        <v>0</v>
      </c>
    </row>
    <row r="31" spans="1:30" ht="75" customHeight="1">
      <c r="A31" s="117"/>
      <c r="B31" s="117"/>
      <c r="C31" s="124"/>
      <c r="D31" s="125"/>
      <c r="E31" s="134"/>
      <c r="F31" s="132"/>
      <c r="G31" s="76"/>
      <c r="H31" s="86"/>
      <c r="I31" s="135"/>
      <c r="J31" s="243" t="s">
        <v>49</v>
      </c>
      <c r="K31" s="243"/>
      <c r="L31" s="243" t="s">
        <v>49</v>
      </c>
      <c r="M31" s="243"/>
      <c r="N31" s="144">
        <f ca="1">OFFSET(A154,1,MATCH(J31,A154:Q154,0)-1,1,1)</f>
        <v>0</v>
      </c>
      <c r="O31" s="144">
        <f ca="1">OFFSET(A159,1,MATCH(L31,A159:N159,0)-1,1,1)</f>
        <v>0</v>
      </c>
      <c r="P31" s="146">
        <f t="shared" ca="1" si="4"/>
        <v>0</v>
      </c>
      <c r="Q31" s="146">
        <f t="shared" ca="1" si="5"/>
        <v>0</v>
      </c>
      <c r="R31" s="78">
        <f t="shared" ca="1" si="3"/>
        <v>0</v>
      </c>
    </row>
    <row r="32" spans="1:30" ht="75" customHeight="1">
      <c r="A32" s="117"/>
      <c r="B32" s="117"/>
      <c r="C32" s="124"/>
      <c r="D32" s="125"/>
      <c r="E32" s="134"/>
      <c r="F32" s="132"/>
      <c r="G32" s="76"/>
      <c r="H32" s="86"/>
      <c r="I32" s="135"/>
      <c r="J32" s="243" t="s">
        <v>49</v>
      </c>
      <c r="K32" s="243"/>
      <c r="L32" s="243" t="s">
        <v>49</v>
      </c>
      <c r="M32" s="243"/>
      <c r="N32" s="144">
        <f ca="1">OFFSET(A154,1,MATCH(J32,A154:Q154,0)-1,1,1)</f>
        <v>0</v>
      </c>
      <c r="O32" s="144">
        <f ca="1">OFFSET(A159,1,MATCH(L32,A159:N159,0)-1,1,1)</f>
        <v>0</v>
      </c>
      <c r="P32" s="146">
        <f t="shared" ca="1" si="4"/>
        <v>0</v>
      </c>
      <c r="Q32" s="146">
        <f t="shared" ca="1" si="5"/>
        <v>0</v>
      </c>
      <c r="R32" s="78">
        <f t="shared" ca="1" si="3"/>
        <v>0</v>
      </c>
    </row>
    <row r="33" spans="1:18" ht="75" customHeight="1">
      <c r="A33" s="118"/>
      <c r="B33" s="118"/>
      <c r="C33" s="126"/>
      <c r="D33" s="127"/>
      <c r="E33" s="136"/>
      <c r="F33" s="137"/>
      <c r="G33" s="85"/>
      <c r="H33" s="138"/>
      <c r="I33" s="139"/>
      <c r="J33" s="243" t="s">
        <v>49</v>
      </c>
      <c r="K33" s="243"/>
      <c r="L33" s="243" t="s">
        <v>49</v>
      </c>
      <c r="M33" s="243"/>
      <c r="N33" s="148">
        <f ca="1">OFFSET(A154,1,MATCH(J33,A154:Q154,0)-1,1,1)</f>
        <v>0</v>
      </c>
      <c r="O33" s="148">
        <f ca="1">OFFSET(A159,1,MATCH(L33,A159:N159,0)-1,1,1)</f>
        <v>0</v>
      </c>
      <c r="P33" s="149">
        <f ca="1">((G33+H33)*I33*N33)*(F33/100)</f>
        <v>0</v>
      </c>
      <c r="Q33" s="149">
        <f ca="1">((G33+H33)*I33*O33)*(F33/100)</f>
        <v>0</v>
      </c>
      <c r="R33" s="78">
        <f t="shared" ca="1" si="3"/>
        <v>0</v>
      </c>
    </row>
    <row r="34" spans="1:18" ht="75" customHeight="1">
      <c r="A34" s="119"/>
      <c r="B34" s="119"/>
      <c r="C34" s="128"/>
      <c r="D34" s="119"/>
      <c r="E34" s="140"/>
      <c r="F34" s="141"/>
      <c r="G34" s="86"/>
      <c r="H34" s="86"/>
      <c r="I34" s="140"/>
      <c r="J34" s="243" t="s">
        <v>49</v>
      </c>
      <c r="K34" s="243"/>
      <c r="L34" s="243" t="s">
        <v>49</v>
      </c>
      <c r="M34" s="243"/>
      <c r="N34" s="150">
        <f ca="1">OFFSET(A154,1,MATCH(J34,A154:Q154,0)-1,1,1)</f>
        <v>0</v>
      </c>
      <c r="O34" s="150">
        <f ca="1">OFFSET(A159,1,MATCH(L34,A159:N159,0)-1,1,1)</f>
        <v>0</v>
      </c>
      <c r="P34" s="151">
        <f t="shared" ca="1" si="2"/>
        <v>0</v>
      </c>
      <c r="Q34" s="151">
        <f t="shared" ca="1" si="1"/>
        <v>0</v>
      </c>
      <c r="R34" s="161">
        <f t="shared" ca="1" si="3"/>
        <v>0</v>
      </c>
    </row>
    <row r="35" spans="1:18" ht="22.9" customHeight="1">
      <c r="A35" s="106"/>
      <c r="B35" s="106"/>
      <c r="C35" s="106"/>
      <c r="D35" s="106"/>
      <c r="E35" s="106"/>
      <c r="F35" s="105"/>
      <c r="G35" s="129"/>
      <c r="H35" s="129"/>
      <c r="I35" s="106"/>
      <c r="J35" s="106"/>
      <c r="K35" s="130"/>
      <c r="L35" s="130"/>
      <c r="M35" s="130"/>
      <c r="N35" s="153"/>
      <c r="O35" s="154"/>
      <c r="P35" s="155"/>
      <c r="Q35" s="155"/>
      <c r="R35" s="157">
        <f ca="1">SUM(R25:R34)</f>
        <v>0</v>
      </c>
    </row>
    <row r="36" spans="1:18" ht="22.9" customHeight="1">
      <c r="A36" s="6"/>
      <c r="B36" s="6"/>
      <c r="C36" s="6"/>
      <c r="D36" s="6"/>
      <c r="E36" s="6"/>
      <c r="F36" s="61"/>
      <c r="G36" s="64"/>
      <c r="H36" s="64"/>
      <c r="I36" s="6"/>
      <c r="J36" s="6"/>
      <c r="K36" s="65"/>
      <c r="L36" s="65"/>
      <c r="M36" s="65"/>
      <c r="N36" s="65"/>
      <c r="O36" s="22"/>
      <c r="R36" s="23"/>
    </row>
    <row r="37" spans="1:18" ht="27" customHeight="1">
      <c r="A37" s="397" t="s">
        <v>188</v>
      </c>
      <c r="B37" s="397"/>
      <c r="C37" s="397"/>
      <c r="D37" s="397"/>
      <c r="E37" s="397"/>
      <c r="F37" s="397"/>
      <c r="G37" s="397"/>
      <c r="H37" s="397"/>
      <c r="I37" s="397"/>
      <c r="J37" s="397"/>
      <c r="K37" s="397"/>
      <c r="L37" s="397"/>
      <c r="M37" s="397"/>
      <c r="N37" s="397"/>
      <c r="O37" s="397"/>
      <c r="P37" s="397"/>
      <c r="Q37" s="397"/>
      <c r="R37" s="397"/>
    </row>
    <row r="38" spans="1:18" s="58" customFormat="1" ht="49.9" customHeight="1">
      <c r="A38" s="277"/>
      <c r="B38" s="278"/>
      <c r="C38" s="278"/>
      <c r="D38" s="278"/>
      <c r="E38" s="278"/>
      <c r="F38" s="279"/>
      <c r="G38" s="339" t="s">
        <v>30</v>
      </c>
      <c r="H38" s="339"/>
      <c r="I38" s="194"/>
      <c r="J38" s="274" t="s">
        <v>31</v>
      </c>
      <c r="K38" s="275"/>
      <c r="L38" s="275"/>
      <c r="M38" s="398"/>
      <c r="N38" s="274"/>
      <c r="O38" s="275"/>
      <c r="P38" s="275"/>
      <c r="Q38" s="275"/>
      <c r="R38" s="276"/>
    </row>
    <row r="39" spans="1:18" s="58" customFormat="1" ht="61.15" customHeight="1">
      <c r="A39" s="188" t="s">
        <v>32</v>
      </c>
      <c r="B39" s="188" t="s">
        <v>33</v>
      </c>
      <c r="C39" s="188" t="s">
        <v>34</v>
      </c>
      <c r="D39" s="195" t="s">
        <v>35</v>
      </c>
      <c r="E39" s="190" t="s">
        <v>36</v>
      </c>
      <c r="F39" s="15" t="s">
        <v>37</v>
      </c>
      <c r="G39" s="191" t="s">
        <v>38</v>
      </c>
      <c r="H39" s="190" t="s">
        <v>39</v>
      </c>
      <c r="I39" s="196" t="s">
        <v>40</v>
      </c>
      <c r="J39" s="391" t="s">
        <v>41</v>
      </c>
      <c r="K39" s="391"/>
      <c r="L39" s="340" t="s">
        <v>42</v>
      </c>
      <c r="M39" s="341"/>
      <c r="N39" s="196" t="s">
        <v>43</v>
      </c>
      <c r="O39" s="15" t="s">
        <v>44</v>
      </c>
      <c r="P39" s="197" t="s">
        <v>45</v>
      </c>
      <c r="Q39" s="195" t="s">
        <v>46</v>
      </c>
      <c r="R39" s="190" t="s">
        <v>47</v>
      </c>
    </row>
    <row r="40" spans="1:18" ht="76.900000000000006" customHeight="1">
      <c r="A40" s="117"/>
      <c r="B40" s="117"/>
      <c r="C40" s="124"/>
      <c r="D40" s="125"/>
      <c r="E40" s="131"/>
      <c r="F40" s="132"/>
      <c r="G40" s="76"/>
      <c r="H40" s="86"/>
      <c r="I40" s="133"/>
      <c r="J40" s="243" t="s">
        <v>49</v>
      </c>
      <c r="K40" s="243"/>
      <c r="L40" s="400" t="s">
        <v>49</v>
      </c>
      <c r="M40" s="400"/>
      <c r="N40" s="144">
        <f ca="1">OFFSET(A154,1,MATCH(J40,A154:Q154,0)-1,1,1)</f>
        <v>0</v>
      </c>
      <c r="O40" s="145">
        <f ca="1">OFFSET(A159,1,MATCH(L40,A159:N159,0)-1,1,1)</f>
        <v>0</v>
      </c>
      <c r="P40" s="146">
        <f ca="1">((G40+H40)*I40*N40)*(F40/100)</f>
        <v>0</v>
      </c>
      <c r="Q40" s="146">
        <f ca="1">((G40+H40)*I40*O40)*(F40/100)</f>
        <v>0</v>
      </c>
      <c r="R40" s="147">
        <f ca="1">(P40+Q40)</f>
        <v>0</v>
      </c>
    </row>
    <row r="41" spans="1:18" ht="76.900000000000006" customHeight="1">
      <c r="A41" s="117"/>
      <c r="B41" s="117"/>
      <c r="C41" s="124"/>
      <c r="D41" s="125"/>
      <c r="E41" s="134"/>
      <c r="F41" s="132"/>
      <c r="G41" s="76"/>
      <c r="H41" s="86"/>
      <c r="I41" s="133"/>
      <c r="J41" s="243" t="s">
        <v>49</v>
      </c>
      <c r="K41" s="243"/>
      <c r="L41" s="400" t="s">
        <v>49</v>
      </c>
      <c r="M41" s="400"/>
      <c r="N41" s="144">
        <f ca="1">OFFSET(A154,1,MATCH(J41,A154:P154,0)-1,1,1)</f>
        <v>0</v>
      </c>
      <c r="O41" s="144">
        <f ca="1">OFFSET(A159,1,MATCH(L41,A159:N159,0)-1,1,1)</f>
        <v>0</v>
      </c>
      <c r="P41" s="146">
        <f ca="1">((G41+H41)*I41*N41)*(F41/100)</f>
        <v>0</v>
      </c>
      <c r="Q41" s="146">
        <f t="shared" ref="Q41:Q46" ca="1" si="6">((G41+H41)*I41*O41)*(F41/100)</f>
        <v>0</v>
      </c>
      <c r="R41" s="78">
        <f ca="1">(P41+Q41)</f>
        <v>0</v>
      </c>
    </row>
    <row r="42" spans="1:18" ht="76.900000000000006" customHeight="1">
      <c r="A42" s="117"/>
      <c r="B42" s="117"/>
      <c r="C42" s="124"/>
      <c r="D42" s="125"/>
      <c r="E42" s="134"/>
      <c r="F42" s="132"/>
      <c r="G42" s="76"/>
      <c r="H42" s="86"/>
      <c r="I42" s="135"/>
      <c r="J42" s="243" t="s">
        <v>49</v>
      </c>
      <c r="K42" s="243"/>
      <c r="L42" s="400" t="s">
        <v>49</v>
      </c>
      <c r="M42" s="400"/>
      <c r="N42" s="144">
        <f ca="1">OFFSET(A154,1,MATCH(J42,A154:P154,0)-1,1,1)</f>
        <v>0</v>
      </c>
      <c r="O42" s="144">
        <f ca="1">OFFSET(A159,1,MATCH(L42,A159:N159,0)-1,1,1)</f>
        <v>0</v>
      </c>
      <c r="P42" s="146">
        <f t="shared" ref="P42:P46" ca="1" si="7">((G42+H42)*I42*N42)*(F42/100)</f>
        <v>0</v>
      </c>
      <c r="Q42" s="146">
        <f t="shared" ca="1" si="6"/>
        <v>0</v>
      </c>
      <c r="R42" s="78">
        <f ca="1">(P42+Q42)</f>
        <v>0</v>
      </c>
    </row>
    <row r="43" spans="1:18" ht="76.900000000000006" customHeight="1">
      <c r="A43" s="117"/>
      <c r="B43" s="117"/>
      <c r="C43" s="124"/>
      <c r="D43" s="125"/>
      <c r="E43" s="134"/>
      <c r="F43" s="132"/>
      <c r="G43" s="76"/>
      <c r="H43" s="86"/>
      <c r="I43" s="135"/>
      <c r="J43" s="243" t="s">
        <v>49</v>
      </c>
      <c r="K43" s="243"/>
      <c r="L43" s="400" t="s">
        <v>49</v>
      </c>
      <c r="M43" s="400"/>
      <c r="N43" s="144">
        <f ca="1">OFFSET(A154,1,MATCH(J43,A154:P154,0)-1,1,1)</f>
        <v>0</v>
      </c>
      <c r="O43" s="144">
        <f ca="1">OFFSET(A159,1,MATCH(L43,A159:N159,0)-1,1,1)</f>
        <v>0</v>
      </c>
      <c r="P43" s="146">
        <f t="shared" ca="1" si="7"/>
        <v>0</v>
      </c>
      <c r="Q43" s="146">
        <f t="shared" ca="1" si="6"/>
        <v>0</v>
      </c>
      <c r="R43" s="78">
        <f t="shared" ref="R43:R46" ca="1" si="8">(P43+Q43)</f>
        <v>0</v>
      </c>
    </row>
    <row r="44" spans="1:18" ht="76.900000000000006" customHeight="1">
      <c r="A44" s="117"/>
      <c r="B44" s="117"/>
      <c r="C44" s="124"/>
      <c r="D44" s="125"/>
      <c r="E44" s="134"/>
      <c r="F44" s="132"/>
      <c r="G44" s="76"/>
      <c r="H44" s="86"/>
      <c r="I44" s="135"/>
      <c r="J44" s="243" t="s">
        <v>49</v>
      </c>
      <c r="K44" s="243"/>
      <c r="L44" s="400" t="s">
        <v>49</v>
      </c>
      <c r="M44" s="400"/>
      <c r="N44" s="144">
        <f ca="1">OFFSET(A154,1,MATCH(J44,A154:P154,0)-1,1,1)</f>
        <v>0</v>
      </c>
      <c r="O44" s="144">
        <f ca="1">OFFSET(A159,1,MATCH(L44,A159:N159,0)-1,1,1)</f>
        <v>0</v>
      </c>
      <c r="P44" s="146">
        <f t="shared" ca="1" si="7"/>
        <v>0</v>
      </c>
      <c r="Q44" s="146">
        <f t="shared" ca="1" si="6"/>
        <v>0</v>
      </c>
      <c r="R44" s="78">
        <f t="shared" ca="1" si="8"/>
        <v>0</v>
      </c>
    </row>
    <row r="45" spans="1:18" ht="76.900000000000006" customHeight="1">
      <c r="A45" s="118"/>
      <c r="B45" s="118"/>
      <c r="C45" s="126"/>
      <c r="D45" s="127"/>
      <c r="E45" s="136"/>
      <c r="F45" s="137"/>
      <c r="G45" s="85"/>
      <c r="H45" s="138"/>
      <c r="I45" s="139"/>
      <c r="J45" s="243" t="s">
        <v>49</v>
      </c>
      <c r="K45" s="243"/>
      <c r="L45" s="400" t="s">
        <v>49</v>
      </c>
      <c r="M45" s="400"/>
      <c r="N45" s="148">
        <f ca="1">OFFSET(A154,1,MATCH(J45,A154:P154,0)-1,1,1)</f>
        <v>0</v>
      </c>
      <c r="O45" s="148">
        <f ca="1">OFFSET(A159,1,MATCH(L45,A159:N159,0)-1,1,1)</f>
        <v>0</v>
      </c>
      <c r="P45" s="149">
        <f t="shared" ca="1" si="7"/>
        <v>0</v>
      </c>
      <c r="Q45" s="146">
        <f t="shared" ca="1" si="6"/>
        <v>0</v>
      </c>
      <c r="R45" s="78">
        <f t="shared" ca="1" si="8"/>
        <v>0</v>
      </c>
    </row>
    <row r="46" spans="1:18" ht="76.900000000000006" customHeight="1">
      <c r="A46" s="119"/>
      <c r="B46" s="119"/>
      <c r="C46" s="128"/>
      <c r="D46" s="119"/>
      <c r="E46" s="140"/>
      <c r="F46" s="141"/>
      <c r="G46" s="86"/>
      <c r="H46" s="86"/>
      <c r="I46" s="140"/>
      <c r="J46" s="243" t="s">
        <v>49</v>
      </c>
      <c r="K46" s="243"/>
      <c r="L46" s="400" t="s">
        <v>49</v>
      </c>
      <c r="M46" s="400"/>
      <c r="N46" s="150">
        <f ca="1">OFFSET(A154,1,MATCH(J46,A154:P154,0)-1,1,1)</f>
        <v>0</v>
      </c>
      <c r="O46" s="150">
        <f ca="1">OFFSET(A159,1,MATCH(L46,A159:N159,0)-1,1,1)</f>
        <v>0</v>
      </c>
      <c r="P46" s="151">
        <f t="shared" ca="1" si="7"/>
        <v>0</v>
      </c>
      <c r="Q46" s="152">
        <f t="shared" ca="1" si="6"/>
        <v>0</v>
      </c>
      <c r="R46" s="88">
        <f t="shared" ca="1" si="8"/>
        <v>0</v>
      </c>
    </row>
    <row r="47" spans="1:18" ht="22.9" customHeight="1">
      <c r="A47" s="106"/>
      <c r="B47" s="106"/>
      <c r="C47" s="106"/>
      <c r="D47" s="106"/>
      <c r="E47" s="106"/>
      <c r="F47" s="105"/>
      <c r="G47" s="129"/>
      <c r="H47" s="129"/>
      <c r="I47" s="106"/>
      <c r="J47" s="106"/>
      <c r="K47" s="130"/>
      <c r="L47" s="130"/>
      <c r="M47" s="130"/>
      <c r="N47" s="153"/>
      <c r="O47" s="154"/>
      <c r="P47" s="155"/>
      <c r="Q47" s="156"/>
      <c r="R47" s="157">
        <f ca="1">SUM(R40:R46)</f>
        <v>0</v>
      </c>
    </row>
    <row r="48" spans="1:18" ht="15.4" customHeight="1">
      <c r="A48" s="6"/>
      <c r="B48" s="6"/>
      <c r="C48" s="6"/>
      <c r="D48" s="37"/>
      <c r="E48" s="6"/>
      <c r="F48" s="6"/>
      <c r="G48" s="6"/>
      <c r="H48" s="6"/>
      <c r="I48" s="6"/>
      <c r="J48" s="6"/>
      <c r="K48" s="37"/>
      <c r="L48" s="37"/>
      <c r="M48" s="6"/>
      <c r="N48" s="6"/>
      <c r="O48" s="61"/>
      <c r="P48" s="61"/>
    </row>
    <row r="49" spans="1:30" ht="28.9" customHeight="1">
      <c r="A49" s="413" t="s">
        <v>206</v>
      </c>
      <c r="B49" s="413"/>
      <c r="C49" s="413"/>
      <c r="D49" s="413"/>
      <c r="E49" s="413"/>
      <c r="F49" s="413"/>
      <c r="G49" s="413"/>
      <c r="H49" s="413"/>
      <c r="I49" s="413"/>
      <c r="J49" s="413"/>
      <c r="K49" s="413"/>
      <c r="L49" s="413"/>
      <c r="M49" s="413"/>
      <c r="N49" s="413"/>
      <c r="O49" s="413"/>
      <c r="P49" s="413"/>
      <c r="Q49" s="413"/>
      <c r="R49" s="413"/>
    </row>
    <row r="50" spans="1:30" ht="18" customHeight="1">
      <c r="A50" s="396"/>
      <c r="B50" s="337"/>
      <c r="C50" s="337"/>
      <c r="D50" s="337"/>
      <c r="E50" s="337"/>
      <c r="F50" s="337"/>
      <c r="G50" s="337"/>
      <c r="H50" s="337"/>
      <c r="I50" s="337"/>
      <c r="J50" s="337"/>
      <c r="K50" s="337"/>
      <c r="L50" s="337"/>
      <c r="M50" s="337"/>
      <c r="N50" s="337"/>
      <c r="O50" s="337"/>
      <c r="P50" s="337"/>
      <c r="Q50" s="337"/>
      <c r="R50" s="337"/>
    </row>
    <row r="51" spans="1:30" ht="31.9" customHeight="1">
      <c r="A51" s="396"/>
      <c r="B51" s="337"/>
      <c r="C51" s="337"/>
      <c r="D51" s="337"/>
      <c r="E51" s="337"/>
      <c r="F51" s="337"/>
      <c r="G51" s="337"/>
      <c r="H51" s="337"/>
      <c r="I51" s="337"/>
      <c r="J51" s="337"/>
      <c r="K51" s="337"/>
      <c r="L51" s="337"/>
      <c r="M51" s="337"/>
      <c r="N51" s="337"/>
      <c r="O51" s="337"/>
      <c r="P51" s="337"/>
      <c r="Q51" s="337"/>
      <c r="R51" s="337"/>
    </row>
    <row r="52" spans="1:30" s="192" customFormat="1" ht="55.15" customHeight="1">
      <c r="A52" s="190" t="s">
        <v>32</v>
      </c>
      <c r="B52" s="190" t="s">
        <v>33</v>
      </c>
      <c r="C52" s="190" t="s">
        <v>34</v>
      </c>
      <c r="D52" s="190" t="s">
        <v>35</v>
      </c>
      <c r="E52" s="190" t="s">
        <v>36</v>
      </c>
      <c r="F52" s="15" t="s">
        <v>37</v>
      </c>
      <c r="G52" s="190" t="s">
        <v>51</v>
      </c>
      <c r="H52" s="190" t="s">
        <v>40</v>
      </c>
      <c r="I52" s="252" t="s">
        <v>41</v>
      </c>
      <c r="J52" s="252"/>
      <c r="K52" s="252" t="s">
        <v>42</v>
      </c>
      <c r="L52" s="252"/>
      <c r="M52" s="252"/>
      <c r="N52" s="27" t="s">
        <v>43</v>
      </c>
      <c r="O52" s="27" t="s">
        <v>44</v>
      </c>
      <c r="P52" s="27" t="s">
        <v>45</v>
      </c>
      <c r="Q52" s="27" t="s">
        <v>46</v>
      </c>
      <c r="R52" s="27" t="s">
        <v>47</v>
      </c>
    </row>
    <row r="53" spans="1:30" s="104" customFormat="1" ht="52.15" customHeight="1">
      <c r="A53" s="119"/>
      <c r="B53" s="119"/>
      <c r="C53" s="128"/>
      <c r="D53" s="119"/>
      <c r="E53" s="94"/>
      <c r="F53" s="94"/>
      <c r="G53" s="94"/>
      <c r="H53" s="94"/>
      <c r="I53" s="273" t="s">
        <v>189</v>
      </c>
      <c r="J53" s="273"/>
      <c r="K53" s="273" t="s">
        <v>189</v>
      </c>
      <c r="L53" s="273"/>
      <c r="M53" s="273"/>
      <c r="N53" s="151">
        <f ca="1">OFFSET(A163,1,MATCH(I53,A163:D163,0)-1,1,1)</f>
        <v>0</v>
      </c>
      <c r="O53" s="151">
        <f ca="1">OFFSET(A166,1,MATCH(K53,A166:D166,0)-1,1,1)</f>
        <v>0</v>
      </c>
      <c r="P53" s="151">
        <f ca="1">(G53*N53*(F53/100))</f>
        <v>0</v>
      </c>
      <c r="Q53" s="151">
        <f ca="1">(G53*O53)*(F53/100)</f>
        <v>0</v>
      </c>
      <c r="R53" s="151">
        <f ca="1">(P53+Q53)</f>
        <v>0</v>
      </c>
      <c r="AD53" s="143"/>
    </row>
    <row r="54" spans="1:30" s="104" customFormat="1" ht="52.15" customHeight="1">
      <c r="A54" s="119"/>
      <c r="B54" s="119"/>
      <c r="C54" s="128"/>
      <c r="D54" s="119"/>
      <c r="E54" s="94"/>
      <c r="F54" s="94"/>
      <c r="G54" s="94"/>
      <c r="H54" s="94"/>
      <c r="I54" s="273" t="s">
        <v>189</v>
      </c>
      <c r="J54" s="273"/>
      <c r="K54" s="273" t="s">
        <v>189</v>
      </c>
      <c r="L54" s="273"/>
      <c r="M54" s="273"/>
      <c r="N54" s="151">
        <f ca="1">OFFSET(A163,1,MATCH(I54,A163:D163,0)-1,1,1)</f>
        <v>0</v>
      </c>
      <c r="O54" s="151">
        <f ca="1">OFFSET(A166,1,MATCH(K54,A166:D166,0)-1,1,1)</f>
        <v>0</v>
      </c>
      <c r="P54" s="151">
        <f t="shared" ref="P54:P59" ca="1" si="9">(G54*N54*(F54/100))</f>
        <v>0</v>
      </c>
      <c r="Q54" s="151">
        <f t="shared" ref="Q54:Q59" ca="1" si="10">(G54*O54)*(F54/100)</f>
        <v>0</v>
      </c>
      <c r="R54" s="151">
        <f t="shared" ref="R54:R59" ca="1" si="11">(P54+Q54)</f>
        <v>0</v>
      </c>
      <c r="AD54" s="143"/>
    </row>
    <row r="55" spans="1:30" s="104" customFormat="1" ht="52.15" customHeight="1">
      <c r="A55" s="119"/>
      <c r="B55" s="119"/>
      <c r="C55" s="128"/>
      <c r="D55" s="119"/>
      <c r="E55" s="94"/>
      <c r="F55" s="94"/>
      <c r="G55" s="94"/>
      <c r="H55" s="94"/>
      <c r="I55" s="273" t="s">
        <v>189</v>
      </c>
      <c r="J55" s="273"/>
      <c r="K55" s="273" t="s">
        <v>189</v>
      </c>
      <c r="L55" s="273"/>
      <c r="M55" s="273"/>
      <c r="N55" s="151">
        <f ca="1">OFFSET(A163,1,MATCH(I55,A163:D163,0)-1,1,1)</f>
        <v>0</v>
      </c>
      <c r="O55" s="151">
        <f ca="1">OFFSET(A166,1,MATCH(K55,A166:D166,0)-1,1,1)</f>
        <v>0</v>
      </c>
      <c r="P55" s="151">
        <f t="shared" ca="1" si="9"/>
        <v>0</v>
      </c>
      <c r="Q55" s="151">
        <f t="shared" ca="1" si="10"/>
        <v>0</v>
      </c>
      <c r="R55" s="151">
        <f t="shared" ca="1" si="11"/>
        <v>0</v>
      </c>
      <c r="AD55" s="143"/>
    </row>
    <row r="56" spans="1:30" s="104" customFormat="1" ht="52.15" customHeight="1">
      <c r="A56" s="119"/>
      <c r="B56" s="119"/>
      <c r="C56" s="128"/>
      <c r="D56" s="119"/>
      <c r="E56" s="94"/>
      <c r="F56" s="94"/>
      <c r="G56" s="94"/>
      <c r="H56" s="94"/>
      <c r="I56" s="273" t="s">
        <v>189</v>
      </c>
      <c r="J56" s="273"/>
      <c r="K56" s="273" t="s">
        <v>189</v>
      </c>
      <c r="L56" s="273"/>
      <c r="M56" s="273"/>
      <c r="N56" s="151">
        <f ca="1">OFFSET(A163,1,MATCH(I56,A163:D163,0)-1,1,1)</f>
        <v>0</v>
      </c>
      <c r="O56" s="151">
        <f ca="1">OFFSET(A166,1,MATCH(K56,A166:D166,0)-1,1,1)</f>
        <v>0</v>
      </c>
      <c r="P56" s="151">
        <f t="shared" ca="1" si="9"/>
        <v>0</v>
      </c>
      <c r="Q56" s="151">
        <f t="shared" ca="1" si="10"/>
        <v>0</v>
      </c>
      <c r="R56" s="151">
        <f t="shared" ca="1" si="11"/>
        <v>0</v>
      </c>
      <c r="AD56" s="143"/>
    </row>
    <row r="57" spans="1:30" s="104" customFormat="1" ht="52.15" customHeight="1">
      <c r="A57" s="119"/>
      <c r="B57" s="119"/>
      <c r="C57" s="128"/>
      <c r="D57" s="119"/>
      <c r="E57" s="94"/>
      <c r="F57" s="94"/>
      <c r="G57" s="94"/>
      <c r="H57" s="94"/>
      <c r="I57" s="273" t="s">
        <v>189</v>
      </c>
      <c r="J57" s="273"/>
      <c r="K57" s="273" t="s">
        <v>189</v>
      </c>
      <c r="L57" s="273"/>
      <c r="M57" s="273"/>
      <c r="N57" s="151">
        <f ca="1">OFFSET(A163,1,MATCH(I57,A163:D163,0)-1,1,1)</f>
        <v>0</v>
      </c>
      <c r="O57" s="151">
        <f ca="1">OFFSET(A166,1,MATCH(K57,A166:D166,0)-1,1,1)</f>
        <v>0</v>
      </c>
      <c r="P57" s="151">
        <f t="shared" ca="1" si="9"/>
        <v>0</v>
      </c>
      <c r="Q57" s="151">
        <f t="shared" ca="1" si="10"/>
        <v>0</v>
      </c>
      <c r="R57" s="151">
        <f t="shared" ca="1" si="11"/>
        <v>0</v>
      </c>
      <c r="AD57" s="143"/>
    </row>
    <row r="58" spans="1:30" s="104" customFormat="1" ht="52.15" customHeight="1">
      <c r="A58" s="119"/>
      <c r="B58" s="119"/>
      <c r="C58" s="128"/>
      <c r="D58" s="119"/>
      <c r="E58" s="94"/>
      <c r="F58" s="94"/>
      <c r="G58" s="94"/>
      <c r="H58" s="94"/>
      <c r="I58" s="273" t="s">
        <v>189</v>
      </c>
      <c r="J58" s="273"/>
      <c r="K58" s="273" t="s">
        <v>189</v>
      </c>
      <c r="L58" s="273"/>
      <c r="M58" s="273"/>
      <c r="N58" s="151">
        <f ca="1">OFFSET(A163,1,MATCH(I58,A163:D163,0)-1,1,1)</f>
        <v>0</v>
      </c>
      <c r="O58" s="151">
        <f ca="1">OFFSET(A166,1,MATCH(K58,A166:D166,0)-1,1,1)</f>
        <v>0</v>
      </c>
      <c r="P58" s="151">
        <f t="shared" ca="1" si="9"/>
        <v>0</v>
      </c>
      <c r="Q58" s="151">
        <f t="shared" ca="1" si="10"/>
        <v>0</v>
      </c>
      <c r="R58" s="151">
        <f t="shared" ca="1" si="11"/>
        <v>0</v>
      </c>
      <c r="AD58" s="143"/>
    </row>
    <row r="59" spans="1:30" s="104" customFormat="1" ht="52.15" customHeight="1">
      <c r="A59" s="119"/>
      <c r="B59" s="119"/>
      <c r="C59" s="128"/>
      <c r="D59" s="119"/>
      <c r="E59" s="94"/>
      <c r="F59" s="94"/>
      <c r="G59" s="94"/>
      <c r="H59" s="94"/>
      <c r="I59" s="273" t="s">
        <v>189</v>
      </c>
      <c r="J59" s="273"/>
      <c r="K59" s="273" t="s">
        <v>189</v>
      </c>
      <c r="L59" s="273"/>
      <c r="M59" s="273"/>
      <c r="N59" s="151">
        <f ca="1">OFFSET(A163,1,MATCH(I59,A163:D163,0)-1,1,1)</f>
        <v>0</v>
      </c>
      <c r="O59" s="151">
        <f ca="1">OFFSET(A166,1,MATCH(K59,A166:D166,0)-1,1,1)</f>
        <v>0</v>
      </c>
      <c r="P59" s="151">
        <f t="shared" ca="1" si="9"/>
        <v>0</v>
      </c>
      <c r="Q59" s="151">
        <f t="shared" ca="1" si="10"/>
        <v>0</v>
      </c>
      <c r="R59" s="151">
        <f t="shared" ca="1" si="11"/>
        <v>0</v>
      </c>
      <c r="AD59" s="143"/>
    </row>
    <row r="60" spans="1:30" ht="22.9" customHeight="1">
      <c r="A60" s="6"/>
      <c r="B60" s="6"/>
      <c r="C60" s="6"/>
      <c r="D60" s="6"/>
      <c r="E60" s="6"/>
      <c r="F60" s="7"/>
      <c r="G60" s="6"/>
      <c r="H60" s="6"/>
      <c r="I60" s="6"/>
      <c r="J60" s="6"/>
      <c r="K60" s="22"/>
      <c r="L60" s="7"/>
      <c r="M60" s="37"/>
      <c r="N60" s="102"/>
      <c r="O60" s="102"/>
      <c r="P60" s="102"/>
      <c r="Q60" s="159"/>
      <c r="R60" s="160">
        <f ca="1">SUM(R53:R59)</f>
        <v>0</v>
      </c>
    </row>
    <row r="61" spans="1:30" ht="18" customHeight="1">
      <c r="A61" s="6"/>
      <c r="B61" s="6"/>
      <c r="C61" s="6"/>
      <c r="D61" s="37"/>
      <c r="E61" s="6"/>
      <c r="F61" s="6"/>
      <c r="G61" s="6"/>
      <c r="H61" s="6"/>
      <c r="I61" s="6"/>
      <c r="J61" s="6"/>
      <c r="K61" s="37"/>
      <c r="L61" s="37"/>
      <c r="M61" s="6"/>
      <c r="N61" s="6"/>
      <c r="O61" s="61"/>
      <c r="P61" s="61"/>
    </row>
    <row r="62" spans="1:30" ht="18" customHeight="1">
      <c r="A62" s="6"/>
      <c r="B62" s="6"/>
      <c r="C62" s="6"/>
      <c r="D62" s="37"/>
      <c r="E62" s="6"/>
      <c r="F62" s="6"/>
      <c r="G62" s="6"/>
      <c r="H62" s="6"/>
      <c r="I62" s="6"/>
      <c r="J62" s="6"/>
      <c r="K62" s="37"/>
      <c r="L62" s="37"/>
      <c r="M62" s="6"/>
      <c r="N62" s="6"/>
      <c r="O62" s="61"/>
      <c r="P62" s="61"/>
    </row>
    <row r="63" spans="1:30" ht="15" customHeight="1">
      <c r="A63" s="6"/>
      <c r="B63" s="6"/>
      <c r="C63" s="6"/>
      <c r="D63" s="37"/>
      <c r="E63" s="6"/>
      <c r="F63" s="6"/>
      <c r="G63" s="6"/>
      <c r="H63" s="6"/>
      <c r="I63" s="6"/>
      <c r="J63" s="6"/>
      <c r="K63" s="37"/>
      <c r="L63" s="37"/>
      <c r="M63" s="6"/>
      <c r="N63" s="6"/>
      <c r="O63" s="61"/>
      <c r="P63" s="61"/>
    </row>
    <row r="64" spans="1:30" ht="28.9" customHeight="1">
      <c r="A64" s="253" t="s">
        <v>190</v>
      </c>
      <c r="B64" s="254"/>
      <c r="C64" s="254"/>
      <c r="D64" s="254"/>
      <c r="E64" s="254"/>
      <c r="F64" s="254"/>
      <c r="G64" s="254"/>
      <c r="H64" s="254"/>
      <c r="I64" s="254"/>
      <c r="J64" s="254"/>
      <c r="K64" s="254"/>
      <c r="L64" s="37"/>
      <c r="M64" s="6"/>
      <c r="N64" s="6"/>
      <c r="O64" s="61"/>
      <c r="P64" s="61"/>
    </row>
    <row r="65" spans="1:33" s="58" customFormat="1" ht="57" customHeight="1">
      <c r="A65" s="184" t="s">
        <v>32</v>
      </c>
      <c r="B65" s="251" t="s">
        <v>52</v>
      </c>
      <c r="C65" s="256"/>
      <c r="D65" s="184" t="s">
        <v>34</v>
      </c>
      <c r="E65" s="251" t="s">
        <v>35</v>
      </c>
      <c r="F65" s="255"/>
      <c r="G65" s="256"/>
      <c r="H65" s="184" t="s">
        <v>53</v>
      </c>
      <c r="I65" s="181" t="s">
        <v>54</v>
      </c>
      <c r="J65" s="198" t="s">
        <v>47</v>
      </c>
      <c r="K65" s="198" t="s">
        <v>187</v>
      </c>
      <c r="L65" s="200"/>
      <c r="M65" s="200"/>
      <c r="N65" s="201"/>
      <c r="O65" s="201"/>
      <c r="P65" s="200"/>
      <c r="Q65" s="200"/>
      <c r="AG65" s="58" t="s">
        <v>41</v>
      </c>
    </row>
    <row r="66" spans="1:33" ht="54" customHeight="1">
      <c r="A66" s="120"/>
      <c r="B66" s="260"/>
      <c r="C66" s="261"/>
      <c r="D66" s="91"/>
      <c r="E66" s="257"/>
      <c r="F66" s="258"/>
      <c r="G66" s="259"/>
      <c r="H66" s="77"/>
      <c r="I66" s="123"/>
      <c r="J66" s="90">
        <f>(H66*I66)</f>
        <v>0</v>
      </c>
      <c r="K66" s="177"/>
      <c r="L66" s="6"/>
      <c r="M66" s="6"/>
      <c r="N66" s="37"/>
      <c r="O66" s="37"/>
      <c r="P66" s="6"/>
      <c r="Q66" s="6"/>
      <c r="AD66" s="62"/>
      <c r="AG66" s="171" t="s">
        <v>42</v>
      </c>
    </row>
    <row r="67" spans="1:33" ht="54" customHeight="1">
      <c r="A67" s="120"/>
      <c r="B67" s="260"/>
      <c r="C67" s="261"/>
      <c r="D67" s="103"/>
      <c r="E67" s="257"/>
      <c r="F67" s="258"/>
      <c r="G67" s="259"/>
      <c r="H67" s="77"/>
      <c r="I67" s="111"/>
      <c r="J67" s="90">
        <f>(H67*I67)</f>
        <v>0</v>
      </c>
      <c r="K67" s="177"/>
      <c r="L67" s="6"/>
      <c r="M67" s="6"/>
      <c r="N67" s="37"/>
      <c r="O67" s="37"/>
      <c r="P67" s="6"/>
      <c r="Q67" s="6"/>
      <c r="AD67" s="62"/>
      <c r="AG67" s="171"/>
    </row>
    <row r="68" spans="1:33" ht="54" customHeight="1">
      <c r="A68" s="121"/>
      <c r="B68" s="260"/>
      <c r="C68" s="261"/>
      <c r="D68" s="92"/>
      <c r="E68" s="257"/>
      <c r="F68" s="258"/>
      <c r="G68" s="259"/>
      <c r="H68" s="87"/>
      <c r="I68" s="97"/>
      <c r="J68" s="90">
        <f>(H68*I68)</f>
        <v>0</v>
      </c>
      <c r="K68" s="177"/>
      <c r="L68" s="6"/>
      <c r="M68" s="6"/>
      <c r="N68" s="37"/>
      <c r="O68" s="37"/>
      <c r="P68" s="6"/>
      <c r="Q68" s="6"/>
      <c r="AD68" s="62"/>
      <c r="AG68" s="171"/>
    </row>
    <row r="69" spans="1:33" s="61" customFormat="1" ht="54" customHeight="1">
      <c r="A69" s="122"/>
      <c r="B69" s="260"/>
      <c r="C69" s="261"/>
      <c r="D69" s="93"/>
      <c r="E69" s="257"/>
      <c r="F69" s="258"/>
      <c r="G69" s="259"/>
      <c r="H69" s="89"/>
      <c r="I69" s="100"/>
      <c r="J69" s="90">
        <f>(H69*I69)</f>
        <v>0</v>
      </c>
      <c r="K69" s="177"/>
      <c r="L69" s="6"/>
      <c r="M69" s="6"/>
      <c r="N69" s="37"/>
      <c r="O69" s="37"/>
      <c r="P69" s="6"/>
      <c r="Q69" s="6"/>
      <c r="AG69" s="158"/>
    </row>
    <row r="70" spans="1:33" s="61" customFormat="1" ht="25.9" customHeight="1">
      <c r="A70" s="109"/>
      <c r="B70" s="110"/>
      <c r="C70" s="109"/>
      <c r="D70" s="109"/>
      <c r="E70" s="109"/>
      <c r="F70" s="109"/>
      <c r="G70" s="110"/>
      <c r="H70" s="90">
        <f>SUM(H66:H69)</f>
        <v>0</v>
      </c>
      <c r="I70" s="115"/>
      <c r="J70" s="90">
        <f>SUM(J66:J69)</f>
        <v>0</v>
      </c>
      <c r="K70" s="6"/>
      <c r="L70" s="6"/>
      <c r="M70" s="6"/>
      <c r="N70" s="37"/>
      <c r="O70" s="37"/>
      <c r="P70" s="6"/>
      <c r="Q70" s="6"/>
      <c r="AG70" s="158"/>
    </row>
    <row r="71" spans="1:33" s="61" customFormat="1" ht="10.5" customHeight="1">
      <c r="A71" s="6"/>
      <c r="B71" s="37"/>
      <c r="C71" s="37"/>
      <c r="D71" s="37"/>
      <c r="E71" s="37"/>
      <c r="F71" s="6"/>
      <c r="G71" s="6"/>
      <c r="H71" s="6"/>
      <c r="I71" s="6"/>
      <c r="J71" s="6"/>
      <c r="K71" s="37"/>
      <c r="L71" s="37"/>
      <c r="M71" s="6"/>
      <c r="N71" s="6"/>
      <c r="AD71" s="158"/>
    </row>
    <row r="72" spans="1:33" s="61" customFormat="1" ht="28.9" hidden="1" customHeight="1">
      <c r="A72" s="338"/>
      <c r="B72" s="338"/>
      <c r="C72" s="338"/>
      <c r="D72" s="338"/>
      <c r="E72" s="338"/>
      <c r="F72" s="338"/>
      <c r="G72" s="68"/>
      <c r="H72" s="68"/>
      <c r="I72" s="68"/>
      <c r="J72" s="68"/>
      <c r="K72" s="34"/>
      <c r="L72" s="34"/>
      <c r="M72" s="68"/>
      <c r="N72" s="68"/>
      <c r="AD72" s="158"/>
    </row>
    <row r="73" spans="1:33" ht="28.9" hidden="1" customHeight="1">
      <c r="A73" s="3"/>
      <c r="B73" s="3"/>
      <c r="C73" s="3"/>
      <c r="D73" s="3"/>
      <c r="E73" s="3"/>
      <c r="F73" s="3"/>
      <c r="G73" s="8"/>
      <c r="H73" s="8"/>
      <c r="I73" s="8"/>
      <c r="J73" s="8"/>
      <c r="K73" s="3"/>
      <c r="L73" s="3"/>
      <c r="M73" s="8"/>
      <c r="N73" s="8"/>
    </row>
    <row r="74" spans="1:33" ht="28.9" hidden="1" customHeight="1">
      <c r="A74" s="3"/>
      <c r="B74" s="3"/>
      <c r="C74" s="3"/>
      <c r="D74" s="3"/>
      <c r="E74" s="3"/>
      <c r="F74" s="3"/>
      <c r="G74" s="8"/>
      <c r="H74" s="8"/>
      <c r="I74" s="8"/>
      <c r="J74" s="8"/>
      <c r="K74" s="3"/>
      <c r="L74" s="3"/>
      <c r="M74" s="8"/>
      <c r="N74" s="8"/>
    </row>
    <row r="75" spans="1:33" ht="28.9" hidden="1" customHeight="1">
      <c r="A75" s="3"/>
      <c r="B75" s="3"/>
      <c r="C75" s="3"/>
      <c r="D75" s="3"/>
      <c r="E75" s="3"/>
      <c r="F75" s="3"/>
      <c r="G75" s="8"/>
      <c r="H75" s="8"/>
      <c r="I75" s="8"/>
      <c r="J75" s="8"/>
      <c r="K75" s="3"/>
      <c r="L75" s="3"/>
      <c r="M75" s="8"/>
      <c r="N75" s="8"/>
    </row>
    <row r="76" spans="1:33" ht="28.9" hidden="1" customHeight="1">
      <c r="A76" s="3"/>
      <c r="B76" s="3"/>
      <c r="C76" s="3"/>
      <c r="D76" s="3"/>
      <c r="E76" s="3"/>
      <c r="F76" s="3"/>
      <c r="G76" s="8"/>
      <c r="H76" s="8"/>
      <c r="I76" s="8"/>
      <c r="J76" s="8"/>
      <c r="K76" s="3"/>
      <c r="L76" s="3"/>
      <c r="M76" s="8"/>
      <c r="N76" s="8"/>
    </row>
    <row r="77" spans="1:33" ht="28.9" hidden="1" customHeight="1">
      <c r="A77" s="3"/>
      <c r="B77" s="3"/>
      <c r="C77" s="3"/>
      <c r="D77" s="3"/>
      <c r="E77" s="3"/>
      <c r="F77" s="3"/>
      <c r="G77" s="8"/>
      <c r="H77" s="8"/>
      <c r="I77" s="8"/>
      <c r="J77" s="8"/>
      <c r="K77" s="3"/>
      <c r="L77" s="3"/>
      <c r="M77" s="8"/>
      <c r="N77" s="8"/>
    </row>
    <row r="78" spans="1:33" ht="28.9" hidden="1" customHeight="1">
      <c r="A78" s="8"/>
      <c r="B78" s="3"/>
      <c r="C78" s="3"/>
      <c r="D78" s="3"/>
      <c r="E78" s="3"/>
      <c r="F78" s="3"/>
      <c r="G78" s="8"/>
      <c r="H78" s="8"/>
      <c r="I78" s="8"/>
      <c r="J78" s="8"/>
      <c r="K78" s="3"/>
      <c r="L78" s="3"/>
      <c r="M78" s="8"/>
      <c r="N78" s="8"/>
    </row>
    <row r="79" spans="1:33" ht="28.9" hidden="1" customHeight="1">
      <c r="A79" s="8"/>
      <c r="B79" s="3"/>
      <c r="C79" s="3"/>
      <c r="D79" s="3"/>
      <c r="E79" s="3"/>
      <c r="F79" s="3"/>
      <c r="G79" s="8"/>
      <c r="H79" s="8"/>
      <c r="I79" s="8"/>
      <c r="J79" s="8"/>
      <c r="K79" s="3"/>
      <c r="L79" s="3"/>
      <c r="M79" s="8"/>
      <c r="N79" s="8"/>
    </row>
    <row r="80" spans="1:33" ht="28.9" hidden="1" customHeight="1">
      <c r="A80" s="60"/>
      <c r="B80" s="60"/>
      <c r="C80" s="60"/>
      <c r="D80" s="60"/>
      <c r="E80" s="60"/>
      <c r="F80" s="60"/>
      <c r="G80" s="60"/>
      <c r="H80" s="60"/>
      <c r="I80" s="60"/>
      <c r="J80" s="60"/>
      <c r="K80" s="60"/>
      <c r="L80" s="60"/>
      <c r="M80" s="60"/>
      <c r="N80" s="60"/>
      <c r="O80" s="61"/>
      <c r="P80" s="61"/>
      <c r="Q80" s="61"/>
      <c r="R80" s="61"/>
      <c r="S80" s="61"/>
      <c r="T80" s="61"/>
    </row>
    <row r="81" spans="1:30" ht="26.25" customHeight="1">
      <c r="A81" s="386" t="s">
        <v>191</v>
      </c>
      <c r="B81" s="386"/>
      <c r="C81" s="386"/>
      <c r="D81" s="386"/>
      <c r="E81" s="386"/>
      <c r="F81" s="386"/>
      <c r="G81" s="386"/>
      <c r="H81" s="386"/>
      <c r="I81" s="386"/>
      <c r="J81" s="386"/>
      <c r="K81" s="386"/>
      <c r="L81" s="386"/>
      <c r="M81" s="386"/>
      <c r="N81" s="386"/>
      <c r="O81" s="386"/>
      <c r="P81" s="386"/>
      <c r="Q81" s="386"/>
      <c r="R81" s="386"/>
      <c r="S81" s="386"/>
      <c r="T81" s="386"/>
    </row>
    <row r="82" spans="1:30" s="58" customFormat="1" ht="37.9" customHeight="1">
      <c r="A82" s="252" t="s">
        <v>55</v>
      </c>
      <c r="B82" s="252"/>
      <c r="C82" s="252"/>
      <c r="D82" s="252"/>
      <c r="E82" s="252"/>
      <c r="F82" s="252"/>
      <c r="G82" s="252"/>
      <c r="H82" s="252"/>
      <c r="I82" s="190" t="s">
        <v>16</v>
      </c>
      <c r="J82" s="190" t="s">
        <v>56</v>
      </c>
      <c r="K82" s="249" t="s">
        <v>57</v>
      </c>
      <c r="L82" s="249"/>
      <c r="M82" s="249"/>
      <c r="N82" s="249"/>
      <c r="O82" s="249"/>
      <c r="P82" s="249"/>
      <c r="Q82" s="249"/>
      <c r="R82" s="391" t="s">
        <v>58</v>
      </c>
      <c r="S82" s="391"/>
      <c r="T82" s="391"/>
    </row>
    <row r="83" spans="1:30" ht="57" customHeight="1">
      <c r="A83" s="387"/>
      <c r="B83" s="387"/>
      <c r="C83" s="387"/>
      <c r="D83" s="387"/>
      <c r="E83" s="387"/>
      <c r="F83" s="387"/>
      <c r="G83" s="387"/>
      <c r="H83" s="387"/>
      <c r="I83" s="89"/>
      <c r="J83" s="90">
        <f>(I83*B13)/100</f>
        <v>0</v>
      </c>
      <c r="K83" s="262"/>
      <c r="L83" s="262"/>
      <c r="M83" s="262"/>
      <c r="N83" s="262"/>
      <c r="O83" s="262"/>
      <c r="P83" s="262"/>
      <c r="Q83" s="262"/>
      <c r="R83" s="262"/>
      <c r="S83" s="262"/>
      <c r="T83" s="262"/>
    </row>
    <row r="84" spans="1:30" ht="57" customHeight="1">
      <c r="A84" s="387"/>
      <c r="B84" s="387"/>
      <c r="C84" s="387"/>
      <c r="D84" s="387"/>
      <c r="E84" s="387"/>
      <c r="F84" s="387"/>
      <c r="G84" s="387"/>
      <c r="H84" s="387"/>
      <c r="I84" s="89"/>
      <c r="J84" s="90">
        <f>(I84*B13)/100</f>
        <v>0</v>
      </c>
      <c r="K84" s="262"/>
      <c r="L84" s="262"/>
      <c r="M84" s="262"/>
      <c r="N84" s="262"/>
      <c r="O84" s="262"/>
      <c r="P84" s="262"/>
      <c r="Q84" s="262"/>
      <c r="R84" s="262"/>
      <c r="S84" s="262"/>
      <c r="T84" s="262"/>
    </row>
    <row r="85" spans="1:30" ht="57" customHeight="1">
      <c r="A85" s="387"/>
      <c r="B85" s="387"/>
      <c r="C85" s="387"/>
      <c r="D85" s="387"/>
      <c r="E85" s="387"/>
      <c r="F85" s="387"/>
      <c r="G85" s="387"/>
      <c r="H85" s="387"/>
      <c r="I85" s="89"/>
      <c r="J85" s="90">
        <f>(I85*B13)/100</f>
        <v>0</v>
      </c>
      <c r="K85" s="262"/>
      <c r="L85" s="262"/>
      <c r="M85" s="262"/>
      <c r="N85" s="262"/>
      <c r="O85" s="262"/>
      <c r="P85" s="262"/>
      <c r="Q85" s="262"/>
      <c r="R85" s="262"/>
      <c r="S85" s="262"/>
      <c r="T85" s="262"/>
    </row>
    <row r="86" spans="1:30" s="61" customFormat="1" ht="57" customHeight="1">
      <c r="A86" s="387"/>
      <c r="B86" s="387"/>
      <c r="C86" s="387"/>
      <c r="D86" s="387"/>
      <c r="E86" s="387"/>
      <c r="F86" s="387"/>
      <c r="G86" s="387"/>
      <c r="H86" s="387"/>
      <c r="I86" s="89"/>
      <c r="J86" s="90">
        <f>(I86*B13)/100</f>
        <v>0</v>
      </c>
      <c r="K86" s="262"/>
      <c r="L86" s="262"/>
      <c r="M86" s="262"/>
      <c r="N86" s="262"/>
      <c r="O86" s="262"/>
      <c r="P86" s="262"/>
      <c r="Q86" s="262"/>
      <c r="R86" s="262"/>
      <c r="S86" s="262"/>
      <c r="T86" s="262"/>
      <c r="AD86" s="158"/>
    </row>
    <row r="87" spans="1:30" s="61" customFormat="1" ht="28.15" customHeight="1">
      <c r="A87" s="102"/>
      <c r="B87" s="102"/>
      <c r="C87" s="102"/>
      <c r="D87" s="102"/>
      <c r="E87" s="102"/>
      <c r="F87" s="102"/>
      <c r="G87" s="102"/>
      <c r="H87" s="102"/>
      <c r="I87" s="42">
        <f>SUM(I83:I86)</f>
        <v>0</v>
      </c>
      <c r="J87" s="42">
        <f>SUM(J83:J86)</f>
        <v>0</v>
      </c>
      <c r="L87" s="6"/>
      <c r="M87" s="6"/>
      <c r="N87" s="6"/>
      <c r="AD87" s="158"/>
    </row>
    <row r="88" spans="1:30" s="61" customFormat="1" ht="7.9" customHeight="1">
      <c r="A88" s="6"/>
      <c r="B88" s="6"/>
      <c r="C88" s="6"/>
      <c r="D88" s="6"/>
      <c r="E88" s="6"/>
      <c r="F88" s="6"/>
      <c r="G88" s="6"/>
      <c r="H88" s="6"/>
      <c r="I88" s="6"/>
      <c r="J88" s="6"/>
      <c r="K88" s="6"/>
      <c r="L88" s="6"/>
      <c r="M88" s="6"/>
      <c r="N88" s="6"/>
      <c r="AD88" s="158"/>
    </row>
    <row r="89" spans="1:30" ht="28.9" customHeight="1">
      <c r="A89" s="385" t="s">
        <v>192</v>
      </c>
      <c r="B89" s="385"/>
      <c r="C89" s="385"/>
      <c r="D89" s="385"/>
      <c r="E89" s="385"/>
      <c r="F89" s="385"/>
      <c r="G89" s="385"/>
      <c r="H89" s="385"/>
      <c r="I89" s="385"/>
      <c r="J89" s="385"/>
      <c r="K89" s="385"/>
      <c r="L89" s="385"/>
      <c r="M89" s="385"/>
      <c r="N89" s="385"/>
      <c r="O89" s="385"/>
      <c r="P89" s="385"/>
      <c r="Q89" s="385"/>
      <c r="R89" s="385"/>
      <c r="S89" s="385"/>
      <c r="T89" s="385"/>
    </row>
    <row r="90" spans="1:30" s="58" customFormat="1" ht="36" customHeight="1">
      <c r="A90" s="388" t="s">
        <v>55</v>
      </c>
      <c r="B90" s="389"/>
      <c r="C90" s="389"/>
      <c r="D90" s="389"/>
      <c r="E90" s="246" t="s">
        <v>203</v>
      </c>
      <c r="F90" s="247"/>
      <c r="G90" s="247"/>
      <c r="H90" s="248"/>
      <c r="I90" s="250" t="s">
        <v>16</v>
      </c>
      <c r="J90" s="252" t="s">
        <v>56</v>
      </c>
      <c r="K90" s="249" t="s">
        <v>57</v>
      </c>
      <c r="L90" s="249"/>
      <c r="M90" s="249"/>
      <c r="N90" s="249"/>
      <c r="O90" s="249"/>
      <c r="P90" s="249"/>
      <c r="Q90" s="249"/>
      <c r="R90" s="391" t="s">
        <v>58</v>
      </c>
      <c r="S90" s="391"/>
      <c r="T90" s="391"/>
    </row>
    <row r="91" spans="1:30" s="58" customFormat="1" ht="34.15" customHeight="1">
      <c r="A91" s="390"/>
      <c r="B91" s="390"/>
      <c r="C91" s="390"/>
      <c r="D91" s="390"/>
      <c r="E91" s="187" t="s">
        <v>59</v>
      </c>
      <c r="F91" s="188" t="s">
        <v>54</v>
      </c>
      <c r="G91" s="392" t="s">
        <v>60</v>
      </c>
      <c r="H91" s="393"/>
      <c r="I91" s="251"/>
      <c r="J91" s="252"/>
      <c r="K91" s="249"/>
      <c r="L91" s="249"/>
      <c r="M91" s="249"/>
      <c r="N91" s="249"/>
      <c r="O91" s="249"/>
      <c r="P91" s="249"/>
      <c r="Q91" s="249"/>
      <c r="R91" s="391"/>
      <c r="S91" s="391"/>
      <c r="T91" s="391"/>
    </row>
    <row r="92" spans="1:30" s="107" customFormat="1" ht="43.9" customHeight="1">
      <c r="A92" s="372"/>
      <c r="B92" s="373"/>
      <c r="C92" s="373"/>
      <c r="D92" s="374"/>
      <c r="E92" s="112"/>
      <c r="F92" s="112"/>
      <c r="G92" s="372"/>
      <c r="H92" s="374"/>
      <c r="I92" s="180" t="e">
        <f>(J92*100)/B13</f>
        <v>#DIV/0!</v>
      </c>
      <c r="J92" s="189">
        <f>(E92*F92*G92)</f>
        <v>0</v>
      </c>
      <c r="K92" s="263"/>
      <c r="L92" s="263"/>
      <c r="M92" s="263"/>
      <c r="N92" s="263"/>
      <c r="O92" s="263"/>
      <c r="P92" s="263"/>
      <c r="Q92" s="263"/>
      <c r="R92" s="262"/>
      <c r="S92" s="262"/>
      <c r="T92" s="262"/>
      <c r="AD92" s="143"/>
    </row>
    <row r="93" spans="1:30" s="107" customFormat="1" ht="43.9" customHeight="1">
      <c r="A93" s="372"/>
      <c r="B93" s="373"/>
      <c r="C93" s="373"/>
      <c r="D93" s="374"/>
      <c r="E93" s="112"/>
      <c r="F93" s="112"/>
      <c r="G93" s="372"/>
      <c r="H93" s="374"/>
      <c r="I93" s="180" t="e">
        <f>(J93*100)/B13</f>
        <v>#DIV/0!</v>
      </c>
      <c r="J93" s="113">
        <f>(E93*F93*G93)</f>
        <v>0</v>
      </c>
      <c r="K93" s="263"/>
      <c r="L93" s="263"/>
      <c r="M93" s="263"/>
      <c r="N93" s="263"/>
      <c r="O93" s="263"/>
      <c r="P93" s="263"/>
      <c r="Q93" s="263"/>
      <c r="R93" s="262"/>
      <c r="S93" s="262"/>
      <c r="T93" s="262"/>
      <c r="AD93" s="143"/>
    </row>
    <row r="94" spans="1:30" s="107" customFormat="1" ht="43.9" customHeight="1">
      <c r="A94" s="372"/>
      <c r="B94" s="373"/>
      <c r="C94" s="373"/>
      <c r="D94" s="373"/>
      <c r="E94" s="373"/>
      <c r="F94" s="373"/>
      <c r="G94" s="373"/>
      <c r="H94" s="374"/>
      <c r="I94" s="77"/>
      <c r="J94" s="78">
        <f>(I94*B13)/100</f>
        <v>0</v>
      </c>
      <c r="K94" s="263"/>
      <c r="L94" s="263"/>
      <c r="M94" s="263"/>
      <c r="N94" s="263"/>
      <c r="O94" s="263"/>
      <c r="P94" s="263"/>
      <c r="Q94" s="263"/>
      <c r="R94" s="262"/>
      <c r="S94" s="262"/>
      <c r="T94" s="262"/>
      <c r="AD94" s="143"/>
    </row>
    <row r="95" spans="1:30" s="107" customFormat="1" ht="43.9" customHeight="1">
      <c r="A95" s="372"/>
      <c r="B95" s="373"/>
      <c r="C95" s="373"/>
      <c r="D95" s="373"/>
      <c r="E95" s="373"/>
      <c r="F95" s="373"/>
      <c r="G95" s="373"/>
      <c r="H95" s="374"/>
      <c r="I95" s="87"/>
      <c r="J95" s="88">
        <f>(I95*B13)/100</f>
        <v>0</v>
      </c>
      <c r="K95" s="375"/>
      <c r="L95" s="375"/>
      <c r="M95" s="375"/>
      <c r="N95" s="375"/>
      <c r="O95" s="375"/>
      <c r="P95" s="375"/>
      <c r="Q95" s="375"/>
      <c r="R95" s="376"/>
      <c r="S95" s="376"/>
      <c r="T95" s="376"/>
      <c r="AD95" s="143"/>
    </row>
    <row r="96" spans="1:30" s="108" customFormat="1" ht="43.9" customHeight="1">
      <c r="A96" s="372"/>
      <c r="B96" s="373"/>
      <c r="C96" s="373"/>
      <c r="D96" s="373"/>
      <c r="E96" s="373"/>
      <c r="F96" s="373"/>
      <c r="G96" s="373"/>
      <c r="H96" s="374"/>
      <c r="I96" s="89"/>
      <c r="J96" s="90">
        <f>(I96*B13)/100</f>
        <v>0</v>
      </c>
      <c r="K96" s="263"/>
      <c r="L96" s="263"/>
      <c r="M96" s="263"/>
      <c r="N96" s="263"/>
      <c r="O96" s="263"/>
      <c r="P96" s="263"/>
      <c r="Q96" s="263"/>
      <c r="R96" s="262"/>
      <c r="S96" s="262"/>
      <c r="T96" s="262"/>
      <c r="AD96" s="142"/>
    </row>
    <row r="97" spans="1:30" s="108" customFormat="1" ht="27" customHeight="1">
      <c r="A97" s="114"/>
      <c r="B97" s="114"/>
      <c r="C97" s="115"/>
      <c r="D97" s="115"/>
      <c r="E97" s="115"/>
      <c r="F97" s="115"/>
      <c r="G97" s="115"/>
      <c r="H97" s="115"/>
      <c r="I97" s="116" t="e">
        <f>SUM(I92:I96)</f>
        <v>#DIV/0!</v>
      </c>
      <c r="J97" s="116">
        <f>SUM(J92:J96)</f>
        <v>0</v>
      </c>
      <c r="L97" s="109"/>
      <c r="M97" s="109"/>
      <c r="N97" s="109"/>
      <c r="AD97" s="142"/>
    </row>
    <row r="98" spans="1:30" s="61" customFormat="1" ht="15.4" customHeight="1">
      <c r="A98" s="6"/>
      <c r="B98" s="6"/>
      <c r="C98" s="6"/>
      <c r="D98" s="6"/>
      <c r="E98" s="6"/>
      <c r="F98" s="6"/>
      <c r="G98" s="6"/>
      <c r="H98" s="6"/>
      <c r="I98" s="6"/>
      <c r="J98" s="6"/>
      <c r="K98" s="6"/>
      <c r="L98" s="6"/>
      <c r="M98" s="6"/>
      <c r="N98" s="6"/>
      <c r="AD98" s="158"/>
    </row>
    <row r="99" spans="1:30" ht="30" customHeight="1">
      <c r="A99" s="363" t="s">
        <v>195</v>
      </c>
      <c r="B99" s="363"/>
      <c r="C99" s="363"/>
      <c r="D99" s="363"/>
      <c r="E99" s="363"/>
      <c r="F99" s="363"/>
      <c r="G99" s="363"/>
      <c r="H99" s="363"/>
      <c r="I99" s="363"/>
      <c r="J99" s="363"/>
      <c r="K99" s="363"/>
      <c r="L99" s="363"/>
      <c r="M99" s="363"/>
      <c r="N99" s="363"/>
      <c r="O99" s="363"/>
      <c r="P99" s="363"/>
      <c r="Q99" s="363"/>
      <c r="R99" s="363"/>
      <c r="S99" s="363"/>
      <c r="T99" s="363"/>
    </row>
    <row r="100" spans="1:30" ht="36" customHeight="1">
      <c r="A100" s="417" t="s">
        <v>55</v>
      </c>
      <c r="B100" s="418"/>
      <c r="C100" s="418"/>
      <c r="D100" s="418"/>
      <c r="E100" s="418"/>
      <c r="F100" s="418"/>
      <c r="G100" s="418"/>
      <c r="H100" s="419"/>
      <c r="I100" s="59" t="s">
        <v>16</v>
      </c>
      <c r="J100" s="59" t="s">
        <v>56</v>
      </c>
      <c r="K100" s="384" t="s">
        <v>57</v>
      </c>
      <c r="L100" s="384"/>
      <c r="M100" s="384"/>
      <c r="N100" s="384"/>
      <c r="O100" s="384"/>
      <c r="P100" s="384"/>
      <c r="Q100" s="384"/>
      <c r="R100" s="364" t="s">
        <v>58</v>
      </c>
      <c r="S100" s="364"/>
      <c r="T100" s="364"/>
    </row>
    <row r="101" spans="1:30" ht="61.15" customHeight="1">
      <c r="A101" s="377"/>
      <c r="B101" s="378"/>
      <c r="C101" s="378"/>
      <c r="D101" s="378"/>
      <c r="E101" s="378"/>
      <c r="F101" s="378"/>
      <c r="G101" s="378"/>
      <c r="H101" s="379"/>
      <c r="I101" s="95"/>
      <c r="J101" s="96">
        <f>(I101*B13)/100</f>
        <v>0</v>
      </c>
      <c r="K101" s="263"/>
      <c r="L101" s="263"/>
      <c r="M101" s="263"/>
      <c r="N101" s="263"/>
      <c r="O101" s="263"/>
      <c r="P101" s="263"/>
      <c r="Q101" s="263"/>
      <c r="R101" s="262"/>
      <c r="S101" s="262"/>
      <c r="T101" s="262"/>
    </row>
    <row r="102" spans="1:30" ht="61.15" customHeight="1">
      <c r="A102" s="377"/>
      <c r="B102" s="378"/>
      <c r="C102" s="378"/>
      <c r="D102" s="378"/>
      <c r="E102" s="378"/>
      <c r="F102" s="378"/>
      <c r="G102" s="378"/>
      <c r="H102" s="379"/>
      <c r="I102" s="95"/>
      <c r="J102" s="96">
        <f>(I102*B13)/100</f>
        <v>0</v>
      </c>
      <c r="K102" s="263"/>
      <c r="L102" s="263"/>
      <c r="M102" s="263"/>
      <c r="N102" s="263"/>
      <c r="O102" s="263"/>
      <c r="P102" s="263"/>
      <c r="Q102" s="263"/>
      <c r="R102" s="262"/>
      <c r="S102" s="262"/>
      <c r="T102" s="262"/>
    </row>
    <row r="103" spans="1:30" ht="61.15" customHeight="1">
      <c r="A103" s="380"/>
      <c r="B103" s="381"/>
      <c r="C103" s="381"/>
      <c r="D103" s="381"/>
      <c r="E103" s="381"/>
      <c r="F103" s="381"/>
      <c r="G103" s="381"/>
      <c r="H103" s="382"/>
      <c r="I103" s="98"/>
      <c r="J103" s="99">
        <f>(I103*B13)/100</f>
        <v>0</v>
      </c>
      <c r="K103" s="375"/>
      <c r="L103" s="375"/>
      <c r="M103" s="375"/>
      <c r="N103" s="375"/>
      <c r="O103" s="375"/>
      <c r="P103" s="375"/>
      <c r="Q103" s="375"/>
      <c r="R103" s="376"/>
      <c r="S103" s="376"/>
      <c r="T103" s="376"/>
    </row>
    <row r="104" spans="1:30" s="61" customFormat="1" ht="61.15" customHeight="1">
      <c r="A104" s="383"/>
      <c r="B104" s="383"/>
      <c r="C104" s="383"/>
      <c r="D104" s="383"/>
      <c r="E104" s="383"/>
      <c r="F104" s="383"/>
      <c r="G104" s="383"/>
      <c r="H104" s="383"/>
      <c r="I104" s="100"/>
      <c r="J104" s="101">
        <f>(I104*B13)/100</f>
        <v>0</v>
      </c>
      <c r="K104" s="263"/>
      <c r="L104" s="263"/>
      <c r="M104" s="263"/>
      <c r="N104" s="263"/>
      <c r="O104" s="263"/>
      <c r="P104" s="263"/>
      <c r="Q104" s="263"/>
      <c r="R104" s="262"/>
      <c r="S104" s="262"/>
      <c r="T104" s="262"/>
      <c r="AD104" s="158"/>
    </row>
    <row r="105" spans="1:30" s="61" customFormat="1" ht="27" customHeight="1">
      <c r="A105" s="102"/>
      <c r="B105" s="102"/>
      <c r="C105" s="102"/>
      <c r="D105" s="102"/>
      <c r="E105" s="102"/>
      <c r="F105" s="102"/>
      <c r="G105" s="102"/>
      <c r="H105" s="102"/>
      <c r="I105" s="42">
        <f>SUM(I101:I104)</f>
        <v>0</v>
      </c>
      <c r="J105" s="42">
        <f>SUM(J101:J104)</f>
        <v>0</v>
      </c>
      <c r="K105" s="7"/>
      <c r="L105" s="6"/>
      <c r="M105" s="6"/>
      <c r="N105" s="6"/>
      <c r="AD105" s="158"/>
    </row>
    <row r="106" spans="1:30" s="61" customFormat="1" ht="15.4" customHeight="1">
      <c r="A106" s="6"/>
      <c r="B106" s="6"/>
      <c r="C106" s="6"/>
      <c r="D106" s="6"/>
      <c r="E106" s="6"/>
      <c r="F106" s="6"/>
      <c r="G106" s="6"/>
      <c r="H106" s="6"/>
      <c r="I106" s="6"/>
      <c r="J106" s="6"/>
      <c r="K106" s="6"/>
      <c r="L106" s="6"/>
      <c r="M106" s="6"/>
      <c r="N106" s="6"/>
      <c r="AD106" s="158"/>
    </row>
    <row r="107" spans="1:30" ht="34.9" customHeight="1">
      <c r="A107" s="385" t="s">
        <v>193</v>
      </c>
      <c r="B107" s="385"/>
      <c r="C107" s="385"/>
      <c r="D107" s="385"/>
      <c r="E107" s="385"/>
      <c r="F107" s="385"/>
      <c r="G107" s="385"/>
      <c r="H107" s="385"/>
      <c r="I107" s="385"/>
      <c r="J107" s="385"/>
      <c r="K107" s="385"/>
      <c r="L107" s="385"/>
      <c r="M107" s="385"/>
      <c r="N107" s="385"/>
      <c r="O107" s="385"/>
      <c r="P107" s="385"/>
      <c r="Q107" s="385"/>
      <c r="R107" s="385"/>
      <c r="S107" s="385"/>
      <c r="T107" s="385"/>
      <c r="U107" s="385"/>
    </row>
    <row r="108" spans="1:30" s="186" customFormat="1" ht="37.9" customHeight="1">
      <c r="A108" s="414" t="s">
        <v>55</v>
      </c>
      <c r="B108" s="415"/>
      <c r="C108" s="415"/>
      <c r="D108" s="415"/>
      <c r="E108" s="415"/>
      <c r="F108" s="415"/>
      <c r="G108" s="415"/>
      <c r="H108" s="415"/>
      <c r="I108" s="416"/>
      <c r="J108" s="185" t="s">
        <v>16</v>
      </c>
      <c r="K108" s="185" t="s">
        <v>56</v>
      </c>
      <c r="L108" s="330" t="s">
        <v>57</v>
      </c>
      <c r="M108" s="330"/>
      <c r="N108" s="330"/>
      <c r="O108" s="330"/>
      <c r="P108" s="330"/>
      <c r="Q108" s="330"/>
      <c r="R108" s="330"/>
      <c r="S108" s="331" t="s">
        <v>58</v>
      </c>
      <c r="T108" s="331"/>
      <c r="U108" s="331"/>
    </row>
    <row r="109" spans="1:30" ht="28.9" customHeight="1">
      <c r="A109" s="328" t="s">
        <v>196</v>
      </c>
      <c r="B109" s="329"/>
      <c r="C109" s="329"/>
      <c r="D109" s="329"/>
      <c r="E109" s="329"/>
      <c r="F109" s="329"/>
      <c r="G109" s="329"/>
      <c r="H109" s="329"/>
      <c r="I109" s="329"/>
      <c r="J109" s="329"/>
      <c r="K109" s="329"/>
      <c r="L109" s="329"/>
      <c r="M109" s="329"/>
      <c r="N109" s="329"/>
      <c r="O109" s="329"/>
      <c r="P109" s="329"/>
      <c r="Q109" s="329"/>
      <c r="R109" s="329"/>
      <c r="S109" s="329"/>
      <c r="T109" s="329"/>
      <c r="U109" s="329"/>
    </row>
    <row r="110" spans="1:30" ht="62.45" customHeight="1">
      <c r="A110" s="285" t="s">
        <v>61</v>
      </c>
      <c r="B110" s="285"/>
      <c r="C110" s="285"/>
      <c r="D110" s="285"/>
      <c r="E110" s="285"/>
      <c r="F110" s="285"/>
      <c r="G110" s="285"/>
      <c r="H110" s="301" t="s">
        <v>62</v>
      </c>
      <c r="I110" s="301"/>
      <c r="J110" s="75"/>
      <c r="K110" s="43">
        <f>(J110*B13)/100</f>
        <v>0</v>
      </c>
      <c r="L110" s="282"/>
      <c r="M110" s="283"/>
      <c r="N110" s="283"/>
      <c r="O110" s="283"/>
      <c r="P110" s="283"/>
      <c r="Q110" s="283"/>
      <c r="R110" s="284"/>
      <c r="S110" s="270"/>
      <c r="T110" s="271"/>
      <c r="U110" s="272"/>
    </row>
    <row r="111" spans="1:30" ht="62.45" customHeight="1">
      <c r="A111" s="285" t="s">
        <v>63</v>
      </c>
      <c r="B111" s="285"/>
      <c r="C111" s="285"/>
      <c r="D111" s="285"/>
      <c r="E111" s="285"/>
      <c r="F111" s="285"/>
      <c r="G111" s="285"/>
      <c r="H111" s="301" t="s">
        <v>64</v>
      </c>
      <c r="I111" s="301"/>
      <c r="J111" s="75"/>
      <c r="K111" s="43">
        <f>(J111*B13)/100</f>
        <v>0</v>
      </c>
      <c r="L111" s="282"/>
      <c r="M111" s="283"/>
      <c r="N111" s="283"/>
      <c r="O111" s="283"/>
      <c r="P111" s="283"/>
      <c r="Q111" s="283"/>
      <c r="R111" s="284"/>
      <c r="S111" s="270"/>
      <c r="T111" s="271"/>
      <c r="U111" s="272"/>
    </row>
    <row r="112" spans="1:30" ht="62.45" customHeight="1">
      <c r="A112" s="285" t="s">
        <v>65</v>
      </c>
      <c r="B112" s="285"/>
      <c r="C112" s="285"/>
      <c r="D112" s="285"/>
      <c r="E112" s="285"/>
      <c r="F112" s="285"/>
      <c r="G112" s="285"/>
      <c r="H112" s="301" t="s">
        <v>66</v>
      </c>
      <c r="I112" s="301"/>
      <c r="J112" s="75"/>
      <c r="K112" s="43">
        <f>(J112*B13)/100</f>
        <v>0</v>
      </c>
      <c r="L112" s="282"/>
      <c r="M112" s="283"/>
      <c r="N112" s="283"/>
      <c r="O112" s="283"/>
      <c r="P112" s="283"/>
      <c r="Q112" s="283"/>
      <c r="R112" s="284"/>
      <c r="S112" s="270"/>
      <c r="T112" s="271"/>
      <c r="U112" s="272"/>
    </row>
    <row r="113" spans="1:21" ht="62.45" customHeight="1">
      <c r="A113" s="285" t="s">
        <v>67</v>
      </c>
      <c r="B113" s="285"/>
      <c r="C113" s="285"/>
      <c r="D113" s="285"/>
      <c r="E113" s="285"/>
      <c r="F113" s="285"/>
      <c r="G113" s="285"/>
      <c r="H113" s="301" t="s">
        <v>62</v>
      </c>
      <c r="I113" s="301"/>
      <c r="J113" s="75"/>
      <c r="K113" s="43">
        <f>(J113*B13)/100</f>
        <v>0</v>
      </c>
      <c r="L113" s="282"/>
      <c r="M113" s="283"/>
      <c r="N113" s="283"/>
      <c r="O113" s="283"/>
      <c r="P113" s="283"/>
      <c r="Q113" s="283"/>
      <c r="R113" s="284"/>
      <c r="S113" s="270"/>
      <c r="T113" s="271"/>
      <c r="U113" s="272"/>
    </row>
    <row r="114" spans="1:21" ht="62.45" customHeight="1">
      <c r="A114" s="285" t="s">
        <v>68</v>
      </c>
      <c r="B114" s="285"/>
      <c r="C114" s="285"/>
      <c r="D114" s="285"/>
      <c r="E114" s="285"/>
      <c r="F114" s="285"/>
      <c r="G114" s="285"/>
      <c r="H114" s="301" t="s">
        <v>69</v>
      </c>
      <c r="I114" s="301"/>
      <c r="J114" s="75"/>
      <c r="K114" s="43">
        <f>(J114*B13)/100</f>
        <v>0</v>
      </c>
      <c r="L114" s="282"/>
      <c r="M114" s="283"/>
      <c r="N114" s="283"/>
      <c r="O114" s="283"/>
      <c r="P114" s="283"/>
      <c r="Q114" s="283"/>
      <c r="R114" s="284"/>
      <c r="S114" s="270"/>
      <c r="T114" s="271"/>
      <c r="U114" s="272"/>
    </row>
    <row r="115" spans="1:21" ht="62.45" customHeight="1">
      <c r="A115" s="285" t="s">
        <v>70</v>
      </c>
      <c r="B115" s="285"/>
      <c r="C115" s="285"/>
      <c r="D115" s="285"/>
      <c r="E115" s="285"/>
      <c r="F115" s="285"/>
      <c r="G115" s="285"/>
      <c r="H115" s="301" t="s">
        <v>71</v>
      </c>
      <c r="I115" s="301"/>
      <c r="J115" s="75"/>
      <c r="K115" s="43">
        <f>(J115*B13)/100</f>
        <v>0</v>
      </c>
      <c r="L115" s="282"/>
      <c r="M115" s="283"/>
      <c r="N115" s="283"/>
      <c r="O115" s="283"/>
      <c r="P115" s="283"/>
      <c r="Q115" s="283"/>
      <c r="R115" s="284"/>
      <c r="S115" s="270"/>
      <c r="T115" s="271"/>
      <c r="U115" s="272"/>
    </row>
    <row r="116" spans="1:21" ht="62.45" customHeight="1">
      <c r="A116" s="285" t="s">
        <v>72</v>
      </c>
      <c r="B116" s="285"/>
      <c r="C116" s="285"/>
      <c r="D116" s="285"/>
      <c r="E116" s="285"/>
      <c r="F116" s="285"/>
      <c r="G116" s="285"/>
      <c r="H116" s="301" t="s">
        <v>73</v>
      </c>
      <c r="I116" s="301"/>
      <c r="J116" s="75"/>
      <c r="K116" s="43">
        <f>(J116*B13)/100</f>
        <v>0</v>
      </c>
      <c r="L116" s="282"/>
      <c r="M116" s="283"/>
      <c r="N116" s="283"/>
      <c r="O116" s="283"/>
      <c r="P116" s="283"/>
      <c r="Q116" s="283"/>
      <c r="R116" s="284"/>
      <c r="S116" s="270"/>
      <c r="T116" s="271"/>
      <c r="U116" s="272"/>
    </row>
    <row r="117" spans="1:21" ht="62.45" customHeight="1">
      <c r="A117" s="285" t="s">
        <v>74</v>
      </c>
      <c r="B117" s="285"/>
      <c r="C117" s="285"/>
      <c r="D117" s="285"/>
      <c r="E117" s="285"/>
      <c r="F117" s="285"/>
      <c r="G117" s="285"/>
      <c r="H117" s="285" t="s">
        <v>75</v>
      </c>
      <c r="I117" s="285"/>
      <c r="J117" s="75"/>
      <c r="K117" s="43">
        <f>(J117*B13)/100</f>
        <v>0</v>
      </c>
      <c r="L117" s="282"/>
      <c r="M117" s="283"/>
      <c r="N117" s="283"/>
      <c r="O117" s="283"/>
      <c r="P117" s="283"/>
      <c r="Q117" s="283"/>
      <c r="R117" s="284"/>
      <c r="S117" s="270"/>
      <c r="T117" s="271"/>
      <c r="U117" s="272"/>
    </row>
    <row r="118" spans="1:21" ht="62.45" customHeight="1">
      <c r="A118" s="285" t="s">
        <v>76</v>
      </c>
      <c r="B118" s="285"/>
      <c r="C118" s="285"/>
      <c r="D118" s="285"/>
      <c r="E118" s="285"/>
      <c r="F118" s="285"/>
      <c r="G118" s="285"/>
      <c r="H118" s="301"/>
      <c r="I118" s="301"/>
      <c r="J118" s="75"/>
      <c r="K118" s="43">
        <f>(J118*B13)/100</f>
        <v>0</v>
      </c>
      <c r="L118" s="282"/>
      <c r="M118" s="283"/>
      <c r="N118" s="283"/>
      <c r="O118" s="283"/>
      <c r="P118" s="283"/>
      <c r="Q118" s="283"/>
      <c r="R118" s="284"/>
      <c r="S118" s="270"/>
      <c r="T118" s="271"/>
      <c r="U118" s="272"/>
    </row>
    <row r="119" spans="1:21" ht="28.9" customHeight="1">
      <c r="A119" s="328" t="s">
        <v>197</v>
      </c>
      <c r="B119" s="329"/>
      <c r="C119" s="329"/>
      <c r="D119" s="329"/>
      <c r="E119" s="329"/>
      <c r="F119" s="329"/>
      <c r="G119" s="329"/>
      <c r="H119" s="329"/>
      <c r="I119" s="329"/>
      <c r="J119" s="329"/>
      <c r="K119" s="329"/>
      <c r="L119" s="329"/>
      <c r="M119" s="329"/>
      <c r="N119" s="329"/>
      <c r="O119" s="329"/>
      <c r="P119" s="329"/>
      <c r="Q119" s="329"/>
      <c r="R119" s="329"/>
      <c r="S119" s="329"/>
      <c r="T119" s="329"/>
      <c r="U119" s="329"/>
    </row>
    <row r="120" spans="1:21" ht="48.6" customHeight="1">
      <c r="A120" s="285" t="s">
        <v>77</v>
      </c>
      <c r="B120" s="285"/>
      <c r="C120" s="285"/>
      <c r="D120" s="301" t="s">
        <v>78</v>
      </c>
      <c r="E120" s="301"/>
      <c r="F120" s="302" t="s">
        <v>79</v>
      </c>
      <c r="G120" s="303"/>
      <c r="H120" s="303"/>
      <c r="I120" s="304"/>
      <c r="J120" s="77"/>
      <c r="K120" s="78">
        <f>(J120*B13)/100</f>
        <v>0</v>
      </c>
      <c r="L120" s="305"/>
      <c r="M120" s="306"/>
      <c r="N120" s="306"/>
      <c r="O120" s="306"/>
      <c r="P120" s="306"/>
      <c r="Q120" s="306"/>
      <c r="R120" s="307"/>
      <c r="S120" s="360"/>
      <c r="T120" s="361"/>
      <c r="U120" s="362"/>
    </row>
    <row r="121" spans="1:21" ht="66.599999999999994" customHeight="1">
      <c r="A121" s="285" t="s">
        <v>80</v>
      </c>
      <c r="B121" s="285"/>
      <c r="C121" s="285"/>
      <c r="D121" s="301" t="s">
        <v>81</v>
      </c>
      <c r="E121" s="301"/>
      <c r="F121" s="302" t="s">
        <v>82</v>
      </c>
      <c r="G121" s="303"/>
      <c r="H121" s="303"/>
      <c r="I121" s="304"/>
      <c r="J121" s="77"/>
      <c r="K121" s="78">
        <f>(J121*B13)/100</f>
        <v>0</v>
      </c>
      <c r="L121" s="305"/>
      <c r="M121" s="306"/>
      <c r="N121" s="306"/>
      <c r="O121" s="306"/>
      <c r="P121" s="306"/>
      <c r="Q121" s="306"/>
      <c r="R121" s="307"/>
      <c r="S121" s="360"/>
      <c r="T121" s="361"/>
      <c r="U121" s="362"/>
    </row>
    <row r="122" spans="1:21" ht="64.900000000000006" customHeight="1">
      <c r="A122" s="285" t="s">
        <v>83</v>
      </c>
      <c r="B122" s="285"/>
      <c r="C122" s="285"/>
      <c r="D122" s="301" t="s">
        <v>84</v>
      </c>
      <c r="E122" s="301"/>
      <c r="F122" s="368"/>
      <c r="G122" s="369"/>
      <c r="H122" s="369"/>
      <c r="I122" s="370"/>
      <c r="J122" s="77"/>
      <c r="K122" s="78">
        <f>(J122*B13)/100</f>
        <v>0</v>
      </c>
      <c r="L122" s="305"/>
      <c r="M122" s="306"/>
      <c r="N122" s="306"/>
      <c r="O122" s="306"/>
      <c r="P122" s="306"/>
      <c r="Q122" s="306"/>
      <c r="R122" s="307"/>
      <c r="S122" s="360"/>
      <c r="T122" s="361"/>
      <c r="U122" s="362"/>
    </row>
    <row r="123" spans="1:21" ht="64.900000000000006" customHeight="1">
      <c r="A123" s="285" t="s">
        <v>85</v>
      </c>
      <c r="B123" s="285"/>
      <c r="C123" s="285"/>
      <c r="D123" s="301" t="s">
        <v>86</v>
      </c>
      <c r="E123" s="301"/>
      <c r="F123" s="368"/>
      <c r="G123" s="369"/>
      <c r="H123" s="369"/>
      <c r="I123" s="370"/>
      <c r="J123" s="77"/>
      <c r="K123" s="78">
        <f>(J123*B13)/100</f>
        <v>0</v>
      </c>
      <c r="L123" s="79"/>
      <c r="M123" s="80"/>
      <c r="N123" s="80"/>
      <c r="O123" s="80"/>
      <c r="P123" s="80"/>
      <c r="Q123" s="80"/>
      <c r="R123" s="81"/>
      <c r="S123" s="82"/>
      <c r="T123" s="83"/>
      <c r="U123" s="84"/>
    </row>
    <row r="124" spans="1:21" ht="55.9" customHeight="1">
      <c r="A124" s="285" t="s">
        <v>154</v>
      </c>
      <c r="B124" s="285"/>
      <c r="C124" s="285"/>
      <c r="D124" s="301" t="s">
        <v>155</v>
      </c>
      <c r="E124" s="301"/>
      <c r="F124" s="356" t="s">
        <v>156</v>
      </c>
      <c r="G124" s="303"/>
      <c r="H124" s="303"/>
      <c r="I124" s="304"/>
      <c r="J124" s="77"/>
      <c r="K124" s="78">
        <f>(J124*B13)/100</f>
        <v>0</v>
      </c>
      <c r="L124" s="305"/>
      <c r="M124" s="306"/>
      <c r="N124" s="306"/>
      <c r="O124" s="306"/>
      <c r="P124" s="306"/>
      <c r="Q124" s="306"/>
      <c r="R124" s="307"/>
      <c r="S124" s="360"/>
      <c r="T124" s="361"/>
      <c r="U124" s="362"/>
    </row>
    <row r="125" spans="1:21" ht="28.9" customHeight="1">
      <c r="A125" s="328" t="s">
        <v>198</v>
      </c>
      <c r="B125" s="329"/>
      <c r="C125" s="329"/>
      <c r="D125" s="329"/>
      <c r="E125" s="329"/>
      <c r="F125" s="329"/>
      <c r="G125" s="329"/>
      <c r="H125" s="329"/>
      <c r="I125" s="329"/>
      <c r="J125" s="329"/>
      <c r="K125" s="329"/>
      <c r="L125" s="329"/>
      <c r="M125" s="329"/>
      <c r="N125" s="329"/>
      <c r="O125" s="329"/>
      <c r="P125" s="329"/>
      <c r="Q125" s="329"/>
      <c r="R125" s="329"/>
      <c r="S125" s="329"/>
      <c r="T125" s="329"/>
      <c r="U125" s="329"/>
    </row>
    <row r="126" spans="1:21" ht="147" customHeight="1">
      <c r="A126" s="342" t="s">
        <v>87</v>
      </c>
      <c r="B126" s="343"/>
      <c r="C126" s="346"/>
      <c r="D126" s="347" t="s">
        <v>88</v>
      </c>
      <c r="E126" s="345"/>
      <c r="F126" s="366" t="s">
        <v>89</v>
      </c>
      <c r="G126" s="303"/>
      <c r="H126" s="303"/>
      <c r="I126" s="304"/>
      <c r="J126" s="77"/>
      <c r="K126" s="78">
        <f>(J126*B13)/100</f>
        <v>0</v>
      </c>
      <c r="L126" s="305"/>
      <c r="M126" s="306"/>
      <c r="N126" s="306"/>
      <c r="O126" s="306"/>
      <c r="P126" s="306"/>
      <c r="Q126" s="306"/>
      <c r="R126" s="307"/>
      <c r="S126" s="360"/>
      <c r="T126" s="361"/>
      <c r="U126" s="362"/>
    </row>
    <row r="127" spans="1:21" ht="93" customHeight="1">
      <c r="A127" s="348" t="s">
        <v>90</v>
      </c>
      <c r="B127" s="349"/>
      <c r="C127" s="350"/>
      <c r="D127" s="351" t="s">
        <v>69</v>
      </c>
      <c r="E127" s="352"/>
      <c r="F127" s="357" t="s">
        <v>91</v>
      </c>
      <c r="G127" s="358"/>
      <c r="H127" s="358"/>
      <c r="I127" s="359"/>
      <c r="J127" s="87"/>
      <c r="K127" s="88">
        <f>(J127*B13)/100</f>
        <v>0</v>
      </c>
      <c r="L127" s="305"/>
      <c r="M127" s="306"/>
      <c r="N127" s="306"/>
      <c r="O127" s="306"/>
      <c r="P127" s="306"/>
      <c r="Q127" s="306"/>
      <c r="R127" s="307"/>
      <c r="S127" s="360"/>
      <c r="T127" s="361"/>
      <c r="U127" s="362"/>
    </row>
    <row r="128" spans="1:21" ht="55.15" customHeight="1">
      <c r="A128" s="353" t="s">
        <v>92</v>
      </c>
      <c r="B128" s="354"/>
      <c r="C128" s="355"/>
      <c r="D128" s="353" t="s">
        <v>75</v>
      </c>
      <c r="E128" s="355"/>
      <c r="F128" s="367"/>
      <c r="G128" s="367"/>
      <c r="H128" s="367"/>
      <c r="I128" s="367"/>
      <c r="J128" s="89"/>
      <c r="K128" s="88">
        <f>(J128*B13)/100</f>
        <v>0</v>
      </c>
      <c r="L128" s="305"/>
      <c r="M128" s="306"/>
      <c r="N128" s="306"/>
      <c r="O128" s="306"/>
      <c r="P128" s="306"/>
      <c r="Q128" s="306"/>
      <c r="R128" s="307"/>
      <c r="S128" s="360"/>
      <c r="T128" s="361"/>
      <c r="U128" s="362"/>
    </row>
    <row r="129" spans="1:21" ht="67.900000000000006" customHeight="1">
      <c r="A129" s="353" t="s">
        <v>93</v>
      </c>
      <c r="B129" s="354"/>
      <c r="C129" s="355"/>
      <c r="D129" s="353" t="s">
        <v>94</v>
      </c>
      <c r="E129" s="355"/>
      <c r="F129" s="367"/>
      <c r="G129" s="367"/>
      <c r="H129" s="367"/>
      <c r="I129" s="367"/>
      <c r="J129" s="89"/>
      <c r="K129" s="88">
        <f>(J129*B13)/100</f>
        <v>0</v>
      </c>
      <c r="L129" s="305"/>
      <c r="M129" s="306"/>
      <c r="N129" s="306"/>
      <c r="O129" s="306"/>
      <c r="P129" s="306"/>
      <c r="Q129" s="306"/>
      <c r="R129" s="307"/>
      <c r="S129" s="360"/>
      <c r="T129" s="361"/>
      <c r="U129" s="362"/>
    </row>
    <row r="130" spans="1:21" ht="28.9" customHeight="1">
      <c r="A130" s="328" t="s">
        <v>199</v>
      </c>
      <c r="B130" s="329"/>
      <c r="C130" s="329"/>
      <c r="D130" s="329"/>
      <c r="E130" s="329"/>
      <c r="F130" s="329"/>
      <c r="G130" s="329"/>
      <c r="H130" s="329"/>
      <c r="I130" s="329"/>
      <c r="J130" s="329"/>
      <c r="K130" s="329"/>
      <c r="L130" s="329"/>
      <c r="M130" s="329"/>
      <c r="N130" s="329"/>
      <c r="O130" s="329"/>
      <c r="P130" s="329"/>
      <c r="Q130" s="329"/>
      <c r="R130" s="329"/>
      <c r="S130" s="329"/>
      <c r="T130" s="329"/>
      <c r="U130" s="329"/>
    </row>
    <row r="131" spans="1:21" ht="76.150000000000006" customHeight="1">
      <c r="A131" s="342" t="s">
        <v>95</v>
      </c>
      <c r="B131" s="343"/>
      <c r="C131" s="346"/>
      <c r="D131" s="347" t="s">
        <v>64</v>
      </c>
      <c r="E131" s="345"/>
      <c r="F131" s="365" t="s">
        <v>96</v>
      </c>
      <c r="G131" s="303"/>
      <c r="H131" s="303"/>
      <c r="I131" s="304"/>
      <c r="J131" s="77"/>
      <c r="K131" s="78">
        <f>(J131*B13)/100</f>
        <v>0</v>
      </c>
      <c r="L131" s="305"/>
      <c r="M131" s="306"/>
      <c r="N131" s="306"/>
      <c r="O131" s="306"/>
      <c r="P131" s="306"/>
      <c r="Q131" s="306"/>
      <c r="R131" s="307"/>
      <c r="S131" s="360"/>
      <c r="T131" s="361"/>
      <c r="U131" s="362"/>
    </row>
    <row r="132" spans="1:21" ht="81.599999999999994" customHeight="1">
      <c r="A132" s="342" t="s">
        <v>97</v>
      </c>
      <c r="B132" s="343"/>
      <c r="C132" s="302"/>
      <c r="D132" s="344" t="s">
        <v>62</v>
      </c>
      <c r="E132" s="345"/>
      <c r="F132" s="366" t="s">
        <v>98</v>
      </c>
      <c r="G132" s="303"/>
      <c r="H132" s="303"/>
      <c r="I132" s="304"/>
      <c r="J132" s="77"/>
      <c r="K132" s="78">
        <f>(J132*B13)/100</f>
        <v>0</v>
      </c>
      <c r="L132" s="305"/>
      <c r="M132" s="306"/>
      <c r="N132" s="306"/>
      <c r="O132" s="306"/>
      <c r="P132" s="306"/>
      <c r="Q132" s="306"/>
      <c r="R132" s="307"/>
      <c r="S132" s="360"/>
      <c r="T132" s="361"/>
      <c r="U132" s="362"/>
    </row>
    <row r="133" spans="1:21" ht="28.9" customHeight="1">
      <c r="A133" s="328" t="s">
        <v>200</v>
      </c>
      <c r="B133" s="329"/>
      <c r="C133" s="329"/>
      <c r="D133" s="329"/>
      <c r="E133" s="329"/>
      <c r="F133" s="329"/>
      <c r="G133" s="329"/>
      <c r="H133" s="329"/>
      <c r="I133" s="329"/>
      <c r="J133" s="329"/>
      <c r="K133" s="329"/>
      <c r="L133" s="329"/>
      <c r="M133" s="329"/>
      <c r="N133" s="329"/>
      <c r="O133" s="329"/>
      <c r="P133" s="329"/>
      <c r="Q133" s="329"/>
      <c r="R133" s="329"/>
      <c r="S133" s="329"/>
      <c r="T133" s="329"/>
      <c r="U133" s="329"/>
    </row>
    <row r="134" spans="1:21" ht="124.9" customHeight="1">
      <c r="A134" s="285" t="s">
        <v>99</v>
      </c>
      <c r="B134" s="285"/>
      <c r="C134" s="285"/>
      <c r="D134" s="301" t="s">
        <v>66</v>
      </c>
      <c r="E134" s="301"/>
      <c r="F134" s="302" t="s">
        <v>100</v>
      </c>
      <c r="G134" s="303"/>
      <c r="H134" s="303"/>
      <c r="I134" s="304"/>
      <c r="J134" s="77"/>
      <c r="K134" s="78">
        <f>(J134*B13)/100</f>
        <v>0</v>
      </c>
      <c r="L134" s="305"/>
      <c r="M134" s="306"/>
      <c r="N134" s="306"/>
      <c r="O134" s="306"/>
      <c r="P134" s="306"/>
      <c r="Q134" s="306"/>
      <c r="R134" s="307"/>
      <c r="S134" s="360"/>
      <c r="T134" s="361"/>
      <c r="U134" s="362"/>
    </row>
    <row r="135" spans="1:21" ht="123.6" customHeight="1">
      <c r="A135" s="285" t="s">
        <v>101</v>
      </c>
      <c r="B135" s="285"/>
      <c r="C135" s="285"/>
      <c r="D135" s="301" t="s">
        <v>102</v>
      </c>
      <c r="E135" s="301"/>
      <c r="F135" s="302" t="s">
        <v>103</v>
      </c>
      <c r="G135" s="303"/>
      <c r="H135" s="303"/>
      <c r="I135" s="304"/>
      <c r="J135" s="77"/>
      <c r="K135" s="78">
        <f>(J135*B13)/100</f>
        <v>0</v>
      </c>
      <c r="L135" s="305"/>
      <c r="M135" s="306"/>
      <c r="N135" s="306"/>
      <c r="O135" s="306"/>
      <c r="P135" s="306"/>
      <c r="Q135" s="306"/>
      <c r="R135" s="307"/>
      <c r="S135" s="360"/>
      <c r="T135" s="361"/>
      <c r="U135" s="362"/>
    </row>
    <row r="136" spans="1:21" ht="105" customHeight="1">
      <c r="A136" s="285" t="s">
        <v>104</v>
      </c>
      <c r="B136" s="285"/>
      <c r="C136" s="285"/>
      <c r="D136" s="285" t="s">
        <v>105</v>
      </c>
      <c r="E136" s="285"/>
      <c r="F136" s="343" t="s">
        <v>106</v>
      </c>
      <c r="G136" s="343"/>
      <c r="H136" s="343"/>
      <c r="I136" s="346"/>
      <c r="J136" s="77"/>
      <c r="K136" s="78">
        <f>(J136*B13)/100</f>
        <v>0</v>
      </c>
      <c r="L136" s="305"/>
      <c r="M136" s="306"/>
      <c r="N136" s="306"/>
      <c r="O136" s="306"/>
      <c r="P136" s="306"/>
      <c r="Q136" s="306"/>
      <c r="R136" s="307"/>
      <c r="S136" s="360"/>
      <c r="T136" s="361"/>
      <c r="U136" s="362"/>
    </row>
    <row r="137" spans="1:21" ht="207" customHeight="1">
      <c r="A137" s="285" t="s">
        <v>107</v>
      </c>
      <c r="B137" s="285"/>
      <c r="C137" s="285"/>
      <c r="D137" s="301" t="s">
        <v>62</v>
      </c>
      <c r="E137" s="301"/>
      <c r="F137" s="371" t="s">
        <v>108</v>
      </c>
      <c r="G137" s="358"/>
      <c r="H137" s="358"/>
      <c r="I137" s="359"/>
      <c r="J137" s="87"/>
      <c r="K137" s="78">
        <f>(J137*B13)/100</f>
        <v>0</v>
      </c>
      <c r="L137" s="305"/>
      <c r="M137" s="306"/>
      <c r="N137" s="306"/>
      <c r="O137" s="306"/>
      <c r="P137" s="306"/>
      <c r="Q137" s="306"/>
      <c r="R137" s="307"/>
      <c r="S137" s="360"/>
      <c r="T137" s="361"/>
      <c r="U137" s="362"/>
    </row>
    <row r="138" spans="1:21" ht="68.45" customHeight="1">
      <c r="A138" s="285" t="s">
        <v>109</v>
      </c>
      <c r="B138" s="285"/>
      <c r="C138" s="285"/>
      <c r="D138" s="285" t="s">
        <v>110</v>
      </c>
      <c r="E138" s="285"/>
      <c r="F138" s="287" t="s">
        <v>111</v>
      </c>
      <c r="G138" s="287"/>
      <c r="H138" s="287"/>
      <c r="I138" s="288"/>
      <c r="J138" s="89"/>
      <c r="K138" s="78">
        <f>(J138*B13)/100</f>
        <v>0</v>
      </c>
      <c r="L138" s="305"/>
      <c r="M138" s="306"/>
      <c r="N138" s="306"/>
      <c r="O138" s="306"/>
      <c r="P138" s="306"/>
      <c r="Q138" s="306"/>
      <c r="R138" s="307"/>
      <c r="S138" s="360"/>
      <c r="T138" s="361"/>
      <c r="U138" s="362"/>
    </row>
    <row r="139" spans="1:21" ht="67.900000000000006" customHeight="1">
      <c r="A139" s="285" t="s">
        <v>112</v>
      </c>
      <c r="B139" s="285"/>
      <c r="C139" s="285"/>
      <c r="D139" s="285" t="s">
        <v>113</v>
      </c>
      <c r="E139" s="285"/>
      <c r="F139" s="293"/>
      <c r="G139" s="293"/>
      <c r="H139" s="293"/>
      <c r="I139" s="294"/>
      <c r="J139" s="89"/>
      <c r="K139" s="78">
        <f>(J139*B13)/100</f>
        <v>0</v>
      </c>
      <c r="L139" s="305"/>
      <c r="M139" s="306"/>
      <c r="N139" s="306"/>
      <c r="O139" s="306"/>
      <c r="P139" s="306"/>
      <c r="Q139" s="306"/>
      <c r="R139" s="307"/>
      <c r="S139" s="360"/>
      <c r="T139" s="361"/>
      <c r="U139" s="362"/>
    </row>
    <row r="140" spans="1:21" ht="28.9" customHeight="1">
      <c r="A140" s="328" t="s">
        <v>201</v>
      </c>
      <c r="B140" s="329"/>
      <c r="C140" s="329"/>
      <c r="D140" s="329"/>
      <c r="E140" s="329"/>
      <c r="F140" s="329"/>
      <c r="G140" s="329"/>
      <c r="H140" s="329"/>
      <c r="I140" s="329"/>
      <c r="J140" s="329"/>
      <c r="K140" s="329"/>
      <c r="L140" s="329"/>
      <c r="M140" s="329"/>
      <c r="N140" s="329"/>
      <c r="O140" s="329"/>
      <c r="P140" s="329"/>
      <c r="Q140" s="329"/>
      <c r="R140" s="329"/>
      <c r="S140" s="329"/>
      <c r="T140" s="329"/>
      <c r="U140" s="329"/>
    </row>
    <row r="141" spans="1:21" ht="130.15" customHeight="1">
      <c r="A141" s="342" t="s">
        <v>114</v>
      </c>
      <c r="B141" s="343"/>
      <c r="C141" s="302"/>
      <c r="D141" s="344" t="s">
        <v>115</v>
      </c>
      <c r="E141" s="345"/>
      <c r="F141" s="366" t="s">
        <v>98</v>
      </c>
      <c r="G141" s="303"/>
      <c r="H141" s="303"/>
      <c r="I141" s="304"/>
      <c r="J141" s="77"/>
      <c r="K141" s="78">
        <f>(J141*B13)/100</f>
        <v>0</v>
      </c>
      <c r="L141" s="305"/>
      <c r="M141" s="306"/>
      <c r="N141" s="306"/>
      <c r="O141" s="306"/>
      <c r="P141" s="306"/>
      <c r="Q141" s="306"/>
      <c r="R141" s="307"/>
      <c r="S141" s="360"/>
      <c r="T141" s="361"/>
      <c r="U141" s="362"/>
    </row>
    <row r="142" spans="1:21" ht="81" customHeight="1">
      <c r="A142" s="342" t="s">
        <v>116</v>
      </c>
      <c r="B142" s="343"/>
      <c r="C142" s="302"/>
      <c r="D142" s="344" t="s">
        <v>69</v>
      </c>
      <c r="E142" s="345"/>
      <c r="F142" s="366" t="s">
        <v>117</v>
      </c>
      <c r="G142" s="303"/>
      <c r="H142" s="303"/>
      <c r="I142" s="304"/>
      <c r="J142" s="77"/>
      <c r="K142" s="78">
        <f>(J142*B13)/100</f>
        <v>0</v>
      </c>
      <c r="L142" s="305"/>
      <c r="M142" s="306"/>
      <c r="N142" s="306"/>
      <c r="O142" s="306"/>
      <c r="P142" s="306"/>
      <c r="Q142" s="306"/>
      <c r="R142" s="307"/>
      <c r="S142" s="360"/>
      <c r="T142" s="361"/>
      <c r="U142" s="362"/>
    </row>
    <row r="143" spans="1:21" ht="77.45" customHeight="1">
      <c r="A143" s="342" t="s">
        <v>118</v>
      </c>
      <c r="B143" s="343"/>
      <c r="C143" s="302"/>
      <c r="D143" s="344" t="s">
        <v>119</v>
      </c>
      <c r="E143" s="345"/>
      <c r="F143" s="366" t="s">
        <v>117</v>
      </c>
      <c r="G143" s="303"/>
      <c r="H143" s="303"/>
      <c r="I143" s="304"/>
      <c r="J143" s="77"/>
      <c r="K143" s="78">
        <f>(J143*B13)/100</f>
        <v>0</v>
      </c>
      <c r="L143" s="305"/>
      <c r="M143" s="306"/>
      <c r="N143" s="306"/>
      <c r="O143" s="306"/>
      <c r="P143" s="306"/>
      <c r="Q143" s="306"/>
      <c r="R143" s="307"/>
      <c r="S143" s="360"/>
      <c r="T143" s="361"/>
      <c r="U143" s="362"/>
    </row>
    <row r="144" spans="1:21" ht="61.9" customHeight="1">
      <c r="A144" s="342" t="s">
        <v>120</v>
      </c>
      <c r="B144" s="343"/>
      <c r="C144" s="302"/>
      <c r="D144" s="344" t="s">
        <v>64</v>
      </c>
      <c r="E144" s="345"/>
      <c r="F144" s="394"/>
      <c r="G144" s="369"/>
      <c r="H144" s="369"/>
      <c r="I144" s="370"/>
      <c r="J144" s="77"/>
      <c r="K144" s="78">
        <f>(J144*B13)/100</f>
        <v>0</v>
      </c>
      <c r="L144" s="305"/>
      <c r="M144" s="306"/>
      <c r="N144" s="306"/>
      <c r="O144" s="306"/>
      <c r="P144" s="306"/>
      <c r="Q144" s="306"/>
      <c r="R144" s="307"/>
      <c r="S144" s="360"/>
      <c r="T144" s="361"/>
      <c r="U144" s="362"/>
    </row>
    <row r="145" spans="1:30" ht="28.9" customHeight="1">
      <c r="A145" s="328" t="s">
        <v>202</v>
      </c>
      <c r="B145" s="329"/>
      <c r="C145" s="329"/>
      <c r="D145" s="329"/>
      <c r="E145" s="329"/>
      <c r="F145" s="329"/>
      <c r="G145" s="329"/>
      <c r="H145" s="329"/>
      <c r="I145" s="329"/>
      <c r="J145" s="329"/>
      <c r="K145" s="329"/>
      <c r="L145" s="329"/>
      <c r="M145" s="329"/>
      <c r="N145" s="329"/>
      <c r="O145" s="329"/>
      <c r="P145" s="329"/>
      <c r="Q145" s="329"/>
      <c r="R145" s="329"/>
      <c r="S145" s="329"/>
      <c r="T145" s="329"/>
      <c r="U145" s="329"/>
    </row>
    <row r="146" spans="1:30" ht="51.6" customHeight="1">
      <c r="A146" s="286" t="s">
        <v>121</v>
      </c>
      <c r="B146" s="287"/>
      <c r="C146" s="288"/>
      <c r="D146" s="295" t="s">
        <v>115</v>
      </c>
      <c r="E146" s="296"/>
      <c r="F146" s="264"/>
      <c r="G146" s="264"/>
      <c r="H146" s="264"/>
      <c r="I146" s="264"/>
      <c r="J146" s="89"/>
      <c r="K146" s="90">
        <f>(J146*B13)/100</f>
        <v>0</v>
      </c>
      <c r="L146" s="263"/>
      <c r="M146" s="263"/>
      <c r="N146" s="263"/>
      <c r="O146" s="263"/>
      <c r="P146" s="263"/>
      <c r="Q146" s="263"/>
      <c r="R146" s="263"/>
      <c r="S146" s="262"/>
      <c r="T146" s="262"/>
      <c r="U146" s="262"/>
    </row>
    <row r="147" spans="1:30" ht="51.6" customHeight="1">
      <c r="A147" s="289"/>
      <c r="B147" s="290"/>
      <c r="C147" s="291"/>
      <c r="D147" s="297"/>
      <c r="E147" s="298"/>
      <c r="F147" s="264"/>
      <c r="G147" s="264"/>
      <c r="H147" s="264"/>
      <c r="I147" s="264"/>
      <c r="J147" s="89"/>
      <c r="K147" s="90">
        <f>(J147*B13)/100</f>
        <v>0</v>
      </c>
      <c r="L147" s="263"/>
      <c r="M147" s="263"/>
      <c r="N147" s="263"/>
      <c r="O147" s="263"/>
      <c r="P147" s="263"/>
      <c r="Q147" s="263"/>
      <c r="R147" s="263"/>
      <c r="S147" s="262"/>
      <c r="T147" s="262"/>
      <c r="U147" s="262"/>
    </row>
    <row r="148" spans="1:30" ht="51.6" customHeight="1">
      <c r="A148" s="289"/>
      <c r="B148" s="290"/>
      <c r="C148" s="291"/>
      <c r="D148" s="297"/>
      <c r="E148" s="298"/>
      <c r="F148" s="264"/>
      <c r="G148" s="264"/>
      <c r="H148" s="264"/>
      <c r="I148" s="264"/>
      <c r="J148" s="89"/>
      <c r="K148" s="90">
        <f>(J148*B13)/100</f>
        <v>0</v>
      </c>
      <c r="L148" s="263"/>
      <c r="M148" s="263"/>
      <c r="N148" s="263"/>
      <c r="O148" s="263"/>
      <c r="P148" s="263"/>
      <c r="Q148" s="263"/>
      <c r="R148" s="263"/>
      <c r="S148" s="262"/>
      <c r="T148" s="262"/>
      <c r="U148" s="262"/>
    </row>
    <row r="149" spans="1:30" ht="51.6" customHeight="1">
      <c r="A149" s="289"/>
      <c r="B149" s="290"/>
      <c r="C149" s="291"/>
      <c r="D149" s="297"/>
      <c r="E149" s="298"/>
      <c r="F149" s="264"/>
      <c r="G149" s="264"/>
      <c r="H149" s="264"/>
      <c r="I149" s="264"/>
      <c r="J149" s="89"/>
      <c r="K149" s="90">
        <f>(J149*B13)/100</f>
        <v>0</v>
      </c>
      <c r="L149" s="263"/>
      <c r="M149" s="263"/>
      <c r="N149" s="263"/>
      <c r="O149" s="263"/>
      <c r="P149" s="263"/>
      <c r="Q149" s="263"/>
      <c r="R149" s="263"/>
      <c r="S149" s="262"/>
      <c r="T149" s="262"/>
      <c r="U149" s="262"/>
    </row>
    <row r="150" spans="1:30" ht="51.6" customHeight="1">
      <c r="A150" s="292"/>
      <c r="B150" s="293"/>
      <c r="C150" s="294"/>
      <c r="D150" s="299"/>
      <c r="E150" s="300"/>
      <c r="F150" s="264"/>
      <c r="G150" s="264"/>
      <c r="H150" s="264"/>
      <c r="I150" s="264"/>
      <c r="J150" s="89"/>
      <c r="K150" s="90">
        <f>(J150*B13)/100</f>
        <v>0</v>
      </c>
      <c r="L150" s="263"/>
      <c r="M150" s="263"/>
      <c r="N150" s="263"/>
      <c r="O150" s="263"/>
      <c r="P150" s="263"/>
      <c r="Q150" s="263"/>
      <c r="R150" s="263"/>
      <c r="S150" s="262"/>
      <c r="T150" s="262"/>
      <c r="U150" s="262"/>
    </row>
    <row r="151" spans="1:30" ht="25.15" customHeight="1">
      <c r="K151" s="9"/>
    </row>
    <row r="152" spans="1:30" ht="25.15" hidden="1" customHeight="1"/>
    <row r="153" spans="1:30" ht="25.15" hidden="1" customHeight="1">
      <c r="A153" s="36" t="s">
        <v>122</v>
      </c>
      <c r="B153" s="36"/>
      <c r="C153" s="67"/>
      <c r="D153" s="6"/>
      <c r="E153" s="69"/>
      <c r="F153" s="69"/>
      <c r="G153" s="69"/>
      <c r="H153" s="69"/>
    </row>
    <row r="154" spans="1:30" ht="25.15" hidden="1" customHeight="1">
      <c r="A154" s="4" t="s">
        <v>49</v>
      </c>
      <c r="B154" s="35" t="s">
        <v>123</v>
      </c>
      <c r="C154" s="36" t="s">
        <v>50</v>
      </c>
      <c r="D154" s="36" t="s">
        <v>48</v>
      </c>
      <c r="E154" s="36"/>
      <c r="F154" s="35" t="s">
        <v>124</v>
      </c>
      <c r="G154" s="36" t="s">
        <v>125</v>
      </c>
      <c r="H154" s="36" t="s">
        <v>126</v>
      </c>
      <c r="I154" s="36"/>
      <c r="J154" s="35" t="s">
        <v>127</v>
      </c>
      <c r="K154" s="35" t="s">
        <v>128</v>
      </c>
      <c r="L154" s="35" t="s">
        <v>129</v>
      </c>
      <c r="M154" s="35"/>
      <c r="N154" s="36" t="s">
        <v>130</v>
      </c>
      <c r="O154" s="36" t="s">
        <v>131</v>
      </c>
      <c r="P154" s="36" t="s">
        <v>132</v>
      </c>
      <c r="Q154" s="36" t="s">
        <v>170</v>
      </c>
    </row>
    <row r="155" spans="1:30" s="70" customFormat="1" ht="25.15" hidden="1" customHeight="1">
      <c r="A155" s="70">
        <v>0</v>
      </c>
      <c r="B155" s="10">
        <v>2.33</v>
      </c>
      <c r="C155" s="10">
        <v>2.7299999999999995</v>
      </c>
      <c r="D155" s="11">
        <v>3.13</v>
      </c>
      <c r="E155" s="11"/>
      <c r="F155" s="10">
        <v>1.7000000000000002</v>
      </c>
      <c r="G155" s="10">
        <v>2.1</v>
      </c>
      <c r="H155" s="10">
        <v>2.5</v>
      </c>
      <c r="I155" s="10"/>
      <c r="J155" s="12">
        <v>2.96</v>
      </c>
      <c r="K155" s="12">
        <v>3.3599999999999994</v>
      </c>
      <c r="L155" s="12">
        <v>3.76</v>
      </c>
      <c r="M155" s="12"/>
      <c r="N155" s="12">
        <v>3.13</v>
      </c>
      <c r="O155" s="12">
        <v>2.5</v>
      </c>
      <c r="P155" s="12">
        <v>3.76</v>
      </c>
      <c r="Q155" s="12">
        <v>1</v>
      </c>
      <c r="AD155" s="172"/>
    </row>
    <row r="156" spans="1:30" ht="25.15" hidden="1" customHeight="1">
      <c r="B156" s="71"/>
      <c r="C156" s="13"/>
      <c r="D156" s="66"/>
      <c r="E156" s="6"/>
      <c r="F156" s="72"/>
      <c r="G156" s="72"/>
      <c r="H156" s="72"/>
      <c r="I156" s="72"/>
      <c r="J156" s="61"/>
      <c r="K156" s="71"/>
    </row>
    <row r="157" spans="1:30" ht="25.15" hidden="1" customHeight="1">
      <c r="B157" s="73"/>
      <c r="C157" s="10"/>
      <c r="D157" s="67"/>
      <c r="E157" s="6"/>
      <c r="F157" s="69"/>
      <c r="G157" s="69"/>
      <c r="H157" s="69"/>
      <c r="I157" s="69"/>
      <c r="O157" s="62" t="e">
        <f>MATCH(P155,B154:O154,0)</f>
        <v>#N/A</v>
      </c>
    </row>
    <row r="158" spans="1:30" ht="25.15" hidden="1" customHeight="1">
      <c r="B158" s="36"/>
      <c r="C158" s="36"/>
      <c r="D158" s="67"/>
      <c r="E158" s="6"/>
      <c r="F158" s="69"/>
      <c r="G158" s="69"/>
      <c r="H158" s="69"/>
      <c r="I158" s="69"/>
    </row>
    <row r="159" spans="1:30" ht="25.15" hidden="1" customHeight="1">
      <c r="A159" s="4" t="s">
        <v>49</v>
      </c>
      <c r="B159" s="35" t="s">
        <v>133</v>
      </c>
      <c r="C159" s="36" t="s">
        <v>134</v>
      </c>
      <c r="D159" s="36" t="s">
        <v>135</v>
      </c>
      <c r="E159" s="36"/>
      <c r="F159" s="35" t="s">
        <v>136</v>
      </c>
      <c r="G159" s="36" t="s">
        <v>137</v>
      </c>
      <c r="H159" s="36" t="s">
        <v>138</v>
      </c>
      <c r="I159" s="36"/>
      <c r="J159" s="35" t="s">
        <v>139</v>
      </c>
      <c r="K159" s="35" t="s">
        <v>140</v>
      </c>
      <c r="L159" s="35" t="s">
        <v>141</v>
      </c>
      <c r="M159" s="35" t="s">
        <v>169</v>
      </c>
      <c r="N159" s="36" t="s">
        <v>170</v>
      </c>
    </row>
    <row r="160" spans="1:30" s="70" customFormat="1" ht="25.15" hidden="1" customHeight="1">
      <c r="A160" s="70">
        <v>0</v>
      </c>
      <c r="B160" s="10">
        <v>2.96</v>
      </c>
      <c r="C160" s="10">
        <v>3.36</v>
      </c>
      <c r="D160" s="11">
        <v>3.76</v>
      </c>
      <c r="E160" s="11"/>
      <c r="F160" s="10">
        <v>1.7000000000000002</v>
      </c>
      <c r="G160" s="10">
        <v>2.1</v>
      </c>
      <c r="H160" s="10">
        <v>2.5</v>
      </c>
      <c r="I160" s="10"/>
      <c r="J160" s="12">
        <v>4.22</v>
      </c>
      <c r="K160" s="12">
        <v>4.62</v>
      </c>
      <c r="L160" s="12">
        <v>5.0199999999999996</v>
      </c>
      <c r="M160" s="12">
        <v>1</v>
      </c>
      <c r="N160" s="12">
        <v>1</v>
      </c>
      <c r="AD160" s="172"/>
    </row>
    <row r="161" spans="1:30" ht="25.15" hidden="1" customHeight="1"/>
    <row r="162" spans="1:30" s="69" customFormat="1" ht="25.15" hidden="1" customHeight="1">
      <c r="AD162" s="173"/>
    </row>
    <row r="163" spans="1:30" s="69" customFormat="1" ht="25.15" hidden="1" customHeight="1">
      <c r="A163" s="69" t="s">
        <v>189</v>
      </c>
      <c r="B163" s="69" t="s">
        <v>142</v>
      </c>
      <c r="C163" s="69" t="s">
        <v>143</v>
      </c>
      <c r="D163" s="69" t="s">
        <v>144</v>
      </c>
      <c r="AD163" s="173"/>
    </row>
    <row r="164" spans="1:30" s="14" customFormat="1" ht="25.15" hidden="1" customHeight="1">
      <c r="B164" s="14">
        <v>0.8</v>
      </c>
      <c r="C164" s="14">
        <v>0.9</v>
      </c>
      <c r="D164" s="14">
        <v>1</v>
      </c>
      <c r="AD164" s="174"/>
    </row>
    <row r="165" spans="1:30" s="69" customFormat="1" ht="25.15" hidden="1" customHeight="1">
      <c r="AD165" s="173"/>
    </row>
    <row r="166" spans="1:30" s="69" customFormat="1" ht="25.15" hidden="1" customHeight="1">
      <c r="A166" s="69" t="s">
        <v>189</v>
      </c>
      <c r="B166" s="69" t="s">
        <v>145</v>
      </c>
      <c r="C166" s="69" t="s">
        <v>146</v>
      </c>
      <c r="D166" s="69" t="s">
        <v>147</v>
      </c>
      <c r="AD166" s="173"/>
    </row>
    <row r="167" spans="1:30" s="5" customFormat="1" ht="25.15" hidden="1" customHeight="1">
      <c r="B167" s="5">
        <v>1</v>
      </c>
      <c r="C167" s="5">
        <v>1.1200000000000001</v>
      </c>
      <c r="D167" s="5">
        <v>1.24</v>
      </c>
      <c r="AD167" s="175"/>
    </row>
    <row r="168" spans="1:30" s="69" customFormat="1" ht="25.15" hidden="1" customHeight="1">
      <c r="AD168" s="173"/>
    </row>
    <row r="169" spans="1:30" s="69" customFormat="1" ht="25.15" hidden="1" customHeight="1">
      <c r="A169" s="208" t="s">
        <v>22</v>
      </c>
      <c r="B169" s="209"/>
      <c r="C169" s="209"/>
      <c r="D169" s="209"/>
      <c r="E169" s="209"/>
      <c r="AD169" s="173"/>
    </row>
    <row r="170" spans="1:30" s="69" customFormat="1" ht="25.15" hidden="1" customHeight="1">
      <c r="A170" s="210"/>
      <c r="B170" s="211"/>
      <c r="C170" s="211"/>
      <c r="D170" s="211"/>
      <c r="E170" s="211"/>
      <c r="AD170" s="173"/>
    </row>
    <row r="171" spans="1:30" s="69" customFormat="1" ht="25.15" hidden="1" customHeight="1">
      <c r="A171" s="212" t="s">
        <v>158</v>
      </c>
      <c r="B171" s="213"/>
      <c r="C171" s="213"/>
      <c r="D171" s="213"/>
      <c r="E171" s="213"/>
      <c r="AD171" s="173"/>
    </row>
    <row r="172" spans="1:30" ht="25.15" hidden="1" customHeight="1">
      <c r="A172" s="212" t="s">
        <v>159</v>
      </c>
      <c r="B172" s="213"/>
      <c r="C172" s="213"/>
      <c r="D172" s="213"/>
      <c r="E172" s="213"/>
    </row>
    <row r="173" spans="1:30" ht="25.15" hidden="1" customHeight="1">
      <c r="A173" s="208" t="s">
        <v>160</v>
      </c>
      <c r="B173" s="213"/>
      <c r="C173" s="213"/>
      <c r="D173" s="213"/>
      <c r="E173" s="213"/>
    </row>
    <row r="174" spans="1:30" ht="25.15" hidden="1" customHeight="1">
      <c r="A174" s="208" t="s">
        <v>161</v>
      </c>
      <c r="B174" s="213"/>
      <c r="C174" s="213"/>
      <c r="D174" s="213"/>
      <c r="E174" s="213"/>
    </row>
    <row r="175" spans="1:30" ht="25.15" hidden="1" customHeight="1">
      <c r="A175" s="208"/>
      <c r="B175" s="213"/>
      <c r="C175" s="213"/>
      <c r="D175" s="213"/>
      <c r="E175" s="213"/>
    </row>
    <row r="176" spans="1:30" ht="25.15" hidden="1" customHeight="1">
      <c r="A176" s="213"/>
      <c r="B176" s="213"/>
      <c r="C176" s="213"/>
      <c r="D176" s="213"/>
      <c r="E176" s="213"/>
    </row>
    <row r="177" spans="1:5" ht="25.15" hidden="1" customHeight="1">
      <c r="A177" s="208" t="s">
        <v>162</v>
      </c>
      <c r="B177" s="213"/>
      <c r="C177" s="214" t="s">
        <v>163</v>
      </c>
      <c r="D177" s="213"/>
      <c r="E177" s="213"/>
    </row>
    <row r="178" spans="1:5" ht="25.15" hidden="1" customHeight="1">
      <c r="A178" s="209"/>
      <c r="B178" s="213"/>
      <c r="C178" s="213"/>
      <c r="D178" s="213"/>
      <c r="E178" s="215">
        <v>2</v>
      </c>
    </row>
    <row r="179" spans="1:5" ht="25.15" hidden="1" customHeight="1">
      <c r="A179" s="209"/>
      <c r="B179" s="213"/>
      <c r="C179" s="213"/>
      <c r="D179" s="213"/>
      <c r="E179" s="215">
        <v>3</v>
      </c>
    </row>
    <row r="180" spans="1:5" ht="25.15" hidden="1" customHeight="1">
      <c r="A180" s="208" t="s">
        <v>164</v>
      </c>
      <c r="B180" s="213"/>
      <c r="C180" s="213"/>
      <c r="D180" s="213"/>
      <c r="E180" s="213"/>
    </row>
    <row r="181" spans="1:5" ht="25.15" hidden="1" customHeight="1">
      <c r="A181" s="212" t="s">
        <v>165</v>
      </c>
      <c r="B181" s="209"/>
      <c r="C181" s="209"/>
      <c r="D181" s="209"/>
      <c r="E181" s="209"/>
    </row>
    <row r="182" spans="1:5" ht="25.15" hidden="1" customHeight="1">
      <c r="A182" s="212" t="s">
        <v>166</v>
      </c>
      <c r="B182" s="209"/>
      <c r="C182" s="209"/>
      <c r="D182" s="209"/>
      <c r="E182" s="209"/>
    </row>
    <row r="183" spans="1:5" ht="25.15" hidden="1" customHeight="1">
      <c r="A183" s="210" t="s">
        <v>167</v>
      </c>
      <c r="B183" s="209"/>
      <c r="C183" s="209"/>
      <c r="D183" s="209"/>
      <c r="E183" s="209"/>
    </row>
    <row r="184" spans="1:5" ht="25.15" hidden="1" customHeight="1">
      <c r="A184" s="210" t="s">
        <v>168</v>
      </c>
      <c r="B184" s="209"/>
      <c r="C184" s="209"/>
      <c r="D184" s="209"/>
      <c r="E184" s="209"/>
    </row>
    <row r="185" spans="1:5" ht="25.15" hidden="1" customHeight="1">
      <c r="A185" s="209"/>
      <c r="B185" s="209"/>
      <c r="C185" s="209"/>
      <c r="D185" s="209"/>
      <c r="E185" s="209"/>
    </row>
    <row r="186" spans="1:5" ht="25.15" hidden="1" customHeight="1"/>
    <row r="187" spans="1:5" ht="25.15" hidden="1" customHeight="1"/>
    <row r="188" spans="1:5" ht="25.15" hidden="1" customHeight="1"/>
    <row r="189" spans="1:5" ht="25.15" hidden="1" customHeight="1"/>
    <row r="190" spans="1:5" ht="25.15" customHeight="1"/>
  </sheetData>
  <sheetProtection algorithmName="SHA-512" hashValue="oZIQgo8v0m6fuMXsl3UyUXaHum7lkJNsEzdl+jnVfiUWaXrCimq1Po9TX8HaP1rMgK+YkfuCeL7sHP8ZW1CfiA==" saltValue="k8mycz1H/yOaYw3iTDeemQ==" spinCount="100000" sheet="1" objects="1" scenarios="1"/>
  <mergeCells count="337">
    <mergeCell ref="A1:A4"/>
    <mergeCell ref="B1:I2"/>
    <mergeCell ref="J1:K1"/>
    <mergeCell ref="J2:K2"/>
    <mergeCell ref="B3:I4"/>
    <mergeCell ref="J3:K3"/>
    <mergeCell ref="J4:K4"/>
    <mergeCell ref="B8:C8"/>
    <mergeCell ref="B9:C9"/>
    <mergeCell ref="I9:K9"/>
    <mergeCell ref="L9:M9"/>
    <mergeCell ref="I10:K10"/>
    <mergeCell ref="L10:M10"/>
    <mergeCell ref="B6:C6"/>
    <mergeCell ref="I6:K6"/>
    <mergeCell ref="L6:M6"/>
    <mergeCell ref="B7:C7"/>
    <mergeCell ref="I7:K7"/>
    <mergeCell ref="L7:M7"/>
    <mergeCell ref="D16:J16"/>
    <mergeCell ref="L16:M16"/>
    <mergeCell ref="L17:M17"/>
    <mergeCell ref="B18:J18"/>
    <mergeCell ref="L18:M18"/>
    <mergeCell ref="B19:C19"/>
    <mergeCell ref="L19:M19"/>
    <mergeCell ref="B11:I11"/>
    <mergeCell ref="J11:L11"/>
    <mergeCell ref="B12:C12"/>
    <mergeCell ref="L12:M12"/>
    <mergeCell ref="L13:M13"/>
    <mergeCell ref="B14:C15"/>
    <mergeCell ref="D14:D15"/>
    <mergeCell ref="L14:M14"/>
    <mergeCell ref="L15:M15"/>
    <mergeCell ref="J24:K24"/>
    <mergeCell ref="L24:M24"/>
    <mergeCell ref="J25:K25"/>
    <mergeCell ref="L25:M25"/>
    <mergeCell ref="J26:K26"/>
    <mergeCell ref="L26:M26"/>
    <mergeCell ref="B20:C20"/>
    <mergeCell ref="A22:R22"/>
    <mergeCell ref="A23:F23"/>
    <mergeCell ref="G23:H23"/>
    <mergeCell ref="J23:M23"/>
    <mergeCell ref="N23:R23"/>
    <mergeCell ref="J30:K30"/>
    <mergeCell ref="L30:M30"/>
    <mergeCell ref="J31:K31"/>
    <mergeCell ref="L31:M31"/>
    <mergeCell ref="J32:K32"/>
    <mergeCell ref="L32:M32"/>
    <mergeCell ref="J27:K27"/>
    <mergeCell ref="L27:M27"/>
    <mergeCell ref="J28:K28"/>
    <mergeCell ref="L28:M28"/>
    <mergeCell ref="J29:K29"/>
    <mergeCell ref="L29:M29"/>
    <mergeCell ref="J33:K33"/>
    <mergeCell ref="L33:M33"/>
    <mergeCell ref="J34:K34"/>
    <mergeCell ref="L34:M34"/>
    <mergeCell ref="A37:R37"/>
    <mergeCell ref="A38:F38"/>
    <mergeCell ref="G38:H38"/>
    <mergeCell ref="J38:M38"/>
    <mergeCell ref="N38:R38"/>
    <mergeCell ref="J42:K42"/>
    <mergeCell ref="L42:M42"/>
    <mergeCell ref="J43:K43"/>
    <mergeCell ref="L43:M43"/>
    <mergeCell ref="J44:K44"/>
    <mergeCell ref="L44:M44"/>
    <mergeCell ref="J39:K39"/>
    <mergeCell ref="L39:M39"/>
    <mergeCell ref="J40:K40"/>
    <mergeCell ref="L40:M40"/>
    <mergeCell ref="J41:K41"/>
    <mergeCell ref="L41:M41"/>
    <mergeCell ref="I52:J52"/>
    <mergeCell ref="K52:M52"/>
    <mergeCell ref="I53:J53"/>
    <mergeCell ref="K53:M53"/>
    <mergeCell ref="I54:J54"/>
    <mergeCell ref="K54:M54"/>
    <mergeCell ref="J45:K45"/>
    <mergeCell ref="L45:M45"/>
    <mergeCell ref="J46:K46"/>
    <mergeCell ref="L46:M46"/>
    <mergeCell ref="A49:R49"/>
    <mergeCell ref="A50:R51"/>
    <mergeCell ref="I58:J58"/>
    <mergeCell ref="K58:M58"/>
    <mergeCell ref="I59:J59"/>
    <mergeCell ref="K59:M59"/>
    <mergeCell ref="A64:K64"/>
    <mergeCell ref="B65:C65"/>
    <mergeCell ref="E65:G65"/>
    <mergeCell ref="I55:J55"/>
    <mergeCell ref="K55:M55"/>
    <mergeCell ref="I56:J56"/>
    <mergeCell ref="K56:M56"/>
    <mergeCell ref="I57:J57"/>
    <mergeCell ref="K57:M57"/>
    <mergeCell ref="B69:C69"/>
    <mergeCell ref="E69:G69"/>
    <mergeCell ref="A72:F72"/>
    <mergeCell ref="A81:T81"/>
    <mergeCell ref="A82:H82"/>
    <mergeCell ref="K82:Q82"/>
    <mergeCell ref="R82:T82"/>
    <mergeCell ref="B66:C66"/>
    <mergeCell ref="E66:G66"/>
    <mergeCell ref="B67:C67"/>
    <mergeCell ref="E67:G67"/>
    <mergeCell ref="B68:C68"/>
    <mergeCell ref="E68:G68"/>
    <mergeCell ref="A85:H85"/>
    <mergeCell ref="K85:Q85"/>
    <mergeCell ref="R85:T85"/>
    <mergeCell ref="A86:H86"/>
    <mergeCell ref="K86:Q86"/>
    <mergeCell ref="R86:T86"/>
    <mergeCell ref="A83:H83"/>
    <mergeCell ref="K83:Q83"/>
    <mergeCell ref="R83:T83"/>
    <mergeCell ref="A84:H84"/>
    <mergeCell ref="K84:Q84"/>
    <mergeCell ref="R84:T84"/>
    <mergeCell ref="A92:D92"/>
    <mergeCell ref="G92:H92"/>
    <mergeCell ref="K92:Q92"/>
    <mergeCell ref="R92:T92"/>
    <mergeCell ref="A93:D93"/>
    <mergeCell ref="G93:H93"/>
    <mergeCell ref="K93:Q93"/>
    <mergeCell ref="R93:T93"/>
    <mergeCell ref="A89:T89"/>
    <mergeCell ref="A90:D91"/>
    <mergeCell ref="E90:H90"/>
    <mergeCell ref="I90:I91"/>
    <mergeCell ref="J90:J91"/>
    <mergeCell ref="K90:Q91"/>
    <mergeCell ref="R90:T91"/>
    <mergeCell ref="G91:H91"/>
    <mergeCell ref="A96:H96"/>
    <mergeCell ref="K96:Q96"/>
    <mergeCell ref="R96:T96"/>
    <mergeCell ref="A99:T99"/>
    <mergeCell ref="A100:H100"/>
    <mergeCell ref="K100:Q100"/>
    <mergeCell ref="R100:T100"/>
    <mergeCell ref="A94:H94"/>
    <mergeCell ref="K94:Q94"/>
    <mergeCell ref="R94:T94"/>
    <mergeCell ref="A95:H95"/>
    <mergeCell ref="K95:Q95"/>
    <mergeCell ref="R95:T95"/>
    <mergeCell ref="A103:H103"/>
    <mergeCell ref="K103:Q103"/>
    <mergeCell ref="R103:T103"/>
    <mergeCell ref="A104:H104"/>
    <mergeCell ref="K104:Q104"/>
    <mergeCell ref="R104:T104"/>
    <mergeCell ref="A101:H101"/>
    <mergeCell ref="K101:Q101"/>
    <mergeCell ref="R101:T101"/>
    <mergeCell ref="A102:H102"/>
    <mergeCell ref="K102:Q102"/>
    <mergeCell ref="R102:T102"/>
    <mergeCell ref="A111:G111"/>
    <mergeCell ref="H111:I111"/>
    <mergeCell ref="L111:R111"/>
    <mergeCell ref="S111:U111"/>
    <mergeCell ref="A112:G112"/>
    <mergeCell ref="H112:I112"/>
    <mergeCell ref="L112:R112"/>
    <mergeCell ref="S112:U112"/>
    <mergeCell ref="A107:U107"/>
    <mergeCell ref="A108:I108"/>
    <mergeCell ref="L108:R108"/>
    <mergeCell ref="S108:U108"/>
    <mergeCell ref="A109:U109"/>
    <mergeCell ref="A110:G110"/>
    <mergeCell ref="H110:I110"/>
    <mergeCell ref="L110:R110"/>
    <mergeCell ref="S110:U110"/>
    <mergeCell ref="A115:G115"/>
    <mergeCell ref="H115:I115"/>
    <mergeCell ref="L115:R115"/>
    <mergeCell ref="S115:U115"/>
    <mergeCell ref="A116:G116"/>
    <mergeCell ref="H116:I116"/>
    <mergeCell ref="L116:R116"/>
    <mergeCell ref="S116:U116"/>
    <mergeCell ref="A113:G113"/>
    <mergeCell ref="H113:I113"/>
    <mergeCell ref="L113:R113"/>
    <mergeCell ref="S113:U113"/>
    <mergeCell ref="A114:G114"/>
    <mergeCell ref="H114:I114"/>
    <mergeCell ref="L114:R114"/>
    <mergeCell ref="S114:U114"/>
    <mergeCell ref="A119:U119"/>
    <mergeCell ref="A120:C120"/>
    <mergeCell ref="D120:E120"/>
    <mergeCell ref="F120:I120"/>
    <mergeCell ref="L120:R120"/>
    <mergeCell ref="S120:U120"/>
    <mergeCell ref="A117:G117"/>
    <mergeCell ref="H117:I117"/>
    <mergeCell ref="L117:R117"/>
    <mergeCell ref="S117:U117"/>
    <mergeCell ref="A118:G118"/>
    <mergeCell ref="H118:I118"/>
    <mergeCell ref="L118:R118"/>
    <mergeCell ref="S118:U118"/>
    <mergeCell ref="A121:C121"/>
    <mergeCell ref="D121:E121"/>
    <mergeCell ref="F121:I121"/>
    <mergeCell ref="L121:R121"/>
    <mergeCell ref="S121:U121"/>
    <mergeCell ref="A122:C122"/>
    <mergeCell ref="D122:E122"/>
    <mergeCell ref="F122:I122"/>
    <mergeCell ref="L122:R122"/>
    <mergeCell ref="S122:U122"/>
    <mergeCell ref="L124:R124"/>
    <mergeCell ref="S124:U124"/>
    <mergeCell ref="A125:U125"/>
    <mergeCell ref="A126:C126"/>
    <mergeCell ref="D126:E126"/>
    <mergeCell ref="F126:I126"/>
    <mergeCell ref="L126:R126"/>
    <mergeCell ref="S126:U126"/>
    <mergeCell ref="A123:C123"/>
    <mergeCell ref="D123:E123"/>
    <mergeCell ref="F123:I123"/>
    <mergeCell ref="A124:C124"/>
    <mergeCell ref="D124:E124"/>
    <mergeCell ref="F124:I124"/>
    <mergeCell ref="A129:C129"/>
    <mergeCell ref="D129:E129"/>
    <mergeCell ref="F129:I129"/>
    <mergeCell ref="L129:R129"/>
    <mergeCell ref="S129:U129"/>
    <mergeCell ref="A130:U130"/>
    <mergeCell ref="A127:C127"/>
    <mergeCell ref="D127:E127"/>
    <mergeCell ref="F127:I127"/>
    <mergeCell ref="L127:R127"/>
    <mergeCell ref="S127:U127"/>
    <mergeCell ref="A128:C128"/>
    <mergeCell ref="D128:E128"/>
    <mergeCell ref="F128:I128"/>
    <mergeCell ref="L128:R128"/>
    <mergeCell ref="S128:U128"/>
    <mergeCell ref="A133:U133"/>
    <mergeCell ref="A134:C134"/>
    <mergeCell ref="D134:E134"/>
    <mergeCell ref="F134:I134"/>
    <mergeCell ref="L134:R134"/>
    <mergeCell ref="S134:U134"/>
    <mergeCell ref="A131:C131"/>
    <mergeCell ref="D131:E131"/>
    <mergeCell ref="F131:I131"/>
    <mergeCell ref="L131:R131"/>
    <mergeCell ref="S131:U131"/>
    <mergeCell ref="A132:C132"/>
    <mergeCell ref="D132:E132"/>
    <mergeCell ref="F132:I132"/>
    <mergeCell ref="L132:R132"/>
    <mergeCell ref="S132:U132"/>
    <mergeCell ref="A135:C135"/>
    <mergeCell ref="D135:E135"/>
    <mergeCell ref="F135:I135"/>
    <mergeCell ref="L135:R135"/>
    <mergeCell ref="S135:U135"/>
    <mergeCell ref="A136:C136"/>
    <mergeCell ref="D136:E136"/>
    <mergeCell ref="F136:I136"/>
    <mergeCell ref="L136:R136"/>
    <mergeCell ref="S136:U136"/>
    <mergeCell ref="A137:C137"/>
    <mergeCell ref="D137:E137"/>
    <mergeCell ref="F137:I137"/>
    <mergeCell ref="L137:R137"/>
    <mergeCell ref="S137:U137"/>
    <mergeCell ref="A138:C138"/>
    <mergeCell ref="D138:E138"/>
    <mergeCell ref="F138:I139"/>
    <mergeCell ref="L138:R138"/>
    <mergeCell ref="S138:U138"/>
    <mergeCell ref="A139:C139"/>
    <mergeCell ref="D139:E139"/>
    <mergeCell ref="L139:R139"/>
    <mergeCell ref="S139:U139"/>
    <mergeCell ref="A140:U140"/>
    <mergeCell ref="A141:C141"/>
    <mergeCell ref="D141:E141"/>
    <mergeCell ref="F141:I141"/>
    <mergeCell ref="L141:R141"/>
    <mergeCell ref="S141:U141"/>
    <mergeCell ref="A144:C144"/>
    <mergeCell ref="D144:E144"/>
    <mergeCell ref="F144:I144"/>
    <mergeCell ref="L144:R144"/>
    <mergeCell ref="S144:U144"/>
    <mergeCell ref="A145:U145"/>
    <mergeCell ref="A142:C142"/>
    <mergeCell ref="D142:E142"/>
    <mergeCell ref="F142:I142"/>
    <mergeCell ref="L142:R142"/>
    <mergeCell ref="S142:U142"/>
    <mergeCell ref="A143:C143"/>
    <mergeCell ref="D143:E143"/>
    <mergeCell ref="F143:I143"/>
    <mergeCell ref="L143:R143"/>
    <mergeCell ref="S143:U143"/>
    <mergeCell ref="S148:U148"/>
    <mergeCell ref="F149:I149"/>
    <mergeCell ref="L149:R149"/>
    <mergeCell ref="S149:U149"/>
    <mergeCell ref="F150:I150"/>
    <mergeCell ref="L150:R150"/>
    <mergeCell ref="S150:U150"/>
    <mergeCell ref="A146:C150"/>
    <mergeCell ref="D146:E150"/>
    <mergeCell ref="F146:I146"/>
    <mergeCell ref="L146:R146"/>
    <mergeCell ref="S146:U146"/>
    <mergeCell ref="F147:I147"/>
    <mergeCell ref="L147:R147"/>
    <mergeCell ref="S147:U147"/>
    <mergeCell ref="F148:I148"/>
    <mergeCell ref="L148:R148"/>
  </mergeCells>
  <conditionalFormatting sqref="D14">
    <cfRule type="cellIs" dxfId="644" priority="12" operator="lessThan">
      <formula>50</formula>
    </cfRule>
    <cfRule type="cellIs" dxfId="643" priority="13" stopIfTrue="1" operator="between">
      <formula>50</formula>
      <formula>70</formula>
    </cfRule>
    <cfRule type="cellIs" dxfId="642" priority="14" stopIfTrue="1" operator="greaterThan">
      <formula>70</formula>
    </cfRule>
  </conditionalFormatting>
  <conditionalFormatting sqref="E19">
    <cfRule type="cellIs" dxfId="641" priority="1" operator="equal">
      <formula>$D$19</formula>
    </cfRule>
    <cfRule type="cellIs" dxfId="640" priority="15" operator="lessThan">
      <formula>$D$19</formula>
    </cfRule>
  </conditionalFormatting>
  <conditionalFormatting sqref="E14:F14">
    <cfRule type="cellIs" dxfId="639" priority="3" operator="equal">
      <formula>50</formula>
    </cfRule>
    <cfRule type="cellIs" dxfId="638" priority="4" operator="greaterThan">
      <formula>50</formula>
    </cfRule>
  </conditionalFormatting>
  <conditionalFormatting sqref="F19">
    <cfRule type="containsText" dxfId="637" priority="5" operator="containsText" text="DISMINUIR NÚMERO DE HORAS SEMANALES">
      <formula>NOT(ISERROR(SEARCH("DISMINUIR NÚMERO DE HORAS SEMANALES",F19)))</formula>
    </cfRule>
    <cfRule type="containsText" dxfId="636" priority="6" operator="containsText" text="SI CUMPLE">
      <formula>NOT(ISERROR(SEARCH("SI CUMPLE",F19)))</formula>
    </cfRule>
    <cfRule type="containsText" dxfId="635" priority="7" operator="containsText" text="REVISAR">
      <formula>NOT(ISERROR(SEARCH("REVISAR",F19)))</formula>
    </cfRule>
  </conditionalFormatting>
  <conditionalFormatting sqref="G14">
    <cfRule type="cellIs" dxfId="634" priority="2" operator="greaterThan">
      <formula>33.29</formula>
    </cfRule>
  </conditionalFormatting>
  <conditionalFormatting sqref="H19">
    <cfRule type="cellIs" dxfId="633" priority="16" stopIfTrue="1" operator="greaterThan">
      <formula>160</formula>
    </cfRule>
  </conditionalFormatting>
  <conditionalFormatting sqref="I19:J19">
    <cfRule type="expression" priority="10">
      <formula>"(H18/2)"</formula>
    </cfRule>
  </conditionalFormatting>
  <conditionalFormatting sqref="J14">
    <cfRule type="cellIs" dxfId="632" priority="11" operator="equal">
      <formula>0</formula>
    </cfRule>
  </conditionalFormatting>
  <conditionalFormatting sqref="J19">
    <cfRule type="containsText" dxfId="631" priority="8" operator="containsText" text="CORRECTO">
      <formula>NOT(ISERROR(SEARCH("CORRECTO",J19)))</formula>
    </cfRule>
    <cfRule type="containsText" dxfId="630" priority="9" operator="containsText" text="REVISAR">
      <formula>NOT(ISERROR(SEARCH("REVISAR",J19)))</formula>
    </cfRule>
  </conditionalFormatting>
  <dataValidations count="10">
    <dataValidation type="list" allowBlank="1" showInputMessage="1" showErrorMessage="1" sqref="K66:K69">
      <formula1>$AG$65:$AG$66</formula1>
    </dataValidation>
    <dataValidation type="list" allowBlank="1" showInputMessage="1" showErrorMessage="1" sqref="L13:M13">
      <formula1>$AD$9:$AD$18</formula1>
    </dataValidation>
    <dataValidation type="list" allowBlank="1" showInputMessage="1" showErrorMessage="1" sqref="L25:M34 L40:M46">
      <formula1>$A$159:$N$159</formula1>
    </dataValidation>
    <dataValidation type="list" allowBlank="1" showInputMessage="1" showErrorMessage="1" sqref="J40:K46 J25:K34">
      <formula1>$A$154:$Q$154</formula1>
    </dataValidation>
    <dataValidation type="list" allowBlank="1" showInputMessage="1" showErrorMessage="1" sqref="A94:H96">
      <formula1>$A$181:$A$184</formula1>
    </dataValidation>
    <dataValidation type="list" allowBlank="1" showInputMessage="1" showErrorMessage="1" sqref="A92:D93">
      <formula1>$A$180</formula1>
    </dataValidation>
    <dataValidation type="list" allowBlank="1" showInputMessage="1" showErrorMessage="1" sqref="A83:H86">
      <formula1>$A$171:$A$174</formula1>
    </dataValidation>
    <dataValidation type="list" allowBlank="1" showInputMessage="1" showErrorMessage="1" sqref="K53:M59">
      <formula1>$A$166:$D$166</formula1>
    </dataValidation>
    <dataValidation type="list" allowBlank="1" showInputMessage="1" showErrorMessage="1" sqref="I53:J59">
      <formula1>$A$163:$D$163</formula1>
    </dataValidation>
    <dataValidation type="list" allowBlank="1" showInputMessage="1" showErrorMessage="1" sqref="G92:H93">
      <formula1>"2,3"</formula1>
    </dataValidation>
  </dataValidations>
  <pageMargins left="0.7" right="0.7" top="0.75" bottom="0.75" header="0.3" footer="0.3"/>
  <pageSetup orientation="portrait" r:id="rId1"/>
  <headerFooter>
    <oddFooter>&amp;C&amp;"Helvetica Neue,Regular"&amp;12&amp;K000000&amp;P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1</vt:i4>
      </vt:variant>
    </vt:vector>
  </HeadingPairs>
  <TitlesOfParts>
    <vt:vector size="52" baseType="lpstr">
      <vt:lpstr>RESUMEN</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P46</vt:lpstr>
      <vt:lpstr>P47</vt:lpstr>
      <vt:lpstr>P48</vt:lpstr>
      <vt:lpstr>P49</vt:lpstr>
      <vt:lpstr>P50</vt:lpstr>
      <vt:lpstr>RESUMEN!Títulos_a_imprimir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dc:creator>
  <cp:keywords/>
  <dc:description/>
  <cp:lastModifiedBy>UT</cp:lastModifiedBy>
  <cp:revision/>
  <cp:lastPrinted>2024-01-25T22:09:01Z</cp:lastPrinted>
  <dcterms:created xsi:type="dcterms:W3CDTF">2023-06-07T03:40:21Z</dcterms:created>
  <dcterms:modified xsi:type="dcterms:W3CDTF">2024-03-05T14:08:25Z</dcterms:modified>
  <cp:category/>
  <cp:contentStatus/>
</cp:coreProperties>
</file>