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1. SIAC_ODI RAMIRO_2023\SGC 2023\2023\1. FORMACIÓN\"/>
    </mc:Choice>
  </mc:AlternateContent>
  <bookViews>
    <workbookView xWindow="0" yWindow="0" windowWidth="28800" windowHeight="12435" tabRatio="857" activeTab="2"/>
  </bookViews>
  <sheets>
    <sheet name="GC-P07-F01-Contexto Estratégico" sheetId="9" r:id="rId1"/>
    <sheet name="GC-P07-F02-Contexto del proceso" sheetId="10" r:id="rId2"/>
    <sheet name="GC-P07-F03" sheetId="1" r:id="rId3"/>
    <sheet name="DOCUMENTOS DE APOYO" sheetId="3" r:id="rId4"/>
    <sheet name="FORMULAS (no modificar)" sheetId="2" r:id="rId5"/>
  </sheets>
  <externalReferences>
    <externalReference r:id="rId6"/>
    <externalReference r:id="rId7"/>
    <externalReference r:id="rId8"/>
  </externalReferences>
  <definedNames>
    <definedName name="unico">'[1]Identificación del Riesgo'!$F$20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29" i="1" l="1"/>
  <c r="R29" i="1"/>
  <c r="L29" i="1"/>
  <c r="J29" i="1"/>
  <c r="X28" i="1"/>
  <c r="R28" i="1"/>
  <c r="Y28" i="1" s="1"/>
  <c r="Z28" i="1" s="1"/>
  <c r="L28" i="1"/>
  <c r="J28" i="1"/>
  <c r="M28" i="1" s="1"/>
  <c r="E28" i="1"/>
  <c r="E29" i="1"/>
  <c r="X27" i="1"/>
  <c r="R27" i="1"/>
  <c r="L27" i="1"/>
  <c r="J27" i="1"/>
  <c r="E27" i="1"/>
  <c r="Y29" i="1" l="1"/>
  <c r="Z29" i="1" s="1"/>
  <c r="AA28" i="1"/>
  <c r="AA29" i="1"/>
  <c r="M29" i="1"/>
  <c r="M27" i="1"/>
  <c r="Y27" i="1"/>
  <c r="Z27" i="1" s="1"/>
  <c r="AA27" i="1" s="1"/>
  <c r="R25" i="1" l="1"/>
  <c r="R26" i="1"/>
  <c r="R15" i="1"/>
  <c r="R16" i="1"/>
  <c r="R17" i="1"/>
  <c r="R18" i="1"/>
  <c r="R19" i="1"/>
  <c r="R20" i="1"/>
  <c r="R21" i="1"/>
  <c r="R22" i="1"/>
  <c r="R23" i="1"/>
  <c r="R24" i="1"/>
  <c r="Z25" i="1"/>
  <c r="L25" i="1"/>
  <c r="J25" i="1"/>
  <c r="E25" i="1"/>
  <c r="Z23" i="1"/>
  <c r="L23" i="1"/>
  <c r="J23" i="1"/>
  <c r="E23" i="1"/>
  <c r="L21" i="1"/>
  <c r="Y21" i="1" s="1"/>
  <c r="Z21" i="1" s="1"/>
  <c r="J21" i="1"/>
  <c r="M21" i="1" s="1"/>
  <c r="E21" i="1"/>
  <c r="M25" i="1" l="1"/>
  <c r="M23" i="1"/>
  <c r="L19" i="1"/>
  <c r="Y19" i="1" s="1"/>
  <c r="Z19" i="1" s="1"/>
  <c r="J19" i="1"/>
  <c r="L17" i="1"/>
  <c r="Y17" i="1" s="1"/>
  <c r="Z17" i="1" s="1"/>
  <c r="J17" i="1"/>
  <c r="M17" i="1" s="1"/>
  <c r="E17" i="1"/>
  <c r="L15" i="1"/>
  <c r="Y15" i="1" s="1"/>
  <c r="Z15" i="1" s="1"/>
  <c r="J15" i="1"/>
  <c r="E15" i="1"/>
  <c r="R14" i="1"/>
  <c r="R13" i="1"/>
  <c r="L13" i="1"/>
  <c r="Y13" i="1" s="1"/>
  <c r="Z13" i="1" s="1"/>
  <c r="J13" i="1"/>
  <c r="V13" i="1" s="1"/>
  <c r="E13" i="1"/>
  <c r="V14" i="1" l="1"/>
  <c r="W13" i="1" s="1"/>
  <c r="X13" i="1" s="1"/>
  <c r="AA13" i="1" s="1"/>
  <c r="M19" i="1"/>
  <c r="M15" i="1"/>
  <c r="V15" i="1"/>
  <c r="V16" i="1" s="1"/>
  <c r="V17" i="1" s="1"/>
  <c r="V18" i="1" s="1"/>
  <c r="V19" i="1" s="1"/>
  <c r="V20" i="1" s="1"/>
  <c r="V21" i="1" s="1"/>
  <c r="V22" i="1" s="1"/>
  <c r="V23" i="1" s="1"/>
  <c r="V24" i="1" s="1"/>
  <c r="V25" i="1" s="1"/>
  <c r="V26" i="1" s="1"/>
  <c r="V27" i="1" s="1"/>
  <c r="V28" i="1" s="1"/>
  <c r="V29" i="1" s="1"/>
  <c r="M13" i="1"/>
  <c r="W15" i="1" l="1"/>
  <c r="X15" i="1" s="1"/>
  <c r="AA15" i="1" s="1"/>
  <c r="W21" i="1"/>
  <c r="X21" i="1" s="1"/>
  <c r="AA21" i="1" s="1"/>
  <c r="W23" i="1"/>
  <c r="X23" i="1" s="1"/>
  <c r="AA23" i="1" s="1"/>
  <c r="W25" i="1"/>
  <c r="X25" i="1" s="1"/>
  <c r="AA25" i="1" s="1"/>
  <c r="W19" i="1"/>
  <c r="X19" i="1" s="1"/>
  <c r="AA19" i="1" s="1"/>
  <c r="W17" i="1"/>
  <c r="X17" i="1" s="1"/>
  <c r="AA17" i="1" s="1"/>
</calcChain>
</file>

<file path=xl/comments1.xml><?xml version="1.0" encoding="utf-8"?>
<comments xmlns="http://schemas.openxmlformats.org/spreadsheetml/2006/main">
  <authors>
    <author/>
  </authors>
  <commentList>
    <comment ref="A8" authorId="0" shapeId="0">
      <text>
        <r>
          <rPr>
            <sz val="11"/>
            <color theme="1"/>
            <rFont val="Calibri"/>
            <family val="2"/>
          </rPr>
          <t>======
ID#AAAAWrg_VD0
USUARIO    (2022-03-09 13:18:16)
Estatuto General UT</t>
        </r>
      </text>
    </comment>
    <comment ref="B11" authorId="0" shapeId="0">
      <text>
        <r>
          <rPr>
            <sz val="11"/>
            <color theme="1"/>
            <rFont val="Calibri"/>
            <family val="2"/>
          </rPr>
          <t>======
ID#AAAAWrg_VCg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family val="2"/>
          </rPr>
          <t>======
ID#AAAAWrg_VCk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family val="2"/>
          </rPr>
          <t>======
ID#AAAAWrg_VDA
USUARIO    (2022-03-09 13:18:16)
Son los problemas, obstáculos o limitaciones externos que pueden impedir o limitar el desarrollo de un país o de un sector.</t>
        </r>
      </text>
    </comment>
    <comment ref="B12" authorId="0" shapeId="0">
      <text>
        <r>
          <rPr>
            <sz val="11"/>
            <color theme="1"/>
            <rFont val="Calibri"/>
            <family val="2"/>
          </rPr>
          <t>======
ID#AAAAWrg_VD4
UT    (2022-03-09 13:18:16)
Cambios de gobierno, legislación, políticas públicas, regulación</t>
        </r>
      </text>
    </comment>
    <comment ref="B19" authorId="0" shapeId="0">
      <text>
        <r>
          <rPr>
            <sz val="11"/>
            <color theme="1"/>
            <rFont val="Calibri"/>
            <family val="2"/>
          </rPr>
          <t>======
ID#AAAAWrg_VEo
UT    (2022-03-09 13:18:16)
Disponibilidad de capital, liquidez, mercados financieros, desempleo, competencia</t>
        </r>
      </text>
    </comment>
    <comment ref="B27" authorId="0" shapeId="0">
      <text>
        <r>
          <rPr>
            <sz val="11"/>
            <color theme="1"/>
            <rFont val="Calibri"/>
            <family val="2"/>
          </rPr>
          <t>======
ID#AAAAWrg_VEQ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family val="2"/>
          </rPr>
          <t>======
ID#AAAAWrg_VCM
Usuario    (2022-03-09 13:18:16)
Avances en tecnología, acceso a sistemas de información externos, gobierno en línea.</t>
        </r>
      </text>
    </comment>
    <comment ref="B40" authorId="0" shapeId="0">
      <text>
        <r>
          <rPr>
            <sz val="11"/>
            <color theme="1"/>
            <rFont val="Calibri"/>
            <family val="2"/>
          </rPr>
          <t>======
ID#AAAAWrg_VDU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family val="2"/>
          </rPr>
          <t>======
ID#AAAAWrg_VEM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family val="2"/>
          </rPr>
          <t>======
ID#AAAATbEaqkU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family val="2"/>
          </rPr>
          <t>======
ID#AAAAWrg_VD8
Usuario    (2022-03-09 13:18:16)
Direccionamiento estratégico, planeación institucional, políticas, objetivos, estrategias, liderazgo, trabajo en equipo.</t>
        </r>
      </text>
    </comment>
    <comment ref="B58" authorId="0" shapeId="0">
      <text>
        <r>
          <rPr>
            <sz val="11"/>
            <color theme="1"/>
            <rFont val="Calibri"/>
            <family val="2"/>
          </rPr>
          <t>======
ID#AAAAWrg_VB0
Usuario    (2022-03-09 13:18:16)
Presupuesto de funcionamiento, recursos de inversión, infraestructura, capacidad instalada</t>
        </r>
      </text>
    </comment>
    <comment ref="B63" authorId="0" shapeId="0">
      <text>
        <r>
          <rPr>
            <sz val="11"/>
            <color theme="1"/>
            <rFont val="Calibri"/>
            <family val="2"/>
          </rPr>
          <t>======
ID#AAAAWrg_VDk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family val="2"/>
          </rPr>
          <t>======
ID#AAAAWrg_VDM
Usuario    (2022-03-09 13:18:16)
Capacidad, diseño de ejecución, proveedores, entradas, salidas, gestión del conocimiento, relación con las partes interesadas.</t>
        </r>
      </text>
    </comment>
    <comment ref="B78" authorId="0" shapeId="0">
      <text>
        <r>
          <rPr>
            <sz val="11"/>
            <color theme="1"/>
            <rFont val="Calibri"/>
            <family val="2"/>
          </rPr>
          <t>======
ID#AAAAWrg_VDE
Usuario    (2022-03-09 13:18:16)
Integridad y disponibilidad de datos y sistemas, desarrollo, producción, mantenimiento de sistemas de información.</t>
        </r>
      </text>
    </comment>
    <comment ref="B87" authorId="0" shapeId="0">
      <text>
        <r>
          <rPr>
            <sz val="11"/>
            <color theme="1"/>
            <rFont val="Calibri"/>
            <family val="2"/>
          </rPr>
          <t>======
ID#AAAAWrg_VCw
Usuario    (2022-03-09 13:18:16)
Canales utilizados y su efectividad, flujo de la información necesaria para el desarrollo de las operaciones.</t>
        </r>
      </text>
    </comment>
    <comment ref="B90" authorId="0" shapeId="0">
      <text>
        <r>
          <rPr>
            <sz val="11"/>
            <color theme="1"/>
            <rFont val="Calibri"/>
            <family val="2"/>
          </rPr>
          <t>======
ID#AAAAWrg_VDc
Usuario    (2022-03-09 13:18:16)
Canales utilizados y su efectividad, flujo de la información necesaria para el desarrollo de las operaciones.</t>
        </r>
      </text>
    </comment>
    <comment ref="B95" authorId="0" shapeId="0">
      <text>
        <r>
          <rPr>
            <sz val="11"/>
            <color theme="1"/>
            <rFont val="Calibri"/>
            <family val="2"/>
          </rPr>
          <t>======
ID#AAAAWrg_VEU
Usuario    (2022-03-09 13:18:16)
Canales utilizados y su efectividad, flujo de la información necesaria para el desarrollo de las operaciones.</t>
        </r>
      </text>
    </comment>
  </commentList>
</comments>
</file>

<file path=xl/comments2.xml><?xml version="1.0" encoding="utf-8"?>
<comments xmlns="http://schemas.openxmlformats.org/spreadsheetml/2006/main">
  <authors>
    <author/>
  </authors>
  <commentList>
    <comment ref="B10" authorId="0" shapeId="0">
      <text>
        <r>
          <rPr>
            <sz val="11"/>
            <color theme="1"/>
            <rFont val="Calibri"/>
            <family val="2"/>
          </rPr>
          <t>======
ID#AAAAWrg_VDw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10" authorId="0" shapeId="0">
      <text>
        <r>
          <rPr>
            <sz val="11"/>
            <color theme="1"/>
            <rFont val="Calibri"/>
            <family val="2"/>
          </rPr>
          <t>======
ID#AAAAWrg_VCE
LIBIA    (2022-03-09 13:18:16)
Se determinan las características o aspectos esenciales del proceso y sus interrelaciones.</t>
        </r>
      </text>
    </comment>
    <comment ref="B11" authorId="0" shapeId="0">
      <text>
        <r>
          <rPr>
            <sz val="11"/>
            <color theme="1"/>
            <rFont val="Calibri"/>
            <family val="2"/>
          </rPr>
          <t>======
ID#AAAAWrg_VC0
Usuario    (2022-03-09 13:18:16)
Claridad en la descripción del alcance y el objetivo del proceso</t>
        </r>
      </text>
    </comment>
    <comment ref="B12" authorId="0" shapeId="0">
      <text>
        <r>
          <rPr>
            <sz val="11"/>
            <color theme="1"/>
            <rFont val="Calibri"/>
            <family val="2"/>
          </rPr>
          <t>======
ID#AAAAWrg_VEg
Usuario    (2022-03-09 13:18:16)
Relación precisa con otros procesos, en cuanto a insumos proveedores, servicios , usuarios.</t>
        </r>
      </text>
    </comment>
    <comment ref="B13" authorId="0" shapeId="0">
      <text>
        <r>
          <rPr>
            <sz val="11"/>
            <color theme="1"/>
            <rFont val="Calibri"/>
            <family val="2"/>
          </rPr>
          <t>======
ID#AAAATbEaqkc
Usuario    (2022-03-09 13:18:16)
Procesos que determinan lineamientos necesarios para el desarrollo de todos los procesos de la institución.</t>
        </r>
      </text>
    </comment>
    <comment ref="B14" authorId="0" shapeId="0">
      <text>
        <r>
          <rPr>
            <sz val="11"/>
            <color theme="1"/>
            <rFont val="Calibri"/>
            <family val="2"/>
          </rPr>
          <t>======
ID#AAAAWrg_VCY
Usuario    (2022-03-09 13:18:16)
Pertinencia en los procedimientos que desarrollan los procesos.</t>
        </r>
      </text>
    </comment>
    <comment ref="B15" authorId="0" shapeId="0">
      <text>
        <r>
          <rPr>
            <sz val="11"/>
            <color theme="1"/>
            <rFont val="Calibri"/>
            <family val="2"/>
          </rPr>
          <t>======
ID#AAAAWrg_VCU
Usuario    (2022-03-09 13:18:16)
Grado de autoridad y responsabilidad de los funcionarios frente al proceso.</t>
        </r>
      </text>
    </comment>
    <comment ref="B16" authorId="0" shapeId="0">
      <text>
        <r>
          <rPr>
            <sz val="11"/>
            <color theme="1"/>
            <rFont val="Calibri"/>
            <family val="2"/>
          </rPr>
          <t>======
ID#AAAAWrg_VEs
Usuario    (2022-03-09 13:18:16)
Efectividad en los flujos de información determinados en la interacción de los procesos.</t>
        </r>
      </text>
    </comment>
    <comment ref="F17" authorId="0" shapeId="0">
      <text>
        <r>
          <rPr>
            <sz val="11"/>
            <color theme="1"/>
            <rFont val="Calibri"/>
            <family val="2"/>
          </rPr>
          <t>======
ID#AAAAWrg_VCs
USUARIO    (2022-03-09 13:18:16)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G17" authorId="0" shapeId="0">
      <text>
        <r>
          <rPr>
            <sz val="11"/>
            <color theme="1"/>
            <rFont val="Calibri"/>
            <family val="2"/>
          </rPr>
          <t>======
ID#AAAAWrg_VCI
USUARIO    (2022-03-09 13:18:16)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 ref="B25" authorId="0" shapeId="0">
      <text>
        <r>
          <rPr>
            <sz val="11"/>
            <color theme="1"/>
            <rFont val="Calibri"/>
            <family val="2"/>
          </rPr>
          <t>======
ID#AAAAWrg_VCA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C25" authorId="0" shapeId="0">
      <text>
        <r>
          <rPr>
            <sz val="11"/>
            <color theme="1"/>
            <rFont val="Calibri"/>
            <family val="2"/>
          </rPr>
          <t>======
ID#AAAAWrg_VEY
LIBIA    (2022-03-09 13:18:16)
Se determinan las características o aspectos esenciales del proceso y sus interrelaciones.</t>
        </r>
      </text>
    </comment>
    <comment ref="B26" authorId="0" shapeId="0">
      <text>
        <r>
          <rPr>
            <sz val="11"/>
            <color theme="1"/>
            <rFont val="Calibri"/>
            <family val="2"/>
          </rPr>
          <t>======
ID#AAAAWrg_VEI
Usuario    (2022-03-09 13:18:16)
Claridad en la descripción y actualización planimétrica de los predios e infraestructura de la UT.</t>
        </r>
      </text>
    </comment>
    <comment ref="B27" authorId="0" shapeId="0">
      <text>
        <r>
          <rPr>
            <sz val="11"/>
            <color theme="1"/>
            <rFont val="Calibri"/>
            <family val="2"/>
          </rPr>
          <t>======
ID#AAAAWrg_VCc
Usuario    (2022-03-09 13:18:16)
Actualización precisa de los equipos con que se cuenta en los laboratorios de investigación</t>
        </r>
      </text>
    </comment>
    <comment ref="B28" authorId="0" shapeId="0">
      <text>
        <r>
          <rPr>
            <sz val="11"/>
            <color theme="1"/>
            <rFont val="Calibri"/>
            <family val="2"/>
          </rPr>
          <t>======
ID#AAAAWrg_VDs
Usuario    (2022-03-09 13:18:16)
Procesos que determinan Parque automotor, mantenimiento preventivo y ampliación del mismo</t>
        </r>
      </text>
    </comment>
    <comment ref="B29" authorId="0" shapeId="0">
      <text>
        <r>
          <rPr>
            <sz val="11"/>
            <color theme="1"/>
            <rFont val="Calibri"/>
            <family val="2"/>
          </rPr>
          <t>======
ID#AAAAWrg_VDI
Usuario    (2022-03-09 13:18:16)
ordenadores físicos que prestan servicios informáticos</t>
        </r>
      </text>
    </comment>
    <comment ref="B30" authorId="0" shapeId="0">
      <text>
        <r>
          <rPr>
            <sz val="11"/>
            <color theme="1"/>
            <rFont val="Calibri"/>
            <family val="2"/>
          </rPr>
          <t>======
ID#AAAAWrg_VEE
Usuario    (2022-03-09 13:18:16)
Bases de Datos y material didáctico disponible para la comunidad universitaria</t>
        </r>
      </text>
    </comment>
  </commentList>
</comments>
</file>

<file path=xl/comments3.xml><?xml version="1.0" encoding="utf-8"?>
<comments xmlns="http://schemas.openxmlformats.org/spreadsheetml/2006/main">
  <authors>
    <author>USUARIO</author>
  </authors>
  <commentList>
    <comment ref="A10" authorId="0" shapeId="0">
      <text>
        <r>
          <rPr>
            <sz val="9"/>
            <color indexed="81"/>
            <rFont val="Tahoma"/>
            <family val="2"/>
          </rPr>
          <t>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
</t>
        </r>
      </text>
    </comment>
    <comment ref="G10" authorId="0" shapeId="0">
      <text>
        <r>
          <rPr>
            <sz val="9"/>
            <color indexed="81"/>
            <rFont val="Tahoma"/>
            <family val="2"/>
          </rPr>
          <t>permite agrupar los riesgos 
identificados, se clasifica cada uno de los riesgos en las siguientes categorías</t>
        </r>
      </text>
    </comment>
    <comment ref="B11" authorId="0" shapeId="0">
      <text>
        <r>
          <rPr>
            <sz val="9"/>
            <color indexed="81"/>
            <rFont val="Tahoma"/>
            <family val="2"/>
          </rPr>
          <t>Las consecuencias que puede ocasionar a la organización la materialización del riesgo.</t>
        </r>
      </text>
    </comment>
    <comment ref="C11" authorId="0" shapeId="0">
      <text>
        <r>
          <rPr>
            <sz val="9"/>
            <color indexed="81"/>
            <rFont val="Tahoma"/>
            <family val="2"/>
          </rPr>
          <t>Circunstancias o situaciones más evidentes sobre las cuales se presenta el riesgo, las mismas no constituyen la causa principal o base para que se presente el riesgo.</t>
        </r>
      </text>
    </comment>
    <comment ref="D11" authorId="0" shapeId="0">
      <text>
        <r>
          <rPr>
            <sz val="9"/>
            <color indexed="81"/>
            <rFont val="Tahoma"/>
            <family val="2"/>
          </rPr>
          <t xml:space="preserve">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
</t>
        </r>
      </text>
    </comment>
    <comment ref="E11" authorId="0" shapeId="0">
      <text>
        <r>
          <rPr>
            <sz val="9"/>
            <color indexed="81"/>
            <rFont val="Tahoma"/>
            <family val="2"/>
          </rPr>
          <t xml:space="preserve">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
</t>
        </r>
      </text>
    </comment>
    <comment ref="F11" authorId="0" shapeId="0">
      <text>
        <r>
          <rPr>
            <sz val="9"/>
            <color indexed="81"/>
            <rFont val="Tahoma"/>
            <family val="2"/>
          </rPr>
          <t xml:space="preserve">Son las fuentes generadoras de riesgos. </t>
        </r>
      </text>
    </comment>
    <comment ref="H11" authorId="0" shapeId="0">
      <text>
        <r>
          <rPr>
            <sz val="9"/>
            <color indexed="81"/>
            <rFont val="Tahoma"/>
            <family val="2"/>
          </rPr>
          <t xml:space="preserve">N.º de veces que se ejecuta la actividad en el año.
Ejemplo: La actividad de contratos se lleva a cabo 10 veces en el mes = 120 contratos en el año. </t>
        </r>
      </text>
    </comment>
    <comment ref="I11" authorId="0" shapeId="0">
      <text>
        <r>
          <rPr>
            <sz val="9"/>
            <color indexed="81"/>
            <rFont val="Tahoma"/>
            <family val="2"/>
          </rPr>
          <t>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9"/>
            <color indexed="81"/>
            <rFont val="Tahoma"/>
            <family val="2"/>
          </rPr>
          <t>Cruce los datos entre probabilidad e impacto</t>
        </r>
      </text>
    </comment>
    <comment ref="N11" authorId="0" shapeId="0">
      <text>
        <r>
          <rPr>
            <sz val="9"/>
            <color indexed="81"/>
            <rFont val="Tahoma"/>
            <family val="2"/>
          </rPr>
          <t>Medida o acción que modifica o regula el riesgo, como por ejemplo incluir cualquier política, procedimiento, práctica, proceso, tecnología, técnica, método o dispositivo que modifique o regule el riesgo.</t>
        </r>
      </text>
    </comment>
    <comment ref="O11" authorId="0" shapeId="0">
      <text>
        <r>
          <rPr>
            <sz val="9"/>
            <color indexed="81"/>
            <rFont val="Tahoma"/>
            <family val="2"/>
          </rPr>
          <t>El control afecta la probabilidad o el impacto</t>
        </r>
      </text>
    </comment>
    <comment ref="AC11" authorId="0" shapeId="0">
      <text>
        <r>
          <rPr>
            <sz val="9"/>
            <color indexed="81"/>
            <rFont val="Tahoma"/>
            <family val="2"/>
          </rPr>
          <t>Acciones a implementar</t>
        </r>
      </text>
    </comment>
  </commentList>
</comments>
</file>

<file path=xl/comments4.xml><?xml version="1.0" encoding="utf-8"?>
<comments xmlns="http://schemas.openxmlformats.org/spreadsheetml/2006/main">
  <authors>
    <author>USUARIO</author>
  </authors>
  <commentList>
    <comment ref="S1" authorId="0" shapeId="0">
      <text>
        <r>
          <rPr>
            <sz val="9"/>
            <color indexed="81"/>
            <rFont val="Tahoma"/>
            <family val="2"/>
          </rPr>
          <t>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9"/>
            <color indexed="81"/>
            <rFont val="Tahoma"/>
            <family val="2"/>
          </rPr>
          <t>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comments>
</file>

<file path=xl/sharedStrings.xml><?xml version="1.0" encoding="utf-8"?>
<sst xmlns="http://schemas.openxmlformats.org/spreadsheetml/2006/main" count="682" uniqueCount="392">
  <si>
    <t>Proceso</t>
  </si>
  <si>
    <t>Impacto</t>
  </si>
  <si>
    <t>Fecha de inicio</t>
  </si>
  <si>
    <t>Zona de riesgo inherente</t>
  </si>
  <si>
    <t>Impacto inherente</t>
  </si>
  <si>
    <t>Probabilidad Inherente</t>
  </si>
  <si>
    <t>Frecuencia</t>
  </si>
  <si>
    <t>Descripción del riesgo</t>
  </si>
  <si>
    <t>Causa raíz</t>
  </si>
  <si>
    <t>Causa inmediata</t>
  </si>
  <si>
    <t>Descripción del Control</t>
  </si>
  <si>
    <t>Afectación</t>
  </si>
  <si>
    <t>Tipo</t>
  </si>
  <si>
    <t>Implementación</t>
  </si>
  <si>
    <t>Calificación de ambos</t>
  </si>
  <si>
    <t>Documentación</t>
  </si>
  <si>
    <t>Zona de riesgo final</t>
  </si>
  <si>
    <t>Tratamiento</t>
  </si>
  <si>
    <t>Plan de Acción</t>
  </si>
  <si>
    <t>Responsable</t>
  </si>
  <si>
    <t>Fecha de implementación</t>
  </si>
  <si>
    <t>PROCESOS</t>
  </si>
  <si>
    <t>Gestión de la Planeación Institucional</t>
  </si>
  <si>
    <t>Formación</t>
  </si>
  <si>
    <t>Investigación</t>
  </si>
  <si>
    <t>Gestión Jurídica y Contractual</t>
  </si>
  <si>
    <t>Gestión del Talento Humano</t>
  </si>
  <si>
    <t>Gestión Financiera</t>
  </si>
  <si>
    <t>Gestión Logística</t>
  </si>
  <si>
    <t>Gestión de Admisiones, Registro y Control Académico</t>
  </si>
  <si>
    <t>Gestión del Desarrollo Humano</t>
  </si>
  <si>
    <t>CLASIFICACIÓN DEL RIESGO</t>
  </si>
  <si>
    <t xml:space="preserve">Ejecución y Administración de Procesos </t>
  </si>
  <si>
    <t xml:space="preserve">Fraude externo </t>
  </si>
  <si>
    <t xml:space="preserve">Fraude interno </t>
  </si>
  <si>
    <t xml:space="preserve">Fallas tecnológicas </t>
  </si>
  <si>
    <t xml:space="preserve">Relaciones laborales </t>
  </si>
  <si>
    <t xml:space="preserve">Usuarios, productos y prácticas </t>
  </si>
  <si>
    <t>Daños a activos fijos</t>
  </si>
  <si>
    <t>Factor de riesgo</t>
  </si>
  <si>
    <t>FACTORES DE RIESGO</t>
  </si>
  <si>
    <t>Procesos</t>
  </si>
  <si>
    <t>Talento humano</t>
  </si>
  <si>
    <t>Tecnología</t>
  </si>
  <si>
    <t>Infraestructura</t>
  </si>
  <si>
    <t>Evento externo</t>
  </si>
  <si>
    <t>Baja</t>
  </si>
  <si>
    <t>Media</t>
  </si>
  <si>
    <t>Alta</t>
  </si>
  <si>
    <t>Muy Alta</t>
  </si>
  <si>
    <t>% PROBABILIDAD</t>
  </si>
  <si>
    <t>PROBABILIDAD INHERENTE</t>
  </si>
  <si>
    <t>IMPACTO INHERENTE</t>
  </si>
  <si>
    <t>% IMPACTO</t>
  </si>
  <si>
    <t>Leve</t>
  </si>
  <si>
    <t>Menor</t>
  </si>
  <si>
    <t>Moderado</t>
  </si>
  <si>
    <t>Mayor</t>
  </si>
  <si>
    <t>Catastrófico</t>
  </si>
  <si>
    <t>Muy Bajo</t>
  </si>
  <si>
    <t>Identificación del Riesgo</t>
  </si>
  <si>
    <t>Valoración del Riesgo</t>
  </si>
  <si>
    <t>Evaluación del Riesgo</t>
  </si>
  <si>
    <t>Identificación de áreas de factores de riesgo</t>
  </si>
  <si>
    <t>Identificación de los puntos de riesgo</t>
  </si>
  <si>
    <t>Probabilidad</t>
  </si>
  <si>
    <t>Tipo de control</t>
  </si>
  <si>
    <t>Preventivo</t>
  </si>
  <si>
    <t>Detectivo</t>
  </si>
  <si>
    <t>Correctivo</t>
  </si>
  <si>
    <t>Automático</t>
  </si>
  <si>
    <t>Manual</t>
  </si>
  <si>
    <t>% implementación</t>
  </si>
  <si>
    <t>Evidencia</t>
  </si>
  <si>
    <t>Documentado</t>
  </si>
  <si>
    <t>Sin documentar</t>
  </si>
  <si>
    <t>Continua</t>
  </si>
  <si>
    <t>Aleatorio</t>
  </si>
  <si>
    <t>Con registro</t>
  </si>
  <si>
    <t>Sin registro</t>
  </si>
  <si>
    <t>Impacto Residual Final</t>
  </si>
  <si>
    <t>Reducir</t>
  </si>
  <si>
    <t>Mitigar</t>
  </si>
  <si>
    <t>Aceptar</t>
  </si>
  <si>
    <t>Transferir</t>
  </si>
  <si>
    <t>Evitar</t>
  </si>
  <si>
    <t>Seguimiento</t>
  </si>
  <si>
    <t>PROCEDIMIENTO GESTIÓN DEL RIESGO</t>
  </si>
  <si>
    <t>Página 1 de 1</t>
  </si>
  <si>
    <t>ESTABLECIMIENTO DEL CONTEXTO</t>
  </si>
  <si>
    <t>DESCRIPCIÓN</t>
  </si>
  <si>
    <t>NOMBRE DEL PROCESO</t>
  </si>
  <si>
    <t>OBJETIVO DEL PROCESO</t>
  </si>
  <si>
    <t>Fecha de Actualización</t>
  </si>
  <si>
    <t>No.</t>
  </si>
  <si>
    <t>FACTORES</t>
  </si>
  <si>
    <t>Económicos</t>
  </si>
  <si>
    <t>Políticos</t>
  </si>
  <si>
    <t>Tecnológicos</t>
  </si>
  <si>
    <t>Financieros</t>
  </si>
  <si>
    <t>Seguridad Digital</t>
  </si>
  <si>
    <t>Estratégicos</t>
  </si>
  <si>
    <t>Comunicación Interna</t>
  </si>
  <si>
    <t>Diseño del Proceso</t>
  </si>
  <si>
    <t>1. Alcance de los procesos en su caracterización.
2. Objetivo del proceso en su caracterización.
3. Interacciones con otros procesos en su caracterización.</t>
  </si>
  <si>
    <t>Interacciones con otros Procesos</t>
  </si>
  <si>
    <t>1. Relación precisa con otros procesos en cuanto a insumos que pueden afectar el desempeño institucional.
2. Relación precisa con otros procesos en cuanto a proveedores  que pueden afectar el desempeño institucional.
3. Relación precisa con otros procesos en cuanto a productos que pueden afectar el desempeño institucional.
4. Relación precisa con otros procesos en cuanto a  los usuarios internos y externos que pueden afectar el desempeño institucional.</t>
  </si>
  <si>
    <t>Transversalidad</t>
  </si>
  <si>
    <t>1. Sistematización de la información de los procesos.</t>
  </si>
  <si>
    <t>Procedimientos Asociados</t>
  </si>
  <si>
    <t xml:space="preserve">1. Coherencia en la estructura de los procesos y procedimientos  para su articulación transversal y cumplimiento de los objetivos estratégicos.
</t>
  </si>
  <si>
    <t>Responsables del Proceso</t>
  </si>
  <si>
    <t xml:space="preserve">1. Cumplimiento de las funciones de la Alta Dirección, los Líderes de procesos y funcionarios involucrados en los procesos y procedimientos. establecidos. </t>
  </si>
  <si>
    <t>Comunicación entre los Procesos</t>
  </si>
  <si>
    <t>1. Efectividad en la difusión de la información actualizada entre los procesos.</t>
  </si>
  <si>
    <t>CONTEXTO DE IDENTIFICACIÓN DE ACTIVOS</t>
  </si>
  <si>
    <t>Edificaciones y terrenos</t>
  </si>
  <si>
    <t>1. La universidad cuenta con una sede Central, Centro y Sur, sedes de Chaparral y Centro Tecnológico de Lérida, además con las granjas de: CENTRO UNIVERSITARIO REGIONAL DEL NORTE - CURN, la Reforma, GRANJA MARAÑONES, GRANJA GUAMO
RESERVA FORESTAL GALILEA y PREDIO BUENOS AIRES
2.Ampliación y fortalecimiento de convenios con otras instituciones en el orden regional y nacional para la oferta académica de la educación a distancia.</t>
  </si>
  <si>
    <t>Equipos de Investigación</t>
  </si>
  <si>
    <t>1. Actualización de sus equipos de laboratorio e investigación con las nuevas tecnologías de punta.</t>
  </si>
  <si>
    <t>Parque automotor</t>
  </si>
  <si>
    <t>1. Se cuenta con un parque automotor de 15 vehiculos en la sede central (con capacidad de 38, 32, 28, 19, 12, usuarios), destinados para  el desplazamiento de la comunidad universitaria, (estudiantes, profesores, funcionarios).</t>
  </si>
  <si>
    <t xml:space="preserve">Licencias, ordenadores e Intangibles </t>
  </si>
  <si>
    <t>1, Sotfware académico y administrativo que integre los procesos académicos y administrativos, para una prestación oportuna y eficiente del servicio educativo.</t>
  </si>
  <si>
    <t>Recursos Informáticos y Educativos</t>
  </si>
  <si>
    <t>1, Inventarios de las Bases de Datos y libros (digital y físico) para el servicio educativo.
2. Convenios interbibliotecarios y de redes académicas.
3. Software especializado para difrentes áreas del conocimiento.</t>
  </si>
  <si>
    <t>Afectación económica</t>
  </si>
  <si>
    <t>Afectación reputacional</t>
  </si>
  <si>
    <t>FORTALEZAS</t>
  </si>
  <si>
    <t>AMENAZAS</t>
  </si>
  <si>
    <t xml:space="preserve">OPORTUNIDADES </t>
  </si>
  <si>
    <t xml:space="preserve">Sociales </t>
  </si>
  <si>
    <t xml:space="preserve">
</t>
  </si>
  <si>
    <t>DEBILIDADES</t>
  </si>
  <si>
    <t>Talento Humano</t>
  </si>
  <si>
    <t>2. Disminución de los recursos del Presupuesto General de la Nación que afecten la proporción de recursos apropiados al sector educativo.</t>
  </si>
  <si>
    <t>2. Desarticulación de la educación superior con los niveles de la educación básica y media.</t>
  </si>
  <si>
    <t>1. Políticas estatales que impactan el desfinanciamiento de la Educación Superior.</t>
  </si>
  <si>
    <t xml:space="preserve">1. Acreditación internacional de los programas académicos </t>
  </si>
  <si>
    <t>2. Colombia es el tercer miembro de Latinoamérica en hacer parte de la OCDE, esto implica la necesidad de alcanzar estándares internacionales en calidad educativa.</t>
  </si>
  <si>
    <t>Legal</t>
  </si>
  <si>
    <t>2. Dinámicas geopolíticas globales</t>
  </si>
  <si>
    <t>2. Desarticulación de algunos procesos que generan demoras en los resultados.</t>
  </si>
  <si>
    <t>MISIÓN:</t>
  </si>
  <si>
    <t>FECHA ACTUALIZACIÓN</t>
  </si>
  <si>
    <t>Ambientales</t>
  </si>
  <si>
    <t>3. Políticas estatales en educación superior</t>
  </si>
  <si>
    <t>4. Política de desarrollo institucional</t>
  </si>
  <si>
    <t>3. Falta de criterios diferenciales en lineamientos, legislación, estándares, indicadores- metas del Ministerio de Educación Nacional, acordes con el contexto regional.</t>
  </si>
  <si>
    <t>1. Participación de los gobiernos nacional, regional y local en la financiación de programas de educación superior. Acuerdo por lo Superior 2034, CESU.</t>
  </si>
  <si>
    <t>3. Dinámicas económicas globales</t>
  </si>
  <si>
    <t>1. Reducción de los aportes del orden Nacional y Departamental.</t>
  </si>
  <si>
    <t>1. Posicionamiento de la educación como sector estratégico para el cierre de brechas y alcanzar una mayor equidad.</t>
  </si>
  <si>
    <t xml:space="preserve">6. Educación inclusiva con enfoque diferencial de derechos como aporte al bienestar de la sociedad, el ambiente y al desarrollo sustentable de la región, la nación y del mundo.     </t>
  </si>
  <si>
    <t>1. Situación social del País en momentos de crisis.</t>
  </si>
  <si>
    <t>4. Bajos niveles en competencias de los estudiantes que ingresan a la educación superior.</t>
  </si>
  <si>
    <t>2. Evolución acelerada de las TIC</t>
  </si>
  <si>
    <t>3. Falta de conciencia ambiental.</t>
  </si>
  <si>
    <t>4. Pérdida de biodiversidad.</t>
  </si>
  <si>
    <t xml:space="preserve">6. Deforestación </t>
  </si>
  <si>
    <t>8. Contaminación por residuos químicos.</t>
  </si>
  <si>
    <t>1. Declaración internacional de derechos humanos.</t>
  </si>
  <si>
    <t>2. Legislación UNESCO</t>
  </si>
  <si>
    <t>6. Austeridad del Gasto Nacional.</t>
  </si>
  <si>
    <t>7. Reformas tributarias que impacten procesos en la institución. (Proyecto de modernización, costos de funcionamiento, plan de adquisiciones, entre otros)</t>
  </si>
  <si>
    <t>3. Dificultad en el seguimiento y control a la producción intelectual e investigación de los profesores y estudiantes y participación en comunidades científicas.</t>
  </si>
  <si>
    <t>1. Falta de implementación de la política de gobierno digital en la institución.</t>
  </si>
  <si>
    <t>2. No se cuenta con un Plan de Tecnologías de la Información, -PETI-, aprobado y en ejecución. FURAG (2020).</t>
  </si>
  <si>
    <t>6. Dispersión de la Información en sistemas sin interoperabilidad con otras entidades.</t>
  </si>
  <si>
    <t>7. Bajo nivel de adquisición de dispositivos electrónicos y conexión a internet de los estudiantes, administrativos y docentes.</t>
  </si>
  <si>
    <t>9. Interrupción del servicio de los servidores por fallas o procesos de mantenimiento.</t>
  </si>
  <si>
    <t>1. El desarrollo de las TIC favorece la comunicación bidireccional y multimodal de la gestión institucional y sectorial a los grupos de valor, de interés y ciudadanía en general.</t>
  </si>
  <si>
    <t>3. Política de Gobierno digital</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</si>
  <si>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</si>
  <si>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Contaminación del aire o de las fuentes hídricas, que afecta la prestación del servicio.</t>
  </si>
  <si>
    <t>5. Cambio climático, calentamiento global y sequia.</t>
  </si>
  <si>
    <t>7. Contaminación por plásticos y basuras</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</si>
  <si>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</si>
  <si>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</si>
  <si>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</si>
  <si>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8. Red energética y conectividad a internet inestable en campus universitario y trabajo en casa.</t>
  </si>
  <si>
    <t>Análisis del Riesgo</t>
  </si>
  <si>
    <t>% Contrarresta</t>
  </si>
  <si>
    <t>CONTEXTO ESTRATÉGICO INSTIITUCIONAL</t>
  </si>
  <si>
    <t>8. Alta tasa de desempleo a nivel nacional, regional y local.</t>
  </si>
  <si>
    <t>1. Mecanismos para la información y la comunicación de la Universidad.</t>
  </si>
  <si>
    <t>Probabilidad Controles</t>
  </si>
  <si>
    <t>Estado de la acción</t>
  </si>
  <si>
    <t>ANALISIS DEL PROCESO</t>
  </si>
  <si>
    <t>PROCESO</t>
  </si>
  <si>
    <t>ACTIVO</t>
  </si>
  <si>
    <t>DUEÑO DEL ACTIVO</t>
  </si>
  <si>
    <t>TIPO DE ACTIVO</t>
  </si>
  <si>
    <t>LEY 1712 DE 2014</t>
  </si>
  <si>
    <t>LEY 1581 DE 2012</t>
  </si>
  <si>
    <t>CRITICIDAD RESPECTO A SU CONFIDENCIALIDAD</t>
  </si>
  <si>
    <t>CRITICIDAD RESPECTO A COMPLETITUD O INTEGRIDAD</t>
  </si>
  <si>
    <t>CRITICIDAD RESPECTO A SU DISPONIBILIDAD</t>
  </si>
  <si>
    <t>NIVEL DE CRITICIDAD</t>
  </si>
  <si>
    <t>Gestión de talento humano</t>
  </si>
  <si>
    <t>Base de datos nómina</t>
  </si>
  <si>
    <t>Base de datos con la información de nómina de la entidad</t>
  </si>
  <si>
    <t>Jefe de la Oficina</t>
  </si>
  <si>
    <t>Información</t>
  </si>
  <si>
    <t>Información reservada</t>
  </si>
  <si>
    <t>Contiene datos personales</t>
  </si>
  <si>
    <t>Tipo de información</t>
  </si>
  <si>
    <t>Software</t>
  </si>
  <si>
    <t>Hardware</t>
  </si>
  <si>
    <t>NA</t>
  </si>
  <si>
    <t>Información pública</t>
  </si>
  <si>
    <t>No contiene datos personales</t>
  </si>
  <si>
    <t>CRITICIDAD</t>
  </si>
  <si>
    <t>Afectación económica y reputacional</t>
  </si>
  <si>
    <t>DOCUMENTOS DE APOYO</t>
  </si>
  <si>
    <t>Determinar la Probabilidad</t>
  </si>
  <si>
    <t>Determinar el Impacto</t>
  </si>
  <si>
    <t>Determinar la severidad</t>
  </si>
  <si>
    <t>Ejemplo de control</t>
  </si>
  <si>
    <t>Control</t>
  </si>
  <si>
    <t xml:space="preserve">IDENTIFICACIÓN, ANÁLISIS Y VALORACIÓN DE RIESGOS </t>
  </si>
  <si>
    <t>Descripción del riesgo
(Se diligencia automáticamente)</t>
  </si>
  <si>
    <t xml:space="preserve">4. Incremento en los aportes por Acreditación - Reacreditación Institucional. </t>
  </si>
  <si>
    <t>6. Situaciones de orden público que afectan a la entidad: asonadas, asaltos, atentados, vandalismo, entre otros.</t>
  </si>
  <si>
    <t>Sistema de Gestión Ambiental</t>
  </si>
  <si>
    <t>5. Situaciones de salud pública tales como: pandemias, virus, desabastecimiento de agua, entre otros.</t>
  </si>
  <si>
    <t>7. Interrupción de la prestación del servicio: 
7.1 como mecanismo de protesta de los diferentes actores sociales.
7.2 Por exceso de ruido en eventos artisticos y culturales.</t>
  </si>
  <si>
    <t>2. Construcción de la politica ambiental</t>
  </si>
  <si>
    <t>3. Asignación de recursos para la implementación del SGA</t>
  </si>
  <si>
    <t>1. Creación del poceso del Sistema de Gestión Ambiental (SGA) en la Revisión por la Dirección 2021.</t>
  </si>
  <si>
    <t>Seguridad y Salud en el Trabajo</t>
  </si>
  <si>
    <t>2. Politica de Seguridad y Salud en el Trabajo</t>
  </si>
  <si>
    <t>Gestión de la Información y la Comunicación</t>
  </si>
  <si>
    <t>Sistema de Gestión Seguridad y Salud en el Trabajo</t>
  </si>
  <si>
    <t>Sistema de Gestión de la Calidad</t>
  </si>
  <si>
    <t>Gestión Bibliotecaria</t>
  </si>
  <si>
    <t>Gestión de Tecnologías de la Información</t>
  </si>
  <si>
    <t>3. Asignación de recursos para la implementación del SGSST</t>
  </si>
  <si>
    <t>Código: GC-P07-F02</t>
  </si>
  <si>
    <t>Código: GC-P07-F03</t>
  </si>
  <si>
    <t>Código: GC-P07-F01</t>
  </si>
  <si>
    <t>Extensión y Proyección Social</t>
  </si>
  <si>
    <t>2. Fuentes de financiación a nivel Local, Departamental, Nacional e Internacional.</t>
  </si>
  <si>
    <t xml:space="preserve">2. Dificultades en el acceso a la educación superior, de la población en condiciones de vulnerabilidad del Pais </t>
  </si>
  <si>
    <t>8. Consumo y expendio de sustancias psicoactivas fuera y dentro de la UT.</t>
  </si>
  <si>
    <t>2. Alianzas con entidades de protección, conservación y educación ambiental.</t>
  </si>
  <si>
    <t xml:space="preserve">3. Articulación con las Politicas y Planes de Gestión y educación Ambiental  </t>
  </si>
  <si>
    <t>Fecha Aprobación: 24-04-2023</t>
  </si>
  <si>
    <t>Corresponde a los factores internos y externos de los procesos que se han de tomar en consideración para la administración del riesgo, a partir de los cuales es posible establecer las causas de los riesgos a identificar.</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</si>
  <si>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</si>
  <si>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</si>
  <si>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</si>
  <si>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</si>
  <si>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</si>
  <si>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</si>
  <si>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Versión: 02</t>
  </si>
  <si>
    <t>Fecha Aprobación: 24/04/2023</t>
  </si>
  <si>
    <t>Probabilidad Residual Final</t>
  </si>
  <si>
    <t>Fecha Seguimiento 2LD</t>
  </si>
  <si>
    <t>Fecha Aprobación: 24/03/2023</t>
  </si>
  <si>
    <t>Sistema de Control Interno</t>
  </si>
  <si>
    <t xml:space="preserve">15 de abril </t>
  </si>
  <si>
    <t xml:space="preserve">15 de julio </t>
  </si>
  <si>
    <t xml:space="preserve">15 de agosto </t>
  </si>
  <si>
    <t xml:space="preserve">15 de diciembre </t>
  </si>
  <si>
    <t>FACTORES EXTERNOS</t>
  </si>
  <si>
    <t>5. Politica de gratuidad</t>
  </si>
  <si>
    <t xml:space="preserve">6. Objetivos de Desarrollo Sostenible </t>
  </si>
  <si>
    <t xml:space="preserve"> 7. Plan de Desarrollo Nacional y Departamental</t>
  </si>
  <si>
    <t>3. Creciente demanda de gastos asociadas al aseguramiento de la calidad y las nuevas dinámicas de la Educación Superior.</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</si>
  <si>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</si>
  <si>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</si>
  <si>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</si>
  <si>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</si>
  <si>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</si>
  <si>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</si>
  <si>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5. Investigación y proyección social articulada conel  sector empresarial y social, para transferencia de conocimiento, tecnología entre otras para el desarrollo de la región.</t>
  </si>
  <si>
    <t>7. Facilidades de acceso a la educación superior, a diferentes grupos poblacionales.</t>
  </si>
  <si>
    <t>1. Altos costos para acceder a los recursos tecnológicos y tecnología de punta.</t>
  </si>
  <si>
    <t>2. Fallas en la conexión o caída de redes que afectan la conectividad de los aplicativos y equipos.</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</si>
  <si>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</si>
  <si>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</si>
  <si>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</si>
  <si>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</si>
  <si>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1. Posibilidad de acceder a recursos por la realiuzación  de actividades que impacten el  el desarrollo sostenible y sustentable.</t>
  </si>
  <si>
    <t>4. Manejo integral de residuos.</t>
  </si>
  <si>
    <t>1. Reformas al Sistema de Salud, Laboral y Pensional.</t>
  </si>
  <si>
    <t>3.Sistema de Aseguramiento de la Calidad de la Educación Superior</t>
  </si>
  <si>
    <t>4. Reforma a la Ley 30 de 1992.</t>
  </si>
  <si>
    <t>5. Legislación de Propiedad intelectual</t>
  </si>
  <si>
    <t>6. Legislación del Ministerio de Ambiente y Protección Social</t>
  </si>
  <si>
    <t>FACTORES INTERNOS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</si>
  <si>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</si>
  <si>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</si>
  <si>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</si>
  <si>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</si>
  <si>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</si>
  <si>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</si>
  <si>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</si>
  <si>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</si>
  <si>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</si>
  <si>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</si>
  <si>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</si>
  <si>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</si>
  <si>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</si>
  <si>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</si>
  <si>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</si>
  <si>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</si>
  <si>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</si>
  <si>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</si>
  <si>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</si>
  <si>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</si>
  <si>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</si>
  <si>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</si>
  <si>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</si>
  <si>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</si>
  <si>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3. Mecanismos de autorregulación y autoevaluación institucional en procesos académicos y administrativos.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</si>
  <si>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</si>
  <si>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</si>
  <si>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</si>
  <si>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</si>
  <si>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</si>
  <si>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</si>
  <si>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</si>
  <si>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</si>
  <si>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</si>
  <si>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</si>
  <si>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</si>
  <si>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</si>
  <si>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</si>
  <si>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</si>
  <si>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1. Talento Humano especializado para la atención de recursos de agua, aire, suelo y fauna.</t>
  </si>
  <si>
    <t>2. Bajo presupuesto para la ejecución de la Politica Ambiental.</t>
  </si>
  <si>
    <t>3. Espacio  fisico inadecuado para la Oficina de Coordinación de Gestión y Educación Ambiental.</t>
  </si>
  <si>
    <t>4. Articulación de la Coordinación de Gestión y Educación Ambiental con entes públicos regionales,</t>
  </si>
  <si>
    <t>5. Reconocimiento de los entes de vigilancia y control por el cumplimiento de la normatividad ambiental aplicable</t>
  </si>
  <si>
    <t>1. Creación del poceso del Sistema de Gestión de Seguridad y Salud del Trabajo (SGSST) en la Revisión por la Dirección 2021.</t>
  </si>
  <si>
    <t>Sistema de Gestión de Autoevaluación y Acreditación</t>
  </si>
  <si>
    <t>por perdida de los registros calificados de los programas de pregrado y posgrado, impidiendo su oferta a los aspirantes</t>
  </si>
  <si>
    <t>debido al incumplimiento de los requisitos establecidos por el Ministerio de Educación Nacional.</t>
  </si>
  <si>
    <t>1. El Profesional de la Oficina de Aseguramiento de la Calidad, verifica la fecha de vencimiento de los registros calificados, registra en el formato (FO-P07-F02) e informa por medio de correo electrónico y oficio la alerta de los tiempos de vencimiento y de radicación de documentos ante el MEN.</t>
  </si>
  <si>
    <t xml:space="preserve">Vicerrector de Docencia -Dirección de Aseguramiento de la calidad. Unidades Académicas-Dirección de Programa
</t>
  </si>
  <si>
    <t>abierta</t>
  </si>
  <si>
    <t>2  El procedimiento para renovar registros calificados, establece que las Facultades y el Instituto de Educación a Distancia de la Universidad del Tolima deben demostrar el cumplimiento de las condiciones de calidad para renovar el registro calificado de programas académicos.</t>
  </si>
  <si>
    <t>por incumplir o modificar el calendario académico</t>
  </si>
  <si>
    <t>debido a cierre de la Universidad por problemas de orden público, protestas, paros, cese de actividades, solicitudes de extensión de pagos de estudiantes, entre otros.</t>
  </si>
  <si>
    <t>1. Trabajar procesos en linea, actividades académicas y administrativas en linea para que no se vea afectado la prestación de los servicios misonales de la UT.</t>
  </si>
  <si>
    <t>2. Se encuenta docomentado en el SGC el Procedimiento de Calendario Académico, el cual debe ser estricto cumplimiento.</t>
  </si>
  <si>
    <t>por perdida o no acreditación de programas de pregrado y posgrados</t>
  </si>
  <si>
    <t>debido al incumplimiento de los factores de acreditación establecidos por Ministerio de Educación Nacional y el CNA.</t>
  </si>
  <si>
    <t>1. 1. El Profesional de la Oficina de Aseguramiento de la Calidad, verifica la fecha de vencimiento de las acreditaciones en Alta Calidad de los programas, e informa por medio de correo electrónico y oficio la alerta de los tiempos de vencimiento y de radicación de documentos ante el MEN.</t>
  </si>
  <si>
    <t>2. El procedimiento con fines de acreditación de alta calidad, establece que los programas de pregrado y postgrado de la U.T. deben tener el propósito de obtener la acreditación de alta calidad, basados en los lineamientos del CNA.</t>
  </si>
  <si>
    <t>por perdida de la reacreditación institucional</t>
  </si>
  <si>
    <t>1. La la Oficina de Aseguramiento de la Calidad coordina e proceso de autoevaluación lnstitucional, con el  propósito de mantener la acreditación de alta calidad de la UT, basados en los lineamientos del CNA.</t>
  </si>
  <si>
    <r>
      <rPr>
        <b/>
        <sz val="9"/>
        <color theme="1"/>
        <rFont val="Calibri"/>
        <family val="2"/>
        <scheme val="minor"/>
      </rPr>
      <t xml:space="preserve">EJE 1. </t>
    </r>
    <r>
      <rPr>
        <sz val="9"/>
        <color theme="1"/>
        <rFont val="Calibri"/>
        <family val="2"/>
        <scheme val="minor"/>
      </rPr>
      <t xml:space="preserve">EDUCACIÓN INTEGRAL PARA LA  TRANSFORMACIÓN SOCIAL Y LA PAZ
</t>
    </r>
    <r>
      <rPr>
        <b/>
        <sz val="9"/>
        <color theme="1"/>
        <rFont val="Calibri"/>
        <family val="2"/>
        <scheme val="minor"/>
      </rPr>
      <t>PROGRAMA:</t>
    </r>
    <r>
      <rPr>
        <sz val="9"/>
        <color theme="1"/>
        <rFont val="Calibri"/>
        <family val="2"/>
        <scheme val="minor"/>
      </rPr>
      <t xml:space="preserve">  Aseguramiento integral de la calidad, mediante los procesos continuos de autoevaluación, autorregulación y mejora continua institucional, para dar respuesta a retos y desafíos del entorno.
</t>
    </r>
    <r>
      <rPr>
        <b/>
        <sz val="9"/>
        <color theme="1"/>
        <rFont val="Calibri"/>
        <family val="2"/>
        <scheme val="minor"/>
      </rPr>
      <t>PROYECTO:</t>
    </r>
    <r>
      <rPr>
        <sz val="9"/>
        <color theme="1"/>
        <rFont val="Calibri"/>
        <family val="2"/>
        <scheme val="minor"/>
      </rPr>
      <t xml:space="preserve"> Aseguramiento de la calidad académica</t>
    </r>
  </si>
  <si>
    <t>FORMACIÓN</t>
  </si>
  <si>
    <t>Primer seguimiento Plan de Acción 2023  "Educación para la transformación social y la paz". Link: 
http://administrativos.ut.edu.co/la-universidad-ut/planes-institucionales-ut/plan-de-accion.html</t>
  </si>
  <si>
    <t>Segundo seguimiento Plan de Acción 2023  "Educación para la transformación social y la paz" Link: 
http://administrativos.ut.edu.co/la-universidad-ut/planes-institucionales-ut/plan-de-accion.html</t>
  </si>
  <si>
    <t>Tercer seguimiento Plan de Acción 2023  "Educación para la transformación social y la paz"  Link: 
http://administrativos.ut.edu.co/la-universidad-ut/planes-institucionales-ut/plan-de-accion.html</t>
  </si>
  <si>
    <t>Cuarto seguimiento Plan de Acción 2023  "Educación para la transformación social y la paz" Link: 
http://administrativos.ut.edu.co/la-universidad-ut/planes-institucionales-ut/plan-de-accion.html</t>
  </si>
  <si>
    <t>abierto</t>
  </si>
  <si>
    <t>Desde la planificación de los servicios y las actividades academicas, la elaboración del calendario academico y la identificación de necesidades, hasta la evaluación y la determinación de planes de mejoramiento.</t>
  </si>
  <si>
    <t>por insatisfacción de los estudiantes y profesores, retraso en los procesos académicos y deficiencia en el proceso de formación teórico - práctico</t>
  </si>
  <si>
    <t>debido a interrupción, inconvenientes, cancelación y demoras, en la realización de las prácticas académicas.</t>
  </si>
  <si>
    <t>1. Procedimiento de prácticas académicas, mediante el cual se programa garantiza el normal funcionamiento de las prácticas de campo por período académico para los progrmas de la Universidad del Tolima.</t>
  </si>
  <si>
    <t>2. Procedimiento de Planificación y desarrollo de la labor académico que tiene por objeto definir, aprobar y verificar la planificación y desarrollo de la labor académica de los profesores de planta, ocasionales y catedráticos de la modalidad presencial y a distancia de la Universidad del Tolima.</t>
  </si>
  <si>
    <t>por desactualización o poca pertinencia de los contenidos curriculares de los programas académicos de la Universidad</t>
  </si>
  <si>
    <t>debido a la no aplicación de las políticas y lineamientos sobre actualización, diseño y rediseño curricular de los programas académicos de la Universidad.</t>
  </si>
  <si>
    <t>Procedimiento de Lienamientos Curriculares, mediante el cual se proponen y ejecutan las políticas sobre actualización, diseño y rediseño curricular para todos los programas académicos de la Universidad del Tolima tanto en la modalidad presencial y distancia, en los niveles de pregrado y posgrado.</t>
  </si>
  <si>
    <t>2, La la Oficina de Aseguramiento de la Calidad coordina e proceso de autoevaluación de los progarmas académicos,  basados en los lineamientos del CNA.</t>
  </si>
  <si>
    <t>2. Evidenciar los procedimientos aplicados en el análisis de suelos, aguas, foliares y bromatológicos, entre otros, realizados en los Laboratorios de Servicios de Extensión en Análisis Químico. LASEREX</t>
  </si>
  <si>
    <r>
      <rPr>
        <b/>
        <sz val="11"/>
        <color theme="1"/>
        <rFont val="Arial"/>
        <family val="2"/>
      </rPr>
      <t>EJE 1.</t>
    </r>
    <r>
      <rPr>
        <sz val="11"/>
        <color theme="1"/>
        <rFont val="Arial"/>
        <family val="2"/>
      </rPr>
      <t xml:space="preserve"> EDUCACIÓN INTEGRAL PARA LA  TRANSFORMACIÓN SOCIAL Y LA PAZ.
</t>
    </r>
    <r>
      <rPr>
        <b/>
        <sz val="11"/>
        <color theme="1"/>
        <rFont val="Arial"/>
        <family val="2"/>
      </rPr>
      <t>PROGRAMA:</t>
    </r>
    <r>
      <rPr>
        <sz val="11"/>
        <color theme="1"/>
        <rFont val="Arial"/>
        <family val="2"/>
      </rPr>
      <t xml:space="preserve"> Consolidación de la apuesta educativa para la gestión curricular, el desarrollo de la investigación y la extensión.
</t>
    </r>
    <r>
      <rPr>
        <b/>
        <sz val="11"/>
        <color theme="1"/>
        <rFont val="Arial"/>
        <family val="2"/>
      </rPr>
      <t xml:space="preserve">PROYECTO: </t>
    </r>
    <r>
      <rPr>
        <sz val="11"/>
        <color theme="1"/>
        <rFont val="Arial"/>
        <family val="2"/>
      </rPr>
      <t xml:space="preserve">Transformaciones y proyecciones curriculares.
</t>
    </r>
    <r>
      <rPr>
        <b/>
        <sz val="11"/>
        <color theme="1"/>
        <rFont val="Arial"/>
        <family val="2"/>
      </rPr>
      <t>PROYECTO</t>
    </r>
    <r>
      <rPr>
        <sz val="11"/>
        <color theme="1"/>
        <rFont val="Arial"/>
        <family val="2"/>
      </rPr>
      <t>: Política de Innovación y Modernización Curricular</t>
    </r>
  </si>
  <si>
    <t>Vicerrector de Docencia -Coordinadores de Centros y Observatorios
Unidades Académicas</t>
  </si>
  <si>
    <t>Vicerrector de Docencia - Coordinadores de Centros y Observatorios
Unidades Académicas</t>
  </si>
  <si>
    <t xml:space="preserve">Consejo Académico- Vicerrector de Docencia -Dirección de Aseguramiento de la Calidad. Unidades Académicas-Dirección de Programa- Dirección de Admisiones Registro y Control Académico
</t>
  </si>
  <si>
    <r>
      <rPr>
        <b/>
        <sz val="11"/>
        <color theme="1"/>
        <rFont val="Arial"/>
        <family val="2"/>
      </rPr>
      <t>EJE 1.</t>
    </r>
    <r>
      <rPr>
        <sz val="11"/>
        <color theme="1"/>
        <rFont val="Arial"/>
        <family val="2"/>
      </rPr>
      <t xml:space="preserve"> EDUCACIÓN INTEGRAL PARA LA  TRANSFORMACIÓN SOCIAL Y LA PAZ.
</t>
    </r>
    <r>
      <rPr>
        <b/>
        <sz val="11"/>
        <color theme="1"/>
        <rFont val="Arial"/>
        <family val="2"/>
      </rPr>
      <t xml:space="preserve">PROGRAMA: </t>
    </r>
    <r>
      <rPr>
        <sz val="11"/>
        <color theme="1"/>
        <rFont val="Arial"/>
        <family val="2"/>
      </rPr>
      <t xml:space="preserve"> Mejoramiento del desempeño académico, mediante la interacción y el desarrollo de competencias investigativas, para la permanencia y graduación.
</t>
    </r>
    <r>
      <rPr>
        <b/>
        <sz val="11"/>
        <color theme="1"/>
        <rFont val="Arial"/>
        <family val="2"/>
      </rPr>
      <t>PROYECTO:</t>
    </r>
    <r>
      <rPr>
        <sz val="11"/>
        <color theme="1"/>
        <rFont val="Arial"/>
        <family val="2"/>
      </rPr>
      <t xml:space="preserve">: Hacia la calidad de la Educación Superior
</t>
    </r>
    <r>
      <rPr>
        <b/>
        <sz val="11"/>
        <color theme="1"/>
        <rFont val="Arial"/>
        <family val="2"/>
      </rPr>
      <t>PROYECTO</t>
    </r>
    <r>
      <rPr>
        <sz val="11"/>
        <color theme="1"/>
        <rFont val="Arial"/>
        <family val="2"/>
      </rPr>
      <t>:: Interacción con el medio y los territorios</t>
    </r>
  </si>
  <si>
    <t xml:space="preserve">debido al incumplimiento del mantenimiento preventivo y calibración de equipos de laboratorio para los procesos misionales (Formación, Investigación y Proyección Social)
</t>
  </si>
  <si>
    <t>por quejas, reclamos e inconformidad de los estudiantes y profesores en los resultados de estudios e investigaciones</t>
  </si>
  <si>
    <t>1. La Unidad Académica, donde se encuentra adscrito el laborartorio realiza el diagnóstico para el mantenimiento preventivo de los equipos.</t>
  </si>
  <si>
    <r>
      <t xml:space="preserve">EJE 1. EDUCACIÓN INTEGRAL PARA LA  TRANSFORMACIÓN SOCIAL Y LA PAZ.
PROGRAMA:  </t>
    </r>
    <r>
      <rPr>
        <sz val="11"/>
        <color theme="1"/>
        <rFont val="Arial"/>
        <family val="2"/>
      </rPr>
      <t>Mejoramiento del desempeño académico, mediante la interacción y el desarrollo de competencias investigativas, para la permanencia y graduación.</t>
    </r>
    <r>
      <rPr>
        <b/>
        <sz val="11"/>
        <color theme="1"/>
        <rFont val="Arial"/>
        <family val="2"/>
      </rPr>
      <t xml:space="preserve">
PROYECTO:</t>
    </r>
    <r>
      <rPr>
        <sz val="11"/>
        <color theme="1"/>
        <rFont val="Arial"/>
        <family val="2"/>
      </rPr>
      <t xml:space="preserve"> Hacia la calidad de la Educación Superior</t>
    </r>
  </si>
  <si>
    <t>por asignación académica</t>
  </si>
  <si>
    <t>debido a que  se incluyen personas para pago, que no van a orientar ningún curso</t>
  </si>
  <si>
    <t>1. Se deben realizar  controles en las Secretarias Académicas de cada una de las Unidades Académicas de la UT, de las asignaciones académicas por programa y el consolidado general.</t>
  </si>
  <si>
    <t>Decano, Director IDEAD; Secretaria Académica</t>
  </si>
  <si>
    <t>31 de enero de 2022</t>
  </si>
  <si>
    <t>1 de febrero de 2022</t>
  </si>
  <si>
    <t xml:space="preserve">por otorgar sin el cumplimiento de los requisitos establecidos en la normatividad vigente, </t>
  </si>
  <si>
    <t>por que  se consignan los dineros de prácticas a profesores o funcionarios</t>
  </si>
  <si>
    <t xml:space="preserve"> y estos no los entregan a los estudiantes que asistieron a las prácticas académicas, para beneficio propio o de un tercero</t>
  </si>
  <si>
    <t>becas y apoyos para la movilidad  profesores, buscando un beneficio propio o de un tercero</t>
  </si>
  <si>
    <t>1.  Se deben realizar  controles a través del Comité Central de Currículo, que debe aplicr la normatividad legal vigernte.</t>
  </si>
  <si>
    <t xml:space="preserve">FO-PO2 Liniemientos Curriculares, V08 </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</si>
</sst>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1"/>
      <color theme="1"/>
      <name val="Calibri"/>
      <family val="2"/>
      <scheme val="minor"/>
    </font>
    <font>
      <b/>
      <sz val="11"/>
      <color theme="1"/>
      <name val="Calibri"/>
      <family val="2"/>
      <scheme val="minor"/>
    </font>
    <font>
      <sz val="9"/>
      <color indexed="81"/>
      <name val="Tahoma"/>
      <family val="2"/>
    </font>
    <font>
      <sz val="11"/>
      <color theme="1"/>
      <name val="Calibri"/>
      <family val="2"/>
      <scheme val="minor"/>
    </font>
    <font>
      <sz val="10"/>
      <name val="Arial"/>
      <family val="2"/>
    </font>
    <font>
      <b/>
      <sz val="14"/>
      <color rgb="FF006600"/>
      <name val="Arial"/>
      <family val="2"/>
    </font>
    <font>
      <sz val="11"/>
      <color theme="1"/>
      <name val="Arial"/>
      <family val="2"/>
    </font>
    <font>
      <sz val="11"/>
      <name val="Arial"/>
      <family val="2"/>
    </font>
    <font>
      <b/>
      <sz val="12"/>
      <color rgb="FFFF0000"/>
      <name val="Arial"/>
      <family val="2"/>
    </font>
    <font>
      <sz val="11"/>
      <color indexed="8"/>
      <name val="Calibri"/>
      <family val="2"/>
    </font>
    <font>
      <sz val="10"/>
      <color theme="1"/>
      <name val="Arial"/>
      <family val="2"/>
    </font>
    <font>
      <b/>
      <sz val="12"/>
      <color theme="1"/>
      <name val="Calibri"/>
      <family val="2"/>
      <scheme val="minor"/>
    </font>
    <font>
      <b/>
      <sz val="10"/>
      <color theme="1"/>
      <name val="Arial"/>
      <family val="2"/>
    </font>
    <font>
      <sz val="9"/>
      <color theme="1"/>
      <name val="Arial"/>
      <family val="2"/>
    </font>
    <font>
      <b/>
      <sz val="16"/>
      <color theme="1"/>
      <name val="Calibri"/>
      <family val="2"/>
      <scheme val="minor"/>
    </font>
    <font>
      <sz val="11"/>
      <color theme="1"/>
      <name val="Century Gothic"/>
      <family val="2"/>
    </font>
    <font>
      <sz val="11"/>
      <name val="Calibri"/>
      <family val="2"/>
    </font>
    <font>
      <sz val="11"/>
      <color theme="1"/>
      <name val="Calibri"/>
      <family val="2"/>
    </font>
    <font>
      <sz val="11"/>
      <name val="Calibri"/>
      <family val="2"/>
    </font>
    <font>
      <b/>
      <sz val="11"/>
      <color theme="1"/>
      <name val="Calibri"/>
      <family val="2"/>
    </font>
    <font>
      <sz val="12"/>
      <color theme="1"/>
      <name val="Arial"/>
      <family val="2"/>
    </font>
    <font>
      <b/>
      <sz val="11"/>
      <color theme="1"/>
      <name val="Arial"/>
      <family val="2"/>
    </font>
    <font>
      <sz val="11"/>
      <color rgb="FFA5A5A5"/>
      <name val="Calibri"/>
      <family val="2"/>
    </font>
    <font>
      <b/>
      <sz val="11"/>
      <name val="Arial"/>
      <family val="2"/>
    </font>
    <font>
      <b/>
      <sz val="12"/>
      <color theme="1"/>
      <name val="Arial"/>
      <family val="2"/>
    </font>
    <font>
      <sz val="14"/>
      <color theme="1"/>
      <name val="Arial"/>
      <family val="2"/>
    </font>
    <font>
      <sz val="11"/>
      <color theme="0"/>
      <name val="Calibri"/>
      <family val="2"/>
    </font>
    <font>
      <sz val="14"/>
      <color theme="1"/>
      <name val="Calibri"/>
      <family val="2"/>
      <scheme val="minor"/>
    </font>
    <font>
      <sz val="9"/>
      <color theme="1"/>
      <name val="Calibri"/>
      <family val="2"/>
      <scheme val="minor"/>
    </font>
    <font>
      <b/>
      <sz val="9"/>
      <color theme="1"/>
      <name val="Calibri"/>
      <family val="2"/>
      <scheme val="minor"/>
    </font>
    <font>
      <b/>
      <sz val="11"/>
      <name val="Calibri"/>
      <family val="2"/>
    </font>
    <font>
      <sz val="14"/>
      <name val="Calibri"/>
      <family val="2"/>
      <scheme val="minor"/>
    </font>
  </fonts>
  <fills count="18">
    <fill>
      <patternFill patternType="none"/>
    </fill>
    <fill>
      <patternFill patternType="gray125"/>
    </fill>
    <fill>
      <patternFill patternType="solid">
        <fgColor theme="3"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D6DCE4"/>
        <bgColor rgb="FFD6DCE4"/>
      </patternFill>
    </fill>
    <fill>
      <patternFill patternType="solid">
        <fgColor rgb="FFD8D8D8"/>
        <bgColor rgb="FFD8D8D8"/>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right style="thin">
        <color indexed="64"/>
      </right>
      <top style="thin">
        <color rgb="FF000000"/>
      </top>
      <bottom style="thin">
        <color indexed="64"/>
      </bottom>
      <diagonal/>
    </border>
  </borders>
  <cellStyleXfs count="5">
    <xf numFmtId="0" fontId="0" fillId="0" borderId="0"/>
    <xf numFmtId="9" fontId="3" fillId="0" borderId="0" applyFont="0" applyFill="0" applyBorder="0" applyAlignment="0" applyProtection="0"/>
    <xf numFmtId="0" fontId="4" fillId="0" borderId="0">
      <alignment vertical="center"/>
    </xf>
    <xf numFmtId="0" fontId="9" fillId="0" borderId="0"/>
    <xf numFmtId="0" fontId="17" fillId="0" borderId="0"/>
  </cellStyleXfs>
  <cellXfs count="245">
    <xf numFmtId="0" fontId="0" fillId="0" borderId="0" xfId="0"/>
    <xf numFmtId="0" fontId="0" fillId="0" borderId="1" xfId="0" applyBorder="1"/>
    <xf numFmtId="0" fontId="0" fillId="0" borderId="1" xfId="0" applyBorder="1" applyAlignment="1">
      <alignment vertical="center"/>
    </xf>
    <xf numFmtId="0" fontId="1" fillId="0" borderId="1" xfId="0" applyFont="1" applyBorder="1" applyAlignment="1">
      <alignment horizontal="center"/>
    </xf>
    <xf numFmtId="0" fontId="0" fillId="0" borderId="0" xfId="0" applyAlignment="1">
      <alignment horizontal="center" vertical="center"/>
    </xf>
    <xf numFmtId="0" fontId="1" fillId="0" borderId="1" xfId="0" applyFont="1" applyFill="1" applyBorder="1" applyAlignment="1">
      <alignment horizontal="center"/>
    </xf>
    <xf numFmtId="9" fontId="0" fillId="0" borderId="1" xfId="0" applyNumberFormat="1" applyBorder="1"/>
    <xf numFmtId="0" fontId="0" fillId="0" borderId="0" xfId="0" applyAlignment="1">
      <alignment wrapText="1"/>
    </xf>
    <xf numFmtId="0" fontId="1" fillId="0" borderId="2" xfId="0" applyFont="1" applyFill="1" applyBorder="1" applyAlignment="1">
      <alignment horizontal="center"/>
    </xf>
    <xf numFmtId="0" fontId="0" fillId="0" borderId="2" xfId="0" applyFill="1" applyBorder="1"/>
    <xf numFmtId="9" fontId="0" fillId="0" borderId="1" xfId="0" applyNumberFormat="1" applyFill="1" applyBorder="1"/>
    <xf numFmtId="9" fontId="0" fillId="0" borderId="2" xfId="0" applyNumberFormat="1" applyFill="1" applyBorder="1"/>
    <xf numFmtId="0" fontId="0" fillId="0" borderId="0" xfId="0" applyFill="1"/>
    <xf numFmtId="0" fontId="0" fillId="0" borderId="0" xfId="0" applyFill="1" applyAlignment="1">
      <alignment horizontal="center" vertical="center"/>
    </xf>
    <xf numFmtId="0" fontId="1" fillId="0" borderId="13" xfId="0" applyFont="1" applyFill="1" applyBorder="1" applyAlignment="1">
      <alignment horizontal="center"/>
    </xf>
    <xf numFmtId="9" fontId="0" fillId="0" borderId="13" xfId="0" applyNumberFormat="1" applyFill="1" applyBorder="1"/>
    <xf numFmtId="0" fontId="12" fillId="5" borderId="1" xfId="2" applyNumberFormat="1" applyFont="1" applyFill="1" applyBorder="1" applyAlignment="1" applyProtection="1">
      <alignment horizontal="center" vertical="center" wrapText="1"/>
    </xf>
    <xf numFmtId="0" fontId="1" fillId="0" borderId="0" xfId="0" applyFont="1"/>
    <xf numFmtId="0" fontId="11" fillId="0" borderId="0" xfId="0" applyFont="1"/>
    <xf numFmtId="0" fontId="14" fillId="0" borderId="0" xfId="0" applyFont="1" applyAlignment="1">
      <alignment horizontal="center"/>
    </xf>
    <xf numFmtId="0" fontId="0" fillId="10" borderId="0" xfId="0" applyFill="1"/>
    <xf numFmtId="0" fontId="0" fillId="11" borderId="0" xfId="0" applyFill="1"/>
    <xf numFmtId="9" fontId="0" fillId="0" borderId="0" xfId="0" applyNumberFormat="1"/>
    <xf numFmtId="0" fontId="0" fillId="0" borderId="3" xfId="0" applyBorder="1" applyAlignment="1">
      <alignment vertical="center"/>
    </xf>
    <xf numFmtId="0" fontId="6" fillId="0" borderId="36" xfId="4" applyFont="1" applyBorder="1" applyAlignment="1">
      <alignment horizontal="center"/>
    </xf>
    <xf numFmtId="0" fontId="10" fillId="0" borderId="0" xfId="4" applyFont="1" applyAlignment="1">
      <alignment vertical="center"/>
    </xf>
    <xf numFmtId="0" fontId="17" fillId="0" borderId="0" xfId="4" applyFont="1" applyAlignment="1"/>
    <xf numFmtId="0" fontId="6" fillId="0" borderId="36" xfId="4" applyFont="1" applyBorder="1" applyAlignment="1">
      <alignment horizontal="center" vertical="center" wrapText="1"/>
    </xf>
    <xf numFmtId="0" fontId="6" fillId="0" borderId="36" xfId="4" applyFont="1" applyBorder="1" applyAlignment="1">
      <alignment horizontal="center" vertical="center"/>
    </xf>
    <xf numFmtId="0" fontId="21" fillId="12" borderId="36" xfId="4" applyFont="1" applyFill="1" applyBorder="1" applyAlignment="1">
      <alignment horizontal="center" vertical="center" wrapText="1"/>
    </xf>
    <xf numFmtId="0" fontId="6" fillId="0" borderId="36" xfId="4" applyFont="1" applyBorder="1" applyAlignment="1">
      <alignment horizontal="left" vertical="center" wrapText="1"/>
    </xf>
    <xf numFmtId="0" fontId="6" fillId="0" borderId="36" xfId="4" applyFont="1" applyBorder="1" applyAlignment="1">
      <alignment horizontal="left" vertical="top" wrapText="1"/>
    </xf>
    <xf numFmtId="0" fontId="6" fillId="0" borderId="44" xfId="4" applyFont="1" applyBorder="1" applyAlignment="1">
      <alignment horizontal="left" vertical="top" wrapText="1"/>
    </xf>
    <xf numFmtId="0" fontId="12" fillId="13" borderId="36" xfId="4" applyFont="1" applyFill="1" applyBorder="1" applyAlignment="1">
      <alignment horizontal="center" vertical="center" wrapText="1"/>
    </xf>
    <xf numFmtId="0" fontId="10" fillId="0" borderId="36" xfId="4" applyFont="1" applyBorder="1" applyAlignment="1">
      <alignment horizontal="center" vertical="center" wrapText="1"/>
    </xf>
    <xf numFmtId="0" fontId="10" fillId="0" borderId="36" xfId="4" applyFont="1" applyBorder="1" applyAlignment="1">
      <alignment horizontal="left" vertical="center" wrapText="1"/>
    </xf>
    <xf numFmtId="0" fontId="13" fillId="0" borderId="36" xfId="4" applyFont="1" applyBorder="1" applyAlignment="1">
      <alignment vertical="top" wrapText="1"/>
    </xf>
    <xf numFmtId="0" fontId="10" fillId="0" borderId="36" xfId="4" applyFont="1" applyBorder="1" applyAlignment="1">
      <alignment horizontal="center" vertical="center"/>
    </xf>
    <xf numFmtId="0" fontId="22" fillId="0" borderId="36" xfId="4" applyFont="1" applyBorder="1" applyAlignment="1">
      <alignment horizontal="center" vertical="center" wrapText="1"/>
    </xf>
    <xf numFmtId="0" fontId="17" fillId="0" borderId="0" xfId="4" applyFont="1" applyAlignment="1">
      <alignment horizontal="center" vertical="center" wrapText="1"/>
    </xf>
    <xf numFmtId="0" fontId="12" fillId="13" borderId="47" xfId="4" applyFont="1" applyFill="1" applyBorder="1" applyAlignment="1">
      <alignment horizontal="center" vertical="center" wrapText="1"/>
    </xf>
    <xf numFmtId="0" fontId="0" fillId="9" borderId="0" xfId="0" applyFill="1"/>
    <xf numFmtId="0" fontId="6" fillId="0" borderId="43" xfId="4" applyFont="1" applyBorder="1" applyAlignment="1">
      <alignment horizontal="left" vertical="top" wrapText="1"/>
    </xf>
    <xf numFmtId="0" fontId="6" fillId="0" borderId="44" xfId="4" applyFont="1" applyBorder="1"/>
    <xf numFmtId="0" fontId="25" fillId="4"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26" fillId="0" borderId="36" xfId="4" applyFont="1" applyBorder="1" applyAlignment="1">
      <alignment horizontal="center" vertical="center" wrapText="1"/>
    </xf>
    <xf numFmtId="0" fontId="6" fillId="0" borderId="45" xfId="4" applyFont="1" applyBorder="1" applyAlignment="1">
      <alignment horizontal="left" vertical="top" wrapText="1"/>
    </xf>
    <xf numFmtId="0" fontId="6" fillId="0" borderId="50" xfId="4" applyFont="1" applyBorder="1" applyAlignment="1">
      <alignment horizontal="left" vertical="top" wrapText="1"/>
    </xf>
    <xf numFmtId="0" fontId="6" fillId="0" borderId="54" xfId="4" applyFont="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center" vertical="center"/>
    </xf>
    <xf numFmtId="9" fontId="0" fillId="0" borderId="1" xfId="1" applyFont="1" applyBorder="1" applyAlignment="1">
      <alignment horizontal="center" vertical="center"/>
    </xf>
    <xf numFmtId="9" fontId="0" fillId="0" borderId="1" xfId="1" applyNumberFormat="1" applyFont="1" applyBorder="1" applyAlignment="1">
      <alignment horizontal="center" vertical="center"/>
    </xf>
    <xf numFmtId="0" fontId="0" fillId="0" borderId="1" xfId="0" applyBorder="1" applyAlignment="1">
      <alignment horizontal="left" vertical="top" wrapText="1"/>
    </xf>
    <xf numFmtId="0" fontId="0" fillId="0" borderId="17" xfId="0" applyBorder="1" applyAlignment="1">
      <alignment horizontal="center" vertical="center"/>
    </xf>
    <xf numFmtId="0" fontId="27" fillId="10" borderId="1" xfId="0" applyFont="1" applyFill="1" applyBorder="1" applyAlignment="1">
      <alignment horizontal="left" vertical="center" wrapText="1"/>
    </xf>
    <xf numFmtId="0" fontId="27" fillId="9" borderId="1" xfId="0" applyFont="1" applyFill="1" applyBorder="1" applyAlignment="1">
      <alignment horizontal="center" vertical="center"/>
    </xf>
    <xf numFmtId="0" fontId="27" fillId="9" borderId="1" xfId="0" applyFont="1" applyFill="1" applyBorder="1" applyAlignment="1">
      <alignment horizontal="center" vertical="center" wrapText="1"/>
    </xf>
    <xf numFmtId="9" fontId="27" fillId="9" borderId="1" xfId="1" applyFont="1" applyFill="1" applyBorder="1" applyAlignment="1">
      <alignment horizontal="center" vertical="center"/>
    </xf>
    <xf numFmtId="0" fontId="31" fillId="9" borderId="1" xfId="0" applyFont="1" applyFill="1" applyBorder="1" applyAlignment="1">
      <alignment horizontal="center" vertical="center"/>
    </xf>
    <xf numFmtId="9" fontId="27" fillId="9" borderId="1" xfId="1" applyNumberFormat="1" applyFont="1" applyFill="1" applyBorder="1" applyAlignment="1">
      <alignment horizontal="center" vertical="center"/>
    </xf>
    <xf numFmtId="9" fontId="27" fillId="0" borderId="1" xfId="1" applyFont="1" applyBorder="1" applyAlignment="1">
      <alignment horizontal="center" vertical="center"/>
    </xf>
    <xf numFmtId="0" fontId="27" fillId="0" borderId="1" xfId="0" applyFont="1" applyBorder="1" applyAlignment="1">
      <alignment horizontal="center" vertical="center"/>
    </xf>
    <xf numFmtId="0" fontId="10" fillId="0" borderId="48" xfId="4" applyFont="1" applyBorder="1" applyAlignment="1">
      <alignment horizontal="center" vertical="center"/>
    </xf>
    <xf numFmtId="0" fontId="7" fillId="0" borderId="20" xfId="4" applyFont="1" applyBorder="1"/>
    <xf numFmtId="0" fontId="7" fillId="0" borderId="19" xfId="4" applyFont="1" applyBorder="1"/>
    <xf numFmtId="0" fontId="6" fillId="0" borderId="17" xfId="4" applyFont="1" applyBorder="1" applyAlignment="1">
      <alignment horizontal="center" vertical="center"/>
    </xf>
    <xf numFmtId="0" fontId="6" fillId="0" borderId="13" xfId="4" applyFont="1" applyBorder="1"/>
    <xf numFmtId="0" fontId="6" fillId="0" borderId="18" xfId="4" applyFont="1" applyBorder="1"/>
    <xf numFmtId="0" fontId="6" fillId="0" borderId="45" xfId="4" applyFont="1" applyBorder="1" applyAlignment="1">
      <alignment horizontal="center" vertical="center" wrapText="1"/>
    </xf>
    <xf numFmtId="0" fontId="7" fillId="0" borderId="46" xfId="4" applyFont="1" applyBorder="1"/>
    <xf numFmtId="0" fontId="6" fillId="14" borderId="45" xfId="4" applyFont="1" applyFill="1" applyBorder="1" applyAlignment="1">
      <alignment horizontal="center" vertical="center"/>
    </xf>
    <xf numFmtId="0" fontId="6" fillId="0" borderId="46" xfId="4" applyFont="1" applyBorder="1"/>
    <xf numFmtId="0" fontId="6" fillId="0" borderId="43" xfId="4" applyFont="1" applyBorder="1" applyAlignment="1">
      <alignment horizontal="left" vertical="top" wrapText="1"/>
    </xf>
    <xf numFmtId="0" fontId="6" fillId="0" borderId="44" xfId="4" applyFont="1" applyBorder="1"/>
    <xf numFmtId="0" fontId="6" fillId="14" borderId="45" xfId="4" applyFont="1" applyFill="1" applyBorder="1" applyAlignment="1">
      <alignment horizontal="center" vertical="center" wrapText="1"/>
    </xf>
    <xf numFmtId="0" fontId="7" fillId="0" borderId="47" xfId="4" applyFont="1" applyBorder="1"/>
    <xf numFmtId="0" fontId="6" fillId="0" borderId="32" xfId="4" applyFont="1" applyBorder="1" applyAlignment="1">
      <alignment horizontal="left" vertical="top" wrapText="1"/>
    </xf>
    <xf numFmtId="0" fontId="6" fillId="0" borderId="33" xfId="4" applyFont="1" applyBorder="1"/>
    <xf numFmtId="0" fontId="6" fillId="0" borderId="47" xfId="4" applyFont="1" applyBorder="1"/>
    <xf numFmtId="0" fontId="6" fillId="0" borderId="45" xfId="4" applyFont="1" applyBorder="1" applyAlignment="1">
      <alignment horizontal="center" vertical="center"/>
    </xf>
    <xf numFmtId="0" fontId="10" fillId="0" borderId="32" xfId="4" applyFont="1" applyBorder="1" applyAlignment="1">
      <alignment horizontal="center" vertical="center"/>
    </xf>
    <xf numFmtId="0" fontId="16" fillId="0" borderId="33" xfId="4" applyFont="1" applyBorder="1"/>
    <xf numFmtId="0" fontId="16" fillId="0" borderId="37" xfId="4" applyFont="1" applyBorder="1"/>
    <xf numFmtId="0" fontId="16" fillId="0" borderId="38" xfId="4" applyFont="1" applyBorder="1"/>
    <xf numFmtId="0" fontId="16" fillId="0" borderId="42" xfId="4" applyFont="1" applyBorder="1"/>
    <xf numFmtId="0" fontId="16" fillId="0" borderId="40" xfId="4" applyFont="1" applyBorder="1"/>
    <xf numFmtId="0" fontId="5" fillId="0" borderId="34" xfId="4" applyFont="1" applyBorder="1" applyAlignment="1">
      <alignment horizontal="center" vertical="center" wrapText="1"/>
    </xf>
    <xf numFmtId="0" fontId="16" fillId="0" borderId="35" xfId="4" applyFont="1" applyBorder="1"/>
    <xf numFmtId="0" fontId="16" fillId="0" borderId="39" xfId="4" applyFont="1" applyBorder="1"/>
    <xf numFmtId="0" fontId="8" fillId="0" borderId="41" xfId="4" applyFont="1" applyBorder="1" applyAlignment="1">
      <alignment horizontal="center" vertical="center" wrapText="1"/>
    </xf>
    <xf numFmtId="0" fontId="21" fillId="0" borderId="43" xfId="4" applyFont="1" applyBorder="1" applyAlignment="1">
      <alignment horizontal="center" vertical="center"/>
    </xf>
    <xf numFmtId="0" fontId="7" fillId="0" borderId="44" xfId="4" applyFont="1" applyBorder="1"/>
    <xf numFmtId="0" fontId="20" fillId="0" borderId="43" xfId="4" applyFont="1" applyBorder="1" applyAlignment="1">
      <alignment horizontal="left" vertical="center" wrapText="1"/>
    </xf>
    <xf numFmtId="0" fontId="7" fillId="0" borderId="27" xfId="4" applyFont="1" applyBorder="1"/>
    <xf numFmtId="0" fontId="21" fillId="0" borderId="44" xfId="4" applyFont="1" applyBorder="1" applyAlignment="1">
      <alignment horizontal="center" vertical="center"/>
    </xf>
    <xf numFmtId="0" fontId="20" fillId="0" borderId="43" xfId="4" applyFont="1" applyFill="1" applyBorder="1" applyAlignment="1">
      <alignment horizontal="left" vertical="center" wrapText="1"/>
    </xf>
    <xf numFmtId="0" fontId="7" fillId="0" borderId="27" xfId="4" applyFont="1" applyFill="1" applyBorder="1"/>
    <xf numFmtId="0" fontId="7" fillId="0" borderId="44" xfId="4" applyFont="1" applyFill="1" applyBorder="1"/>
    <xf numFmtId="0" fontId="20" fillId="0" borderId="27" xfId="4" applyFont="1" applyFill="1" applyBorder="1" applyAlignment="1">
      <alignment horizontal="left" vertical="center" wrapText="1"/>
    </xf>
    <xf numFmtId="0" fontId="20" fillId="0" borderId="44" xfId="4" applyFont="1" applyFill="1" applyBorder="1" applyAlignment="1">
      <alignment horizontal="left" vertical="center" wrapText="1"/>
    </xf>
    <xf numFmtId="0" fontId="21" fillId="12" borderId="43" xfId="4" applyFont="1" applyFill="1" applyBorder="1" applyAlignment="1">
      <alignment horizontal="center" vertical="center" wrapText="1"/>
    </xf>
    <xf numFmtId="0" fontId="23" fillId="0" borderId="43" xfId="4" applyFont="1" applyBorder="1" applyAlignment="1">
      <alignment horizontal="left" vertical="center" wrapText="1"/>
    </xf>
    <xf numFmtId="0" fontId="23" fillId="0" borderId="44" xfId="4" applyFont="1" applyBorder="1" applyAlignment="1">
      <alignment horizontal="left" vertical="center" wrapText="1"/>
    </xf>
    <xf numFmtId="0" fontId="20" fillId="0" borderId="43" xfId="4" applyFont="1" applyBorder="1" applyAlignment="1">
      <alignment horizontal="center" vertical="center" wrapText="1"/>
    </xf>
    <xf numFmtId="0" fontId="20" fillId="0" borderId="27" xfId="4" applyFont="1" applyBorder="1" applyAlignment="1">
      <alignment horizontal="center" vertical="center" wrapText="1"/>
    </xf>
    <xf numFmtId="0" fontId="20" fillId="0" borderId="44" xfId="4" applyFont="1" applyBorder="1" applyAlignment="1">
      <alignment horizontal="center" vertical="center" wrapText="1"/>
    </xf>
    <xf numFmtId="14" fontId="20" fillId="0" borderId="43" xfId="4" applyNumberFormat="1" applyFont="1" applyBorder="1" applyAlignment="1">
      <alignment horizontal="left" vertical="center" wrapText="1"/>
    </xf>
    <xf numFmtId="0" fontId="6" fillId="0" borderId="43" xfId="4" applyFont="1" applyBorder="1" applyAlignment="1">
      <alignment horizontal="center" vertical="top" wrapText="1"/>
    </xf>
    <xf numFmtId="0" fontId="6" fillId="13" borderId="45" xfId="4" applyFont="1" applyFill="1" applyBorder="1" applyAlignment="1">
      <alignment horizontal="center" vertical="center"/>
    </xf>
    <xf numFmtId="0" fontId="10" fillId="0" borderId="45" xfId="4" applyFont="1" applyBorder="1" applyAlignment="1">
      <alignment horizontal="center" vertical="center"/>
    </xf>
    <xf numFmtId="0" fontId="6" fillId="0" borderId="51" xfId="4" applyFont="1" applyBorder="1" applyAlignment="1">
      <alignment horizontal="left" vertical="top" wrapText="1"/>
    </xf>
    <xf numFmtId="0" fontId="6" fillId="0" borderId="52" xfId="4" applyFont="1" applyBorder="1"/>
    <xf numFmtId="0" fontId="6" fillId="0" borderId="53" xfId="4" applyFont="1" applyBorder="1"/>
    <xf numFmtId="0" fontId="6" fillId="0" borderId="55" xfId="4" applyFont="1" applyBorder="1" applyAlignment="1">
      <alignment horizontal="left" vertical="top" wrapText="1"/>
    </xf>
    <xf numFmtId="0" fontId="6" fillId="0" borderId="56" xfId="4" applyFont="1" applyBorder="1"/>
    <xf numFmtId="0" fontId="6" fillId="15" borderId="43" xfId="4" applyFont="1" applyFill="1" applyBorder="1" applyAlignment="1">
      <alignment horizontal="left" vertical="top" wrapText="1"/>
    </xf>
    <xf numFmtId="0" fontId="19" fillId="17" borderId="43" xfId="4" applyFont="1" applyFill="1" applyBorder="1" applyAlignment="1">
      <alignment horizontal="center" vertical="center"/>
    </xf>
    <xf numFmtId="0" fontId="18" fillId="0" borderId="44" xfId="4" applyFont="1" applyBorder="1"/>
    <xf numFmtId="0" fontId="12" fillId="0" borderId="43" xfId="4" applyFont="1" applyBorder="1" applyAlignment="1">
      <alignment horizontal="left" vertical="center" wrapText="1"/>
    </xf>
    <xf numFmtId="0" fontId="30" fillId="0" borderId="44" xfId="4" applyFont="1" applyBorder="1"/>
    <xf numFmtId="0" fontId="18" fillId="0" borderId="33" xfId="4" applyFont="1" applyBorder="1"/>
    <xf numFmtId="0" fontId="18" fillId="0" borderId="37" xfId="4" applyFont="1" applyBorder="1"/>
    <xf numFmtId="0" fontId="18" fillId="0" borderId="38" xfId="4" applyFont="1" applyBorder="1"/>
    <xf numFmtId="0" fontId="18" fillId="0" borderId="42" xfId="4" applyFont="1" applyBorder="1"/>
    <xf numFmtId="0" fontId="18" fillId="0" borderId="40" xfId="4" applyFont="1" applyBorder="1"/>
    <xf numFmtId="0" fontId="5" fillId="0" borderId="45" xfId="4" applyFont="1" applyBorder="1" applyAlignment="1">
      <alignment horizontal="center" vertical="center" wrapText="1"/>
    </xf>
    <xf numFmtId="0" fontId="18" fillId="0" borderId="47" xfId="4" applyFont="1" applyBorder="1"/>
    <xf numFmtId="0" fontId="8" fillId="0" borderId="45" xfId="4" applyFont="1" applyBorder="1" applyAlignment="1">
      <alignment horizontal="center" vertical="center" wrapText="1"/>
    </xf>
    <xf numFmtId="0" fontId="19" fillId="16" borderId="43" xfId="4" applyFont="1" applyFill="1" applyBorder="1" applyAlignment="1">
      <alignment horizontal="center" vertical="center"/>
    </xf>
    <xf numFmtId="0" fontId="10" fillId="0" borderId="43" xfId="4" applyFont="1" applyBorder="1" applyAlignment="1">
      <alignment horizontal="left" vertical="center" wrapText="1"/>
    </xf>
    <xf numFmtId="0" fontId="13" fillId="0" borderId="43" xfId="4" applyFont="1" applyBorder="1" applyAlignment="1">
      <alignment horizontal="left" vertical="top" wrapText="1"/>
    </xf>
    <xf numFmtId="14" fontId="10" fillId="0" borderId="43" xfId="4" applyNumberFormat="1" applyFont="1" applyBorder="1" applyAlignment="1">
      <alignment horizontal="left" vertical="center" wrapText="1"/>
    </xf>
    <xf numFmtId="0" fontId="12" fillId="13" borderId="43" xfId="4" applyFont="1" applyFill="1" applyBorder="1" applyAlignment="1">
      <alignment horizontal="center" vertical="center" wrapText="1"/>
    </xf>
    <xf numFmtId="0" fontId="17" fillId="0" borderId="27" xfId="4" applyFont="1" applyBorder="1" applyAlignment="1">
      <alignment horizontal="center"/>
    </xf>
    <xf numFmtId="0" fontId="0" fillId="0" borderId="17" xfId="0" applyBorder="1" applyAlignment="1">
      <alignment horizontal="center" vertical="center"/>
    </xf>
    <xf numFmtId="0" fontId="0" fillId="0" borderId="18" xfId="0" applyBorder="1" applyAlignment="1">
      <alignment horizontal="center" vertical="center"/>
    </xf>
    <xf numFmtId="9" fontId="0" fillId="0" borderId="17" xfId="1" applyFont="1" applyBorder="1" applyAlignment="1">
      <alignment horizontal="center" vertical="center"/>
    </xf>
    <xf numFmtId="9" fontId="0" fillId="0" borderId="18" xfId="1" applyFont="1" applyBorder="1" applyAlignment="1">
      <alignment horizontal="center" vertical="center"/>
    </xf>
    <xf numFmtId="0" fontId="28" fillId="0" borderId="1" xfId="0" applyFont="1" applyBorder="1" applyAlignment="1">
      <alignment horizontal="left" vertical="center" wrapText="1"/>
    </xf>
    <xf numFmtId="0" fontId="28" fillId="0" borderId="1" xfId="0" applyFont="1" applyBorder="1" applyAlignment="1">
      <alignment horizontal="left" vertical="center"/>
    </xf>
    <xf numFmtId="0" fontId="0" fillId="0" borderId="1" xfId="0"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6" fillId="6" borderId="1" xfId="0" applyFont="1" applyFill="1" applyBorder="1" applyAlignment="1">
      <alignment horizontal="center" vertical="center"/>
    </xf>
    <xf numFmtId="0" fontId="6" fillId="7" borderId="18" xfId="0" applyFont="1" applyFill="1" applyBorder="1" applyAlignment="1">
      <alignment horizontal="center" vertical="center"/>
    </xf>
    <xf numFmtId="0" fontId="25" fillId="4" borderId="2" xfId="0" applyFont="1" applyFill="1" applyBorder="1" applyAlignment="1">
      <alignment horizontal="center" vertical="center" wrapText="1"/>
    </xf>
    <xf numFmtId="0" fontId="25" fillId="4" borderId="12" xfId="0" applyFont="1" applyFill="1" applyBorder="1" applyAlignment="1">
      <alignment horizontal="center" vertical="center" wrapText="1"/>
    </xf>
    <xf numFmtId="0" fontId="4" fillId="0" borderId="4" xfId="2"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0" fontId="21" fillId="2" borderId="8" xfId="2" applyFont="1" applyFill="1" applyBorder="1" applyAlignment="1" applyProtection="1">
      <alignment horizontal="left" vertical="center"/>
    </xf>
    <xf numFmtId="0" fontId="21" fillId="2" borderId="21" xfId="2" applyFont="1" applyFill="1" applyBorder="1" applyAlignment="1" applyProtection="1">
      <alignment horizontal="left" vertical="center"/>
    </xf>
    <xf numFmtId="0" fontId="10" fillId="0" borderId="23" xfId="0" applyFont="1" applyBorder="1" applyAlignment="1">
      <alignment horizontal="left" vertical="center" wrapText="1"/>
    </xf>
    <xf numFmtId="0" fontId="7" fillId="0" borderId="24" xfId="0" applyFont="1" applyBorder="1"/>
    <xf numFmtId="0" fontId="7" fillId="0" borderId="25" xfId="0" applyFont="1" applyBorder="1"/>
    <xf numFmtId="0" fontId="21" fillId="3" borderId="11" xfId="2" applyFont="1" applyFill="1" applyBorder="1" applyAlignment="1" applyProtection="1">
      <alignment horizontal="left" vertical="top"/>
    </xf>
    <xf numFmtId="0" fontId="21" fillId="3" borderId="22" xfId="2" applyFont="1" applyFill="1" applyBorder="1" applyAlignment="1" applyProtection="1">
      <alignment horizontal="left" vertical="top"/>
    </xf>
    <xf numFmtId="0" fontId="12" fillId="0" borderId="26" xfId="0" applyFont="1" applyBorder="1" applyAlignment="1">
      <alignment horizontal="left" vertical="center" wrapText="1"/>
    </xf>
    <xf numFmtId="0" fontId="23" fillId="0" borderId="27" xfId="0" applyFont="1" applyBorder="1"/>
    <xf numFmtId="0" fontId="23" fillId="0" borderId="28" xfId="0" applyFont="1" applyBorder="1"/>
    <xf numFmtId="0" fontId="10" fillId="0" borderId="26" xfId="0" applyFont="1" applyBorder="1" applyAlignment="1">
      <alignment horizontal="left" vertical="center" wrapText="1"/>
    </xf>
    <xf numFmtId="0" fontId="7" fillId="0" borderId="27" xfId="0" applyFont="1" applyBorder="1"/>
    <xf numFmtId="0" fontId="7" fillId="0" borderId="28" xfId="0" applyFont="1" applyBorder="1"/>
    <xf numFmtId="0" fontId="21" fillId="3" borderId="9" xfId="2" applyFont="1" applyFill="1" applyBorder="1" applyAlignment="1" applyProtection="1">
      <alignment horizontal="left" vertical="center"/>
    </xf>
    <xf numFmtId="0" fontId="21" fillId="3" borderId="20" xfId="2" applyFont="1" applyFill="1" applyBorder="1" applyAlignment="1" applyProtection="1">
      <alignment horizontal="left" vertical="center"/>
    </xf>
    <xf numFmtId="0" fontId="21" fillId="3" borderId="8" xfId="2" applyFont="1" applyFill="1" applyBorder="1" applyAlignment="1" applyProtection="1">
      <alignment horizontal="left" vertical="center"/>
    </xf>
    <xf numFmtId="0" fontId="21" fillId="3" borderId="21" xfId="2" applyFont="1" applyFill="1" applyBorder="1" applyAlignment="1" applyProtection="1">
      <alignment horizontal="left" vertical="center"/>
    </xf>
    <xf numFmtId="0" fontId="6" fillId="0" borderId="4" xfId="2" applyFont="1" applyBorder="1" applyAlignment="1" applyProtection="1">
      <alignment horizontal="center"/>
    </xf>
    <xf numFmtId="0" fontId="6" fillId="0" borderId="5" xfId="2" applyFont="1" applyBorder="1" applyAlignment="1" applyProtection="1">
      <alignment horizontal="center"/>
    </xf>
    <xf numFmtId="0" fontId="7" fillId="0" borderId="6" xfId="2" applyFont="1" applyBorder="1" applyAlignment="1" applyProtection="1">
      <alignment horizontal="center" vertical="distributed" wrapText="1"/>
    </xf>
    <xf numFmtId="0" fontId="7" fillId="0" borderId="7" xfId="2" applyFont="1" applyBorder="1" applyAlignment="1" applyProtection="1">
      <alignment horizontal="center" vertical="distributed" wrapText="1"/>
    </xf>
    <xf numFmtId="0" fontId="7" fillId="0" borderId="6" xfId="2" applyFont="1" applyFill="1" applyBorder="1" applyAlignment="1" applyProtection="1">
      <alignment horizontal="center" vertical="center"/>
    </xf>
    <xf numFmtId="0" fontId="7" fillId="0" borderId="7" xfId="2" applyFont="1" applyFill="1" applyBorder="1" applyAlignment="1" applyProtection="1">
      <alignment horizontal="center" vertical="center"/>
    </xf>
    <xf numFmtId="0" fontId="5" fillId="0" borderId="4" xfId="2" applyNumberFormat="1" applyFont="1" applyFill="1" applyBorder="1" applyAlignment="1" applyProtection="1">
      <alignment horizontal="center" vertical="center" wrapText="1"/>
    </xf>
    <xf numFmtId="0" fontId="5" fillId="0" borderId="14" xfId="2" applyNumberFormat="1" applyFont="1" applyFill="1" applyBorder="1" applyAlignment="1" applyProtection="1">
      <alignment horizontal="center" vertical="center" wrapText="1"/>
    </xf>
    <xf numFmtId="0" fontId="5" fillId="0" borderId="5" xfId="2" applyNumberFormat="1" applyFont="1" applyFill="1" applyBorder="1" applyAlignment="1" applyProtection="1">
      <alignment horizontal="center" vertical="center" wrapText="1"/>
    </xf>
    <xf numFmtId="0" fontId="5" fillId="0" borderId="6" xfId="2" applyNumberFormat="1" applyFont="1" applyFill="1" applyBorder="1" applyAlignment="1" applyProtection="1">
      <alignment horizontal="center" vertical="center" wrapText="1"/>
    </xf>
    <xf numFmtId="0" fontId="5" fillId="0" borderId="0" xfId="2" applyNumberFormat="1" applyFont="1" applyFill="1" applyBorder="1" applyAlignment="1" applyProtection="1">
      <alignment horizontal="center" vertical="center" wrapText="1"/>
    </xf>
    <xf numFmtId="0" fontId="5" fillId="0" borderId="7" xfId="2" applyNumberFormat="1" applyFont="1" applyFill="1" applyBorder="1" applyAlignment="1" applyProtection="1">
      <alignment horizontal="center" vertical="center" wrapText="1"/>
    </xf>
    <xf numFmtId="0" fontId="8" fillId="0" borderId="6" xfId="2" applyNumberFormat="1" applyFont="1" applyFill="1" applyBorder="1" applyAlignment="1" applyProtection="1">
      <alignment horizontal="center" vertical="center" wrapText="1"/>
    </xf>
    <xf numFmtId="0" fontId="8" fillId="0" borderId="0" xfId="2" applyNumberFormat="1" applyFont="1" applyFill="1" applyBorder="1" applyAlignment="1" applyProtection="1">
      <alignment horizontal="center" vertical="center" wrapText="1"/>
    </xf>
    <xf numFmtId="0" fontId="8" fillId="0" borderId="7" xfId="2" applyNumberFormat="1" applyFont="1" applyFill="1" applyBorder="1" applyAlignment="1" applyProtection="1">
      <alignment horizontal="center" vertical="center" wrapText="1"/>
    </xf>
    <xf numFmtId="0" fontId="6" fillId="8" borderId="17" xfId="0" applyFont="1" applyFill="1" applyBorder="1" applyAlignment="1">
      <alignment horizontal="center" vertical="center" wrapText="1"/>
    </xf>
    <xf numFmtId="0" fontId="6" fillId="8" borderId="18" xfId="0" applyFont="1" applyFill="1" applyBorder="1" applyAlignment="1">
      <alignment horizontal="center" vertical="center" wrapText="1"/>
    </xf>
    <xf numFmtId="0" fontId="25" fillId="4" borderId="17" xfId="0" applyFont="1" applyFill="1" applyBorder="1" applyAlignment="1">
      <alignment horizontal="center" vertical="center" wrapText="1"/>
    </xf>
    <xf numFmtId="0" fontId="25" fillId="4" borderId="18" xfId="0" applyFont="1" applyFill="1" applyBorder="1" applyAlignment="1">
      <alignment horizontal="center" vertical="center" wrapText="1"/>
    </xf>
    <xf numFmtId="0" fontId="6" fillId="4" borderId="1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6" borderId="48" xfId="0" applyFont="1" applyFill="1" applyBorder="1" applyAlignment="1">
      <alignment horizontal="center" vertical="center" wrapText="1"/>
    </xf>
    <xf numFmtId="0" fontId="6" fillId="6" borderId="49"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5" xfId="0" applyFont="1" applyFill="1" applyBorder="1" applyAlignment="1">
      <alignment horizontal="center" vertical="center" wrapText="1"/>
    </xf>
    <xf numFmtId="0" fontId="6" fillId="8" borderId="20" xfId="0" applyFont="1" applyFill="1" applyBorder="1" applyAlignment="1">
      <alignment horizontal="center" vertical="center"/>
    </xf>
    <xf numFmtId="0" fontId="6" fillId="8" borderId="0" xfId="0" applyFont="1" applyFill="1" applyBorder="1" applyAlignment="1">
      <alignment horizontal="center" vertical="center"/>
    </xf>
    <xf numFmtId="0" fontId="6" fillId="8" borderId="10" xfId="0" applyFont="1" applyFill="1" applyBorder="1" applyAlignment="1">
      <alignment horizontal="center" vertical="center"/>
    </xf>
    <xf numFmtId="0" fontId="6" fillId="8" borderId="19" xfId="0" applyFont="1" applyFill="1" applyBorder="1" applyAlignment="1">
      <alignment horizontal="center" vertical="center"/>
    </xf>
    <xf numFmtId="0" fontId="6" fillId="8" borderId="16" xfId="0" applyFont="1" applyFill="1" applyBorder="1" applyAlignment="1">
      <alignment horizontal="center" vertical="center"/>
    </xf>
    <xf numFmtId="0" fontId="6" fillId="8" borderId="15"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18" xfId="0" applyFont="1" applyFill="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7"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14" fillId="0" borderId="0" xfId="0" applyFont="1" applyAlignment="1">
      <alignment horizontal="center"/>
    </xf>
    <xf numFmtId="0" fontId="27" fillId="0" borderId="17" xfId="0" applyFont="1" applyFill="1" applyBorder="1" applyAlignment="1">
      <alignment horizontal="left" vertical="center" wrapText="1" indent="1"/>
    </xf>
    <xf numFmtId="0" fontId="27" fillId="0" borderId="18" xfId="0" applyFont="1" applyFill="1" applyBorder="1" applyAlignment="1">
      <alignment horizontal="left" vertical="center" wrapText="1" indent="1"/>
    </xf>
    <xf numFmtId="0" fontId="0" fillId="0" borderId="17" xfId="0" applyFont="1" applyFill="1" applyBorder="1" applyAlignment="1">
      <alignment horizontal="left" vertical="center" wrapText="1" indent="1"/>
    </xf>
    <xf numFmtId="0" fontId="27" fillId="0" borderId="17" xfId="0" applyFont="1" applyFill="1" applyBorder="1" applyAlignment="1">
      <alignment vertical="center" wrapText="1"/>
    </xf>
    <xf numFmtId="0" fontId="27" fillId="0" borderId="18" xfId="0" applyFont="1" applyFill="1" applyBorder="1" applyAlignment="1">
      <alignment vertical="center" wrapText="1"/>
    </xf>
    <xf numFmtId="0" fontId="27" fillId="0" borderId="17" xfId="0" applyFont="1" applyFill="1" applyBorder="1" applyAlignment="1">
      <alignment horizontal="left" vertical="center" wrapText="1"/>
    </xf>
    <xf numFmtId="0" fontId="27" fillId="0" borderId="18"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0" fillId="0" borderId="17" xfId="0" applyFill="1" applyBorder="1" applyAlignment="1">
      <alignment horizontal="center" vertical="center"/>
    </xf>
    <xf numFmtId="0" fontId="0" fillId="0" borderId="17" xfId="0" applyFill="1" applyBorder="1" applyAlignment="1">
      <alignment horizontal="center" vertical="center" wrapText="1"/>
    </xf>
    <xf numFmtId="0" fontId="0" fillId="0" borderId="18" xfId="0" applyFill="1" applyBorder="1" applyAlignment="1">
      <alignment horizontal="center" vertical="center"/>
    </xf>
    <xf numFmtId="0" fontId="0" fillId="0" borderId="18" xfId="0" applyFill="1" applyBorder="1" applyAlignment="1">
      <alignment horizontal="center" vertical="center" wrapText="1"/>
    </xf>
    <xf numFmtId="0" fontId="27" fillId="0" borderId="17" xfId="0" applyFont="1" applyFill="1" applyBorder="1" applyAlignment="1">
      <alignment horizontal="center" vertical="center" wrapText="1"/>
    </xf>
    <xf numFmtId="0" fontId="27" fillId="0" borderId="17" xfId="0" applyFont="1" applyFill="1" applyBorder="1" applyAlignment="1">
      <alignment horizontal="justify" vertical="center" wrapText="1"/>
    </xf>
    <xf numFmtId="0" fontId="27" fillId="0" borderId="18" xfId="0" applyFont="1" applyFill="1" applyBorder="1" applyAlignment="1">
      <alignment horizontal="center" vertical="center" wrapText="1"/>
    </xf>
    <xf numFmtId="0" fontId="27" fillId="0" borderId="18" xfId="0" applyFont="1" applyFill="1" applyBorder="1" applyAlignment="1">
      <alignment horizontal="justify" vertical="center"/>
    </xf>
    <xf numFmtId="0" fontId="27" fillId="0" borderId="18" xfId="0" applyFont="1" applyFill="1" applyBorder="1" applyAlignment="1">
      <alignment horizontal="justify" vertical="center" wrapText="1"/>
    </xf>
    <xf numFmtId="0" fontId="27" fillId="0" borderId="17" xfId="0" applyFont="1" applyFill="1" applyBorder="1" applyAlignment="1">
      <alignment horizontal="left" wrapText="1"/>
    </xf>
    <xf numFmtId="0" fontId="27" fillId="0" borderId="18" xfId="0" applyFont="1" applyFill="1" applyBorder="1" applyAlignment="1">
      <alignment horizontal="left"/>
    </xf>
    <xf numFmtId="0" fontId="27" fillId="0" borderId="1" xfId="0" applyFont="1" applyFill="1" applyBorder="1" applyAlignment="1">
      <alignment horizontal="center" vertical="center" wrapText="1"/>
    </xf>
    <xf numFmtId="0" fontId="27" fillId="0" borderId="1" xfId="0" applyFont="1" applyFill="1" applyBorder="1" applyAlignment="1">
      <alignment horizontal="center" vertical="center"/>
    </xf>
    <xf numFmtId="0" fontId="27" fillId="0" borderId="17"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6" fillId="0" borderId="1" xfId="0" applyFont="1" applyBorder="1" applyAlignment="1">
      <alignment horizontal="left" vertical="top" wrapText="1"/>
    </xf>
    <xf numFmtId="0" fontId="15" fillId="0" borderId="1" xfId="0" applyFont="1" applyBorder="1" applyAlignment="1">
      <alignment horizontal="left" vertical="top" wrapText="1"/>
    </xf>
    <xf numFmtId="0" fontId="15" fillId="0" borderId="1" xfId="0" applyFont="1" applyBorder="1" applyAlignment="1">
      <alignment horizontal="center" vertical="top" wrapText="1"/>
    </xf>
    <xf numFmtId="0" fontId="15" fillId="0" borderId="1" xfId="0" applyFont="1" applyBorder="1" applyAlignment="1">
      <alignment horizontal="center" vertical="top"/>
    </xf>
    <xf numFmtId="0" fontId="21" fillId="0" borderId="1" xfId="0" applyFont="1" applyBorder="1" applyAlignment="1">
      <alignment horizontal="left" vertical="top" wrapText="1"/>
    </xf>
    <xf numFmtId="0" fontId="21" fillId="0" borderId="1" xfId="0" applyFont="1" applyBorder="1" applyAlignment="1">
      <alignment horizontal="left" vertical="top" wrapText="1"/>
    </xf>
    <xf numFmtId="14" fontId="10" fillId="0" borderId="29" xfId="0" applyNumberFormat="1" applyFont="1" applyFill="1" applyBorder="1" applyAlignment="1">
      <alignment horizontal="left" vertical="center" wrapText="1"/>
    </xf>
    <xf numFmtId="0" fontId="7" fillId="0" borderId="30" xfId="0" applyFont="1" applyFill="1" applyBorder="1"/>
    <xf numFmtId="0" fontId="7" fillId="0" borderId="31" xfId="0" applyFont="1" applyFill="1" applyBorder="1"/>
  </cellXfs>
  <cellStyles count="5">
    <cellStyle name="Normal" xfId="0" builtinId="0"/>
    <cellStyle name="Normal 2" xfId="2"/>
    <cellStyle name="Normal 2 2" xfId="3"/>
    <cellStyle name="Normal 3" xfId="4"/>
    <cellStyle name="Porcentaje" xfId="1" builtinId="5"/>
  </cellStyles>
  <dxfs count="216">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9" tint="0.39994506668294322"/>
        </patternFill>
      </fill>
    </dxf>
    <dxf>
      <fill>
        <patternFill>
          <bgColor theme="9"/>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theme="9"/>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png"/><Relationship Id="rId7" Type="http://schemas.openxmlformats.org/officeDocument/2006/relationships/image" Target="../media/image10.jpg"/><Relationship Id="rId12" Type="http://schemas.openxmlformats.org/officeDocument/2006/relationships/image" Target="../media/image15.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11" Type="http://schemas.openxmlformats.org/officeDocument/2006/relationships/image" Target="../media/image14.jp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1.png">
          <a:extLst>
            <a:ext uri="{FF2B5EF4-FFF2-40B4-BE49-F238E27FC236}">
              <a16:creationId xmlns=""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1.png">
          <a:extLst>
            <a:ext uri="{FF2B5EF4-FFF2-40B4-BE49-F238E27FC236}">
              <a16:creationId xmlns="" xmlns:a16="http://schemas.microsoft.com/office/drawing/2014/main" id="{00000000-0008-0000-0000-000003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1824507</xdr:colOff>
      <xdr:row>8</xdr:row>
      <xdr:rowOff>3114675</xdr:rowOff>
    </xdr:to>
    <xdr:pic>
      <xdr:nvPicPr>
        <xdr:cNvPr id="4" name="Imagen 3">
          <a:extLst>
            <a:ext uri="{FF2B5EF4-FFF2-40B4-BE49-F238E27FC236}">
              <a16:creationId xmlns=""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2468183" y="7474968"/>
          <a:ext cx="9271849" cy="3078732"/>
        </a:xfrm>
        <a:prstGeom prst="rect">
          <a:avLst/>
        </a:prstGeom>
      </xdr:spPr>
    </xdr:pic>
    <xdr:clientData/>
  </xdr:twoCellAnchor>
  <xdr:oneCellAnchor>
    <xdr:from>
      <xdr:col>1</xdr:col>
      <xdr:colOff>571500</xdr:colOff>
      <xdr:row>0</xdr:row>
      <xdr:rowOff>85725</xdr:rowOff>
    </xdr:from>
    <xdr:ext cx="657225" cy="781050"/>
    <xdr:pic>
      <xdr:nvPicPr>
        <xdr:cNvPr id="5" name="image1.png">
          <a:extLst>
            <a:ext uri="{FF2B5EF4-FFF2-40B4-BE49-F238E27FC236}">
              <a16:creationId xmlns="" xmlns:a16="http://schemas.microsoft.com/office/drawing/2014/main" id="{00000000-0008-0000-0000-000005000000}"/>
            </a:ext>
          </a:extLst>
        </xdr:cNvPr>
        <xdr:cNvPicPr preferRelativeResize="0"/>
      </xdr:nvPicPr>
      <xdr:blipFill>
        <a:blip xmlns:r="http://schemas.openxmlformats.org/officeDocument/2006/relationships" r:embed="rId1" cstate="print"/>
        <a:stretch>
          <a:fillRect/>
        </a:stretch>
      </xdr:blipFill>
      <xdr:spPr>
        <a:xfrm>
          <a:off x="857250" y="85725"/>
          <a:ext cx="657225" cy="781050"/>
        </a:xfrm>
        <a:prstGeom prst="rect">
          <a:avLst/>
        </a:prstGeom>
        <a:noFill/>
      </xdr:spPr>
    </xdr:pic>
    <xdr:clientData fLocksWithSheet="0"/>
  </xdr:oneCellAnchor>
  <xdr:twoCellAnchor editAs="oneCell">
    <xdr:from>
      <xdr:col>2</xdr:col>
      <xdr:colOff>201233</xdr:colOff>
      <xdr:row>8</xdr:row>
      <xdr:rowOff>35943</xdr:rowOff>
    </xdr:from>
    <xdr:to>
      <xdr:col>4</xdr:col>
      <xdr:colOff>1824507</xdr:colOff>
      <xdr:row>8</xdr:row>
      <xdr:rowOff>3144457</xdr:rowOff>
    </xdr:to>
    <xdr:pic>
      <xdr:nvPicPr>
        <xdr:cNvPr id="6" name="Imagen 5">
          <a:extLst>
            <a:ext uri="{FF2B5EF4-FFF2-40B4-BE49-F238E27FC236}">
              <a16:creationId xmlns=""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468183" y="7741668"/>
          <a:ext cx="9271849" cy="3108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657225</xdr:colOff>
      <xdr:row>0</xdr:row>
      <xdr:rowOff>57150</xdr:rowOff>
    </xdr:from>
    <xdr:ext cx="628650" cy="666750"/>
    <xdr:pic>
      <xdr:nvPicPr>
        <xdr:cNvPr id="2" name="image1.png">
          <a:extLst>
            <a:ext uri="{FF2B5EF4-FFF2-40B4-BE49-F238E27FC236}">
              <a16:creationId xmlns=""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657225" y="57150"/>
          <a:ext cx="628650" cy="666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0</xdr:col>
      <xdr:colOff>1332157</xdr:colOff>
      <xdr:row>0</xdr:row>
      <xdr:rowOff>60490</xdr:rowOff>
    </xdr:from>
    <xdr:to>
      <xdr:col>0</xdr:col>
      <xdr:colOff>2030949</xdr:colOff>
      <xdr:row>3</xdr:row>
      <xdr:rowOff>123826</xdr:rowOff>
    </xdr:to>
    <xdr:pic>
      <xdr:nvPicPr>
        <xdr:cNvPr id="2" name="Imagen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157" y="1214073"/>
          <a:ext cx="698792" cy="6348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742950</xdr:colOff>
      <xdr:row>216</xdr:row>
      <xdr:rowOff>38100</xdr:rowOff>
    </xdr:from>
    <xdr:to>
      <xdr:col>9</xdr:col>
      <xdr:colOff>294474</xdr:colOff>
      <xdr:row>236</xdr:row>
      <xdr:rowOff>161433</xdr:rowOff>
    </xdr:to>
    <xdr:pic>
      <xdr:nvPicPr>
        <xdr:cNvPr id="2" name="Imagen 1">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42950" y="228600"/>
          <a:ext cx="6409524" cy="3933333"/>
        </a:xfrm>
        <a:prstGeom prst="rect">
          <a:avLst/>
        </a:prstGeom>
      </xdr:spPr>
    </xdr:pic>
    <xdr:clientData/>
  </xdr:twoCellAnchor>
  <xdr:twoCellAnchor editAs="oneCell">
    <xdr:from>
      <xdr:col>0</xdr:col>
      <xdr:colOff>647700</xdr:colOff>
      <xdr:row>258</xdr:row>
      <xdr:rowOff>0</xdr:rowOff>
    </xdr:from>
    <xdr:to>
      <xdr:col>9</xdr:col>
      <xdr:colOff>313509</xdr:colOff>
      <xdr:row>278</xdr:row>
      <xdr:rowOff>56667</xdr:rowOff>
    </xdr:to>
    <xdr:pic>
      <xdr:nvPicPr>
        <xdr:cNvPr id="4" name="Imagen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47700" y="39357300"/>
          <a:ext cx="6523809" cy="3866667"/>
        </a:xfrm>
        <a:prstGeom prst="rect">
          <a:avLst/>
        </a:prstGeom>
      </xdr:spPr>
    </xdr:pic>
    <xdr:clientData/>
  </xdr:twoCellAnchor>
  <xdr:twoCellAnchor editAs="oneCell">
    <xdr:from>
      <xdr:col>2</xdr:col>
      <xdr:colOff>9525</xdr:colOff>
      <xdr:row>36</xdr:row>
      <xdr:rowOff>9525</xdr:rowOff>
    </xdr:from>
    <xdr:to>
      <xdr:col>10</xdr:col>
      <xdr:colOff>581025</xdr:colOff>
      <xdr:row>59</xdr:row>
      <xdr:rowOff>152400</xdr:rowOff>
    </xdr:to>
    <xdr:pic>
      <xdr:nvPicPr>
        <xdr:cNvPr id="7" name="Imagen 6">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1533525" y="1609725"/>
          <a:ext cx="6667500" cy="4524375"/>
        </a:xfrm>
        <a:prstGeom prst="rect">
          <a:avLst/>
        </a:prstGeom>
      </xdr:spPr>
    </xdr:pic>
    <xdr:clientData/>
  </xdr:twoCellAnchor>
  <xdr:twoCellAnchor editAs="oneCell">
    <xdr:from>
      <xdr:col>2</xdr:col>
      <xdr:colOff>0</xdr:colOff>
      <xdr:row>64</xdr:row>
      <xdr:rowOff>47625</xdr:rowOff>
    </xdr:from>
    <xdr:to>
      <xdr:col>10</xdr:col>
      <xdr:colOff>638175</xdr:colOff>
      <xdr:row>87</xdr:row>
      <xdr:rowOff>85725</xdr:rowOff>
    </xdr:to>
    <xdr:pic>
      <xdr:nvPicPr>
        <xdr:cNvPr id="8" name="Imagen 7">
          <a:extLst>
            <a:ext uri="{FF2B5EF4-FFF2-40B4-BE49-F238E27FC236}">
              <a16:creationId xmlns=""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1524000" y="6991350"/>
          <a:ext cx="6734175" cy="4419600"/>
        </a:xfrm>
        <a:prstGeom prst="rect">
          <a:avLst/>
        </a:prstGeom>
      </xdr:spPr>
    </xdr:pic>
    <xdr:clientData/>
  </xdr:twoCellAnchor>
  <xdr:twoCellAnchor editAs="oneCell">
    <xdr:from>
      <xdr:col>1</xdr:col>
      <xdr:colOff>381000</xdr:colOff>
      <xdr:row>91</xdr:row>
      <xdr:rowOff>142875</xdr:rowOff>
    </xdr:from>
    <xdr:to>
      <xdr:col>10</xdr:col>
      <xdr:colOff>533400</xdr:colOff>
      <xdr:row>111</xdr:row>
      <xdr:rowOff>5388</xdr:rowOff>
    </xdr:to>
    <xdr:pic>
      <xdr:nvPicPr>
        <xdr:cNvPr id="9" name="Imagen 8">
          <a:extLst>
            <a:ext uri="{FF2B5EF4-FFF2-40B4-BE49-F238E27FC236}">
              <a16:creationId xmlns=""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1143000" y="19707225"/>
          <a:ext cx="7010400" cy="3672513"/>
        </a:xfrm>
        <a:prstGeom prst="rect">
          <a:avLst/>
        </a:prstGeom>
      </xdr:spPr>
    </xdr:pic>
    <xdr:clientData/>
  </xdr:twoCellAnchor>
  <xdr:twoCellAnchor editAs="oneCell">
    <xdr:from>
      <xdr:col>2</xdr:col>
      <xdr:colOff>0</xdr:colOff>
      <xdr:row>115</xdr:row>
      <xdr:rowOff>0</xdr:rowOff>
    </xdr:from>
    <xdr:to>
      <xdr:col>12</xdr:col>
      <xdr:colOff>200025</xdr:colOff>
      <xdr:row>136</xdr:row>
      <xdr:rowOff>71466</xdr:rowOff>
    </xdr:to>
    <xdr:pic>
      <xdr:nvPicPr>
        <xdr:cNvPr id="10" name="Imagen 9">
          <a:extLst>
            <a:ext uri="{FF2B5EF4-FFF2-40B4-BE49-F238E27FC236}">
              <a16:creationId xmlns="" xmlns:a16="http://schemas.microsoft.com/office/drawing/2014/main" id="{00000000-0008-0000-0300-00000A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3607" t="8331" r="13965" b="9955"/>
        <a:stretch/>
      </xdr:blipFill>
      <xdr:spPr>
        <a:xfrm>
          <a:off x="1524000" y="16668750"/>
          <a:ext cx="7820025" cy="4071966"/>
        </a:xfrm>
        <a:prstGeom prst="rect">
          <a:avLst/>
        </a:prstGeom>
      </xdr:spPr>
    </xdr:pic>
    <xdr:clientData/>
  </xdr:twoCellAnchor>
  <xdr:twoCellAnchor editAs="oneCell">
    <xdr:from>
      <xdr:col>2</xdr:col>
      <xdr:colOff>0</xdr:colOff>
      <xdr:row>140</xdr:row>
      <xdr:rowOff>0</xdr:rowOff>
    </xdr:from>
    <xdr:to>
      <xdr:col>12</xdr:col>
      <xdr:colOff>9525</xdr:colOff>
      <xdr:row>160</xdr:row>
      <xdr:rowOff>151919</xdr:rowOff>
    </xdr:to>
    <xdr:pic>
      <xdr:nvPicPr>
        <xdr:cNvPr id="11" name="Imagen 10">
          <a:extLst>
            <a:ext uri="{FF2B5EF4-FFF2-40B4-BE49-F238E27FC236}">
              <a16:creationId xmlns="" xmlns:a16="http://schemas.microsoft.com/office/drawing/2014/main" id="{00000000-0008-0000-0300-00000B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3499" t="8927" r="14286" b="9824"/>
        <a:stretch/>
      </xdr:blipFill>
      <xdr:spPr>
        <a:xfrm>
          <a:off x="1524000" y="21450300"/>
          <a:ext cx="7629525" cy="3961919"/>
        </a:xfrm>
        <a:prstGeom prst="rect">
          <a:avLst/>
        </a:prstGeom>
      </xdr:spPr>
    </xdr:pic>
    <xdr:clientData/>
  </xdr:twoCellAnchor>
  <xdr:twoCellAnchor editAs="oneCell">
    <xdr:from>
      <xdr:col>2</xdr:col>
      <xdr:colOff>0</xdr:colOff>
      <xdr:row>165</xdr:row>
      <xdr:rowOff>0</xdr:rowOff>
    </xdr:from>
    <xdr:to>
      <xdr:col>9</xdr:col>
      <xdr:colOff>180975</xdr:colOff>
      <xdr:row>180</xdr:row>
      <xdr:rowOff>57905</xdr:rowOff>
    </xdr:to>
    <xdr:pic>
      <xdr:nvPicPr>
        <xdr:cNvPr id="12" name="Imagen 11">
          <a:extLst>
            <a:ext uri="{FF2B5EF4-FFF2-40B4-BE49-F238E27FC236}">
              <a16:creationId xmlns="" xmlns:a16="http://schemas.microsoft.com/office/drawing/2014/main" id="{00000000-0008-0000-0300-00000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3500" t="8098" r="13536" b="8330"/>
        <a:stretch/>
      </xdr:blipFill>
      <xdr:spPr>
        <a:xfrm>
          <a:off x="1524000" y="26212800"/>
          <a:ext cx="5514975" cy="2915405"/>
        </a:xfrm>
        <a:prstGeom prst="rect">
          <a:avLst/>
        </a:prstGeom>
      </xdr:spPr>
    </xdr:pic>
    <xdr:clientData/>
  </xdr:twoCellAnchor>
  <xdr:twoCellAnchor editAs="oneCell">
    <xdr:from>
      <xdr:col>1</xdr:col>
      <xdr:colOff>0</xdr:colOff>
      <xdr:row>237</xdr:row>
      <xdr:rowOff>180975</xdr:rowOff>
    </xdr:from>
    <xdr:to>
      <xdr:col>9</xdr:col>
      <xdr:colOff>237333</xdr:colOff>
      <xdr:row>257</xdr:row>
      <xdr:rowOff>75737</xdr:rowOff>
    </xdr:to>
    <xdr:pic>
      <xdr:nvPicPr>
        <xdr:cNvPr id="13" name="Imagen 12">
          <a:extLst>
            <a:ext uri="{FF2B5EF4-FFF2-40B4-BE49-F238E27FC236}">
              <a16:creationId xmlns="" xmlns:a16="http://schemas.microsoft.com/office/drawing/2014/main" id="{00000000-0008-0000-0300-00000D000000}"/>
            </a:ext>
          </a:extLst>
        </xdr:cNvPr>
        <xdr:cNvPicPr>
          <a:picLocks noChangeAspect="1"/>
        </xdr:cNvPicPr>
      </xdr:nvPicPr>
      <xdr:blipFill>
        <a:blip xmlns:r="http://schemas.openxmlformats.org/officeDocument/2006/relationships" r:embed="rId9"/>
        <a:stretch>
          <a:fillRect/>
        </a:stretch>
      </xdr:blipFill>
      <xdr:spPr>
        <a:xfrm>
          <a:off x="762000" y="35537775"/>
          <a:ext cx="6333333" cy="3704762"/>
        </a:xfrm>
        <a:prstGeom prst="rect">
          <a:avLst/>
        </a:prstGeom>
      </xdr:spPr>
    </xdr:pic>
    <xdr:clientData/>
  </xdr:twoCellAnchor>
  <xdr:twoCellAnchor editAs="oneCell">
    <xdr:from>
      <xdr:col>1</xdr:col>
      <xdr:colOff>0</xdr:colOff>
      <xdr:row>186</xdr:row>
      <xdr:rowOff>57150</xdr:rowOff>
    </xdr:from>
    <xdr:to>
      <xdr:col>9</xdr:col>
      <xdr:colOff>665905</xdr:colOff>
      <xdr:row>212</xdr:row>
      <xdr:rowOff>170789</xdr:rowOff>
    </xdr:to>
    <xdr:pic>
      <xdr:nvPicPr>
        <xdr:cNvPr id="14" name="Imagen 13">
          <a:extLst>
            <a:ext uri="{FF2B5EF4-FFF2-40B4-BE49-F238E27FC236}">
              <a16:creationId xmlns=""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762000" y="31232475"/>
          <a:ext cx="6761905" cy="5314289"/>
        </a:xfrm>
        <a:prstGeom prst="rect">
          <a:avLst/>
        </a:prstGeom>
      </xdr:spPr>
    </xdr:pic>
    <xdr:clientData/>
  </xdr:twoCellAnchor>
  <xdr:twoCellAnchor editAs="oneCell">
    <xdr:from>
      <xdr:col>2</xdr:col>
      <xdr:colOff>85725</xdr:colOff>
      <xdr:row>6</xdr:row>
      <xdr:rowOff>114300</xdr:rowOff>
    </xdr:from>
    <xdr:to>
      <xdr:col>10</xdr:col>
      <xdr:colOff>276225</xdr:colOff>
      <xdr:row>17</xdr:row>
      <xdr:rowOff>6727</xdr:rowOff>
    </xdr:to>
    <xdr:pic>
      <xdr:nvPicPr>
        <xdr:cNvPr id="15" name="Imagen 14">
          <a:extLst>
            <a:ext uri="{FF2B5EF4-FFF2-40B4-BE49-F238E27FC236}">
              <a16:creationId xmlns="" xmlns:a16="http://schemas.microsoft.com/office/drawing/2014/main" id="{00000000-0008-0000-0300-00000F000000}"/>
            </a:ext>
          </a:extLst>
        </xdr:cNvPr>
        <xdr:cNvPicPr>
          <a:picLocks noChangeAspect="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036" t="21562" r="13750" b="8098"/>
        <a:stretch/>
      </xdr:blipFill>
      <xdr:spPr>
        <a:xfrm>
          <a:off x="1609725" y="1485900"/>
          <a:ext cx="6286500" cy="2826127"/>
        </a:xfrm>
        <a:prstGeom prst="rect">
          <a:avLst/>
        </a:prstGeom>
      </xdr:spPr>
    </xdr:pic>
    <xdr:clientData/>
  </xdr:twoCellAnchor>
  <xdr:twoCellAnchor editAs="oneCell">
    <xdr:from>
      <xdr:col>2</xdr:col>
      <xdr:colOff>38101</xdr:colOff>
      <xdr:row>18</xdr:row>
      <xdr:rowOff>257174</xdr:rowOff>
    </xdr:from>
    <xdr:to>
      <xdr:col>10</xdr:col>
      <xdr:colOff>280164</xdr:colOff>
      <xdr:row>31</xdr:row>
      <xdr:rowOff>176681</xdr:rowOff>
    </xdr:to>
    <xdr:pic>
      <xdr:nvPicPr>
        <xdr:cNvPr id="16" name="Imagen 15">
          <a:extLst>
            <a:ext uri="{FF2B5EF4-FFF2-40B4-BE49-F238E27FC236}">
              <a16:creationId xmlns="" xmlns:a16="http://schemas.microsoft.com/office/drawing/2014/main" id="{00000000-0008-0000-0300-000010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3607" t="9026" r="14607" b="7866"/>
        <a:stretch/>
      </xdr:blipFill>
      <xdr:spPr>
        <a:xfrm>
          <a:off x="1562101" y="4829174"/>
          <a:ext cx="6338063" cy="33866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OS/Downloads/2._M.R._Gestion_Ambiental_revisado_aprobado_07_06_2022_PUBLICAD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OS/Desktop/PAAC/4%20.%20M.R.%20MAPA%20DE%20RIESGO%20GESTION%20JURIDICA%20Y%20CONTRACTUAL_GESTI&#211;N_16_08_%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s>
    <sheetDataSet>
      <sheetData sheetId="0"/>
      <sheetData sheetId="1">
        <row r="20">
          <cell r="F20" t="str">
            <v>1. Sanciones por parte de los entes de control internos y externos.
2. Detrimento patrimonial.
3. Ineficiencia en los procesos por falta de competencia del personal vinculado.
4. Deterioro de la imagen institucional</v>
          </cell>
        </row>
      </sheetData>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P08-F01-Contexto Estratégico"/>
      <sheetName val="MC-P08-F02-Contexto del proceso"/>
      <sheetName val="MC-P08-F03"/>
      <sheetName val="DOCUMENTOS DE APOYO"/>
      <sheetName val="FORMULAS (no modificar)"/>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P07-F01-Contexto Estratégico"/>
      <sheetName val="GC-P07-F02-Contexto del proceso"/>
      <sheetName val="GC-P07-F03"/>
      <sheetName val="DOCUMENTOS DE APOYO"/>
      <sheetName val="FORMULAS (no modificar)"/>
    </sheet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986"/>
  <sheetViews>
    <sheetView zoomScaleNormal="100" workbookViewId="0">
      <selection activeCell="G7" sqref="G7"/>
    </sheetView>
  </sheetViews>
  <sheetFormatPr baseColWidth="10" defaultColWidth="14.42578125" defaultRowHeight="15" customHeight="1" x14ac:dyDescent="0.25"/>
  <cols>
    <col min="1" max="1" width="4.28515625" style="26" customWidth="1"/>
    <col min="2" max="2" width="29.7109375" style="26" customWidth="1"/>
    <col min="3" max="3" width="68.5703125" style="26" customWidth="1"/>
    <col min="4" max="4" width="46.140625" style="26" customWidth="1"/>
    <col min="5" max="5" width="34.5703125" style="26" customWidth="1"/>
    <col min="6" max="26" width="17.140625" style="26" customWidth="1"/>
    <col min="27" max="16384" width="14.42578125" style="26"/>
  </cols>
  <sheetData>
    <row r="1" spans="1:26" ht="19.5" customHeight="1" x14ac:dyDescent="0.25">
      <c r="A1" s="82"/>
      <c r="B1" s="83"/>
      <c r="C1" s="88" t="s">
        <v>87</v>
      </c>
      <c r="D1" s="89"/>
      <c r="E1" s="24" t="s">
        <v>88</v>
      </c>
      <c r="F1" s="25"/>
      <c r="G1" s="25"/>
      <c r="H1" s="25"/>
      <c r="I1" s="25"/>
      <c r="J1" s="25"/>
      <c r="K1" s="25"/>
      <c r="L1" s="25"/>
      <c r="M1" s="25"/>
      <c r="N1" s="25"/>
      <c r="O1" s="25"/>
      <c r="P1" s="25"/>
      <c r="Q1" s="25"/>
      <c r="R1" s="25"/>
      <c r="S1" s="25"/>
      <c r="T1" s="25"/>
      <c r="U1" s="25"/>
      <c r="V1" s="25"/>
      <c r="W1" s="25"/>
      <c r="X1" s="25"/>
      <c r="Y1" s="25"/>
      <c r="Z1" s="25"/>
    </row>
    <row r="2" spans="1:26" ht="19.5" customHeight="1" x14ac:dyDescent="0.25">
      <c r="A2" s="84"/>
      <c r="B2" s="85"/>
      <c r="C2" s="90"/>
      <c r="D2" s="87"/>
      <c r="E2" s="27" t="s">
        <v>240</v>
      </c>
      <c r="F2" s="25"/>
      <c r="G2" s="25"/>
      <c r="H2" s="25"/>
      <c r="I2" s="25"/>
      <c r="J2" s="25"/>
      <c r="K2" s="25"/>
      <c r="L2" s="25"/>
      <c r="M2" s="25"/>
      <c r="N2" s="25"/>
      <c r="O2" s="25"/>
      <c r="P2" s="25"/>
      <c r="Q2" s="25"/>
      <c r="R2" s="25"/>
      <c r="S2" s="25"/>
      <c r="T2" s="25"/>
      <c r="U2" s="25"/>
      <c r="V2" s="25"/>
      <c r="W2" s="25"/>
      <c r="X2" s="25"/>
      <c r="Y2" s="25"/>
      <c r="Z2" s="25"/>
    </row>
    <row r="3" spans="1:26" ht="19.5" customHeight="1" x14ac:dyDescent="0.25">
      <c r="A3" s="84"/>
      <c r="B3" s="85"/>
      <c r="C3" s="91" t="s">
        <v>183</v>
      </c>
      <c r="D3" s="83"/>
      <c r="E3" s="28" t="s">
        <v>255</v>
      </c>
      <c r="F3" s="25"/>
      <c r="G3" s="25"/>
      <c r="H3" s="25"/>
      <c r="I3" s="25"/>
      <c r="J3" s="25"/>
      <c r="K3" s="25"/>
      <c r="L3" s="25"/>
      <c r="M3" s="25"/>
      <c r="N3" s="25"/>
      <c r="O3" s="25"/>
      <c r="P3" s="25"/>
      <c r="Q3" s="25"/>
      <c r="R3" s="25"/>
      <c r="S3" s="25"/>
      <c r="T3" s="25"/>
      <c r="U3" s="25"/>
      <c r="V3" s="25"/>
      <c r="W3" s="25"/>
      <c r="X3" s="25"/>
      <c r="Y3" s="25"/>
      <c r="Z3" s="25"/>
    </row>
    <row r="4" spans="1:26" ht="19.5" customHeight="1" x14ac:dyDescent="0.25">
      <c r="A4" s="86"/>
      <c r="B4" s="87"/>
      <c r="C4" s="90"/>
      <c r="D4" s="87"/>
      <c r="E4" s="28" t="s">
        <v>247</v>
      </c>
      <c r="F4" s="25"/>
      <c r="G4" s="25"/>
      <c r="H4" s="25"/>
      <c r="I4" s="25"/>
      <c r="J4" s="25"/>
      <c r="K4" s="25"/>
      <c r="L4" s="25"/>
      <c r="M4" s="25"/>
      <c r="N4" s="25"/>
      <c r="O4" s="25"/>
      <c r="P4" s="25"/>
      <c r="Q4" s="25"/>
      <c r="R4" s="25"/>
      <c r="S4" s="25"/>
      <c r="T4" s="25"/>
      <c r="U4" s="25"/>
      <c r="V4" s="25"/>
      <c r="W4" s="25"/>
      <c r="X4" s="25"/>
      <c r="Y4" s="25"/>
      <c r="Z4" s="25"/>
    </row>
    <row r="5" spans="1:26" ht="39" customHeight="1" x14ac:dyDescent="0.25">
      <c r="A5" s="92" t="s">
        <v>90</v>
      </c>
      <c r="B5" s="93"/>
      <c r="C5" s="94" t="s">
        <v>248</v>
      </c>
      <c r="D5" s="95"/>
      <c r="E5" s="93"/>
      <c r="F5" s="25"/>
      <c r="G5" s="25"/>
      <c r="H5" s="25"/>
      <c r="I5" s="25"/>
      <c r="J5" s="25"/>
      <c r="K5" s="25"/>
      <c r="L5" s="25"/>
      <c r="M5" s="25"/>
      <c r="N5" s="25"/>
      <c r="O5" s="25"/>
      <c r="P5" s="25"/>
      <c r="Q5" s="25"/>
      <c r="R5" s="25"/>
      <c r="S5" s="25"/>
      <c r="T5" s="25"/>
      <c r="U5" s="25"/>
      <c r="V5" s="25"/>
      <c r="W5" s="25"/>
      <c r="X5" s="25"/>
      <c r="Y5" s="25"/>
      <c r="Z5" s="25"/>
    </row>
    <row r="6" spans="1:26" ht="134.25" customHeight="1" x14ac:dyDescent="0.25">
      <c r="A6" s="92" t="s">
        <v>143</v>
      </c>
      <c r="B6" s="96"/>
      <c r="C6" s="97" t="s">
        <v>249</v>
      </c>
      <c r="D6" s="98"/>
      <c r="E6" s="99"/>
      <c r="F6" s="25"/>
      <c r="G6" s="25"/>
      <c r="H6" s="25"/>
      <c r="I6" s="25"/>
      <c r="J6" s="25"/>
      <c r="K6" s="25"/>
      <c r="L6" s="25"/>
      <c r="M6" s="25"/>
      <c r="N6" s="25"/>
      <c r="O6" s="25"/>
      <c r="P6" s="25"/>
      <c r="Q6" s="25"/>
      <c r="R6" s="25"/>
      <c r="S6" s="25"/>
      <c r="T6" s="25"/>
      <c r="U6" s="25"/>
      <c r="V6" s="25"/>
      <c r="W6" s="25"/>
      <c r="X6" s="25"/>
      <c r="Y6" s="25"/>
      <c r="Z6" s="25"/>
    </row>
    <row r="7" spans="1:26" ht="109.5" customHeight="1" x14ac:dyDescent="0.25">
      <c r="A7" s="92" t="s">
        <v>250</v>
      </c>
      <c r="B7" s="96"/>
      <c r="C7" s="97" t="s">
        <v>251</v>
      </c>
      <c r="D7" s="100"/>
      <c r="E7" s="101"/>
      <c r="F7" s="25"/>
      <c r="G7" s="25"/>
      <c r="H7" s="25"/>
      <c r="I7" s="25"/>
      <c r="J7" s="25"/>
      <c r="K7" s="25"/>
      <c r="L7" s="25"/>
      <c r="M7" s="25"/>
      <c r="N7" s="25"/>
      <c r="O7" s="25"/>
      <c r="P7" s="25"/>
      <c r="Q7" s="25"/>
      <c r="R7" s="25"/>
      <c r="S7" s="25"/>
      <c r="T7" s="25"/>
      <c r="U7" s="25"/>
      <c r="V7" s="25"/>
      <c r="W7" s="25"/>
      <c r="X7" s="25"/>
      <c r="Y7" s="25"/>
      <c r="Z7" s="25"/>
    </row>
    <row r="8" spans="1:26" ht="270.75" customHeight="1" x14ac:dyDescent="0.25">
      <c r="A8" s="92" t="s">
        <v>252</v>
      </c>
      <c r="B8" s="93"/>
      <c r="C8" s="94" t="s">
        <v>253</v>
      </c>
      <c r="D8" s="95"/>
      <c r="E8" s="93"/>
      <c r="F8" s="25"/>
      <c r="G8" s="25"/>
      <c r="H8" s="25"/>
      <c r="I8" s="25"/>
      <c r="J8" s="25"/>
      <c r="K8" s="25"/>
      <c r="L8" s="25"/>
      <c r="M8" s="25"/>
      <c r="N8" s="25"/>
      <c r="O8" s="25"/>
      <c r="P8" s="25"/>
      <c r="Q8" s="25"/>
      <c r="R8" s="25"/>
      <c r="S8" s="25"/>
      <c r="T8" s="25"/>
      <c r="U8" s="25"/>
      <c r="V8" s="25"/>
      <c r="W8" s="25"/>
      <c r="X8" s="25"/>
      <c r="Y8" s="25"/>
      <c r="Z8" s="25"/>
    </row>
    <row r="9" spans="1:26" ht="249.75" customHeight="1" x14ac:dyDescent="0.25">
      <c r="A9" s="103" t="s">
        <v>254</v>
      </c>
      <c r="B9" s="104"/>
      <c r="C9" s="105"/>
      <c r="D9" s="106"/>
      <c r="E9" s="107"/>
      <c r="F9" s="25"/>
      <c r="G9" s="25"/>
      <c r="H9" s="25"/>
      <c r="I9" s="25"/>
      <c r="J9" s="25"/>
      <c r="K9" s="25"/>
      <c r="L9" s="25"/>
      <c r="M9" s="25"/>
      <c r="N9" s="25"/>
      <c r="O9" s="25"/>
      <c r="P9" s="25"/>
      <c r="Q9" s="25"/>
      <c r="R9" s="25"/>
      <c r="S9" s="25"/>
      <c r="T9" s="25"/>
      <c r="U9" s="25"/>
      <c r="V9" s="25"/>
      <c r="W9" s="25"/>
      <c r="X9" s="25"/>
      <c r="Y9" s="25"/>
      <c r="Z9" s="25"/>
    </row>
    <row r="10" spans="1:26" ht="33.75" customHeight="1" x14ac:dyDescent="0.25">
      <c r="A10" s="92" t="s">
        <v>144</v>
      </c>
      <c r="B10" s="93"/>
      <c r="C10" s="108">
        <v>45040</v>
      </c>
      <c r="D10" s="95"/>
      <c r="E10" s="93"/>
      <c r="F10" s="25"/>
      <c r="G10" s="25"/>
      <c r="H10" s="25"/>
      <c r="I10" s="25"/>
      <c r="J10" s="25"/>
      <c r="K10" s="25"/>
      <c r="L10" s="25"/>
      <c r="M10" s="25"/>
      <c r="N10" s="25"/>
      <c r="O10" s="25"/>
      <c r="P10" s="25"/>
      <c r="Q10" s="25"/>
      <c r="R10" s="25"/>
      <c r="S10" s="25"/>
      <c r="T10" s="25"/>
      <c r="U10" s="25"/>
      <c r="V10" s="25"/>
      <c r="W10" s="25"/>
      <c r="X10" s="25"/>
      <c r="Y10" s="25"/>
      <c r="Z10" s="25"/>
    </row>
    <row r="11" spans="1:26" ht="34.5" customHeight="1" x14ac:dyDescent="0.25">
      <c r="A11" s="29" t="s">
        <v>94</v>
      </c>
      <c r="B11" s="29" t="s">
        <v>265</v>
      </c>
      <c r="C11" s="29" t="s">
        <v>130</v>
      </c>
      <c r="D11" s="102" t="s">
        <v>129</v>
      </c>
      <c r="E11" s="75"/>
      <c r="F11" s="25"/>
      <c r="G11" s="25"/>
      <c r="H11" s="25"/>
      <c r="I11" s="25"/>
      <c r="J11" s="25"/>
      <c r="K11" s="25"/>
      <c r="L11" s="25"/>
      <c r="M11" s="25"/>
      <c r="N11" s="25"/>
      <c r="O11" s="25"/>
      <c r="P11" s="25"/>
      <c r="Q11" s="25"/>
      <c r="R11" s="25"/>
      <c r="S11" s="25"/>
      <c r="T11" s="25"/>
      <c r="U11" s="25"/>
      <c r="V11" s="25"/>
      <c r="W11" s="25"/>
      <c r="X11" s="25"/>
      <c r="Y11" s="25"/>
      <c r="Z11" s="25"/>
    </row>
    <row r="12" spans="1:26" ht="34.5" customHeight="1" x14ac:dyDescent="0.25">
      <c r="A12" s="70">
        <v>1</v>
      </c>
      <c r="B12" s="110" t="s">
        <v>97</v>
      </c>
      <c r="C12" s="30" t="s">
        <v>138</v>
      </c>
      <c r="D12" s="74" t="s">
        <v>137</v>
      </c>
      <c r="E12" s="75"/>
      <c r="F12" s="25"/>
      <c r="G12" s="25"/>
      <c r="H12" s="25"/>
      <c r="I12" s="25"/>
      <c r="J12" s="25"/>
      <c r="K12" s="25"/>
      <c r="L12" s="25"/>
      <c r="M12" s="25"/>
      <c r="N12" s="25"/>
      <c r="O12" s="25"/>
      <c r="P12" s="25"/>
      <c r="Q12" s="25"/>
      <c r="R12" s="25"/>
      <c r="S12" s="25"/>
      <c r="T12" s="25"/>
      <c r="U12" s="25"/>
      <c r="V12" s="25"/>
      <c r="W12" s="25"/>
      <c r="X12" s="25"/>
      <c r="Y12" s="25"/>
      <c r="Z12" s="25"/>
    </row>
    <row r="13" spans="1:26" ht="34.5" customHeight="1" x14ac:dyDescent="0.25">
      <c r="A13" s="71"/>
      <c r="B13" s="73"/>
      <c r="C13" s="30" t="s">
        <v>141</v>
      </c>
      <c r="D13" s="74" t="s">
        <v>136</v>
      </c>
      <c r="E13" s="75"/>
      <c r="F13" s="25"/>
      <c r="G13" s="25"/>
      <c r="H13" s="25"/>
      <c r="I13" s="25"/>
      <c r="J13" s="25"/>
      <c r="K13" s="25"/>
      <c r="L13" s="25"/>
      <c r="M13" s="25"/>
      <c r="N13" s="25"/>
      <c r="O13" s="25"/>
      <c r="P13" s="25"/>
      <c r="Q13" s="25"/>
      <c r="R13" s="25"/>
      <c r="S13" s="25"/>
      <c r="T13" s="25"/>
      <c r="U13" s="25"/>
      <c r="V13" s="25"/>
      <c r="W13" s="25"/>
      <c r="X13" s="25"/>
      <c r="Y13" s="25"/>
      <c r="Z13" s="25"/>
    </row>
    <row r="14" spans="1:26" ht="43.5" customHeight="1" x14ac:dyDescent="0.25">
      <c r="A14" s="71"/>
      <c r="B14" s="73"/>
      <c r="C14" s="30" t="s">
        <v>146</v>
      </c>
      <c r="D14" s="74" t="s">
        <v>148</v>
      </c>
      <c r="E14" s="75"/>
      <c r="F14" s="25"/>
      <c r="G14" s="25"/>
      <c r="H14" s="25"/>
      <c r="I14" s="25"/>
      <c r="J14" s="25"/>
      <c r="K14" s="25"/>
      <c r="L14" s="25"/>
      <c r="M14" s="25"/>
      <c r="N14" s="25"/>
      <c r="O14" s="25"/>
      <c r="P14" s="25"/>
      <c r="Q14" s="25"/>
      <c r="R14" s="25"/>
      <c r="S14" s="25"/>
      <c r="T14" s="25"/>
      <c r="U14" s="25"/>
      <c r="V14" s="25"/>
      <c r="W14" s="25"/>
      <c r="X14" s="25"/>
      <c r="Y14" s="25"/>
      <c r="Z14" s="25"/>
    </row>
    <row r="15" spans="1:26" ht="34.5" customHeight="1" x14ac:dyDescent="0.25">
      <c r="A15" s="71"/>
      <c r="B15" s="73"/>
      <c r="C15" s="30" t="s">
        <v>147</v>
      </c>
      <c r="D15" s="74"/>
      <c r="E15" s="75"/>
      <c r="F15" s="25"/>
      <c r="G15" s="25"/>
      <c r="H15" s="25"/>
      <c r="I15" s="25"/>
      <c r="J15" s="25"/>
      <c r="K15" s="25"/>
      <c r="L15" s="25"/>
      <c r="M15" s="25"/>
      <c r="N15" s="25"/>
      <c r="O15" s="25"/>
      <c r="P15" s="25"/>
      <c r="Q15" s="25"/>
      <c r="R15" s="25"/>
      <c r="S15" s="25"/>
      <c r="T15" s="25"/>
      <c r="U15" s="25"/>
      <c r="V15" s="25"/>
      <c r="W15" s="25"/>
      <c r="X15" s="25"/>
      <c r="Y15" s="25"/>
      <c r="Z15" s="25"/>
    </row>
    <row r="16" spans="1:26" ht="34.5" customHeight="1" x14ac:dyDescent="0.25">
      <c r="A16" s="71"/>
      <c r="B16" s="73"/>
      <c r="C16" s="30" t="s">
        <v>266</v>
      </c>
      <c r="D16" s="74"/>
      <c r="E16" s="75"/>
      <c r="F16" s="25"/>
      <c r="G16" s="25"/>
      <c r="H16" s="25"/>
      <c r="I16" s="25"/>
      <c r="J16" s="25"/>
      <c r="K16" s="25"/>
      <c r="L16" s="25"/>
      <c r="M16" s="25"/>
      <c r="N16" s="25"/>
      <c r="O16" s="25"/>
      <c r="P16" s="25"/>
      <c r="Q16" s="25"/>
      <c r="R16" s="25"/>
      <c r="S16" s="25"/>
      <c r="T16" s="25"/>
      <c r="U16" s="25"/>
      <c r="V16" s="25"/>
      <c r="W16" s="25"/>
      <c r="X16" s="25"/>
      <c r="Y16" s="25"/>
      <c r="Z16" s="25"/>
    </row>
    <row r="17" spans="1:26" ht="34.5" customHeight="1" x14ac:dyDescent="0.25">
      <c r="A17" s="71"/>
      <c r="B17" s="73"/>
      <c r="C17" s="30" t="s">
        <v>267</v>
      </c>
      <c r="D17" s="42"/>
      <c r="E17" s="43"/>
      <c r="F17" s="25"/>
      <c r="G17" s="25"/>
      <c r="H17" s="25"/>
      <c r="I17" s="25"/>
      <c r="J17" s="25"/>
      <c r="K17" s="25"/>
      <c r="L17" s="25"/>
      <c r="M17" s="25"/>
      <c r="N17" s="25"/>
      <c r="O17" s="25"/>
      <c r="P17" s="25"/>
      <c r="Q17" s="25"/>
      <c r="R17" s="25"/>
      <c r="S17" s="25"/>
      <c r="T17" s="25"/>
      <c r="U17" s="25"/>
      <c r="V17" s="25"/>
      <c r="W17" s="25"/>
      <c r="X17" s="25"/>
      <c r="Y17" s="25"/>
      <c r="Z17" s="25"/>
    </row>
    <row r="18" spans="1:26" ht="34.5" customHeight="1" x14ac:dyDescent="0.25">
      <c r="A18" s="77"/>
      <c r="B18" s="80"/>
      <c r="C18" s="30" t="s">
        <v>268</v>
      </c>
      <c r="D18" s="109"/>
      <c r="E18" s="75"/>
      <c r="F18" s="25"/>
      <c r="G18" s="25"/>
      <c r="H18" s="25"/>
      <c r="I18" s="25"/>
      <c r="J18" s="25"/>
      <c r="K18" s="25"/>
      <c r="L18" s="25"/>
      <c r="M18" s="25"/>
      <c r="N18" s="25"/>
      <c r="O18" s="25"/>
      <c r="P18" s="25"/>
      <c r="Q18" s="25"/>
      <c r="R18" s="25"/>
      <c r="S18" s="25"/>
      <c r="T18" s="25"/>
      <c r="U18" s="25"/>
      <c r="V18" s="25"/>
      <c r="W18" s="25"/>
      <c r="X18" s="25"/>
      <c r="Y18" s="25"/>
      <c r="Z18" s="25"/>
    </row>
    <row r="19" spans="1:26" ht="49.5" customHeight="1" x14ac:dyDescent="0.25">
      <c r="A19" s="70">
        <v>2</v>
      </c>
      <c r="B19" s="81" t="s">
        <v>96</v>
      </c>
      <c r="C19" s="31" t="s">
        <v>149</v>
      </c>
      <c r="D19" s="74" t="s">
        <v>151</v>
      </c>
      <c r="E19" s="75"/>
      <c r="F19" s="25"/>
      <c r="G19" s="25"/>
      <c r="H19" s="25"/>
      <c r="I19" s="25"/>
      <c r="J19" s="25"/>
      <c r="K19" s="25"/>
      <c r="L19" s="25"/>
      <c r="M19" s="25"/>
      <c r="N19" s="25"/>
      <c r="O19" s="25"/>
      <c r="P19" s="25"/>
      <c r="Q19" s="25"/>
      <c r="R19" s="25"/>
      <c r="S19" s="25"/>
      <c r="T19" s="25"/>
      <c r="U19" s="25"/>
      <c r="V19" s="25"/>
      <c r="W19" s="25"/>
      <c r="X19" s="25"/>
      <c r="Y19" s="25"/>
      <c r="Z19" s="25"/>
    </row>
    <row r="20" spans="1:26" ht="38.25" customHeight="1" x14ac:dyDescent="0.25">
      <c r="A20" s="71"/>
      <c r="B20" s="73"/>
      <c r="C20" s="31" t="s">
        <v>242</v>
      </c>
      <c r="D20" s="74" t="s">
        <v>135</v>
      </c>
      <c r="E20" s="75"/>
      <c r="F20" s="25"/>
      <c r="G20" s="25"/>
      <c r="H20" s="25"/>
      <c r="I20" s="25"/>
      <c r="J20" s="25"/>
      <c r="K20" s="25"/>
      <c r="L20" s="25"/>
      <c r="M20" s="25"/>
      <c r="N20" s="25"/>
      <c r="O20" s="25"/>
      <c r="P20" s="25"/>
      <c r="Q20" s="25"/>
      <c r="R20" s="25"/>
      <c r="S20" s="25"/>
      <c r="T20" s="25"/>
      <c r="U20" s="25"/>
      <c r="V20" s="25"/>
      <c r="W20" s="25"/>
      <c r="X20" s="25"/>
      <c r="Y20" s="25"/>
      <c r="Z20" s="25"/>
    </row>
    <row r="21" spans="1:26" ht="56.25" customHeight="1" x14ac:dyDescent="0.25">
      <c r="A21" s="71"/>
      <c r="B21" s="73"/>
      <c r="C21" s="31" t="s">
        <v>150</v>
      </c>
      <c r="D21" s="74" t="s">
        <v>269</v>
      </c>
      <c r="E21" s="75"/>
      <c r="F21" s="25"/>
      <c r="G21" s="25"/>
      <c r="H21" s="25"/>
      <c r="I21" s="25"/>
      <c r="J21" s="25"/>
      <c r="K21" s="25"/>
      <c r="L21" s="25"/>
      <c r="M21" s="25"/>
      <c r="N21" s="25"/>
      <c r="O21" s="25"/>
      <c r="P21" s="25"/>
      <c r="Q21" s="25"/>
      <c r="R21" s="25"/>
      <c r="S21" s="25"/>
      <c r="T21" s="25"/>
      <c r="U21" s="25"/>
      <c r="V21" s="25"/>
      <c r="W21" s="25"/>
      <c r="X21" s="25"/>
      <c r="Y21" s="25"/>
      <c r="Z21" s="25"/>
    </row>
    <row r="22" spans="1:26" ht="52.5" customHeight="1" x14ac:dyDescent="0.25">
      <c r="A22" s="71"/>
      <c r="B22" s="73"/>
      <c r="C22" s="31" t="s">
        <v>222</v>
      </c>
      <c r="D22" s="74" t="s">
        <v>270</v>
      </c>
      <c r="E22" s="75"/>
      <c r="F22" s="25"/>
      <c r="G22" s="25"/>
      <c r="H22" s="25"/>
      <c r="I22" s="25"/>
      <c r="J22" s="25"/>
      <c r="K22" s="25"/>
      <c r="L22" s="25"/>
      <c r="M22" s="25"/>
      <c r="N22" s="25"/>
      <c r="O22" s="25"/>
      <c r="P22" s="25"/>
      <c r="Q22" s="25"/>
      <c r="R22" s="25"/>
      <c r="S22" s="25"/>
      <c r="T22" s="25"/>
      <c r="U22" s="25"/>
      <c r="V22" s="25"/>
      <c r="W22" s="25"/>
      <c r="X22" s="25"/>
      <c r="Y22" s="25"/>
      <c r="Z22" s="25"/>
    </row>
    <row r="23" spans="1:26" ht="53.25" customHeight="1" x14ac:dyDescent="0.25">
      <c r="A23" s="71"/>
      <c r="B23" s="73"/>
      <c r="C23" s="31" t="s">
        <v>271</v>
      </c>
      <c r="D23" s="74" t="s">
        <v>272</v>
      </c>
      <c r="E23" s="75"/>
      <c r="F23" s="25"/>
      <c r="G23" s="25"/>
      <c r="H23" s="25"/>
      <c r="I23" s="25"/>
      <c r="J23" s="25"/>
      <c r="K23" s="25"/>
      <c r="L23" s="25"/>
      <c r="M23" s="25"/>
      <c r="N23" s="25"/>
      <c r="O23" s="25"/>
      <c r="P23" s="25"/>
      <c r="Q23" s="25"/>
      <c r="R23" s="25"/>
      <c r="S23" s="25"/>
      <c r="T23" s="25"/>
      <c r="U23" s="25"/>
      <c r="V23" s="25"/>
      <c r="W23" s="25"/>
      <c r="X23" s="25"/>
      <c r="Y23" s="25"/>
      <c r="Z23" s="25"/>
    </row>
    <row r="24" spans="1:26" ht="39" customHeight="1" x14ac:dyDescent="0.25">
      <c r="A24" s="71"/>
      <c r="B24" s="73"/>
      <c r="C24" s="31"/>
      <c r="D24" s="74" t="s">
        <v>163</v>
      </c>
      <c r="E24" s="75"/>
      <c r="F24" s="25"/>
      <c r="G24" s="25"/>
      <c r="H24" s="25"/>
      <c r="I24" s="25"/>
      <c r="J24" s="25"/>
      <c r="K24" s="25"/>
      <c r="L24" s="25"/>
      <c r="M24" s="25"/>
      <c r="N24" s="25"/>
      <c r="O24" s="25"/>
      <c r="P24" s="25"/>
      <c r="Q24" s="25"/>
      <c r="R24" s="25"/>
      <c r="S24" s="25"/>
      <c r="T24" s="25"/>
      <c r="U24" s="25"/>
      <c r="V24" s="25"/>
      <c r="W24" s="25"/>
      <c r="X24" s="25"/>
      <c r="Y24" s="25"/>
      <c r="Z24" s="25"/>
    </row>
    <row r="25" spans="1:26" ht="39" customHeight="1" x14ac:dyDescent="0.25">
      <c r="A25" s="71"/>
      <c r="B25" s="73"/>
      <c r="C25" s="31"/>
      <c r="D25" s="74" t="s">
        <v>164</v>
      </c>
      <c r="E25" s="75"/>
      <c r="F25" s="25"/>
      <c r="G25" s="25"/>
      <c r="H25" s="25"/>
      <c r="I25" s="25"/>
      <c r="J25" s="25"/>
      <c r="K25" s="25"/>
      <c r="L25" s="25"/>
      <c r="M25" s="25"/>
      <c r="N25" s="25"/>
      <c r="O25" s="25"/>
      <c r="P25" s="25"/>
      <c r="Q25" s="25"/>
      <c r="R25" s="25"/>
      <c r="S25" s="25"/>
      <c r="T25" s="25"/>
      <c r="U25" s="25"/>
      <c r="V25" s="25"/>
      <c r="W25" s="25"/>
      <c r="X25" s="25"/>
      <c r="Y25" s="25"/>
      <c r="Z25" s="25"/>
    </row>
    <row r="26" spans="1:26" ht="39" customHeight="1" x14ac:dyDescent="0.25">
      <c r="A26" s="77"/>
      <c r="B26" s="80"/>
      <c r="C26" s="31"/>
      <c r="D26" s="74" t="s">
        <v>184</v>
      </c>
      <c r="E26" s="75"/>
      <c r="F26" s="25"/>
      <c r="G26" s="25"/>
      <c r="H26" s="25"/>
      <c r="I26" s="25"/>
      <c r="J26" s="25"/>
      <c r="K26" s="25"/>
      <c r="L26" s="25"/>
      <c r="M26" s="25"/>
      <c r="N26" s="25"/>
      <c r="O26" s="25"/>
      <c r="P26" s="25"/>
      <c r="Q26" s="25"/>
      <c r="R26" s="25"/>
      <c r="S26" s="25"/>
      <c r="T26" s="25"/>
      <c r="U26" s="25"/>
      <c r="V26" s="25"/>
      <c r="W26" s="25"/>
      <c r="X26" s="25"/>
      <c r="Y26" s="25"/>
      <c r="Z26" s="25"/>
    </row>
    <row r="27" spans="1:26" ht="33" customHeight="1" x14ac:dyDescent="0.25">
      <c r="A27" s="70">
        <v>3</v>
      </c>
      <c r="B27" s="110" t="s">
        <v>131</v>
      </c>
      <c r="C27" s="30" t="s">
        <v>152</v>
      </c>
      <c r="D27" s="74" t="s">
        <v>154</v>
      </c>
      <c r="E27" s="75"/>
      <c r="F27" s="25"/>
      <c r="G27" s="25"/>
      <c r="H27" s="25"/>
      <c r="I27" s="25"/>
      <c r="J27" s="25"/>
      <c r="K27" s="25"/>
      <c r="L27" s="25"/>
      <c r="M27" s="25"/>
      <c r="N27" s="25"/>
      <c r="O27" s="25"/>
      <c r="P27" s="25"/>
      <c r="Q27" s="25"/>
      <c r="R27" s="25"/>
      <c r="S27" s="25"/>
      <c r="T27" s="25"/>
      <c r="U27" s="25"/>
      <c r="V27" s="25"/>
      <c r="W27" s="25"/>
      <c r="X27" s="25"/>
      <c r="Y27" s="25"/>
      <c r="Z27" s="25"/>
    </row>
    <row r="28" spans="1:26" ht="52.5" customHeight="1" x14ac:dyDescent="0.25">
      <c r="A28" s="71"/>
      <c r="B28" s="73"/>
      <c r="C28" s="30" t="s">
        <v>139</v>
      </c>
      <c r="D28" s="74" t="s">
        <v>243</v>
      </c>
      <c r="E28" s="75"/>
      <c r="F28" s="25"/>
      <c r="G28" s="25"/>
      <c r="H28" s="25"/>
      <c r="I28" s="25"/>
      <c r="J28" s="25"/>
      <c r="K28" s="25"/>
      <c r="L28" s="25"/>
      <c r="M28" s="25"/>
      <c r="N28" s="25"/>
      <c r="O28" s="25"/>
      <c r="P28" s="25"/>
      <c r="Q28" s="25"/>
      <c r="R28" s="25"/>
      <c r="S28" s="25"/>
      <c r="T28" s="25"/>
      <c r="U28" s="25"/>
      <c r="V28" s="25"/>
      <c r="W28" s="25"/>
      <c r="X28" s="25"/>
      <c r="Y28" s="25"/>
      <c r="Z28" s="25"/>
    </row>
    <row r="29" spans="1:26" ht="31.5" customHeight="1" x14ac:dyDescent="0.25">
      <c r="A29" s="71"/>
      <c r="B29" s="73"/>
      <c r="C29" s="30" t="s">
        <v>273</v>
      </c>
      <c r="D29" s="74" t="s">
        <v>274</v>
      </c>
      <c r="E29" s="75"/>
      <c r="F29" s="25"/>
      <c r="G29" s="25"/>
      <c r="H29" s="25"/>
      <c r="I29" s="25"/>
      <c r="J29" s="25"/>
      <c r="K29" s="25"/>
      <c r="L29" s="25"/>
      <c r="M29" s="25"/>
      <c r="N29" s="25"/>
      <c r="O29" s="25"/>
      <c r="P29" s="25"/>
      <c r="Q29" s="25"/>
      <c r="R29" s="25"/>
      <c r="S29" s="25"/>
      <c r="T29" s="25"/>
      <c r="U29" s="25"/>
      <c r="V29" s="25"/>
      <c r="W29" s="25"/>
      <c r="X29" s="25"/>
      <c r="Y29" s="25"/>
      <c r="Z29" s="25"/>
    </row>
    <row r="30" spans="1:26" ht="44.25" customHeight="1" x14ac:dyDescent="0.25">
      <c r="A30" s="71"/>
      <c r="B30" s="73"/>
      <c r="C30" s="30" t="s">
        <v>275</v>
      </c>
      <c r="D30" s="74" t="s">
        <v>155</v>
      </c>
      <c r="E30" s="75"/>
      <c r="F30" s="25"/>
      <c r="G30" s="25"/>
      <c r="H30" s="25"/>
      <c r="I30" s="25"/>
      <c r="J30" s="25"/>
      <c r="K30" s="25"/>
      <c r="L30" s="25"/>
      <c r="M30" s="25"/>
      <c r="N30" s="25"/>
      <c r="O30" s="25"/>
      <c r="P30" s="25"/>
      <c r="Q30" s="25"/>
      <c r="R30" s="25"/>
      <c r="S30" s="25"/>
      <c r="T30" s="25"/>
      <c r="U30" s="25"/>
      <c r="V30" s="25"/>
      <c r="W30" s="25"/>
      <c r="X30" s="25"/>
      <c r="Y30" s="25"/>
      <c r="Z30" s="25"/>
    </row>
    <row r="31" spans="1:26" ht="45.75" customHeight="1" x14ac:dyDescent="0.25">
      <c r="A31" s="71"/>
      <c r="B31" s="73"/>
      <c r="C31" s="30" t="s">
        <v>276</v>
      </c>
      <c r="D31" s="74" t="s">
        <v>225</v>
      </c>
      <c r="E31" s="75"/>
      <c r="F31" s="25"/>
      <c r="G31" s="25"/>
      <c r="H31" s="25"/>
      <c r="I31" s="25"/>
      <c r="J31" s="25"/>
      <c r="K31" s="25"/>
      <c r="L31" s="25"/>
      <c r="M31" s="25"/>
      <c r="N31" s="25"/>
      <c r="O31" s="25"/>
      <c r="P31" s="25"/>
      <c r="Q31" s="25"/>
      <c r="R31" s="25"/>
      <c r="S31" s="25"/>
      <c r="T31" s="25"/>
      <c r="U31" s="25"/>
      <c r="V31" s="25"/>
      <c r="W31" s="25"/>
      <c r="X31" s="25"/>
      <c r="Y31" s="25"/>
      <c r="Z31" s="25"/>
    </row>
    <row r="32" spans="1:26" ht="52.5" customHeight="1" x14ac:dyDescent="0.25">
      <c r="A32" s="71"/>
      <c r="B32" s="73"/>
      <c r="C32" s="30" t="s">
        <v>153</v>
      </c>
      <c r="D32" s="74" t="s">
        <v>223</v>
      </c>
      <c r="E32" s="75"/>
      <c r="F32" s="25"/>
      <c r="G32" s="25"/>
      <c r="H32" s="25"/>
      <c r="I32" s="25"/>
      <c r="J32" s="25"/>
      <c r="K32" s="25"/>
      <c r="L32" s="25"/>
      <c r="M32" s="25"/>
      <c r="N32" s="25"/>
      <c r="O32" s="25"/>
      <c r="P32" s="25"/>
      <c r="Q32" s="25"/>
      <c r="R32" s="25"/>
      <c r="S32" s="25"/>
      <c r="T32" s="25"/>
      <c r="U32" s="25"/>
      <c r="V32" s="25"/>
      <c r="W32" s="25"/>
      <c r="X32" s="25"/>
      <c r="Y32" s="25"/>
      <c r="Z32" s="25"/>
    </row>
    <row r="33" spans="1:26" ht="46.5" customHeight="1" x14ac:dyDescent="0.25">
      <c r="A33" s="71"/>
      <c r="B33" s="73"/>
      <c r="C33" s="30" t="s">
        <v>277</v>
      </c>
      <c r="D33" s="74" t="s">
        <v>226</v>
      </c>
      <c r="E33" s="75"/>
      <c r="F33" s="25"/>
      <c r="G33" s="25"/>
      <c r="H33" s="25"/>
      <c r="I33" s="25"/>
      <c r="J33" s="25"/>
      <c r="K33" s="25"/>
      <c r="L33" s="25"/>
      <c r="M33" s="25"/>
      <c r="N33" s="25"/>
      <c r="O33" s="25"/>
      <c r="P33" s="25"/>
      <c r="Q33" s="25"/>
      <c r="R33" s="25"/>
      <c r="S33" s="25"/>
      <c r="T33" s="25"/>
      <c r="U33" s="25"/>
      <c r="V33" s="25"/>
      <c r="W33" s="25"/>
      <c r="X33" s="25"/>
      <c r="Y33" s="25"/>
      <c r="Z33" s="25"/>
    </row>
    <row r="34" spans="1:26" ht="39" customHeight="1" x14ac:dyDescent="0.25">
      <c r="A34" s="77"/>
      <c r="B34" s="80"/>
      <c r="C34" s="30"/>
      <c r="D34" s="74" t="s">
        <v>244</v>
      </c>
      <c r="E34" s="75"/>
      <c r="F34" s="25"/>
      <c r="G34" s="25"/>
      <c r="H34" s="25"/>
      <c r="I34" s="25"/>
      <c r="J34" s="25"/>
      <c r="K34" s="25"/>
      <c r="L34" s="25"/>
      <c r="M34" s="25"/>
      <c r="N34" s="25"/>
      <c r="O34" s="25"/>
      <c r="P34" s="25"/>
      <c r="Q34" s="25"/>
      <c r="R34" s="25"/>
      <c r="S34" s="25"/>
      <c r="T34" s="25"/>
      <c r="U34" s="25"/>
      <c r="V34" s="25"/>
      <c r="W34" s="25"/>
      <c r="X34" s="25"/>
      <c r="Y34" s="25"/>
      <c r="Z34" s="25"/>
    </row>
    <row r="35" spans="1:26" ht="45.75" customHeight="1" x14ac:dyDescent="0.25">
      <c r="A35" s="70">
        <v>4</v>
      </c>
      <c r="B35" s="81" t="s">
        <v>98</v>
      </c>
      <c r="C35" s="30" t="s">
        <v>171</v>
      </c>
      <c r="D35" s="74" t="s">
        <v>278</v>
      </c>
      <c r="E35" s="75"/>
      <c r="F35" s="25"/>
      <c r="G35" s="25"/>
      <c r="H35" s="25"/>
      <c r="I35" s="25"/>
      <c r="J35" s="25"/>
      <c r="K35" s="25"/>
      <c r="L35" s="25"/>
      <c r="M35" s="25"/>
      <c r="N35" s="25"/>
      <c r="O35" s="25"/>
      <c r="P35" s="25"/>
      <c r="Q35" s="25"/>
      <c r="R35" s="25"/>
      <c r="S35" s="25"/>
      <c r="T35" s="25"/>
      <c r="U35" s="25"/>
      <c r="V35" s="25"/>
      <c r="W35" s="25"/>
      <c r="X35" s="25"/>
      <c r="Y35" s="25"/>
      <c r="Z35" s="25"/>
    </row>
    <row r="36" spans="1:26" ht="40.5" customHeight="1" x14ac:dyDescent="0.25">
      <c r="A36" s="71"/>
      <c r="B36" s="73"/>
      <c r="C36" s="30" t="s">
        <v>156</v>
      </c>
      <c r="D36" s="74" t="s">
        <v>279</v>
      </c>
      <c r="E36" s="75"/>
      <c r="F36" s="25"/>
      <c r="G36" s="25"/>
      <c r="H36" s="25"/>
      <c r="I36" s="25"/>
      <c r="J36" s="25"/>
      <c r="K36" s="25"/>
      <c r="L36" s="25"/>
      <c r="M36" s="25"/>
      <c r="N36" s="25"/>
      <c r="O36" s="25"/>
      <c r="P36" s="25"/>
      <c r="Q36" s="25"/>
      <c r="R36" s="25"/>
      <c r="S36" s="25"/>
      <c r="T36" s="25"/>
      <c r="U36" s="25"/>
      <c r="V36" s="25"/>
      <c r="W36" s="25"/>
      <c r="X36" s="25"/>
      <c r="Y36" s="25"/>
      <c r="Z36" s="25"/>
    </row>
    <row r="37" spans="1:26" ht="48" customHeight="1" x14ac:dyDescent="0.25">
      <c r="A37" s="71"/>
      <c r="B37" s="73"/>
      <c r="C37" s="30" t="s">
        <v>172</v>
      </c>
      <c r="D37" s="74" t="s">
        <v>280</v>
      </c>
      <c r="E37" s="75"/>
      <c r="F37" s="25"/>
      <c r="G37" s="25"/>
      <c r="H37" s="25"/>
      <c r="I37" s="25"/>
      <c r="J37" s="25"/>
      <c r="K37" s="25"/>
      <c r="L37" s="25"/>
      <c r="M37" s="25"/>
      <c r="N37" s="25"/>
      <c r="O37" s="25"/>
      <c r="P37" s="25"/>
      <c r="Q37" s="25"/>
      <c r="R37" s="25"/>
      <c r="S37" s="25"/>
      <c r="T37" s="25"/>
      <c r="U37" s="25"/>
      <c r="V37" s="25"/>
      <c r="W37" s="25"/>
      <c r="X37" s="25"/>
      <c r="Y37" s="25"/>
      <c r="Z37" s="25"/>
    </row>
    <row r="38" spans="1:26" ht="48.75" customHeight="1" x14ac:dyDescent="0.25">
      <c r="A38" s="71"/>
      <c r="B38" s="73"/>
      <c r="C38" s="30" t="s">
        <v>281</v>
      </c>
      <c r="D38" s="74" t="s">
        <v>282</v>
      </c>
      <c r="E38" s="75"/>
      <c r="F38" s="25"/>
      <c r="G38" s="25"/>
      <c r="H38" s="25"/>
      <c r="I38" s="25"/>
      <c r="J38" s="25"/>
      <c r="K38" s="25"/>
      <c r="L38" s="25"/>
      <c r="M38" s="25"/>
      <c r="N38" s="25"/>
      <c r="O38" s="25"/>
      <c r="P38" s="25"/>
      <c r="Q38" s="25"/>
      <c r="R38" s="25"/>
      <c r="S38" s="25"/>
      <c r="T38" s="25"/>
      <c r="U38" s="25"/>
      <c r="V38" s="25"/>
      <c r="W38" s="25"/>
      <c r="X38" s="25"/>
      <c r="Y38" s="25"/>
      <c r="Z38" s="25"/>
    </row>
    <row r="39" spans="1:26" ht="30.75" customHeight="1" x14ac:dyDescent="0.25">
      <c r="A39" s="71"/>
      <c r="B39" s="73"/>
      <c r="C39" s="30"/>
      <c r="D39" s="74" t="s">
        <v>283</v>
      </c>
      <c r="E39" s="75"/>
      <c r="F39" s="25"/>
      <c r="G39" s="25"/>
      <c r="H39" s="25"/>
      <c r="I39" s="25"/>
      <c r="J39" s="25"/>
      <c r="K39" s="25"/>
      <c r="L39" s="25"/>
      <c r="M39" s="25"/>
      <c r="N39" s="25"/>
      <c r="O39" s="25"/>
      <c r="P39" s="25"/>
      <c r="Q39" s="25"/>
      <c r="R39" s="25"/>
      <c r="S39" s="25"/>
      <c r="T39" s="25"/>
      <c r="U39" s="25"/>
      <c r="V39" s="25"/>
      <c r="W39" s="25"/>
      <c r="X39" s="25"/>
      <c r="Y39" s="25"/>
      <c r="Z39" s="25"/>
    </row>
    <row r="40" spans="1:26" ht="65.25" customHeight="1" x14ac:dyDescent="0.25">
      <c r="A40" s="70">
        <v>5</v>
      </c>
      <c r="B40" s="72" t="s">
        <v>145</v>
      </c>
      <c r="C40" s="30" t="s">
        <v>284</v>
      </c>
      <c r="D40" s="74" t="s">
        <v>173</v>
      </c>
      <c r="E40" s="75"/>
      <c r="F40" s="25"/>
      <c r="G40" s="25"/>
      <c r="H40" s="25"/>
      <c r="I40" s="25"/>
      <c r="J40" s="25"/>
      <c r="K40" s="25"/>
      <c r="L40" s="25"/>
      <c r="M40" s="25"/>
      <c r="N40" s="25"/>
      <c r="O40" s="25"/>
      <c r="P40" s="25"/>
      <c r="Q40" s="25"/>
      <c r="R40" s="25"/>
      <c r="S40" s="25"/>
      <c r="T40" s="25"/>
      <c r="U40" s="25"/>
      <c r="V40" s="25"/>
      <c r="W40" s="25"/>
      <c r="X40" s="25"/>
      <c r="Y40" s="25"/>
      <c r="Z40" s="25"/>
    </row>
    <row r="41" spans="1:26" ht="36" customHeight="1" x14ac:dyDescent="0.25">
      <c r="A41" s="71"/>
      <c r="B41" s="73"/>
      <c r="C41" s="30" t="s">
        <v>245</v>
      </c>
      <c r="D41" s="74" t="s">
        <v>174</v>
      </c>
      <c r="E41" s="75"/>
      <c r="F41" s="25"/>
      <c r="G41" s="25"/>
      <c r="H41" s="25"/>
      <c r="I41" s="25"/>
      <c r="J41" s="25"/>
      <c r="K41" s="25"/>
      <c r="L41" s="25"/>
      <c r="M41" s="25"/>
      <c r="N41" s="25"/>
      <c r="O41" s="25"/>
      <c r="P41" s="25"/>
      <c r="Q41" s="25"/>
      <c r="R41" s="25"/>
      <c r="S41" s="25"/>
      <c r="T41" s="25"/>
      <c r="U41" s="25"/>
      <c r="V41" s="25"/>
      <c r="W41" s="25"/>
      <c r="X41" s="25"/>
      <c r="Y41" s="25"/>
      <c r="Z41" s="25"/>
    </row>
    <row r="42" spans="1:26" ht="32.25" customHeight="1" x14ac:dyDescent="0.25">
      <c r="A42" s="71"/>
      <c r="B42" s="73"/>
      <c r="C42" s="30" t="s">
        <v>246</v>
      </c>
      <c r="D42" s="74" t="s">
        <v>157</v>
      </c>
      <c r="E42" s="75"/>
      <c r="F42" s="25"/>
      <c r="G42" s="25"/>
      <c r="H42" s="25"/>
      <c r="I42" s="25"/>
      <c r="J42" s="25"/>
      <c r="K42" s="25"/>
      <c r="L42" s="25"/>
      <c r="M42" s="25"/>
      <c r="N42" s="25"/>
      <c r="O42" s="25"/>
      <c r="P42" s="25"/>
      <c r="Q42" s="25"/>
      <c r="R42" s="25"/>
      <c r="S42" s="25"/>
      <c r="T42" s="25"/>
      <c r="U42" s="25"/>
      <c r="V42" s="25"/>
      <c r="W42" s="25"/>
      <c r="X42" s="25"/>
      <c r="Y42" s="25"/>
      <c r="Z42" s="25"/>
    </row>
    <row r="43" spans="1:26" ht="26.25" customHeight="1" x14ac:dyDescent="0.25">
      <c r="A43" s="71"/>
      <c r="B43" s="73"/>
      <c r="C43" s="30" t="s">
        <v>285</v>
      </c>
      <c r="D43" s="74" t="s">
        <v>158</v>
      </c>
      <c r="E43" s="75"/>
      <c r="F43" s="25"/>
      <c r="G43" s="25"/>
      <c r="H43" s="25"/>
      <c r="I43" s="25"/>
      <c r="J43" s="25"/>
      <c r="K43" s="25"/>
      <c r="L43" s="25"/>
      <c r="M43" s="25"/>
      <c r="N43" s="25"/>
      <c r="O43" s="25"/>
      <c r="P43" s="25"/>
      <c r="Q43" s="25"/>
      <c r="R43" s="25"/>
      <c r="S43" s="25"/>
      <c r="T43" s="25"/>
      <c r="U43" s="25"/>
      <c r="V43" s="25"/>
      <c r="W43" s="25"/>
      <c r="X43" s="25"/>
      <c r="Y43" s="25"/>
      <c r="Z43" s="25"/>
    </row>
    <row r="44" spans="1:26" ht="26.25" customHeight="1" x14ac:dyDescent="0.25">
      <c r="A44" s="71"/>
      <c r="B44" s="73"/>
      <c r="C44" s="30"/>
      <c r="D44" s="74" t="s">
        <v>175</v>
      </c>
      <c r="E44" s="75"/>
      <c r="F44" s="25"/>
      <c r="G44" s="25"/>
      <c r="H44" s="25"/>
      <c r="I44" s="25"/>
      <c r="J44" s="25"/>
      <c r="K44" s="25"/>
      <c r="L44" s="25"/>
      <c r="M44" s="25"/>
      <c r="N44" s="25"/>
      <c r="O44" s="25"/>
      <c r="P44" s="25"/>
      <c r="Q44" s="25"/>
      <c r="R44" s="25"/>
      <c r="S44" s="25"/>
      <c r="T44" s="25"/>
      <c r="U44" s="25"/>
      <c r="V44" s="25"/>
      <c r="W44" s="25"/>
      <c r="X44" s="25"/>
      <c r="Y44" s="25"/>
      <c r="Z44" s="25"/>
    </row>
    <row r="45" spans="1:26" ht="26.25" customHeight="1" x14ac:dyDescent="0.25">
      <c r="A45" s="71"/>
      <c r="B45" s="73"/>
      <c r="C45" s="30"/>
      <c r="D45" s="74" t="s">
        <v>159</v>
      </c>
      <c r="E45" s="75"/>
      <c r="F45" s="25"/>
      <c r="G45" s="25"/>
      <c r="H45" s="25"/>
      <c r="I45" s="25"/>
      <c r="J45" s="25"/>
      <c r="K45" s="25"/>
      <c r="L45" s="25"/>
      <c r="M45" s="25"/>
      <c r="N45" s="25"/>
      <c r="O45" s="25"/>
      <c r="P45" s="25"/>
      <c r="Q45" s="25"/>
      <c r="R45" s="25"/>
      <c r="S45" s="25"/>
      <c r="T45" s="25"/>
      <c r="U45" s="25"/>
      <c r="V45" s="25"/>
      <c r="W45" s="25"/>
      <c r="X45" s="25"/>
      <c r="Y45" s="25"/>
      <c r="Z45" s="25"/>
    </row>
    <row r="46" spans="1:26" ht="26.25" customHeight="1" x14ac:dyDescent="0.25">
      <c r="A46" s="71"/>
      <c r="B46" s="73"/>
      <c r="C46" s="30"/>
      <c r="D46" s="74" t="s">
        <v>176</v>
      </c>
      <c r="E46" s="75"/>
      <c r="F46" s="25"/>
      <c r="G46" s="25"/>
      <c r="H46" s="25"/>
      <c r="I46" s="25"/>
      <c r="J46" s="25"/>
      <c r="K46" s="25"/>
      <c r="L46" s="25"/>
      <c r="M46" s="25"/>
      <c r="N46" s="25"/>
      <c r="O46" s="25"/>
      <c r="P46" s="25"/>
      <c r="Q46" s="25"/>
      <c r="R46" s="25"/>
      <c r="S46" s="25"/>
      <c r="T46" s="25"/>
      <c r="U46" s="25"/>
      <c r="V46" s="25"/>
      <c r="W46" s="25"/>
      <c r="X46" s="25"/>
      <c r="Y46" s="25"/>
      <c r="Z46" s="25"/>
    </row>
    <row r="47" spans="1:26" ht="26.25" customHeight="1" x14ac:dyDescent="0.25">
      <c r="A47" s="77"/>
      <c r="B47" s="80"/>
      <c r="C47" s="30"/>
      <c r="D47" s="74" t="s">
        <v>160</v>
      </c>
      <c r="E47" s="75"/>
      <c r="F47" s="25"/>
      <c r="G47" s="25"/>
      <c r="H47" s="25"/>
      <c r="I47" s="25"/>
      <c r="J47" s="25"/>
      <c r="K47" s="25"/>
      <c r="L47" s="25"/>
      <c r="M47" s="25"/>
      <c r="N47" s="25"/>
      <c r="O47" s="25"/>
      <c r="P47" s="25"/>
      <c r="Q47" s="25"/>
      <c r="R47" s="25"/>
      <c r="S47" s="25"/>
      <c r="T47" s="25"/>
      <c r="U47" s="25"/>
      <c r="V47" s="25"/>
      <c r="W47" s="25"/>
      <c r="X47" s="25"/>
      <c r="Y47" s="25"/>
      <c r="Z47" s="25"/>
    </row>
    <row r="48" spans="1:26" ht="22.5" customHeight="1" x14ac:dyDescent="0.25">
      <c r="A48" s="70">
        <v>6</v>
      </c>
      <c r="B48" s="81" t="s">
        <v>140</v>
      </c>
      <c r="C48" s="30" t="s">
        <v>161</v>
      </c>
      <c r="D48" s="74" t="s">
        <v>286</v>
      </c>
      <c r="E48" s="75"/>
      <c r="F48" s="25"/>
      <c r="G48" s="25"/>
      <c r="H48" s="25"/>
      <c r="I48" s="25"/>
      <c r="J48" s="25"/>
      <c r="K48" s="25"/>
      <c r="L48" s="25"/>
      <c r="M48" s="25"/>
      <c r="N48" s="25"/>
      <c r="O48" s="25"/>
      <c r="P48" s="25"/>
      <c r="Q48" s="25"/>
      <c r="R48" s="25"/>
      <c r="S48" s="25"/>
      <c r="T48" s="25"/>
      <c r="U48" s="25"/>
      <c r="V48" s="25"/>
      <c r="W48" s="25"/>
      <c r="X48" s="25"/>
      <c r="Y48" s="25"/>
      <c r="Z48" s="25"/>
    </row>
    <row r="49" spans="1:26" ht="22.5" customHeight="1" x14ac:dyDescent="0.25">
      <c r="A49" s="71"/>
      <c r="B49" s="73"/>
      <c r="C49" s="30" t="s">
        <v>162</v>
      </c>
      <c r="D49" s="74"/>
      <c r="E49" s="75"/>
      <c r="F49" s="25"/>
      <c r="G49" s="25"/>
      <c r="H49" s="25"/>
      <c r="I49" s="25"/>
      <c r="J49" s="25"/>
      <c r="K49" s="25"/>
      <c r="L49" s="25"/>
      <c r="M49" s="25"/>
      <c r="N49" s="25"/>
      <c r="O49" s="25"/>
      <c r="P49" s="25"/>
      <c r="Q49" s="25"/>
      <c r="R49" s="25"/>
      <c r="S49" s="25"/>
      <c r="T49" s="25"/>
      <c r="U49" s="25"/>
      <c r="V49" s="25"/>
      <c r="W49" s="25"/>
      <c r="X49" s="25"/>
      <c r="Y49" s="25"/>
      <c r="Z49" s="25"/>
    </row>
    <row r="50" spans="1:26" ht="22.5" customHeight="1" x14ac:dyDescent="0.25">
      <c r="A50" s="71"/>
      <c r="B50" s="73"/>
      <c r="C50" s="30" t="s">
        <v>287</v>
      </c>
      <c r="D50" s="74"/>
      <c r="E50" s="75"/>
      <c r="F50" s="25"/>
      <c r="G50" s="25"/>
      <c r="H50" s="25"/>
      <c r="I50" s="25"/>
      <c r="J50" s="25"/>
      <c r="K50" s="25"/>
      <c r="L50" s="25"/>
      <c r="M50" s="25"/>
      <c r="N50" s="25"/>
      <c r="O50" s="25"/>
      <c r="P50" s="25"/>
      <c r="Q50" s="25"/>
      <c r="R50" s="25"/>
      <c r="S50" s="25"/>
      <c r="T50" s="25"/>
      <c r="U50" s="25"/>
      <c r="V50" s="25"/>
      <c r="W50" s="25"/>
      <c r="X50" s="25"/>
      <c r="Y50" s="25"/>
      <c r="Z50" s="25"/>
    </row>
    <row r="51" spans="1:26" ht="22.5" customHeight="1" x14ac:dyDescent="0.25">
      <c r="A51" s="71"/>
      <c r="B51" s="73"/>
      <c r="C51" s="30" t="s">
        <v>288</v>
      </c>
      <c r="D51" s="74"/>
      <c r="E51" s="75"/>
      <c r="F51" s="25"/>
      <c r="G51" s="25"/>
      <c r="H51" s="25"/>
      <c r="I51" s="25"/>
      <c r="J51" s="25"/>
      <c r="K51" s="25"/>
      <c r="L51" s="25"/>
      <c r="M51" s="25"/>
      <c r="N51" s="25"/>
      <c r="O51" s="25"/>
      <c r="P51" s="25"/>
      <c r="Q51" s="25"/>
      <c r="R51" s="25"/>
      <c r="S51" s="25"/>
      <c r="T51" s="25"/>
      <c r="U51" s="25"/>
      <c r="V51" s="25"/>
      <c r="W51" s="25"/>
      <c r="X51" s="25"/>
      <c r="Y51" s="25"/>
      <c r="Z51" s="25"/>
    </row>
    <row r="52" spans="1:26" ht="22.5" customHeight="1" x14ac:dyDescent="0.25">
      <c r="A52" s="71"/>
      <c r="B52" s="73"/>
      <c r="C52" s="30" t="s">
        <v>289</v>
      </c>
      <c r="D52" s="74"/>
      <c r="E52" s="75"/>
      <c r="F52" s="25"/>
      <c r="G52" s="25"/>
      <c r="H52" s="25"/>
      <c r="I52" s="25"/>
      <c r="J52" s="25"/>
      <c r="K52" s="25"/>
      <c r="L52" s="25"/>
      <c r="M52" s="25"/>
      <c r="N52" s="25"/>
      <c r="O52" s="25"/>
      <c r="P52" s="25"/>
      <c r="Q52" s="25"/>
      <c r="R52" s="25"/>
      <c r="S52" s="25"/>
      <c r="T52" s="25"/>
      <c r="U52" s="25"/>
      <c r="V52" s="25"/>
      <c r="W52" s="25"/>
      <c r="X52" s="25"/>
      <c r="Y52" s="25"/>
      <c r="Z52" s="25"/>
    </row>
    <row r="53" spans="1:26" ht="22.5" customHeight="1" x14ac:dyDescent="0.25">
      <c r="A53" s="71"/>
      <c r="B53" s="73"/>
      <c r="C53" s="30" t="s">
        <v>290</v>
      </c>
      <c r="D53" s="42"/>
      <c r="E53" s="32"/>
      <c r="F53" s="25"/>
      <c r="G53" s="25"/>
      <c r="H53" s="25"/>
      <c r="I53" s="25"/>
      <c r="J53" s="25"/>
      <c r="K53" s="25"/>
      <c r="L53" s="25"/>
      <c r="M53" s="25"/>
      <c r="N53" s="25"/>
      <c r="O53" s="25"/>
      <c r="P53" s="25"/>
      <c r="Q53" s="25"/>
      <c r="R53" s="25"/>
      <c r="S53" s="25"/>
      <c r="T53" s="25"/>
      <c r="U53" s="25"/>
      <c r="V53" s="25"/>
      <c r="W53" s="25"/>
      <c r="X53" s="25"/>
      <c r="Y53" s="25"/>
      <c r="Z53" s="25"/>
    </row>
    <row r="54" spans="1:26" ht="28.5" customHeight="1" x14ac:dyDescent="0.25">
      <c r="A54" s="29" t="s">
        <v>94</v>
      </c>
      <c r="B54" s="29" t="s">
        <v>291</v>
      </c>
      <c r="C54" s="29" t="s">
        <v>128</v>
      </c>
      <c r="D54" s="102" t="s">
        <v>133</v>
      </c>
      <c r="E54" s="75"/>
      <c r="F54" s="25"/>
      <c r="G54" s="25"/>
      <c r="H54" s="25"/>
      <c r="I54" s="25"/>
      <c r="J54" s="25"/>
      <c r="K54" s="25"/>
      <c r="L54" s="25"/>
      <c r="M54" s="25"/>
      <c r="N54" s="25"/>
      <c r="O54" s="25"/>
      <c r="P54" s="25"/>
      <c r="Q54" s="25"/>
      <c r="R54" s="25"/>
      <c r="S54" s="25"/>
      <c r="T54" s="25"/>
      <c r="U54" s="25"/>
      <c r="V54" s="25"/>
      <c r="W54" s="25"/>
      <c r="X54" s="25"/>
      <c r="Y54" s="25"/>
      <c r="Z54" s="25"/>
    </row>
    <row r="55" spans="1:26" ht="76.5" customHeight="1" x14ac:dyDescent="0.25">
      <c r="A55" s="70">
        <v>1</v>
      </c>
      <c r="B55" s="72" t="s">
        <v>101</v>
      </c>
      <c r="C55" s="31" t="s">
        <v>292</v>
      </c>
      <c r="D55" s="74" t="s">
        <v>293</v>
      </c>
      <c r="E55" s="75"/>
      <c r="F55" s="25"/>
      <c r="G55" s="25"/>
      <c r="H55" s="25"/>
      <c r="I55" s="25"/>
      <c r="J55" s="25"/>
      <c r="K55" s="25"/>
      <c r="L55" s="25"/>
      <c r="M55" s="25"/>
      <c r="N55" s="25"/>
      <c r="O55" s="25"/>
      <c r="P55" s="25"/>
      <c r="Q55" s="25"/>
      <c r="R55" s="25"/>
      <c r="S55" s="25"/>
      <c r="T55" s="25"/>
      <c r="U55" s="25"/>
      <c r="V55" s="25"/>
      <c r="W55" s="25"/>
      <c r="X55" s="25"/>
      <c r="Y55" s="25"/>
      <c r="Z55" s="25"/>
    </row>
    <row r="56" spans="1:26" ht="94.5" customHeight="1" x14ac:dyDescent="0.25">
      <c r="A56" s="71"/>
      <c r="B56" s="73"/>
      <c r="C56" s="31" t="s">
        <v>294</v>
      </c>
      <c r="D56" s="74" t="s">
        <v>295</v>
      </c>
      <c r="E56" s="75"/>
      <c r="F56" s="25"/>
      <c r="G56" s="25"/>
      <c r="H56" s="25"/>
      <c r="I56" s="25"/>
      <c r="J56" s="25"/>
      <c r="K56" s="25"/>
      <c r="L56" s="25"/>
      <c r="M56" s="25"/>
      <c r="N56" s="25"/>
      <c r="O56" s="25"/>
      <c r="P56" s="25"/>
      <c r="Q56" s="25"/>
      <c r="R56" s="25"/>
      <c r="S56" s="25"/>
      <c r="T56" s="25"/>
      <c r="U56" s="25"/>
      <c r="V56" s="25"/>
      <c r="W56" s="25"/>
      <c r="X56" s="25"/>
      <c r="Y56" s="25"/>
      <c r="Z56" s="25"/>
    </row>
    <row r="57" spans="1:26" ht="55.5" customHeight="1" x14ac:dyDescent="0.25">
      <c r="A57" s="71"/>
      <c r="B57" s="73"/>
      <c r="C57" s="31" t="s">
        <v>296</v>
      </c>
      <c r="D57" s="74" t="s">
        <v>297</v>
      </c>
      <c r="E57" s="75"/>
      <c r="F57" s="25"/>
      <c r="G57" s="25"/>
      <c r="H57" s="25"/>
      <c r="I57" s="25"/>
      <c r="J57" s="25"/>
      <c r="K57" s="25"/>
      <c r="L57" s="25"/>
      <c r="M57" s="25"/>
      <c r="N57" s="25"/>
      <c r="O57" s="25"/>
      <c r="P57" s="25"/>
      <c r="Q57" s="25"/>
      <c r="R57" s="25"/>
      <c r="S57" s="25"/>
      <c r="T57" s="25"/>
      <c r="U57" s="25"/>
      <c r="V57" s="25"/>
      <c r="W57" s="25"/>
      <c r="X57" s="25"/>
      <c r="Y57" s="25"/>
      <c r="Z57" s="25"/>
    </row>
    <row r="58" spans="1:26" ht="37.5" customHeight="1" x14ac:dyDescent="0.25">
      <c r="A58" s="70">
        <v>2</v>
      </c>
      <c r="B58" s="70" t="s">
        <v>99</v>
      </c>
      <c r="C58" s="31" t="s">
        <v>298</v>
      </c>
      <c r="D58" s="74" t="s">
        <v>299</v>
      </c>
      <c r="E58" s="75"/>
      <c r="F58" s="25"/>
      <c r="G58" s="25"/>
      <c r="H58" s="25"/>
      <c r="I58" s="25"/>
      <c r="J58" s="25"/>
      <c r="K58" s="25"/>
      <c r="L58" s="25"/>
      <c r="M58" s="25"/>
      <c r="N58" s="25"/>
      <c r="O58" s="25"/>
      <c r="P58" s="25"/>
      <c r="Q58" s="25"/>
      <c r="R58" s="25"/>
      <c r="S58" s="25"/>
      <c r="T58" s="25"/>
      <c r="U58" s="25"/>
      <c r="V58" s="25"/>
      <c r="W58" s="25"/>
      <c r="X58" s="25"/>
      <c r="Y58" s="25"/>
      <c r="Z58" s="25"/>
    </row>
    <row r="59" spans="1:26" ht="33" customHeight="1" x14ac:dyDescent="0.25">
      <c r="A59" s="71"/>
      <c r="B59" s="73"/>
      <c r="C59" s="31" t="s">
        <v>300</v>
      </c>
      <c r="D59" s="74" t="s">
        <v>301</v>
      </c>
      <c r="E59" s="75"/>
      <c r="F59" s="25"/>
      <c r="G59" s="25"/>
      <c r="H59" s="25"/>
      <c r="I59" s="25"/>
      <c r="J59" s="25"/>
      <c r="K59" s="25"/>
      <c r="L59" s="25"/>
      <c r="M59" s="25"/>
      <c r="N59" s="25"/>
      <c r="O59" s="25"/>
      <c r="P59" s="25"/>
      <c r="Q59" s="25"/>
      <c r="R59" s="25"/>
      <c r="S59" s="25"/>
      <c r="T59" s="25"/>
      <c r="U59" s="25"/>
      <c r="V59" s="25"/>
      <c r="W59" s="25"/>
      <c r="X59" s="25"/>
      <c r="Y59" s="25"/>
      <c r="Z59" s="25"/>
    </row>
    <row r="60" spans="1:26" ht="24.75" customHeight="1" x14ac:dyDescent="0.25">
      <c r="A60" s="71"/>
      <c r="B60" s="73"/>
      <c r="C60" s="31"/>
      <c r="D60" s="74" t="s">
        <v>302</v>
      </c>
      <c r="E60" s="75"/>
      <c r="F60" s="25"/>
      <c r="G60" s="25"/>
      <c r="H60" s="25"/>
      <c r="I60" s="25"/>
      <c r="J60" s="25"/>
      <c r="K60" s="25"/>
      <c r="L60" s="25"/>
      <c r="M60" s="25"/>
      <c r="N60" s="25"/>
      <c r="O60" s="25"/>
      <c r="P60" s="25"/>
      <c r="Q60" s="25"/>
      <c r="R60" s="25"/>
      <c r="S60" s="25"/>
      <c r="T60" s="25"/>
      <c r="U60" s="25"/>
      <c r="V60" s="25"/>
      <c r="W60" s="25"/>
      <c r="X60" s="25"/>
      <c r="Y60" s="25"/>
      <c r="Z60" s="25"/>
    </row>
    <row r="61" spans="1:26" ht="24.75" customHeight="1" x14ac:dyDescent="0.25">
      <c r="A61" s="71"/>
      <c r="B61" s="73"/>
      <c r="C61" s="31"/>
      <c r="D61" s="74" t="s">
        <v>303</v>
      </c>
      <c r="E61" s="75"/>
      <c r="F61" s="25"/>
      <c r="G61" s="25"/>
      <c r="H61" s="25"/>
      <c r="I61" s="25"/>
      <c r="J61" s="25"/>
      <c r="K61" s="25"/>
      <c r="L61" s="25"/>
      <c r="M61" s="25"/>
      <c r="N61" s="25"/>
      <c r="O61" s="25"/>
      <c r="P61" s="25"/>
      <c r="Q61" s="25"/>
      <c r="R61" s="25"/>
      <c r="S61" s="25"/>
      <c r="T61" s="25"/>
      <c r="U61" s="25"/>
      <c r="V61" s="25"/>
      <c r="W61" s="25"/>
      <c r="X61" s="25"/>
      <c r="Y61" s="25"/>
      <c r="Z61" s="25"/>
    </row>
    <row r="62" spans="1:26" ht="63.75" customHeight="1" x14ac:dyDescent="0.25">
      <c r="A62" s="71"/>
      <c r="B62" s="73"/>
      <c r="C62" s="31"/>
      <c r="D62" s="74" t="s">
        <v>304</v>
      </c>
      <c r="E62" s="75"/>
      <c r="F62" s="25"/>
      <c r="G62" s="25"/>
      <c r="H62" s="25"/>
      <c r="I62" s="25"/>
      <c r="J62" s="25"/>
      <c r="K62" s="25"/>
      <c r="L62" s="25"/>
      <c r="M62" s="25"/>
      <c r="N62" s="25"/>
      <c r="O62" s="25"/>
      <c r="P62" s="25"/>
      <c r="Q62" s="25"/>
      <c r="R62" s="25"/>
      <c r="S62" s="25"/>
      <c r="T62" s="25"/>
      <c r="U62" s="25"/>
      <c r="V62" s="25"/>
      <c r="W62" s="25"/>
      <c r="X62" s="25"/>
      <c r="Y62" s="25"/>
      <c r="Z62" s="25"/>
    </row>
    <row r="63" spans="1:26" ht="59.25" customHeight="1" x14ac:dyDescent="0.25">
      <c r="A63" s="70">
        <v>3</v>
      </c>
      <c r="B63" s="76" t="s">
        <v>134</v>
      </c>
      <c r="C63" s="31" t="s">
        <v>305</v>
      </c>
      <c r="D63" s="74" t="s">
        <v>306</v>
      </c>
      <c r="E63" s="75"/>
      <c r="F63" s="25"/>
      <c r="G63" s="25"/>
      <c r="H63" s="25"/>
      <c r="I63" s="25"/>
      <c r="J63" s="25"/>
      <c r="K63" s="25"/>
      <c r="L63" s="25"/>
      <c r="M63" s="25"/>
      <c r="N63" s="25"/>
      <c r="O63" s="25"/>
      <c r="P63" s="25"/>
      <c r="Q63" s="25"/>
      <c r="R63" s="25"/>
      <c r="S63" s="25"/>
      <c r="T63" s="25"/>
      <c r="U63" s="25"/>
      <c r="V63" s="25"/>
      <c r="W63" s="25"/>
      <c r="X63" s="25"/>
      <c r="Y63" s="25"/>
      <c r="Z63" s="25"/>
    </row>
    <row r="64" spans="1:26" ht="38.25" customHeight="1" x14ac:dyDescent="0.25">
      <c r="A64" s="71"/>
      <c r="B64" s="73"/>
      <c r="C64" s="31" t="s">
        <v>307</v>
      </c>
      <c r="D64" s="74" t="s">
        <v>308</v>
      </c>
      <c r="E64" s="75"/>
      <c r="F64" s="25"/>
      <c r="G64" s="25"/>
      <c r="H64" s="25"/>
      <c r="I64" s="25"/>
      <c r="J64" s="25"/>
      <c r="K64" s="25"/>
      <c r="L64" s="25"/>
      <c r="M64" s="25"/>
      <c r="N64" s="25"/>
      <c r="O64" s="25"/>
      <c r="P64" s="25"/>
      <c r="Q64" s="25"/>
      <c r="R64" s="25"/>
      <c r="S64" s="25"/>
      <c r="T64" s="25"/>
      <c r="U64" s="25"/>
      <c r="V64" s="25"/>
      <c r="W64" s="25"/>
      <c r="X64" s="25"/>
      <c r="Y64" s="25"/>
      <c r="Z64" s="25"/>
    </row>
    <row r="65" spans="1:26" ht="53.25" customHeight="1" x14ac:dyDescent="0.25">
      <c r="A65" s="71"/>
      <c r="B65" s="73"/>
      <c r="C65" s="31" t="s">
        <v>309</v>
      </c>
      <c r="D65" s="74" t="s">
        <v>310</v>
      </c>
      <c r="E65" s="75"/>
      <c r="F65" s="25"/>
      <c r="G65" s="25"/>
      <c r="H65" s="25"/>
      <c r="I65" s="25"/>
      <c r="J65" s="25"/>
      <c r="K65" s="25"/>
      <c r="L65" s="25"/>
      <c r="M65" s="25"/>
      <c r="N65" s="25"/>
      <c r="O65" s="25"/>
      <c r="P65" s="25"/>
      <c r="Q65" s="25"/>
      <c r="R65" s="25"/>
      <c r="S65" s="25"/>
      <c r="T65" s="25"/>
      <c r="U65" s="25"/>
      <c r="V65" s="25"/>
      <c r="W65" s="25"/>
      <c r="X65" s="25"/>
      <c r="Y65" s="25"/>
      <c r="Z65" s="25"/>
    </row>
    <row r="66" spans="1:26" ht="31.5" customHeight="1" x14ac:dyDescent="0.25">
      <c r="A66" s="71"/>
      <c r="B66" s="73"/>
      <c r="C66" s="31"/>
      <c r="D66" s="74" t="s">
        <v>311</v>
      </c>
      <c r="E66" s="75"/>
      <c r="F66" s="25"/>
      <c r="G66" s="25"/>
      <c r="H66" s="25"/>
      <c r="I66" s="25"/>
      <c r="J66" s="25"/>
      <c r="K66" s="25"/>
      <c r="L66" s="25"/>
      <c r="M66" s="25"/>
      <c r="N66" s="25"/>
      <c r="O66" s="25"/>
      <c r="P66" s="25"/>
      <c r="Q66" s="25"/>
      <c r="R66" s="25"/>
      <c r="S66" s="25"/>
      <c r="T66" s="25"/>
      <c r="U66" s="25"/>
      <c r="V66" s="25"/>
      <c r="W66" s="25"/>
      <c r="X66" s="25"/>
      <c r="Y66" s="25"/>
      <c r="Z66" s="25"/>
    </row>
    <row r="67" spans="1:26" ht="34.5" customHeight="1" x14ac:dyDescent="0.25">
      <c r="A67" s="71"/>
      <c r="B67" s="73"/>
      <c r="C67" s="31"/>
      <c r="D67" s="74" t="s">
        <v>312</v>
      </c>
      <c r="E67" s="75"/>
      <c r="F67" s="25"/>
      <c r="G67" s="25"/>
      <c r="H67" s="25"/>
      <c r="I67" s="25"/>
      <c r="J67" s="25"/>
      <c r="K67" s="25"/>
      <c r="L67" s="25"/>
      <c r="M67" s="25"/>
      <c r="N67" s="25"/>
      <c r="O67" s="25"/>
      <c r="P67" s="25"/>
      <c r="Q67" s="25"/>
      <c r="R67" s="25"/>
      <c r="S67" s="25"/>
      <c r="T67" s="25"/>
      <c r="U67" s="25"/>
      <c r="V67" s="25"/>
      <c r="W67" s="25"/>
      <c r="X67" s="25"/>
      <c r="Y67" s="25"/>
      <c r="Z67" s="25"/>
    </row>
    <row r="68" spans="1:26" ht="46.5" customHeight="1" x14ac:dyDescent="0.25">
      <c r="A68" s="70">
        <v>4</v>
      </c>
      <c r="B68" s="70" t="s">
        <v>41</v>
      </c>
      <c r="C68" s="31" t="s">
        <v>313</v>
      </c>
      <c r="D68" s="74" t="s">
        <v>314</v>
      </c>
      <c r="E68" s="75"/>
      <c r="F68" s="25"/>
      <c r="G68" s="25"/>
      <c r="H68" s="25"/>
      <c r="I68" s="25"/>
      <c r="J68" s="25"/>
      <c r="K68" s="25"/>
      <c r="L68" s="25"/>
      <c r="M68" s="25"/>
      <c r="N68" s="25"/>
      <c r="O68" s="25"/>
      <c r="P68" s="25"/>
      <c r="Q68" s="25"/>
      <c r="R68" s="25"/>
      <c r="S68" s="25"/>
      <c r="T68" s="25"/>
      <c r="U68" s="25"/>
      <c r="V68" s="25"/>
      <c r="W68" s="25"/>
      <c r="X68" s="25"/>
      <c r="Y68" s="25"/>
      <c r="Z68" s="25"/>
    </row>
    <row r="69" spans="1:26" ht="46.5" customHeight="1" x14ac:dyDescent="0.25">
      <c r="A69" s="71"/>
      <c r="B69" s="73"/>
      <c r="C69" s="31" t="s">
        <v>315</v>
      </c>
      <c r="D69" s="74" t="s">
        <v>142</v>
      </c>
      <c r="E69" s="75"/>
      <c r="F69" s="25"/>
      <c r="G69" s="25"/>
      <c r="H69" s="25"/>
      <c r="I69" s="25"/>
      <c r="J69" s="25"/>
      <c r="K69" s="25"/>
      <c r="L69" s="25"/>
      <c r="M69" s="25"/>
      <c r="N69" s="25"/>
      <c r="O69" s="25"/>
      <c r="P69" s="25"/>
      <c r="Q69" s="25"/>
      <c r="R69" s="25"/>
      <c r="S69" s="25"/>
      <c r="T69" s="25"/>
      <c r="U69" s="25"/>
      <c r="V69" s="25"/>
      <c r="W69" s="25"/>
      <c r="X69" s="25"/>
      <c r="Y69" s="25"/>
      <c r="Z69" s="25"/>
    </row>
    <row r="70" spans="1:26" ht="35.25" customHeight="1" x14ac:dyDescent="0.25">
      <c r="A70" s="71"/>
      <c r="B70" s="73"/>
      <c r="C70" s="31" t="s">
        <v>316</v>
      </c>
      <c r="D70" s="74" t="s">
        <v>165</v>
      </c>
      <c r="E70" s="75"/>
      <c r="F70" s="25"/>
      <c r="G70" s="25"/>
      <c r="H70" s="25"/>
      <c r="I70" s="25"/>
      <c r="J70" s="25"/>
      <c r="K70" s="25"/>
      <c r="L70" s="25"/>
      <c r="M70" s="25"/>
      <c r="N70" s="25"/>
      <c r="O70" s="25"/>
      <c r="P70" s="25"/>
      <c r="Q70" s="25"/>
      <c r="R70" s="25"/>
      <c r="S70" s="25"/>
      <c r="T70" s="25"/>
      <c r="U70" s="25"/>
      <c r="V70" s="25"/>
      <c r="W70" s="25"/>
      <c r="X70" s="25"/>
      <c r="Y70" s="25"/>
      <c r="Z70" s="25"/>
    </row>
    <row r="71" spans="1:26" ht="62.25" customHeight="1" x14ac:dyDescent="0.25">
      <c r="A71" s="71"/>
      <c r="B71" s="73"/>
      <c r="C71" s="31" t="s">
        <v>317</v>
      </c>
      <c r="D71" s="117" t="s">
        <v>318</v>
      </c>
      <c r="E71" s="75"/>
      <c r="F71" s="25"/>
      <c r="G71" s="25"/>
      <c r="H71" s="25"/>
      <c r="I71" s="25"/>
      <c r="J71" s="25"/>
      <c r="K71" s="25"/>
      <c r="L71" s="25"/>
      <c r="M71" s="25"/>
      <c r="N71" s="25"/>
      <c r="O71" s="25"/>
      <c r="P71" s="25"/>
      <c r="Q71" s="25"/>
      <c r="R71" s="25"/>
      <c r="S71" s="25"/>
      <c r="T71" s="25"/>
      <c r="U71" s="25"/>
      <c r="V71" s="25"/>
      <c r="W71" s="25"/>
      <c r="X71" s="25"/>
      <c r="Y71" s="25"/>
      <c r="Z71" s="25"/>
    </row>
    <row r="72" spans="1:26" ht="81" customHeight="1" x14ac:dyDescent="0.25">
      <c r="A72" s="71"/>
      <c r="B72" s="73"/>
      <c r="C72" s="31" t="s">
        <v>319</v>
      </c>
      <c r="D72" s="74" t="s">
        <v>320</v>
      </c>
      <c r="E72" s="75"/>
      <c r="F72" s="25"/>
      <c r="G72" s="25"/>
      <c r="H72" s="25"/>
      <c r="I72" s="25"/>
      <c r="J72" s="25"/>
      <c r="K72" s="25"/>
      <c r="L72" s="25"/>
      <c r="M72" s="25"/>
      <c r="N72" s="25"/>
      <c r="O72" s="25"/>
      <c r="P72" s="25"/>
      <c r="Q72" s="25"/>
      <c r="R72" s="25"/>
      <c r="S72" s="25"/>
      <c r="T72" s="25"/>
      <c r="U72" s="25"/>
      <c r="V72" s="25"/>
      <c r="W72" s="25"/>
      <c r="X72" s="25"/>
      <c r="Y72" s="25"/>
      <c r="Z72" s="25"/>
    </row>
    <row r="73" spans="1:26" ht="63.75" customHeight="1" x14ac:dyDescent="0.25">
      <c r="A73" s="71"/>
      <c r="B73" s="73"/>
      <c r="C73" s="31" t="s">
        <v>321</v>
      </c>
      <c r="D73" s="74" t="s">
        <v>322</v>
      </c>
      <c r="E73" s="75"/>
      <c r="F73" s="25"/>
      <c r="G73" s="25"/>
      <c r="H73" s="25"/>
      <c r="I73" s="25"/>
      <c r="J73" s="25"/>
      <c r="K73" s="25"/>
      <c r="L73" s="25"/>
      <c r="M73" s="25"/>
      <c r="N73" s="25"/>
      <c r="O73" s="25"/>
      <c r="P73" s="25"/>
      <c r="Q73" s="25"/>
      <c r="R73" s="25"/>
      <c r="S73" s="25"/>
      <c r="T73" s="25"/>
      <c r="U73" s="25"/>
      <c r="V73" s="25"/>
      <c r="W73" s="25"/>
      <c r="X73" s="25"/>
      <c r="Y73" s="25"/>
      <c r="Z73" s="25"/>
    </row>
    <row r="74" spans="1:26" ht="45.75" customHeight="1" x14ac:dyDescent="0.25">
      <c r="A74" s="71"/>
      <c r="B74" s="73"/>
      <c r="C74" s="31" t="s">
        <v>323</v>
      </c>
      <c r="D74" s="74"/>
      <c r="E74" s="75"/>
      <c r="F74" s="25"/>
      <c r="G74" s="25"/>
      <c r="H74" s="25"/>
      <c r="I74" s="25"/>
      <c r="J74" s="25"/>
      <c r="K74" s="25"/>
      <c r="L74" s="25"/>
      <c r="M74" s="25"/>
      <c r="N74" s="25"/>
      <c r="O74" s="25"/>
      <c r="P74" s="25"/>
      <c r="Q74" s="25"/>
      <c r="R74" s="25"/>
      <c r="S74" s="25"/>
      <c r="T74" s="25"/>
      <c r="U74" s="25"/>
      <c r="V74" s="25"/>
      <c r="W74" s="25"/>
      <c r="X74" s="25"/>
      <c r="Y74" s="25"/>
      <c r="Z74" s="25"/>
    </row>
    <row r="75" spans="1:26" ht="64.5" customHeight="1" x14ac:dyDescent="0.25">
      <c r="A75" s="71"/>
      <c r="B75" s="73"/>
      <c r="C75" s="31" t="s">
        <v>324</v>
      </c>
      <c r="D75" s="74"/>
      <c r="E75" s="75"/>
      <c r="F75" s="25"/>
      <c r="G75" s="25"/>
      <c r="H75" s="25"/>
      <c r="I75" s="25"/>
      <c r="J75" s="25"/>
      <c r="K75" s="25"/>
      <c r="L75" s="25"/>
      <c r="M75" s="25"/>
      <c r="N75" s="25"/>
      <c r="O75" s="25"/>
      <c r="P75" s="25"/>
      <c r="Q75" s="25"/>
      <c r="R75" s="25"/>
      <c r="S75" s="25"/>
      <c r="T75" s="25"/>
      <c r="U75" s="25"/>
      <c r="V75" s="25"/>
      <c r="W75" s="25"/>
      <c r="X75" s="25"/>
      <c r="Y75" s="25"/>
      <c r="Z75" s="25"/>
    </row>
    <row r="76" spans="1:26" ht="57" customHeight="1" x14ac:dyDescent="0.25">
      <c r="A76" s="71"/>
      <c r="B76" s="73"/>
      <c r="C76" s="31" t="s">
        <v>325</v>
      </c>
      <c r="D76" s="74"/>
      <c r="E76" s="75"/>
      <c r="F76" s="25"/>
      <c r="G76" s="25"/>
      <c r="H76" s="25"/>
      <c r="I76" s="25"/>
      <c r="J76" s="25"/>
      <c r="K76" s="25"/>
      <c r="L76" s="25"/>
      <c r="M76" s="25"/>
      <c r="N76" s="25"/>
      <c r="O76" s="25"/>
      <c r="P76" s="25"/>
      <c r="Q76" s="25"/>
      <c r="R76" s="25"/>
      <c r="S76" s="25"/>
      <c r="T76" s="25"/>
      <c r="U76" s="25"/>
      <c r="V76" s="25"/>
      <c r="W76" s="25"/>
      <c r="X76" s="25"/>
      <c r="Y76" s="25"/>
      <c r="Z76" s="25"/>
    </row>
    <row r="77" spans="1:26" ht="57" customHeight="1" x14ac:dyDescent="0.25">
      <c r="A77" s="77"/>
      <c r="B77" s="73"/>
      <c r="C77" s="31" t="s">
        <v>326</v>
      </c>
      <c r="D77" s="74"/>
      <c r="E77" s="75"/>
      <c r="F77" s="25"/>
      <c r="G77" s="25"/>
      <c r="H77" s="25"/>
      <c r="I77" s="25"/>
      <c r="J77" s="25"/>
      <c r="K77" s="25"/>
      <c r="L77" s="25"/>
      <c r="M77" s="25"/>
      <c r="N77" s="25"/>
      <c r="O77" s="25"/>
      <c r="P77" s="25"/>
      <c r="Q77" s="25"/>
      <c r="R77" s="25"/>
      <c r="S77" s="25"/>
      <c r="T77" s="25"/>
      <c r="U77" s="25"/>
      <c r="V77" s="25"/>
      <c r="W77" s="25"/>
      <c r="X77" s="25"/>
      <c r="Y77" s="25"/>
      <c r="Z77" s="25"/>
    </row>
    <row r="78" spans="1:26" ht="33.75" customHeight="1" x14ac:dyDescent="0.25">
      <c r="A78" s="70">
        <v>5</v>
      </c>
      <c r="B78" s="72" t="s">
        <v>100</v>
      </c>
      <c r="C78" s="31" t="s">
        <v>132</v>
      </c>
      <c r="D78" s="74" t="s">
        <v>166</v>
      </c>
      <c r="E78" s="75"/>
      <c r="F78" s="25"/>
      <c r="G78" s="25"/>
      <c r="H78" s="25"/>
      <c r="I78" s="25"/>
      <c r="J78" s="25"/>
      <c r="K78" s="25"/>
      <c r="L78" s="25"/>
      <c r="M78" s="25"/>
      <c r="N78" s="25"/>
      <c r="O78" s="25"/>
      <c r="P78" s="25"/>
      <c r="Q78" s="25"/>
      <c r="R78" s="25"/>
      <c r="S78" s="25"/>
      <c r="T78" s="25"/>
      <c r="U78" s="25"/>
      <c r="V78" s="25"/>
      <c r="W78" s="25"/>
      <c r="X78" s="25"/>
      <c r="Y78" s="25"/>
      <c r="Z78" s="25"/>
    </row>
    <row r="79" spans="1:26" ht="33.75" customHeight="1" x14ac:dyDescent="0.25">
      <c r="A79" s="71"/>
      <c r="B79" s="73"/>
      <c r="C79" s="31"/>
      <c r="D79" s="74" t="s">
        <v>167</v>
      </c>
      <c r="E79" s="75"/>
      <c r="F79" s="25"/>
      <c r="G79" s="25"/>
      <c r="H79" s="25"/>
      <c r="I79" s="25"/>
      <c r="J79" s="25"/>
      <c r="K79" s="25"/>
      <c r="L79" s="25"/>
      <c r="M79" s="25"/>
      <c r="N79" s="25"/>
      <c r="O79" s="25"/>
      <c r="P79" s="25"/>
      <c r="Q79" s="25"/>
      <c r="R79" s="25"/>
      <c r="S79" s="25"/>
      <c r="T79" s="25"/>
      <c r="U79" s="25"/>
      <c r="V79" s="25"/>
      <c r="W79" s="25"/>
      <c r="X79" s="25"/>
      <c r="Y79" s="25"/>
      <c r="Z79" s="25"/>
    </row>
    <row r="80" spans="1:26" ht="33.75" customHeight="1" x14ac:dyDescent="0.25">
      <c r="A80" s="71"/>
      <c r="B80" s="73"/>
      <c r="C80" s="31"/>
      <c r="D80" s="74" t="s">
        <v>177</v>
      </c>
      <c r="E80" s="75"/>
      <c r="F80" s="25"/>
      <c r="G80" s="25"/>
      <c r="H80" s="25"/>
      <c r="I80" s="25"/>
      <c r="J80" s="25"/>
      <c r="K80" s="25"/>
      <c r="L80" s="25"/>
      <c r="M80" s="25"/>
      <c r="N80" s="25"/>
      <c r="O80" s="25"/>
      <c r="P80" s="25"/>
      <c r="Q80" s="25"/>
      <c r="R80" s="25"/>
      <c r="S80" s="25"/>
      <c r="T80" s="25"/>
      <c r="U80" s="25"/>
      <c r="V80" s="25"/>
      <c r="W80" s="25"/>
      <c r="X80" s="25"/>
      <c r="Y80" s="25"/>
      <c r="Z80" s="25"/>
    </row>
    <row r="81" spans="1:26" ht="33" customHeight="1" x14ac:dyDescent="0.25">
      <c r="A81" s="71"/>
      <c r="B81" s="73"/>
      <c r="C81" s="31"/>
      <c r="D81" s="74" t="s">
        <v>178</v>
      </c>
      <c r="E81" s="75"/>
      <c r="F81" s="25"/>
      <c r="G81" s="25"/>
      <c r="H81" s="25"/>
      <c r="I81" s="25"/>
      <c r="J81" s="25"/>
      <c r="K81" s="25"/>
      <c r="L81" s="25"/>
      <c r="M81" s="25"/>
      <c r="N81" s="25"/>
      <c r="O81" s="25"/>
      <c r="P81" s="25"/>
      <c r="Q81" s="25"/>
      <c r="R81" s="25"/>
      <c r="S81" s="25"/>
      <c r="T81" s="25"/>
      <c r="U81" s="25"/>
      <c r="V81" s="25"/>
      <c r="W81" s="25"/>
      <c r="X81" s="25"/>
      <c r="Y81" s="25"/>
      <c r="Z81" s="25"/>
    </row>
    <row r="82" spans="1:26" ht="51" customHeight="1" x14ac:dyDescent="0.25">
      <c r="A82" s="71"/>
      <c r="B82" s="73"/>
      <c r="C82" s="31"/>
      <c r="D82" s="74" t="s">
        <v>179</v>
      </c>
      <c r="E82" s="75"/>
      <c r="F82" s="25"/>
      <c r="G82" s="25"/>
      <c r="H82" s="25"/>
      <c r="I82" s="25"/>
      <c r="J82" s="25"/>
      <c r="K82" s="25"/>
      <c r="L82" s="25"/>
      <c r="M82" s="25"/>
      <c r="N82" s="25"/>
      <c r="O82" s="25"/>
      <c r="P82" s="25"/>
      <c r="Q82" s="25"/>
      <c r="R82" s="25"/>
      <c r="S82" s="25"/>
      <c r="T82" s="25"/>
      <c r="U82" s="25"/>
      <c r="V82" s="25"/>
      <c r="W82" s="25"/>
      <c r="X82" s="25"/>
      <c r="Y82" s="25"/>
      <c r="Z82" s="25"/>
    </row>
    <row r="83" spans="1:26" ht="33.75" customHeight="1" x14ac:dyDescent="0.25">
      <c r="A83" s="71"/>
      <c r="B83" s="73"/>
      <c r="C83" s="31"/>
      <c r="D83" s="74" t="s">
        <v>168</v>
      </c>
      <c r="E83" s="75"/>
      <c r="F83" s="25"/>
      <c r="G83" s="25"/>
      <c r="H83" s="25"/>
      <c r="I83" s="25"/>
      <c r="J83" s="25"/>
      <c r="K83" s="25"/>
      <c r="L83" s="25"/>
      <c r="M83" s="25"/>
      <c r="N83" s="25"/>
      <c r="O83" s="25"/>
      <c r="P83" s="25"/>
      <c r="Q83" s="25"/>
      <c r="R83" s="25"/>
      <c r="S83" s="25"/>
      <c r="T83" s="25"/>
      <c r="U83" s="25"/>
      <c r="V83" s="25"/>
      <c r="W83" s="25"/>
      <c r="X83" s="25"/>
      <c r="Y83" s="25"/>
      <c r="Z83" s="25"/>
    </row>
    <row r="84" spans="1:26" ht="51" customHeight="1" x14ac:dyDescent="0.25">
      <c r="A84" s="71"/>
      <c r="B84" s="73"/>
      <c r="C84" s="31"/>
      <c r="D84" s="74" t="s">
        <v>169</v>
      </c>
      <c r="E84" s="75"/>
      <c r="F84" s="25"/>
      <c r="G84" s="25"/>
      <c r="H84" s="25"/>
      <c r="I84" s="25"/>
      <c r="J84" s="25"/>
      <c r="K84" s="25"/>
      <c r="L84" s="25"/>
      <c r="M84" s="25"/>
      <c r="N84" s="25"/>
      <c r="O84" s="25"/>
      <c r="P84" s="25"/>
      <c r="Q84" s="25"/>
      <c r="R84" s="25"/>
      <c r="S84" s="25"/>
      <c r="T84" s="25"/>
      <c r="U84" s="25"/>
      <c r="V84" s="25"/>
      <c r="W84" s="25"/>
      <c r="X84" s="25"/>
      <c r="Y84" s="25"/>
      <c r="Z84" s="25"/>
    </row>
    <row r="85" spans="1:26" ht="51" customHeight="1" x14ac:dyDescent="0.25">
      <c r="A85" s="71"/>
      <c r="B85" s="73"/>
      <c r="C85" s="31"/>
      <c r="D85" s="74" t="s">
        <v>180</v>
      </c>
      <c r="E85" s="75"/>
      <c r="F85" s="25"/>
      <c r="G85" s="25"/>
      <c r="H85" s="25"/>
      <c r="I85" s="25"/>
      <c r="J85" s="25"/>
      <c r="K85" s="25"/>
      <c r="L85" s="25"/>
      <c r="M85" s="25"/>
      <c r="N85" s="25"/>
      <c r="O85" s="25"/>
      <c r="P85" s="25"/>
      <c r="Q85" s="25"/>
      <c r="R85" s="25"/>
      <c r="S85" s="25"/>
      <c r="T85" s="25"/>
      <c r="U85" s="25"/>
      <c r="V85" s="25"/>
      <c r="W85" s="25"/>
      <c r="X85" s="25"/>
      <c r="Y85" s="25"/>
      <c r="Z85" s="25"/>
    </row>
    <row r="86" spans="1:26" ht="51" customHeight="1" x14ac:dyDescent="0.25">
      <c r="A86" s="77"/>
      <c r="B86" s="80"/>
      <c r="C86" s="31"/>
      <c r="D86" s="74" t="s">
        <v>170</v>
      </c>
      <c r="E86" s="75"/>
      <c r="F86" s="25"/>
      <c r="G86" s="25"/>
      <c r="H86" s="25"/>
      <c r="I86" s="25"/>
      <c r="J86" s="25"/>
      <c r="K86" s="25"/>
      <c r="L86" s="25"/>
      <c r="M86" s="25"/>
      <c r="N86" s="25"/>
      <c r="O86" s="25"/>
      <c r="P86" s="25"/>
      <c r="Q86" s="25"/>
      <c r="R86" s="25"/>
      <c r="S86" s="25"/>
      <c r="T86" s="25"/>
      <c r="U86" s="25"/>
      <c r="V86" s="25"/>
      <c r="W86" s="25"/>
      <c r="X86" s="25"/>
      <c r="Y86" s="25"/>
      <c r="Z86" s="25"/>
    </row>
    <row r="87" spans="1:26" ht="69" customHeight="1" x14ac:dyDescent="0.25">
      <c r="A87" s="70">
        <v>6</v>
      </c>
      <c r="B87" s="81" t="s">
        <v>102</v>
      </c>
      <c r="C87" s="31" t="s">
        <v>185</v>
      </c>
      <c r="D87" s="74" t="s">
        <v>327</v>
      </c>
      <c r="E87" s="75"/>
      <c r="F87" s="25"/>
      <c r="G87" s="25"/>
      <c r="H87" s="25"/>
      <c r="I87" s="25"/>
      <c r="J87" s="25"/>
      <c r="K87" s="25"/>
      <c r="L87" s="25"/>
      <c r="M87" s="25"/>
      <c r="N87" s="25"/>
      <c r="O87" s="25"/>
      <c r="P87" s="25"/>
      <c r="Q87" s="25"/>
      <c r="R87" s="25"/>
      <c r="S87" s="25"/>
      <c r="T87" s="25"/>
      <c r="U87" s="25"/>
      <c r="V87" s="25"/>
      <c r="W87" s="25"/>
      <c r="X87" s="25"/>
      <c r="Y87" s="25"/>
      <c r="Z87" s="25"/>
    </row>
    <row r="88" spans="1:26" ht="46.5" customHeight="1" x14ac:dyDescent="0.25">
      <c r="A88" s="71"/>
      <c r="B88" s="73"/>
      <c r="C88" s="31" t="s">
        <v>328</v>
      </c>
      <c r="D88" s="74" t="s">
        <v>329</v>
      </c>
      <c r="E88" s="75"/>
      <c r="F88" s="25"/>
      <c r="G88" s="25"/>
      <c r="H88" s="25"/>
      <c r="I88" s="25"/>
      <c r="J88" s="25"/>
      <c r="K88" s="25"/>
      <c r="L88" s="25"/>
      <c r="M88" s="25"/>
      <c r="N88" s="25"/>
      <c r="O88" s="25"/>
      <c r="P88" s="25"/>
      <c r="Q88" s="25"/>
      <c r="R88" s="25"/>
      <c r="S88" s="25"/>
      <c r="T88" s="25"/>
      <c r="U88" s="25"/>
      <c r="V88" s="25"/>
      <c r="W88" s="25"/>
      <c r="X88" s="25"/>
      <c r="Y88" s="25"/>
      <c r="Z88" s="25"/>
    </row>
    <row r="89" spans="1:26" ht="48" customHeight="1" x14ac:dyDescent="0.25">
      <c r="A89" s="71"/>
      <c r="B89" s="73"/>
      <c r="C89" s="31"/>
      <c r="D89" s="74" t="s">
        <v>330</v>
      </c>
      <c r="E89" s="75"/>
      <c r="F89" s="25"/>
      <c r="G89" s="25"/>
      <c r="H89" s="25"/>
      <c r="I89" s="25"/>
      <c r="J89" s="25"/>
      <c r="K89" s="25"/>
      <c r="L89" s="25"/>
      <c r="M89" s="25"/>
      <c r="N89" s="25"/>
      <c r="O89" s="25"/>
      <c r="P89" s="25"/>
      <c r="Q89" s="25"/>
      <c r="R89" s="25"/>
      <c r="S89" s="25"/>
      <c r="T89" s="25"/>
      <c r="U89" s="25"/>
      <c r="V89" s="25"/>
      <c r="W89" s="25"/>
      <c r="X89" s="25"/>
      <c r="Y89" s="25"/>
      <c r="Z89" s="25"/>
    </row>
    <row r="90" spans="1:26" ht="36.75" customHeight="1" x14ac:dyDescent="0.25">
      <c r="A90" s="111">
        <v>7</v>
      </c>
      <c r="B90" s="81" t="s">
        <v>145</v>
      </c>
      <c r="C90" s="31" t="s">
        <v>229</v>
      </c>
      <c r="D90" s="74" t="s">
        <v>331</v>
      </c>
      <c r="E90" s="75"/>
      <c r="F90" s="25"/>
      <c r="G90" s="25"/>
      <c r="H90" s="25"/>
      <c r="I90" s="25"/>
      <c r="J90" s="25"/>
      <c r="K90" s="25"/>
      <c r="L90" s="25"/>
      <c r="M90" s="25"/>
      <c r="N90" s="25"/>
      <c r="O90" s="25"/>
      <c r="P90" s="25"/>
      <c r="Q90" s="25"/>
      <c r="R90" s="25"/>
      <c r="S90" s="25"/>
      <c r="T90" s="25"/>
      <c r="U90" s="25"/>
      <c r="V90" s="25"/>
      <c r="W90" s="25"/>
      <c r="X90" s="25"/>
      <c r="Y90" s="25"/>
      <c r="Z90" s="25"/>
    </row>
    <row r="91" spans="1:26" ht="26.25" customHeight="1" x14ac:dyDescent="0.25">
      <c r="A91" s="71"/>
      <c r="B91" s="73"/>
      <c r="C91" s="31" t="s">
        <v>227</v>
      </c>
      <c r="D91" s="74" t="s">
        <v>332</v>
      </c>
      <c r="E91" s="75"/>
      <c r="F91" s="25"/>
      <c r="G91" s="25"/>
      <c r="H91" s="25"/>
      <c r="I91" s="25"/>
      <c r="J91" s="25"/>
      <c r="K91" s="25"/>
      <c r="L91" s="25"/>
      <c r="M91" s="25"/>
      <c r="N91" s="25"/>
      <c r="O91" s="25"/>
      <c r="P91" s="25"/>
      <c r="Q91" s="25"/>
      <c r="R91" s="25"/>
      <c r="S91" s="25"/>
      <c r="T91" s="25"/>
      <c r="U91" s="25"/>
      <c r="V91" s="25"/>
      <c r="W91" s="25"/>
      <c r="X91" s="25"/>
      <c r="Y91" s="25"/>
      <c r="Z91" s="25"/>
    </row>
    <row r="92" spans="1:26" ht="33.75" customHeight="1" x14ac:dyDescent="0.25">
      <c r="A92" s="71"/>
      <c r="B92" s="73"/>
      <c r="C92" s="31" t="s">
        <v>228</v>
      </c>
      <c r="D92" s="74" t="s">
        <v>333</v>
      </c>
      <c r="E92" s="75"/>
      <c r="F92" s="25"/>
      <c r="G92" s="25"/>
      <c r="H92" s="25"/>
      <c r="I92" s="25"/>
      <c r="J92" s="25"/>
      <c r="K92" s="25"/>
      <c r="L92" s="25"/>
      <c r="M92" s="25"/>
      <c r="N92" s="25"/>
      <c r="O92" s="25"/>
      <c r="P92" s="25"/>
      <c r="Q92" s="25"/>
      <c r="R92" s="25"/>
      <c r="S92" s="25"/>
      <c r="T92" s="25"/>
      <c r="U92" s="25"/>
      <c r="V92" s="25"/>
      <c r="W92" s="25"/>
      <c r="X92" s="25"/>
      <c r="Y92" s="25"/>
      <c r="Z92" s="25"/>
    </row>
    <row r="93" spans="1:26" ht="33" customHeight="1" x14ac:dyDescent="0.25">
      <c r="A93" s="71"/>
      <c r="B93" s="73"/>
      <c r="C93" s="31" t="s">
        <v>334</v>
      </c>
      <c r="D93" s="74"/>
      <c r="E93" s="75"/>
      <c r="F93" s="25"/>
      <c r="G93" s="25"/>
      <c r="H93" s="25"/>
      <c r="I93" s="25"/>
      <c r="J93" s="25"/>
      <c r="K93" s="25"/>
      <c r="L93" s="25"/>
      <c r="M93" s="25"/>
      <c r="N93" s="25"/>
      <c r="O93" s="25"/>
      <c r="P93" s="25"/>
      <c r="Q93" s="25"/>
      <c r="R93" s="25"/>
      <c r="S93" s="25"/>
      <c r="T93" s="25"/>
      <c r="U93" s="25"/>
      <c r="V93" s="25"/>
      <c r="W93" s="25"/>
      <c r="X93" s="25"/>
      <c r="Y93" s="25"/>
      <c r="Z93" s="25"/>
    </row>
    <row r="94" spans="1:26" ht="34.5" customHeight="1" x14ac:dyDescent="0.25">
      <c r="A94" s="71"/>
      <c r="B94" s="73"/>
      <c r="C94" s="47" t="s">
        <v>335</v>
      </c>
      <c r="D94" s="78"/>
      <c r="E94" s="79"/>
      <c r="F94" s="25"/>
      <c r="G94" s="25"/>
      <c r="H94" s="25"/>
      <c r="I94" s="25"/>
      <c r="J94" s="25"/>
      <c r="K94" s="25"/>
      <c r="L94" s="25"/>
      <c r="M94" s="25"/>
      <c r="N94" s="25"/>
      <c r="O94" s="25"/>
      <c r="P94" s="25"/>
      <c r="Q94" s="25"/>
      <c r="R94" s="25"/>
      <c r="S94" s="25"/>
      <c r="T94" s="25"/>
      <c r="U94" s="25"/>
      <c r="V94" s="25"/>
      <c r="W94" s="25"/>
      <c r="X94" s="25"/>
      <c r="Y94" s="25"/>
      <c r="Z94" s="25"/>
    </row>
    <row r="95" spans="1:26" ht="30.75" customHeight="1" x14ac:dyDescent="0.25">
      <c r="A95" s="64">
        <v>8</v>
      </c>
      <c r="B95" s="67" t="s">
        <v>230</v>
      </c>
      <c r="C95" s="48" t="s">
        <v>336</v>
      </c>
      <c r="D95" s="112"/>
      <c r="E95" s="113"/>
      <c r="F95" s="25"/>
      <c r="G95" s="25"/>
      <c r="H95" s="25"/>
      <c r="I95" s="25"/>
      <c r="J95" s="25"/>
      <c r="K95" s="25"/>
      <c r="L95" s="25"/>
      <c r="M95" s="25"/>
      <c r="N95" s="25"/>
      <c r="O95" s="25"/>
      <c r="P95" s="25"/>
      <c r="Q95" s="25"/>
      <c r="R95" s="25"/>
      <c r="S95" s="25"/>
      <c r="T95" s="25"/>
      <c r="U95" s="25"/>
      <c r="V95" s="25"/>
      <c r="W95" s="25"/>
      <c r="X95" s="25"/>
      <c r="Y95" s="25"/>
      <c r="Z95" s="25"/>
    </row>
    <row r="96" spans="1:26" ht="30.75" customHeight="1" x14ac:dyDescent="0.25">
      <c r="A96" s="65"/>
      <c r="B96" s="68"/>
      <c r="C96" s="32" t="s">
        <v>231</v>
      </c>
      <c r="D96" s="74"/>
      <c r="E96" s="114"/>
      <c r="F96" s="25"/>
      <c r="G96" s="25"/>
      <c r="H96" s="25"/>
      <c r="I96" s="25"/>
      <c r="J96" s="25"/>
      <c r="K96" s="25"/>
      <c r="L96" s="25"/>
      <c r="M96" s="25"/>
      <c r="N96" s="25"/>
      <c r="O96" s="25"/>
      <c r="P96" s="25"/>
      <c r="Q96" s="25"/>
      <c r="R96" s="25"/>
      <c r="S96" s="25"/>
      <c r="T96" s="25"/>
      <c r="U96" s="25"/>
      <c r="V96" s="25"/>
      <c r="W96" s="25"/>
      <c r="X96" s="25"/>
      <c r="Y96" s="25"/>
      <c r="Z96" s="25"/>
    </row>
    <row r="97" spans="1:26" ht="30.75" customHeight="1" x14ac:dyDescent="0.25">
      <c r="A97" s="65"/>
      <c r="B97" s="68"/>
      <c r="C97" s="32" t="s">
        <v>237</v>
      </c>
      <c r="D97" s="74"/>
      <c r="E97" s="114"/>
      <c r="F97" s="25"/>
      <c r="G97" s="25"/>
      <c r="H97" s="25"/>
      <c r="I97" s="25"/>
      <c r="J97" s="25"/>
      <c r="K97" s="25"/>
      <c r="L97" s="25"/>
      <c r="M97" s="25"/>
      <c r="N97" s="25"/>
      <c r="O97" s="25"/>
      <c r="P97" s="25"/>
      <c r="Q97" s="25"/>
      <c r="R97" s="25"/>
      <c r="S97" s="25"/>
      <c r="T97" s="25"/>
      <c r="U97" s="25"/>
      <c r="V97" s="25"/>
      <c r="W97" s="25"/>
      <c r="X97" s="25"/>
      <c r="Y97" s="25"/>
      <c r="Z97" s="25"/>
    </row>
    <row r="98" spans="1:26" ht="30.75" customHeight="1" x14ac:dyDescent="0.25">
      <c r="A98" s="66"/>
      <c r="B98" s="69"/>
      <c r="C98" s="49"/>
      <c r="D98" s="115"/>
      <c r="E98" s="116"/>
      <c r="F98" s="25"/>
      <c r="G98" s="25"/>
      <c r="H98" s="25"/>
      <c r="I98" s="25"/>
      <c r="J98" s="25"/>
      <c r="K98" s="25"/>
      <c r="L98" s="25"/>
      <c r="M98" s="25"/>
      <c r="N98" s="25"/>
      <c r="O98" s="25"/>
      <c r="P98" s="25"/>
      <c r="Q98" s="25"/>
      <c r="R98" s="25"/>
      <c r="S98" s="25"/>
      <c r="T98" s="25"/>
      <c r="U98" s="25"/>
      <c r="V98" s="25"/>
      <c r="W98" s="25"/>
      <c r="X98" s="25"/>
      <c r="Y98" s="25"/>
      <c r="Z98" s="25"/>
    </row>
    <row r="99" spans="1:26" ht="12.75" customHeight="1" x14ac:dyDescent="0.25">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row>
    <row r="100" spans="1:26" ht="12.75" customHeight="1" x14ac:dyDescent="0.25">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row>
    <row r="101" spans="1:26" ht="12.75" customHeight="1" x14ac:dyDescent="0.25">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row>
    <row r="102" spans="1:26" ht="12.75" customHeight="1" x14ac:dyDescent="0.25">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row>
    <row r="103" spans="1:26" ht="12.75" customHeight="1" x14ac:dyDescent="0.25">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row>
    <row r="104" spans="1:26" ht="12.75" customHeight="1" x14ac:dyDescent="0.25">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row>
    <row r="105" spans="1:26" ht="12.75" customHeight="1" x14ac:dyDescent="0.25">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row>
    <row r="106" spans="1:26" ht="12.75" customHeight="1" x14ac:dyDescent="0.25">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row>
    <row r="107" spans="1:26" ht="12.75" customHeight="1" x14ac:dyDescent="0.25">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row>
    <row r="108" spans="1:26" ht="12.75" customHeight="1" x14ac:dyDescent="0.25">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row>
    <row r="109" spans="1:26" ht="12.75" customHeight="1" x14ac:dyDescent="0.25">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row>
    <row r="110" spans="1:26" ht="12.75" customHeight="1" x14ac:dyDescent="0.25">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row>
    <row r="111" spans="1:26" ht="12.75" customHeight="1" x14ac:dyDescent="0.25">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row>
    <row r="112" spans="1:26" ht="12.75" customHeight="1" x14ac:dyDescent="0.25">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row>
    <row r="113" spans="1:26" ht="12.75" customHeight="1" x14ac:dyDescent="0.25">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row>
    <row r="114" spans="1:26" ht="12.75" customHeight="1" x14ac:dyDescent="0.25">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row>
    <row r="115" spans="1:26" ht="12.75" customHeight="1" x14ac:dyDescent="0.25">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row>
    <row r="116" spans="1:26" ht="12.75" customHeight="1" x14ac:dyDescent="0.25">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row>
    <row r="117" spans="1:26" ht="12.75" customHeight="1" x14ac:dyDescent="0.25">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row>
    <row r="118" spans="1:26" ht="12.75" customHeight="1" x14ac:dyDescent="0.25">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row>
    <row r="119" spans="1:26" ht="12.75" customHeight="1" x14ac:dyDescent="0.25">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row>
    <row r="120" spans="1:26" ht="12.75" customHeight="1" x14ac:dyDescent="0.25">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row>
    <row r="121" spans="1:26" ht="12.75" customHeight="1" x14ac:dyDescent="0.25">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row>
    <row r="122" spans="1:26" ht="12.75" customHeight="1" x14ac:dyDescent="0.25">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row>
    <row r="123" spans="1:26" ht="12.75" customHeight="1" x14ac:dyDescent="0.25">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row>
    <row r="124" spans="1:26" ht="12.75" customHeight="1" x14ac:dyDescent="0.25">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row>
    <row r="125" spans="1:26" ht="12.75" customHeight="1" x14ac:dyDescent="0.25">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row>
    <row r="126" spans="1:26" ht="12.75" customHeight="1" x14ac:dyDescent="0.25">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row>
    <row r="127" spans="1:26" ht="12.75" customHeight="1" x14ac:dyDescent="0.25">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row>
    <row r="128" spans="1:26" ht="12.75" customHeight="1" x14ac:dyDescent="0.25">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row>
    <row r="129" spans="1:26" ht="12.75" customHeight="1" x14ac:dyDescent="0.25">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row>
    <row r="130" spans="1:26" ht="12.75" customHeight="1" x14ac:dyDescent="0.25">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row>
    <row r="131" spans="1:26" ht="12.75" customHeight="1" x14ac:dyDescent="0.25">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row>
    <row r="132" spans="1:26" ht="12.75" customHeight="1" x14ac:dyDescent="0.25">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row>
    <row r="133" spans="1:26" ht="12.75" customHeight="1" x14ac:dyDescent="0.25">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row>
    <row r="134" spans="1:26" ht="12.75" customHeight="1" x14ac:dyDescent="0.25">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row>
    <row r="135" spans="1:26" ht="12.75" customHeight="1" x14ac:dyDescent="0.25">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row>
    <row r="136" spans="1:26" ht="12.75" customHeight="1" x14ac:dyDescent="0.25">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row>
    <row r="137" spans="1:26" ht="12.75" customHeight="1" x14ac:dyDescent="0.25">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row>
    <row r="138" spans="1:26" ht="12.75" customHeight="1" x14ac:dyDescent="0.25">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row>
    <row r="139" spans="1:26" ht="12.75" customHeight="1" x14ac:dyDescent="0.25">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row>
    <row r="140" spans="1:26" ht="12.75" customHeight="1" x14ac:dyDescent="0.25">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row>
    <row r="141" spans="1:26" ht="12.75" customHeight="1" x14ac:dyDescent="0.25">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row>
    <row r="142" spans="1:26" ht="12.75" customHeight="1" x14ac:dyDescent="0.25">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row>
    <row r="143" spans="1:26" ht="12.75" customHeight="1" x14ac:dyDescent="0.25">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row>
    <row r="144" spans="1:26" ht="12.75" customHeight="1" x14ac:dyDescent="0.25">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row>
    <row r="145" spans="1:26" ht="12.75" customHeight="1" x14ac:dyDescent="0.25">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row>
    <row r="146" spans="1:26" ht="12.75" customHeight="1" x14ac:dyDescent="0.25">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row>
    <row r="147" spans="1:26" ht="12.75" customHeight="1" x14ac:dyDescent="0.25">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row>
    <row r="148" spans="1:26" ht="12.75" customHeight="1" x14ac:dyDescent="0.25">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row>
    <row r="149" spans="1:26" ht="12.75" customHeight="1" x14ac:dyDescent="0.25">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row>
    <row r="150" spans="1:26" ht="12.75" customHeight="1" x14ac:dyDescent="0.25">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row>
    <row r="151" spans="1:26" ht="12.7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row>
    <row r="152" spans="1:26" ht="12.7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row>
    <row r="153" spans="1:26" ht="12.7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row>
    <row r="154" spans="1:26" ht="12.7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row>
    <row r="155" spans="1:26" ht="12.7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row>
    <row r="156" spans="1:26" ht="12.75" customHeight="1" x14ac:dyDescent="0.25">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row>
    <row r="157" spans="1:26" ht="12.75" customHeight="1" x14ac:dyDescent="0.25">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row>
    <row r="158" spans="1:26" ht="12.75" customHeight="1" x14ac:dyDescent="0.25">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row>
    <row r="159" spans="1:26" ht="12.75" customHeight="1" x14ac:dyDescent="0.25">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row>
    <row r="160" spans="1:26" ht="12.75" customHeight="1" x14ac:dyDescent="0.25">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row>
    <row r="161" spans="1:26" ht="12.75" customHeight="1" x14ac:dyDescent="0.25">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row>
    <row r="162" spans="1:26" ht="12.75" customHeight="1" x14ac:dyDescent="0.25">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row>
    <row r="163" spans="1:26" ht="12.75" customHeight="1" x14ac:dyDescent="0.25">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row>
    <row r="164" spans="1:26" ht="12.75" customHeight="1" x14ac:dyDescent="0.25">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row>
    <row r="165" spans="1:26" ht="12.75" customHeight="1" x14ac:dyDescent="0.25">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row>
    <row r="166" spans="1:26" ht="12.75" customHeight="1" x14ac:dyDescent="0.25">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row>
    <row r="167" spans="1:26" ht="12.75" customHeight="1" x14ac:dyDescent="0.25">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row>
    <row r="168" spans="1:26" ht="12.75" customHeight="1" x14ac:dyDescent="0.25">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row>
    <row r="169" spans="1:26" ht="12.75" customHeight="1" x14ac:dyDescent="0.25">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row>
    <row r="170" spans="1:26" ht="12.75" customHeight="1" x14ac:dyDescent="0.25">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row>
    <row r="171" spans="1:26" ht="12.75" customHeight="1" x14ac:dyDescent="0.25">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row>
    <row r="172" spans="1:26" ht="12.75" customHeight="1" x14ac:dyDescent="0.25">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row>
    <row r="173" spans="1:26" ht="12.75" customHeight="1" x14ac:dyDescent="0.25">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row>
    <row r="174" spans="1:26" ht="12.75" customHeight="1" x14ac:dyDescent="0.25">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row>
    <row r="175" spans="1:26" ht="12.75" customHeight="1" x14ac:dyDescent="0.25">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row>
    <row r="176" spans="1:26" ht="12.75" customHeight="1" x14ac:dyDescent="0.25">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row>
    <row r="177" spans="1:26" ht="12.75" customHeight="1" x14ac:dyDescent="0.25">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row>
    <row r="178" spans="1:26" ht="12.75" customHeight="1" x14ac:dyDescent="0.25">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row>
    <row r="179" spans="1:26" ht="12.75" customHeight="1" x14ac:dyDescent="0.25">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row>
    <row r="180" spans="1:26" ht="12.75" customHeight="1" x14ac:dyDescent="0.25">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row>
    <row r="181" spans="1:26" ht="12.75" customHeight="1" x14ac:dyDescent="0.25">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row>
    <row r="182" spans="1:26" ht="12.75" customHeight="1" x14ac:dyDescent="0.25">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row>
    <row r="183" spans="1:26" ht="12.75" customHeight="1" x14ac:dyDescent="0.25">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row>
    <row r="184" spans="1:26" ht="12.75" customHeight="1" x14ac:dyDescent="0.25">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row>
    <row r="185" spans="1:26" ht="12.75" customHeight="1" x14ac:dyDescent="0.25">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row>
    <row r="186" spans="1:26" ht="12.75" customHeight="1" x14ac:dyDescent="0.25">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row>
    <row r="187" spans="1:26" ht="12.75" customHeight="1" x14ac:dyDescent="0.25">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row>
    <row r="188" spans="1:26" ht="12.75" customHeight="1" x14ac:dyDescent="0.25">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row>
    <row r="189" spans="1:26" ht="12.75" customHeight="1" x14ac:dyDescent="0.25">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row>
    <row r="190" spans="1:26" ht="12.75" customHeight="1" x14ac:dyDescent="0.25">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row>
    <row r="191" spans="1:26" ht="12.75" customHeight="1" x14ac:dyDescent="0.25">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row>
    <row r="192" spans="1:26" ht="12.75" customHeight="1" x14ac:dyDescent="0.25">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row>
    <row r="193" spans="1:26" ht="12.75" customHeight="1" x14ac:dyDescent="0.25">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row>
    <row r="194" spans="1:26" ht="12.75" customHeight="1" x14ac:dyDescent="0.25">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row>
    <row r="195" spans="1:26" ht="12.75" customHeight="1" x14ac:dyDescent="0.25">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row>
    <row r="196" spans="1:26" ht="12.75" customHeight="1" x14ac:dyDescent="0.25">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row>
    <row r="197" spans="1:26" ht="12.75" customHeight="1" x14ac:dyDescent="0.25">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row>
    <row r="198" spans="1:26" ht="12.75" customHeight="1" x14ac:dyDescent="0.25">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row>
    <row r="199" spans="1:26" ht="12.75" customHeight="1" x14ac:dyDescent="0.25">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row>
    <row r="200" spans="1:26" ht="12.75" customHeight="1" x14ac:dyDescent="0.25">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row>
    <row r="201" spans="1:26" ht="12.75" customHeight="1" x14ac:dyDescent="0.25">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row>
    <row r="202" spans="1:26" ht="12.75" customHeight="1" x14ac:dyDescent="0.25">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row>
    <row r="203" spans="1:26" ht="12.75" customHeight="1" x14ac:dyDescent="0.25">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row>
    <row r="204" spans="1:26" ht="12.75" customHeight="1" x14ac:dyDescent="0.25">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row>
    <row r="205" spans="1:26" ht="12.75" customHeight="1" x14ac:dyDescent="0.25">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row>
    <row r="206" spans="1:26" ht="12.75" customHeight="1" x14ac:dyDescent="0.25">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row>
    <row r="207" spans="1:26" ht="12.75" customHeight="1" x14ac:dyDescent="0.25">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row>
    <row r="208" spans="1:26" ht="12.75" customHeight="1" x14ac:dyDescent="0.25">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row>
    <row r="209" spans="1:26" ht="12.75" customHeight="1" x14ac:dyDescent="0.25">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row>
    <row r="210" spans="1:26" ht="12.75" customHeight="1" x14ac:dyDescent="0.25">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row>
    <row r="211" spans="1:26" ht="12.75" customHeight="1" x14ac:dyDescent="0.25">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row>
    <row r="212" spans="1:26" ht="12.75" customHeight="1" x14ac:dyDescent="0.25">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row>
    <row r="213" spans="1:26" ht="12.75" customHeight="1" x14ac:dyDescent="0.25">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row>
    <row r="214" spans="1:26" ht="12.75" customHeight="1" x14ac:dyDescent="0.25">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row>
    <row r="215" spans="1:26" ht="12.75" customHeight="1" x14ac:dyDescent="0.25">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row>
    <row r="216" spans="1:26" ht="12.75" customHeight="1" x14ac:dyDescent="0.25">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row>
    <row r="217" spans="1:26" ht="12.75" customHeight="1" x14ac:dyDescent="0.25">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row>
    <row r="218" spans="1:26" ht="12.75" customHeight="1" x14ac:dyDescent="0.25">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row>
    <row r="219" spans="1:26" ht="12.75" customHeight="1" x14ac:dyDescent="0.25">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row>
    <row r="220" spans="1:26" ht="12.75" customHeight="1" x14ac:dyDescent="0.25">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row>
    <row r="221" spans="1:26" ht="12.75" customHeight="1" x14ac:dyDescent="0.25">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row>
    <row r="222" spans="1:26" ht="12.75" customHeight="1" x14ac:dyDescent="0.25">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row>
    <row r="223" spans="1:26" ht="12.75" customHeight="1" x14ac:dyDescent="0.25">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row>
    <row r="224" spans="1:26" ht="12.75" customHeight="1" x14ac:dyDescent="0.25">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row>
    <row r="225" spans="1:26" ht="12.75" customHeight="1" x14ac:dyDescent="0.25">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row>
    <row r="226" spans="1:26" ht="12.75" customHeight="1" x14ac:dyDescent="0.25">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row>
    <row r="227" spans="1:26" ht="12.75" customHeight="1" x14ac:dyDescent="0.25">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row>
    <row r="228" spans="1:26" ht="12.75" customHeight="1" x14ac:dyDescent="0.25">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row>
    <row r="229" spans="1:26" ht="12.75" customHeight="1" x14ac:dyDescent="0.25">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row>
    <row r="230" spans="1:26" ht="12.75" customHeight="1" x14ac:dyDescent="0.25">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row>
    <row r="231" spans="1:26" ht="12.75" customHeight="1" x14ac:dyDescent="0.25">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row>
    <row r="232" spans="1:26" ht="12.75" customHeight="1" x14ac:dyDescent="0.25">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row>
    <row r="233" spans="1:26" ht="12.75" customHeight="1" x14ac:dyDescent="0.25">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row>
    <row r="234" spans="1:26" ht="12.75" customHeight="1" x14ac:dyDescent="0.25">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row>
    <row r="235" spans="1:26" ht="12.75" customHeight="1" x14ac:dyDescent="0.25">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row>
    <row r="236" spans="1:26" ht="12.75" customHeight="1" x14ac:dyDescent="0.25">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row>
    <row r="237" spans="1:26" ht="12.75" customHeight="1" x14ac:dyDescent="0.25">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row>
    <row r="238" spans="1:26" ht="12.75" customHeight="1" x14ac:dyDescent="0.25">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row>
    <row r="239" spans="1:26" ht="12.75" customHeight="1" x14ac:dyDescent="0.25">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row>
    <row r="240" spans="1:26" ht="12.75" customHeight="1" x14ac:dyDescent="0.25">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row>
    <row r="241" spans="1:26" ht="12.75" customHeight="1" x14ac:dyDescent="0.25">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row>
    <row r="242" spans="1:26" ht="12.75" customHeight="1" x14ac:dyDescent="0.25">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row>
    <row r="243" spans="1:26" ht="12.75" customHeight="1" x14ac:dyDescent="0.25">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row>
    <row r="244" spans="1:26" ht="12.75" customHeight="1" x14ac:dyDescent="0.25">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row>
    <row r="245" spans="1:26" ht="12.75" customHeight="1" x14ac:dyDescent="0.25">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row>
    <row r="246" spans="1:26" ht="12.75" customHeight="1" x14ac:dyDescent="0.25">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row>
    <row r="247" spans="1:26" ht="12.75" customHeight="1" x14ac:dyDescent="0.25">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row>
    <row r="248" spans="1:26" ht="12.75" customHeight="1" x14ac:dyDescent="0.25">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row>
    <row r="249" spans="1:26" ht="12.75" customHeight="1" x14ac:dyDescent="0.25">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row>
    <row r="250" spans="1:26" ht="12.75" customHeight="1" x14ac:dyDescent="0.25">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row>
    <row r="251" spans="1:26" ht="12.75" customHeight="1" x14ac:dyDescent="0.25">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row>
    <row r="252" spans="1:26" ht="12.75" customHeight="1" x14ac:dyDescent="0.25">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row>
    <row r="253" spans="1:26" ht="12.75" customHeight="1" x14ac:dyDescent="0.25">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row>
    <row r="254" spans="1:26" ht="12.75" customHeight="1" x14ac:dyDescent="0.25">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row>
    <row r="255" spans="1:26" ht="12.75" customHeight="1" x14ac:dyDescent="0.25">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c r="Z255" s="25"/>
    </row>
    <row r="256" spans="1:26" ht="12.75" customHeight="1" x14ac:dyDescent="0.25">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c r="Z256" s="25"/>
    </row>
    <row r="257" spans="1:26" ht="12.75" customHeight="1" x14ac:dyDescent="0.25">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c r="Z257" s="25"/>
    </row>
    <row r="258" spans="1:26" ht="12.75" customHeight="1" x14ac:dyDescent="0.25">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c r="Z258" s="25"/>
    </row>
    <row r="259" spans="1:26" ht="12.75" customHeight="1" x14ac:dyDescent="0.25">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c r="Z259" s="25"/>
    </row>
    <row r="260" spans="1:26" ht="12.75" customHeight="1" x14ac:dyDescent="0.25">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c r="Z260" s="25"/>
    </row>
    <row r="261" spans="1:26" ht="12.75" customHeight="1" x14ac:dyDescent="0.25">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c r="Z261" s="25"/>
    </row>
    <row r="262" spans="1:26" ht="12.75" customHeight="1" x14ac:dyDescent="0.25">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c r="Z262" s="25"/>
    </row>
    <row r="263" spans="1:26" ht="12.75" customHeight="1" x14ac:dyDescent="0.25">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c r="Z263" s="25"/>
    </row>
    <row r="264" spans="1:26" ht="12.75" customHeight="1" x14ac:dyDescent="0.25">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c r="Z264" s="25"/>
    </row>
    <row r="265" spans="1:26" ht="12.75" customHeight="1" x14ac:dyDescent="0.25">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c r="Z265" s="25"/>
    </row>
    <row r="266" spans="1:26" ht="12.75" customHeight="1" x14ac:dyDescent="0.25">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c r="Z266" s="25"/>
    </row>
    <row r="267" spans="1:26" ht="12.75" customHeight="1" x14ac:dyDescent="0.25">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c r="Z267" s="25"/>
    </row>
    <row r="268" spans="1:26" ht="12.75" customHeight="1" x14ac:dyDescent="0.25">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c r="Z268" s="25"/>
    </row>
    <row r="269" spans="1:26" ht="12.75" customHeight="1" x14ac:dyDescent="0.25">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c r="Z269" s="25"/>
    </row>
    <row r="270" spans="1:26" ht="12.75" customHeight="1" x14ac:dyDescent="0.25">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c r="Z270" s="25"/>
    </row>
    <row r="271" spans="1:26" ht="12.75" customHeight="1" x14ac:dyDescent="0.25">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c r="Z271" s="25"/>
    </row>
    <row r="272" spans="1:26" ht="12.75" customHeight="1" x14ac:dyDescent="0.25">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c r="Z272" s="25"/>
    </row>
    <row r="273" spans="1:26" ht="12.75" customHeight="1" x14ac:dyDescent="0.25">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c r="Z273" s="25"/>
    </row>
    <row r="274" spans="1:26" ht="12.75" customHeight="1" x14ac:dyDescent="0.25">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c r="Z274" s="25"/>
    </row>
    <row r="275" spans="1:26" ht="12.75" customHeight="1" x14ac:dyDescent="0.25">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c r="Z275" s="25"/>
    </row>
    <row r="276" spans="1:26" ht="12.75" customHeight="1" x14ac:dyDescent="0.25">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c r="Z276" s="25"/>
    </row>
    <row r="277" spans="1:26" ht="12.75" customHeight="1" x14ac:dyDescent="0.25">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c r="Z277" s="25"/>
    </row>
    <row r="278" spans="1:26" ht="12.75" customHeight="1" x14ac:dyDescent="0.25">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c r="Z278" s="25"/>
    </row>
    <row r="279" spans="1:26" ht="12.75" customHeight="1" x14ac:dyDescent="0.25">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c r="Z279" s="25"/>
    </row>
    <row r="280" spans="1:26" ht="12.75" customHeight="1" x14ac:dyDescent="0.25">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c r="Z280" s="25"/>
    </row>
    <row r="281" spans="1:26" ht="12.75" customHeight="1" x14ac:dyDescent="0.25">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c r="Z281" s="25"/>
    </row>
    <row r="282" spans="1:26" ht="12.75" customHeight="1" x14ac:dyDescent="0.25">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c r="Z282" s="25"/>
    </row>
    <row r="283" spans="1:26" ht="12.75" customHeight="1" x14ac:dyDescent="0.25">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c r="Z283" s="25"/>
    </row>
    <row r="284" spans="1:26" ht="12.75" customHeight="1" x14ac:dyDescent="0.25">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c r="Z284" s="25"/>
    </row>
    <row r="285" spans="1:26" ht="12.75" customHeight="1" x14ac:dyDescent="0.25">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c r="Z285" s="25"/>
    </row>
    <row r="286" spans="1:26" ht="12.75" customHeight="1" x14ac:dyDescent="0.25">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c r="Z286" s="25"/>
    </row>
    <row r="287" spans="1:26" ht="12.75" customHeight="1" x14ac:dyDescent="0.25">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c r="Z287" s="25"/>
    </row>
    <row r="288" spans="1:26" ht="12.75" customHeight="1" x14ac:dyDescent="0.25">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c r="Z288" s="25"/>
    </row>
    <row r="289" spans="1:26" ht="12.75" customHeight="1" x14ac:dyDescent="0.25">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c r="Z289" s="25"/>
    </row>
    <row r="290" spans="1:26" ht="12.75" customHeight="1" x14ac:dyDescent="0.25">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c r="Z290" s="25"/>
    </row>
    <row r="291" spans="1:26" ht="12.75" customHeight="1" x14ac:dyDescent="0.25">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c r="Z291" s="25"/>
    </row>
    <row r="292" spans="1:26" ht="12.75" customHeight="1" x14ac:dyDescent="0.25">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c r="Z292" s="25"/>
    </row>
    <row r="293" spans="1:26" ht="12.75" customHeight="1" x14ac:dyDescent="0.25">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c r="Z293" s="25"/>
    </row>
    <row r="294" spans="1:26" ht="12.75" customHeight="1" x14ac:dyDescent="0.25">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row>
    <row r="295" spans="1:26" ht="12.75" customHeight="1" x14ac:dyDescent="0.25">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c r="Z295" s="25"/>
    </row>
    <row r="296" spans="1:26" ht="12.75" customHeight="1" x14ac:dyDescent="0.25">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c r="Z296" s="25"/>
    </row>
    <row r="297" spans="1:26" ht="12.75" customHeight="1" x14ac:dyDescent="0.25">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c r="Z297" s="25"/>
    </row>
    <row r="298" spans="1:26" ht="12.75" customHeight="1" x14ac:dyDescent="0.25">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c r="Z298" s="25"/>
    </row>
    <row r="299" spans="1:26" ht="12.75" customHeight="1" x14ac:dyDescent="0.25">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c r="Z299" s="25"/>
    </row>
    <row r="300" spans="1:26" ht="12.75" customHeight="1" x14ac:dyDescent="0.25">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c r="Z300" s="25"/>
    </row>
    <row r="301" spans="1:26" ht="12.75" customHeight="1" x14ac:dyDescent="0.25">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c r="Z301" s="25"/>
    </row>
    <row r="302" spans="1:26" ht="12.75" customHeight="1" x14ac:dyDescent="0.25">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c r="Z302" s="25"/>
    </row>
    <row r="303" spans="1:26" ht="12.75" customHeight="1" x14ac:dyDescent="0.25">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c r="Z303" s="25"/>
    </row>
    <row r="304" spans="1:26" ht="12.75" customHeight="1" x14ac:dyDescent="0.25">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c r="Z304" s="25"/>
    </row>
    <row r="305" spans="1:26" ht="12.75" customHeight="1" x14ac:dyDescent="0.25">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c r="Z305" s="25"/>
    </row>
    <row r="306" spans="1:26" ht="12.75" customHeight="1" x14ac:dyDescent="0.25">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c r="Z306" s="25"/>
    </row>
    <row r="307" spans="1:26" ht="12.75" customHeight="1" x14ac:dyDescent="0.25">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c r="Z307" s="25"/>
    </row>
    <row r="308" spans="1:26" ht="12.75" customHeight="1" x14ac:dyDescent="0.25">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c r="Z308" s="25"/>
    </row>
    <row r="309" spans="1:26" ht="12.75" customHeight="1" x14ac:dyDescent="0.25">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c r="Z309" s="25"/>
    </row>
    <row r="310" spans="1:26" ht="12.75" customHeight="1" x14ac:dyDescent="0.25">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c r="Z310" s="25"/>
    </row>
    <row r="311" spans="1:26" ht="12.75" customHeight="1" x14ac:dyDescent="0.25">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c r="Z311" s="25"/>
    </row>
    <row r="312" spans="1:26" ht="12.75" customHeight="1" x14ac:dyDescent="0.25">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c r="Z312" s="25"/>
    </row>
    <row r="313" spans="1:26" ht="12.75" customHeight="1" x14ac:dyDescent="0.25">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c r="Z313" s="25"/>
    </row>
    <row r="314" spans="1:26" ht="12.75" customHeight="1" x14ac:dyDescent="0.25">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c r="Z314" s="25"/>
    </row>
    <row r="315" spans="1:26" ht="12.75" customHeight="1" x14ac:dyDescent="0.25">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c r="Z315" s="25"/>
    </row>
    <row r="316" spans="1:26" ht="12.75" customHeight="1" x14ac:dyDescent="0.25">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c r="Z316" s="25"/>
    </row>
    <row r="317" spans="1:26" ht="12.75" customHeight="1" x14ac:dyDescent="0.25">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c r="Z317" s="25"/>
    </row>
    <row r="318" spans="1:26" ht="12.75" customHeight="1" x14ac:dyDescent="0.25">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c r="Z318" s="25"/>
    </row>
    <row r="319" spans="1:26" ht="12.75" customHeight="1" x14ac:dyDescent="0.25">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c r="Z319" s="25"/>
    </row>
    <row r="320" spans="1:26" ht="12.75" customHeight="1" x14ac:dyDescent="0.25">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c r="Z320" s="25"/>
    </row>
    <row r="321" spans="1:26" ht="12.75" customHeight="1" x14ac:dyDescent="0.25">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c r="Z321" s="25"/>
    </row>
    <row r="322" spans="1:26" ht="12.75" customHeight="1" x14ac:dyDescent="0.25">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c r="Z322" s="25"/>
    </row>
    <row r="323" spans="1:26" ht="12.75" customHeight="1" x14ac:dyDescent="0.25">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c r="Z323" s="25"/>
    </row>
    <row r="324" spans="1:26" ht="12.75" customHeight="1" x14ac:dyDescent="0.25">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c r="Z324" s="25"/>
    </row>
    <row r="325" spans="1:26" ht="12.75" customHeight="1" x14ac:dyDescent="0.25">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c r="Z325" s="25"/>
    </row>
    <row r="326" spans="1:26" ht="12.75" customHeight="1" x14ac:dyDescent="0.25">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c r="Z326" s="25"/>
    </row>
    <row r="327" spans="1:26" ht="12.75" customHeight="1" x14ac:dyDescent="0.25">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c r="Z327" s="25"/>
    </row>
    <row r="328" spans="1:26" ht="12.75" customHeight="1" x14ac:dyDescent="0.25">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c r="Z328" s="25"/>
    </row>
    <row r="329" spans="1:26" ht="12.75" customHeight="1" x14ac:dyDescent="0.25">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c r="Z329" s="25"/>
    </row>
    <row r="330" spans="1:26" ht="12.75" customHeight="1" x14ac:dyDescent="0.25">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c r="Z330" s="25"/>
    </row>
    <row r="331" spans="1:26" ht="12.75" customHeight="1" x14ac:dyDescent="0.25">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c r="Z331" s="25"/>
    </row>
    <row r="332" spans="1:26" ht="12.75" customHeight="1" x14ac:dyDescent="0.25">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c r="Z332" s="25"/>
    </row>
    <row r="333" spans="1:26" ht="12.75" customHeight="1" x14ac:dyDescent="0.25">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c r="Z333" s="25"/>
    </row>
    <row r="334" spans="1:26" ht="12.75" customHeight="1" x14ac:dyDescent="0.25">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c r="Z334" s="25"/>
    </row>
    <row r="335" spans="1:26" ht="12.75" customHeight="1" x14ac:dyDescent="0.25">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c r="Z335" s="25"/>
    </row>
    <row r="336" spans="1:26" ht="12.75" customHeight="1" x14ac:dyDescent="0.25">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c r="Z336" s="25"/>
    </row>
    <row r="337" spans="1:26" ht="12.75" customHeight="1" x14ac:dyDescent="0.25">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c r="Z337" s="25"/>
    </row>
    <row r="338" spans="1:26" ht="12.75" customHeight="1" x14ac:dyDescent="0.25">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c r="Z338" s="25"/>
    </row>
    <row r="339" spans="1:26" ht="12.75" customHeight="1" x14ac:dyDescent="0.25">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c r="Z339" s="25"/>
    </row>
    <row r="340" spans="1:26" ht="12.75" customHeight="1" x14ac:dyDescent="0.25">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c r="Z340" s="25"/>
    </row>
    <row r="341" spans="1:26" ht="12.75" customHeight="1" x14ac:dyDescent="0.25">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c r="Z341" s="25"/>
    </row>
    <row r="342" spans="1:26" ht="12.75" customHeight="1" x14ac:dyDescent="0.25">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c r="Z342" s="25"/>
    </row>
    <row r="343" spans="1:26" ht="12.75" customHeight="1" x14ac:dyDescent="0.25">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c r="Z343" s="25"/>
    </row>
    <row r="344" spans="1:26" ht="12.75" customHeight="1" x14ac:dyDescent="0.25">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c r="Z344" s="25"/>
    </row>
    <row r="345" spans="1:26" ht="12.75" customHeight="1" x14ac:dyDescent="0.25">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c r="Z345" s="25"/>
    </row>
    <row r="346" spans="1:26" ht="12.75" customHeight="1" x14ac:dyDescent="0.25">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c r="Z346" s="25"/>
    </row>
    <row r="347" spans="1:26" ht="12.75" customHeight="1" x14ac:dyDescent="0.25">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c r="Z347" s="25"/>
    </row>
    <row r="348" spans="1:26" ht="12.75" customHeight="1" x14ac:dyDescent="0.25">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c r="Z348" s="25"/>
    </row>
    <row r="349" spans="1:26" ht="12.75" customHeight="1" x14ac:dyDescent="0.25">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c r="Z349" s="25"/>
    </row>
    <row r="350" spans="1:26" ht="12.75" customHeight="1" x14ac:dyDescent="0.25">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c r="Z350" s="25"/>
    </row>
    <row r="351" spans="1:26" ht="12.75" customHeight="1" x14ac:dyDescent="0.25">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c r="Z351" s="25"/>
    </row>
    <row r="352" spans="1:26" ht="12.75" customHeight="1" x14ac:dyDescent="0.25">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c r="Z352" s="25"/>
    </row>
    <row r="353" spans="1:26" ht="12.75" customHeight="1" x14ac:dyDescent="0.25">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c r="Z353" s="25"/>
    </row>
    <row r="354" spans="1:26" ht="12.75" customHeight="1" x14ac:dyDescent="0.25">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c r="Z354" s="25"/>
    </row>
    <row r="355" spans="1:26" ht="12.75" customHeight="1" x14ac:dyDescent="0.25">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c r="Z355" s="25"/>
    </row>
    <row r="356" spans="1:26" ht="12.75" customHeight="1" x14ac:dyDescent="0.25">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row>
    <row r="357" spans="1:26" ht="12.75" customHeight="1" x14ac:dyDescent="0.25">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row>
    <row r="358" spans="1:26" ht="12.75" customHeight="1" x14ac:dyDescent="0.25">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c r="Z358" s="25"/>
    </row>
    <row r="359" spans="1:26" ht="12.75" customHeight="1" x14ac:dyDescent="0.25">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c r="Z359" s="25"/>
    </row>
    <row r="360" spans="1:26" ht="12.75" customHeight="1" x14ac:dyDescent="0.25">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row>
    <row r="361" spans="1:26" ht="12.75" customHeight="1" x14ac:dyDescent="0.25">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c r="Z361" s="25"/>
    </row>
    <row r="362" spans="1:26" ht="12.75" customHeight="1" x14ac:dyDescent="0.25">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c r="Z362" s="25"/>
    </row>
    <row r="363" spans="1:26" ht="12.75" customHeight="1" x14ac:dyDescent="0.25">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row>
    <row r="364" spans="1:26" ht="12.75" customHeight="1" x14ac:dyDescent="0.25">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row>
    <row r="365" spans="1:26" ht="12.75" customHeight="1" x14ac:dyDescent="0.25">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c r="Z365" s="25"/>
    </row>
    <row r="366" spans="1:26" ht="12.75" customHeight="1" x14ac:dyDescent="0.25">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row>
    <row r="367" spans="1:26" ht="12.75" customHeight="1" x14ac:dyDescent="0.25">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c r="Z367" s="25"/>
    </row>
    <row r="368" spans="1:26" ht="12.75" customHeight="1" x14ac:dyDescent="0.25">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c r="Z368" s="25"/>
    </row>
    <row r="369" spans="1:26" ht="12.75" customHeight="1" x14ac:dyDescent="0.25">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c r="Z369" s="25"/>
    </row>
    <row r="370" spans="1:26" ht="12.75" customHeight="1" x14ac:dyDescent="0.25">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c r="Z370" s="25"/>
    </row>
    <row r="371" spans="1:26" ht="12.75" customHeight="1" x14ac:dyDescent="0.25">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c r="Z371" s="25"/>
    </row>
    <row r="372" spans="1:26" ht="12.75" customHeight="1" x14ac:dyDescent="0.25">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c r="Z372" s="25"/>
    </row>
    <row r="373" spans="1:26" ht="12.75" customHeight="1" x14ac:dyDescent="0.25">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c r="Z373" s="25"/>
    </row>
    <row r="374" spans="1:26" ht="12.75" customHeight="1" x14ac:dyDescent="0.25">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c r="Z374" s="25"/>
    </row>
    <row r="375" spans="1:26" ht="12.75" customHeight="1" x14ac:dyDescent="0.25">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c r="Z375" s="25"/>
    </row>
    <row r="376" spans="1:26" ht="12.75" customHeight="1" x14ac:dyDescent="0.25">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c r="Z376" s="25"/>
    </row>
    <row r="377" spans="1:26" ht="12.75" customHeight="1" x14ac:dyDescent="0.25">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c r="Z377" s="25"/>
    </row>
    <row r="378" spans="1:26" ht="12.75" customHeight="1" x14ac:dyDescent="0.25">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c r="Z378" s="25"/>
    </row>
    <row r="379" spans="1:26" ht="12.75" customHeight="1" x14ac:dyDescent="0.25">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c r="Z379" s="25"/>
    </row>
    <row r="380" spans="1:26" ht="12.75" customHeight="1" x14ac:dyDescent="0.25">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c r="Z380" s="25"/>
    </row>
    <row r="381" spans="1:26" ht="12.75" customHeight="1" x14ac:dyDescent="0.25">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c r="Z381" s="25"/>
    </row>
    <row r="382" spans="1:26" ht="12.75" customHeight="1" x14ac:dyDescent="0.25">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c r="Z382" s="25"/>
    </row>
    <row r="383" spans="1:26" ht="12.75" customHeight="1" x14ac:dyDescent="0.25">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c r="Z383" s="25"/>
    </row>
    <row r="384" spans="1:26" ht="12.75" customHeight="1" x14ac:dyDescent="0.25">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c r="Z384" s="25"/>
    </row>
    <row r="385" spans="1:26" ht="12.75" customHeight="1" x14ac:dyDescent="0.25">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c r="Z385" s="25"/>
    </row>
    <row r="386" spans="1:26" ht="12.75" customHeight="1" x14ac:dyDescent="0.25">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c r="Z386" s="25"/>
    </row>
    <row r="387" spans="1:26" ht="12.75" customHeight="1" x14ac:dyDescent="0.25">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c r="Z387" s="25"/>
    </row>
    <row r="388" spans="1:26" ht="12.75" customHeight="1" x14ac:dyDescent="0.25">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c r="Z388" s="25"/>
    </row>
    <row r="389" spans="1:26" ht="12.75" customHeight="1" x14ac:dyDescent="0.25">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c r="Z389" s="25"/>
    </row>
    <row r="390" spans="1:26" ht="12.75" customHeight="1" x14ac:dyDescent="0.25">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c r="Z390" s="25"/>
    </row>
    <row r="391" spans="1:26" ht="12.75" customHeight="1" x14ac:dyDescent="0.25">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c r="Z391" s="25"/>
    </row>
    <row r="392" spans="1:26" ht="12.75" customHeight="1" x14ac:dyDescent="0.25">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c r="Z392" s="25"/>
    </row>
    <row r="393" spans="1:26" ht="12.75" customHeight="1" x14ac:dyDescent="0.25">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c r="Z393" s="25"/>
    </row>
    <row r="394" spans="1:26" ht="12.75" customHeight="1" x14ac:dyDescent="0.25">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c r="Z394" s="25"/>
    </row>
    <row r="395" spans="1:26" ht="12.75" customHeight="1" x14ac:dyDescent="0.25">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c r="Z395" s="25"/>
    </row>
    <row r="396" spans="1:26" ht="12.75" customHeight="1" x14ac:dyDescent="0.25">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c r="Z396" s="25"/>
    </row>
    <row r="397" spans="1:26" ht="12.75" customHeight="1" x14ac:dyDescent="0.25">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c r="Z397" s="25"/>
    </row>
    <row r="398" spans="1:26" ht="12.75" customHeight="1" x14ac:dyDescent="0.25">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c r="Z398" s="25"/>
    </row>
    <row r="399" spans="1:26" ht="12.75" customHeight="1" x14ac:dyDescent="0.25">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c r="Z399" s="25"/>
    </row>
    <row r="400" spans="1:26" ht="12.75" customHeight="1" x14ac:dyDescent="0.25">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c r="Z400" s="25"/>
    </row>
    <row r="401" spans="1:26" ht="12.75" customHeight="1" x14ac:dyDescent="0.25">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c r="Z401" s="25"/>
    </row>
    <row r="402" spans="1:26" ht="12.75" customHeight="1" x14ac:dyDescent="0.25">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c r="Z402" s="25"/>
    </row>
    <row r="403" spans="1:26" ht="12.75" customHeight="1" x14ac:dyDescent="0.25">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c r="Z403" s="25"/>
    </row>
    <row r="404" spans="1:26" ht="12.75" customHeight="1" x14ac:dyDescent="0.25">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row>
    <row r="405" spans="1:26" ht="12.75" customHeight="1" x14ac:dyDescent="0.25">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c r="Z405" s="25"/>
    </row>
    <row r="406" spans="1:26" ht="12.75" customHeight="1" x14ac:dyDescent="0.25">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c r="Z406" s="25"/>
    </row>
    <row r="407" spans="1:26" ht="12.75" customHeight="1" x14ac:dyDescent="0.25">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c r="Z407" s="25"/>
    </row>
    <row r="408" spans="1:26" ht="12.75" customHeight="1" x14ac:dyDescent="0.25">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c r="Z408" s="25"/>
    </row>
    <row r="409" spans="1:26" ht="12.75" customHeight="1" x14ac:dyDescent="0.25">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c r="Z409" s="25"/>
    </row>
    <row r="410" spans="1:26" ht="12.75" customHeight="1" x14ac:dyDescent="0.25">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c r="Z410" s="25"/>
    </row>
    <row r="411" spans="1:26" ht="12.75" customHeight="1" x14ac:dyDescent="0.25">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c r="Z411" s="25"/>
    </row>
    <row r="412" spans="1:26" ht="12.75" customHeight="1" x14ac:dyDescent="0.25">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c r="Z412" s="25"/>
    </row>
    <row r="413" spans="1:26" ht="12.75" customHeight="1" x14ac:dyDescent="0.25">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c r="Z413" s="25"/>
    </row>
    <row r="414" spans="1:26" ht="12.75" customHeight="1" x14ac:dyDescent="0.25">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c r="Z414" s="25"/>
    </row>
    <row r="415" spans="1:26" ht="12.75" customHeight="1" x14ac:dyDescent="0.25">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c r="Z415" s="25"/>
    </row>
    <row r="416" spans="1:26" ht="12.75" customHeight="1" x14ac:dyDescent="0.25">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c r="Z416" s="25"/>
    </row>
    <row r="417" spans="1:26" ht="12.75" customHeight="1" x14ac:dyDescent="0.25">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c r="Z417" s="25"/>
    </row>
    <row r="418" spans="1:26" ht="12.75" customHeight="1" x14ac:dyDescent="0.25">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c r="Z418" s="25"/>
    </row>
    <row r="419" spans="1:26" ht="12.75" customHeight="1" x14ac:dyDescent="0.25">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c r="Z419" s="25"/>
    </row>
    <row r="420" spans="1:26" ht="12.75" customHeight="1" x14ac:dyDescent="0.25">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c r="Z420" s="25"/>
    </row>
    <row r="421" spans="1:26" ht="12.75" customHeight="1" x14ac:dyDescent="0.25">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c r="Z421" s="25"/>
    </row>
    <row r="422" spans="1:26" ht="12.75" customHeight="1" x14ac:dyDescent="0.25">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row>
    <row r="423" spans="1:26" ht="12.75" customHeight="1" x14ac:dyDescent="0.25">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row>
    <row r="424" spans="1:26" ht="12.75" customHeight="1" x14ac:dyDescent="0.25">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row>
    <row r="425" spans="1:26" ht="12.75" customHeight="1" x14ac:dyDescent="0.25">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row>
    <row r="426" spans="1:26" ht="12.75" customHeight="1" x14ac:dyDescent="0.25">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row>
    <row r="427" spans="1:26" ht="12.75" customHeight="1" x14ac:dyDescent="0.25">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row>
    <row r="428" spans="1:26" ht="12.75" customHeight="1" x14ac:dyDescent="0.25">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row>
    <row r="429" spans="1:26" ht="12.75" customHeight="1" x14ac:dyDescent="0.25">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row>
    <row r="430" spans="1:26" ht="12.75" customHeight="1" x14ac:dyDescent="0.25">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row>
    <row r="431" spans="1:26" ht="12.75" customHeight="1" x14ac:dyDescent="0.25">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row>
    <row r="432" spans="1:26" ht="12.75" customHeight="1" x14ac:dyDescent="0.25">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row>
    <row r="433" spans="1:26" ht="12.75" customHeight="1" x14ac:dyDescent="0.2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row>
    <row r="434" spans="1:26" ht="12.75" customHeight="1" x14ac:dyDescent="0.25">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row>
    <row r="435" spans="1:26" ht="12.75" customHeight="1" x14ac:dyDescent="0.25">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row>
    <row r="436" spans="1:26" ht="12.75" customHeight="1" x14ac:dyDescent="0.25">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row>
    <row r="437" spans="1:26" ht="12.75" customHeight="1" x14ac:dyDescent="0.25">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row>
    <row r="438" spans="1:26" ht="12.75" customHeight="1" x14ac:dyDescent="0.25">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row>
    <row r="439" spans="1:26" ht="12.75" customHeight="1" x14ac:dyDescent="0.25">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row>
    <row r="440" spans="1:26" ht="12.75" customHeight="1" x14ac:dyDescent="0.25">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row>
    <row r="441" spans="1:26" ht="12.75" customHeight="1" x14ac:dyDescent="0.25">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row>
    <row r="442" spans="1:26" ht="12.75" customHeight="1" x14ac:dyDescent="0.25">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c r="Z442" s="25"/>
    </row>
    <row r="443" spans="1:26" ht="12.75" customHeight="1" x14ac:dyDescent="0.25">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c r="Z443" s="25"/>
    </row>
    <row r="444" spans="1:26" ht="12.75" customHeight="1" x14ac:dyDescent="0.25">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c r="Z444" s="25"/>
    </row>
    <row r="445" spans="1:26" ht="12.75" customHeight="1" x14ac:dyDescent="0.25">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c r="Z445" s="25"/>
    </row>
    <row r="446" spans="1:26" ht="12.75" customHeight="1" x14ac:dyDescent="0.25">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c r="Z446" s="25"/>
    </row>
    <row r="447" spans="1:26" ht="12.75" customHeight="1" x14ac:dyDescent="0.25">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row>
    <row r="448" spans="1:26" ht="12.75" customHeight="1" x14ac:dyDescent="0.25">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c r="Z448" s="25"/>
    </row>
    <row r="449" spans="1:26" ht="12.75" customHeight="1" x14ac:dyDescent="0.25">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c r="Z449" s="25"/>
    </row>
    <row r="450" spans="1:26" ht="12.75" customHeight="1" x14ac:dyDescent="0.25">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c r="Z450" s="25"/>
    </row>
    <row r="451" spans="1:26" ht="12.75" customHeight="1" x14ac:dyDescent="0.25">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c r="Z451" s="25"/>
    </row>
    <row r="452" spans="1:26" ht="12.75" customHeight="1" x14ac:dyDescent="0.25">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c r="Z452" s="25"/>
    </row>
    <row r="453" spans="1:26" ht="12.75" customHeight="1" x14ac:dyDescent="0.25">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c r="Z453" s="25"/>
    </row>
    <row r="454" spans="1:26" ht="12.75" customHeight="1" x14ac:dyDescent="0.25">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c r="Z454" s="25"/>
    </row>
    <row r="455" spans="1:26" ht="12.75" customHeight="1" x14ac:dyDescent="0.25">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c r="Z455" s="25"/>
    </row>
    <row r="456" spans="1:26" ht="12.75" customHeight="1" x14ac:dyDescent="0.25">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c r="Z456" s="25"/>
    </row>
    <row r="457" spans="1:26" ht="12.75" customHeight="1" x14ac:dyDescent="0.25">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c r="Z457" s="25"/>
    </row>
    <row r="458" spans="1:26" ht="12.75" customHeight="1" x14ac:dyDescent="0.25">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c r="Z458" s="25"/>
    </row>
    <row r="459" spans="1:26" ht="12.75" customHeight="1" x14ac:dyDescent="0.25">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c r="Z459" s="25"/>
    </row>
    <row r="460" spans="1:26" ht="12.75" customHeight="1" x14ac:dyDescent="0.25">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c r="Z460" s="25"/>
    </row>
    <row r="461" spans="1:26" ht="12.75" customHeight="1" x14ac:dyDescent="0.25">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c r="Z461" s="25"/>
    </row>
    <row r="462" spans="1:26" ht="12.75" customHeight="1" x14ac:dyDescent="0.25">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c r="Z462" s="25"/>
    </row>
    <row r="463" spans="1:26" ht="12.75" customHeight="1" x14ac:dyDescent="0.25">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c r="Z463" s="25"/>
    </row>
    <row r="464" spans="1:26" ht="12.7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row>
    <row r="465" spans="1:26" ht="12.7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row>
    <row r="466" spans="1:26" ht="12.7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row>
    <row r="467" spans="1:26" ht="12.7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row>
    <row r="468" spans="1:26" ht="12.7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row>
    <row r="469" spans="1:26" ht="12.75" customHeight="1" x14ac:dyDescent="0.25">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c r="Z469" s="25"/>
    </row>
    <row r="470" spans="1:26" ht="12.75" customHeight="1" x14ac:dyDescent="0.25">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c r="Z470" s="25"/>
    </row>
    <row r="471" spans="1:26" ht="12.75" customHeight="1" x14ac:dyDescent="0.25">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c r="Z471" s="25"/>
    </row>
    <row r="472" spans="1:26" ht="12.75" customHeight="1" x14ac:dyDescent="0.25">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c r="Z472" s="25"/>
    </row>
    <row r="473" spans="1:26" ht="12.75" customHeight="1" x14ac:dyDescent="0.25">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c r="Z473" s="25"/>
    </row>
    <row r="474" spans="1:26" ht="12.75" customHeight="1" x14ac:dyDescent="0.25">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c r="Z474" s="25"/>
    </row>
    <row r="475" spans="1:26" ht="12.75" customHeight="1" x14ac:dyDescent="0.25">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c r="Z475" s="25"/>
    </row>
    <row r="476" spans="1:26" ht="12.75" customHeight="1" x14ac:dyDescent="0.25">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c r="Z476" s="25"/>
    </row>
    <row r="477" spans="1:26" ht="12.75" customHeight="1" x14ac:dyDescent="0.25">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c r="Z477" s="25"/>
    </row>
    <row r="478" spans="1:26" ht="12.75" customHeight="1" x14ac:dyDescent="0.25">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c r="Z478" s="25"/>
    </row>
    <row r="479" spans="1:26" ht="12.75" customHeight="1" x14ac:dyDescent="0.25">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c r="Z479" s="25"/>
    </row>
    <row r="480" spans="1:26" ht="12.75" customHeight="1" x14ac:dyDescent="0.25">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c r="Z480" s="25"/>
    </row>
    <row r="481" spans="1:26" ht="12.75" customHeight="1" x14ac:dyDescent="0.25">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c r="Z481" s="25"/>
    </row>
    <row r="482" spans="1:26" ht="12.75" customHeight="1" x14ac:dyDescent="0.25">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c r="Z482" s="25"/>
    </row>
    <row r="483" spans="1:26" ht="12.75" customHeight="1" x14ac:dyDescent="0.25">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c r="Z483" s="25"/>
    </row>
    <row r="484" spans="1:26" ht="12.75" customHeight="1" x14ac:dyDescent="0.25">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c r="Z484" s="25"/>
    </row>
    <row r="485" spans="1:26" ht="12.75" customHeight="1" x14ac:dyDescent="0.25">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c r="Z485" s="25"/>
    </row>
    <row r="486" spans="1:26" ht="12.75" customHeight="1" x14ac:dyDescent="0.25">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c r="Z486" s="25"/>
    </row>
    <row r="487" spans="1:26" ht="12.75" customHeight="1" x14ac:dyDescent="0.25">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c r="Z487" s="25"/>
    </row>
    <row r="488" spans="1:26" ht="12.75" customHeight="1" x14ac:dyDescent="0.25">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c r="Z488" s="25"/>
    </row>
    <row r="489" spans="1:26" ht="12.75" customHeight="1" x14ac:dyDescent="0.25">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c r="Z489" s="25"/>
    </row>
    <row r="490" spans="1:26" ht="12.75" customHeight="1" x14ac:dyDescent="0.25">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c r="Z490" s="25"/>
    </row>
    <row r="491" spans="1:26" ht="12.75" customHeight="1" x14ac:dyDescent="0.25">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c r="Z491" s="25"/>
    </row>
    <row r="492" spans="1:26" ht="12.75" customHeight="1" x14ac:dyDescent="0.25">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c r="Z492" s="25"/>
    </row>
    <row r="493" spans="1:26" ht="12.75" customHeight="1" x14ac:dyDescent="0.25">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c r="Z493" s="25"/>
    </row>
    <row r="494" spans="1:26" ht="12.75" customHeight="1" x14ac:dyDescent="0.25">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c r="Z494" s="25"/>
    </row>
    <row r="495" spans="1:26" ht="12.75" customHeight="1" x14ac:dyDescent="0.25">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c r="Z495" s="25"/>
    </row>
    <row r="496" spans="1:26" ht="12.75" customHeight="1" x14ac:dyDescent="0.25">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c r="Z496" s="25"/>
    </row>
    <row r="497" spans="1:26" ht="12.75" customHeight="1" x14ac:dyDescent="0.25">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c r="Z497" s="25"/>
    </row>
    <row r="498" spans="1:26" ht="12.75" customHeight="1" x14ac:dyDescent="0.25">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c r="Z498" s="25"/>
    </row>
    <row r="499" spans="1:26" ht="12.75" customHeight="1" x14ac:dyDescent="0.25">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c r="Z499" s="25"/>
    </row>
    <row r="500" spans="1:26" ht="12.75" customHeight="1" x14ac:dyDescent="0.25">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c r="Z500" s="25"/>
    </row>
    <row r="501" spans="1:26" ht="12.75" customHeight="1" x14ac:dyDescent="0.25">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c r="Z501" s="25"/>
    </row>
    <row r="502" spans="1:26" ht="12.75" customHeight="1" x14ac:dyDescent="0.25">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c r="Z502" s="25"/>
    </row>
    <row r="503" spans="1:26" ht="12.75" customHeight="1" x14ac:dyDescent="0.25">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c r="Z503" s="25"/>
    </row>
    <row r="504" spans="1:26" ht="12.75" customHeight="1" x14ac:dyDescent="0.25">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c r="Z504" s="25"/>
    </row>
    <row r="505" spans="1:26" ht="12.75" customHeight="1" x14ac:dyDescent="0.25">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c r="Z505" s="25"/>
    </row>
    <row r="506" spans="1:26" ht="12.75" customHeight="1" x14ac:dyDescent="0.25">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c r="Z506" s="25"/>
    </row>
    <row r="507" spans="1:26" ht="12.75" customHeight="1" x14ac:dyDescent="0.25">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c r="Z507" s="25"/>
    </row>
    <row r="508" spans="1:26" ht="12.75" customHeight="1" x14ac:dyDescent="0.25">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c r="Z508" s="25"/>
    </row>
    <row r="509" spans="1:26" ht="12.75" customHeight="1" x14ac:dyDescent="0.25">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c r="Z509" s="25"/>
    </row>
    <row r="510" spans="1:26" ht="12.75" customHeight="1" x14ac:dyDescent="0.25">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c r="Z510" s="25"/>
    </row>
    <row r="511" spans="1:26" ht="12.75" customHeight="1" x14ac:dyDescent="0.25">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c r="Z511" s="25"/>
    </row>
    <row r="512" spans="1:26" ht="12.75" customHeight="1" x14ac:dyDescent="0.25">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c r="Z512" s="25"/>
    </row>
    <row r="513" spans="1:26" ht="12.75" customHeight="1" x14ac:dyDescent="0.25">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c r="Z513" s="25"/>
    </row>
    <row r="514" spans="1:26" ht="12.75" customHeight="1" x14ac:dyDescent="0.25">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c r="Z514" s="25"/>
    </row>
    <row r="515" spans="1:26" ht="12.75" customHeight="1" x14ac:dyDescent="0.25">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c r="Z515" s="25"/>
    </row>
    <row r="516" spans="1:26" ht="12.75" customHeight="1" x14ac:dyDescent="0.25">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c r="Z516" s="25"/>
    </row>
    <row r="517" spans="1:26" ht="12.75" customHeight="1" x14ac:dyDescent="0.25">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c r="Z517" s="25"/>
    </row>
    <row r="518" spans="1:26" ht="12.75" customHeight="1" x14ac:dyDescent="0.25">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c r="Z518" s="25"/>
    </row>
    <row r="519" spans="1:26" ht="12.75" customHeight="1" x14ac:dyDescent="0.25">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c r="Z519" s="25"/>
    </row>
    <row r="520" spans="1:26" ht="12.75" customHeight="1" x14ac:dyDescent="0.25">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c r="Z520" s="25"/>
    </row>
    <row r="521" spans="1:26" ht="12.75" customHeight="1" x14ac:dyDescent="0.25">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c r="Z521" s="25"/>
    </row>
    <row r="522" spans="1:26" ht="12.75" customHeight="1" x14ac:dyDescent="0.25">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c r="Z522" s="25"/>
    </row>
    <row r="523" spans="1:26" ht="12.75" customHeight="1" x14ac:dyDescent="0.25">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c r="Z523" s="25"/>
    </row>
    <row r="524" spans="1:26" ht="12.75" customHeight="1" x14ac:dyDescent="0.25">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c r="Z524" s="25"/>
    </row>
    <row r="525" spans="1:26" ht="12.75" customHeight="1" x14ac:dyDescent="0.25">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c r="Z525" s="25"/>
    </row>
    <row r="526" spans="1:26" ht="12.75" customHeight="1" x14ac:dyDescent="0.25">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c r="Z526" s="25"/>
    </row>
    <row r="527" spans="1:26" ht="12.75" customHeight="1" x14ac:dyDescent="0.25">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c r="Z527" s="25"/>
    </row>
    <row r="528" spans="1:26" ht="12.75" customHeight="1" x14ac:dyDescent="0.25">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c r="Z528" s="25"/>
    </row>
    <row r="529" spans="1:26" ht="12.75" customHeight="1" x14ac:dyDescent="0.25">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c r="Z529" s="25"/>
    </row>
    <row r="530" spans="1:26" ht="12.75" customHeight="1" x14ac:dyDescent="0.25">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c r="Z530" s="25"/>
    </row>
    <row r="531" spans="1:26" ht="12.75" customHeight="1" x14ac:dyDescent="0.25">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c r="Z531" s="25"/>
    </row>
    <row r="532" spans="1:26" ht="12.75" customHeight="1" x14ac:dyDescent="0.25">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c r="Z532" s="25"/>
    </row>
    <row r="533" spans="1:26" ht="12.75" customHeight="1" x14ac:dyDescent="0.25">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c r="Z533" s="25"/>
    </row>
    <row r="534" spans="1:26" ht="12.75" customHeight="1" x14ac:dyDescent="0.25">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c r="Z534" s="25"/>
    </row>
    <row r="535" spans="1:26" ht="12.75" customHeight="1" x14ac:dyDescent="0.25">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c r="Z535" s="25"/>
    </row>
    <row r="536" spans="1:26" ht="12.75" customHeight="1" x14ac:dyDescent="0.25">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c r="Z536" s="25"/>
    </row>
    <row r="537" spans="1:26" ht="12.75" customHeight="1" x14ac:dyDescent="0.25">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c r="Z537" s="25"/>
    </row>
    <row r="538" spans="1:26" ht="12.75" customHeight="1" x14ac:dyDescent="0.25">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c r="Z538" s="25"/>
    </row>
    <row r="539" spans="1:26" ht="12.75" customHeight="1" x14ac:dyDescent="0.25">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c r="Z539" s="25"/>
    </row>
    <row r="540" spans="1:26" ht="12.75" customHeight="1" x14ac:dyDescent="0.25">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c r="Z540" s="25"/>
    </row>
    <row r="541" spans="1:26" ht="12.75" customHeight="1" x14ac:dyDescent="0.25">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c r="Z541" s="25"/>
    </row>
    <row r="542" spans="1:26" ht="12.75" customHeight="1" x14ac:dyDescent="0.25">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c r="Z542" s="25"/>
    </row>
    <row r="543" spans="1:26" ht="12.75" customHeight="1" x14ac:dyDescent="0.25">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c r="Z543" s="25"/>
    </row>
    <row r="544" spans="1:26" ht="12.75" customHeight="1" x14ac:dyDescent="0.25">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c r="Z544" s="25"/>
    </row>
    <row r="545" spans="1:26" ht="12.75" customHeight="1" x14ac:dyDescent="0.25">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c r="Z545" s="25"/>
    </row>
    <row r="546" spans="1:26" ht="12.75" customHeight="1" x14ac:dyDescent="0.25">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c r="Z546" s="25"/>
    </row>
    <row r="547" spans="1:26" ht="12.75" customHeight="1" x14ac:dyDescent="0.25">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c r="Z547" s="25"/>
    </row>
    <row r="548" spans="1:26" ht="12.75" customHeight="1" x14ac:dyDescent="0.25">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c r="Z548" s="25"/>
    </row>
    <row r="549" spans="1:26" ht="12.75" customHeight="1" x14ac:dyDescent="0.25">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c r="Z549" s="25"/>
    </row>
    <row r="550" spans="1:26" ht="12.75" customHeight="1" x14ac:dyDescent="0.25">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c r="Z550" s="25"/>
    </row>
    <row r="551" spans="1:26" ht="12.75" customHeight="1" x14ac:dyDescent="0.25">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c r="Z551" s="25"/>
    </row>
    <row r="552" spans="1:26" ht="12.75" customHeight="1" x14ac:dyDescent="0.25">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c r="Z552" s="25"/>
    </row>
    <row r="553" spans="1:26" ht="12.75" customHeight="1" x14ac:dyDescent="0.25">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c r="Z553" s="25"/>
    </row>
    <row r="554" spans="1:26" ht="12.75" customHeight="1" x14ac:dyDescent="0.25">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c r="Z554" s="25"/>
    </row>
    <row r="555" spans="1:26" ht="12.75" customHeight="1" x14ac:dyDescent="0.25">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c r="Z555" s="25"/>
    </row>
    <row r="556" spans="1:26" ht="12.75" customHeight="1" x14ac:dyDescent="0.25">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c r="Z556" s="25"/>
    </row>
    <row r="557" spans="1:26" ht="12.75" customHeight="1" x14ac:dyDescent="0.25">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c r="Z557" s="25"/>
    </row>
    <row r="558" spans="1:26" ht="12.75" customHeight="1" x14ac:dyDescent="0.25">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c r="Z558" s="25"/>
    </row>
    <row r="559" spans="1:26" ht="12.75" customHeight="1" x14ac:dyDescent="0.25">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c r="Z559" s="25"/>
    </row>
    <row r="560" spans="1:26" ht="12.75" customHeight="1" x14ac:dyDescent="0.25">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c r="Z560" s="25"/>
    </row>
    <row r="561" spans="1:26" ht="12.75" customHeight="1" x14ac:dyDescent="0.25">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c r="Z561" s="25"/>
    </row>
    <row r="562" spans="1:26" ht="12.75" customHeight="1" x14ac:dyDescent="0.25">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c r="Z562" s="25"/>
    </row>
    <row r="563" spans="1:26" ht="12.75" customHeight="1" x14ac:dyDescent="0.25">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c r="Z563" s="25"/>
    </row>
    <row r="564" spans="1:26" ht="12.75" customHeight="1" x14ac:dyDescent="0.25">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row>
    <row r="565" spans="1:26" ht="12.75" customHeight="1" x14ac:dyDescent="0.25">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c r="Z565" s="25"/>
    </row>
    <row r="566" spans="1:26" ht="12.75" customHeight="1" x14ac:dyDescent="0.25">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c r="Z566" s="25"/>
    </row>
    <row r="567" spans="1:26" ht="12.75" customHeight="1" x14ac:dyDescent="0.25">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c r="Z567" s="25"/>
    </row>
    <row r="568" spans="1:26" ht="12.75" customHeight="1" x14ac:dyDescent="0.25">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c r="Z568" s="25"/>
    </row>
    <row r="569" spans="1:26" ht="12.75" customHeight="1" x14ac:dyDescent="0.25">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c r="Z569" s="25"/>
    </row>
    <row r="570" spans="1:26" ht="12.75" customHeight="1" x14ac:dyDescent="0.25">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c r="Z570" s="25"/>
    </row>
    <row r="571" spans="1:26" ht="12.75" customHeight="1" x14ac:dyDescent="0.25">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c r="Z571" s="25"/>
    </row>
    <row r="572" spans="1:26" ht="12.75" customHeight="1" x14ac:dyDescent="0.25">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c r="Z572" s="25"/>
    </row>
    <row r="573" spans="1:26" ht="12.75" customHeight="1" x14ac:dyDescent="0.25">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c r="Z573" s="25"/>
    </row>
    <row r="574" spans="1:26" ht="12.75" customHeight="1" x14ac:dyDescent="0.25">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c r="Z574" s="25"/>
    </row>
    <row r="575" spans="1:26" ht="12.75" customHeight="1" x14ac:dyDescent="0.25">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c r="Z575" s="25"/>
    </row>
    <row r="576" spans="1:26" ht="12.75" customHeight="1" x14ac:dyDescent="0.25">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c r="Z576" s="25"/>
    </row>
    <row r="577" spans="1:26" ht="12.75" customHeight="1" x14ac:dyDescent="0.25">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c r="Z577" s="25"/>
    </row>
    <row r="578" spans="1:26" ht="12.75" customHeight="1" x14ac:dyDescent="0.25">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c r="Z578" s="25"/>
    </row>
    <row r="579" spans="1:26" ht="12.75" customHeight="1" x14ac:dyDescent="0.25">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c r="Z579" s="25"/>
    </row>
    <row r="580" spans="1:26" ht="12.75" customHeight="1" x14ac:dyDescent="0.25">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c r="Z580" s="25"/>
    </row>
    <row r="581" spans="1:26" ht="12.75" customHeight="1" x14ac:dyDescent="0.25">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c r="Z581" s="25"/>
    </row>
    <row r="582" spans="1:26" ht="12.75" customHeight="1" x14ac:dyDescent="0.25">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c r="Z582" s="25"/>
    </row>
    <row r="583" spans="1:26" ht="12.75" customHeight="1" x14ac:dyDescent="0.25">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c r="Z583" s="25"/>
    </row>
    <row r="584" spans="1:26" ht="12.75" customHeight="1" x14ac:dyDescent="0.25">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c r="Z584" s="25"/>
    </row>
    <row r="585" spans="1:26" ht="12.75" customHeight="1" x14ac:dyDescent="0.25">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c r="Z585" s="25"/>
    </row>
    <row r="586" spans="1:26" ht="12.75" customHeight="1" x14ac:dyDescent="0.25">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c r="Z586" s="25"/>
    </row>
    <row r="587" spans="1:26" ht="12.75" customHeight="1" x14ac:dyDescent="0.25">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c r="Z587" s="25"/>
    </row>
    <row r="588" spans="1:26" ht="12.75" customHeight="1" x14ac:dyDescent="0.25">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c r="Z588" s="25"/>
    </row>
    <row r="589" spans="1:26" ht="12.75" customHeight="1" x14ac:dyDescent="0.25">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c r="Z589" s="25"/>
    </row>
    <row r="590" spans="1:26" ht="12.75" customHeight="1" x14ac:dyDescent="0.25">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c r="Z590" s="25"/>
    </row>
    <row r="591" spans="1:26" ht="12.75" customHeight="1" x14ac:dyDescent="0.25">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c r="Z591" s="25"/>
    </row>
    <row r="592" spans="1:26" ht="12.75" customHeight="1" x14ac:dyDescent="0.25">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c r="Z592" s="25"/>
    </row>
    <row r="593" spans="1:26" ht="12.75" customHeight="1" x14ac:dyDescent="0.25">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c r="Z593" s="25"/>
    </row>
    <row r="594" spans="1:26" ht="12.75" customHeight="1" x14ac:dyDescent="0.25">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c r="Z594" s="25"/>
    </row>
    <row r="595" spans="1:26" ht="12.75" customHeight="1" x14ac:dyDescent="0.25">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c r="Z595" s="25"/>
    </row>
    <row r="596" spans="1:26" ht="12.75" customHeight="1" x14ac:dyDescent="0.25">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c r="Z596" s="25"/>
    </row>
    <row r="597" spans="1:26" ht="12.75" customHeight="1" x14ac:dyDescent="0.25">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c r="Z597" s="25"/>
    </row>
    <row r="598" spans="1:26" ht="12.75" customHeight="1" x14ac:dyDescent="0.25">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c r="Z598" s="25"/>
    </row>
    <row r="599" spans="1:26" ht="12.75" customHeight="1" x14ac:dyDescent="0.25">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c r="Z599" s="25"/>
    </row>
    <row r="600" spans="1:26" ht="12.75" customHeight="1" x14ac:dyDescent="0.25">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c r="Z600" s="25"/>
    </row>
    <row r="601" spans="1:26" ht="12.75" customHeight="1" x14ac:dyDescent="0.25">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c r="Z601" s="25"/>
    </row>
    <row r="602" spans="1:26" ht="12.75" customHeight="1" x14ac:dyDescent="0.25">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c r="Z602" s="25"/>
    </row>
    <row r="603" spans="1:26" ht="12.75" customHeight="1" x14ac:dyDescent="0.25">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c r="Z603" s="25"/>
    </row>
    <row r="604" spans="1:26" ht="12.75" customHeight="1" x14ac:dyDescent="0.25">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c r="Z604" s="25"/>
    </row>
    <row r="605" spans="1:26" ht="12.75" customHeight="1" x14ac:dyDescent="0.25">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c r="Z605" s="25"/>
    </row>
    <row r="606" spans="1:26" ht="12.75" customHeight="1" x14ac:dyDescent="0.25">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c r="Z606" s="25"/>
    </row>
    <row r="607" spans="1:26" ht="12.75" customHeight="1" x14ac:dyDescent="0.25">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c r="Z607" s="25"/>
    </row>
    <row r="608" spans="1:26" ht="12.75" customHeight="1" x14ac:dyDescent="0.25">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c r="Z608" s="25"/>
    </row>
    <row r="609" spans="1:26" ht="12.75" customHeight="1" x14ac:dyDescent="0.25">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c r="Z609" s="25"/>
    </row>
    <row r="610" spans="1:26" ht="12.75" customHeight="1" x14ac:dyDescent="0.25">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c r="Z610" s="25"/>
    </row>
    <row r="611" spans="1:26" ht="12.75" customHeight="1" x14ac:dyDescent="0.25">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c r="Z611" s="25"/>
    </row>
    <row r="612" spans="1:26" ht="12.75" customHeight="1" x14ac:dyDescent="0.25">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c r="Z612" s="25"/>
    </row>
    <row r="613" spans="1:26" ht="12.75" customHeight="1" x14ac:dyDescent="0.25">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c r="Z613" s="25"/>
    </row>
    <row r="614" spans="1:26" ht="12.75" customHeight="1" x14ac:dyDescent="0.25">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c r="Z614" s="25"/>
    </row>
    <row r="615" spans="1:26" ht="12.75" customHeight="1" x14ac:dyDescent="0.25">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c r="Z615" s="25"/>
    </row>
    <row r="616" spans="1:26" ht="12.75" customHeight="1" x14ac:dyDescent="0.25">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c r="Z616" s="25"/>
    </row>
    <row r="617" spans="1:26" ht="12.75" customHeight="1" x14ac:dyDescent="0.25">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c r="Z617" s="25"/>
    </row>
    <row r="618" spans="1:26" ht="12.75" customHeight="1" x14ac:dyDescent="0.25">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c r="Z618" s="25"/>
    </row>
    <row r="619" spans="1:26" ht="12.75" customHeight="1" x14ac:dyDescent="0.25">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c r="Z619" s="25"/>
    </row>
    <row r="620" spans="1:26" ht="12.75" customHeight="1" x14ac:dyDescent="0.25">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c r="Z620" s="25"/>
    </row>
    <row r="621" spans="1:26" ht="12.75" customHeight="1" x14ac:dyDescent="0.25">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c r="Z621" s="25"/>
    </row>
    <row r="622" spans="1:26" ht="12.75" customHeight="1" x14ac:dyDescent="0.25">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c r="Z622" s="25"/>
    </row>
    <row r="623" spans="1:26" ht="12.75" customHeight="1" x14ac:dyDescent="0.25">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c r="Z623" s="25"/>
    </row>
    <row r="624" spans="1:26" ht="12.75" customHeight="1" x14ac:dyDescent="0.25">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c r="Z624" s="25"/>
    </row>
    <row r="625" spans="1:26" ht="12.75" customHeight="1" x14ac:dyDescent="0.25">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c r="Z625" s="25"/>
    </row>
    <row r="626" spans="1:26" ht="12.75" customHeight="1" x14ac:dyDescent="0.25">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c r="Z626" s="25"/>
    </row>
    <row r="627" spans="1:26" ht="12.75" customHeight="1" x14ac:dyDescent="0.25">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c r="Z627" s="25"/>
    </row>
    <row r="628" spans="1:26" ht="12.75" customHeight="1" x14ac:dyDescent="0.25">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c r="Z628" s="25"/>
    </row>
    <row r="629" spans="1:26" ht="12.75" customHeight="1" x14ac:dyDescent="0.25">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c r="Z629" s="25"/>
    </row>
    <row r="630" spans="1:26" ht="12.75" customHeight="1" x14ac:dyDescent="0.25">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c r="Z630" s="25"/>
    </row>
    <row r="631" spans="1:26" ht="12.75" customHeight="1" x14ac:dyDescent="0.25">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c r="Z631" s="25"/>
    </row>
    <row r="632" spans="1:26" ht="12.75" customHeight="1" x14ac:dyDescent="0.25">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c r="Z632" s="25"/>
    </row>
    <row r="633" spans="1:26" ht="12.75" customHeight="1" x14ac:dyDescent="0.25">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c r="Z633" s="25"/>
    </row>
    <row r="634" spans="1:26" ht="12.75" customHeight="1" x14ac:dyDescent="0.25">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c r="Z634" s="25"/>
    </row>
    <row r="635" spans="1:26" ht="12.75" customHeight="1" x14ac:dyDescent="0.25">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c r="Z635" s="25"/>
    </row>
    <row r="636" spans="1:26" ht="12.75" customHeight="1" x14ac:dyDescent="0.25">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c r="Z636" s="25"/>
    </row>
    <row r="637" spans="1:26" ht="12.75" customHeight="1" x14ac:dyDescent="0.25">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c r="Z637" s="25"/>
    </row>
    <row r="638" spans="1:26" ht="12.75" customHeight="1" x14ac:dyDescent="0.25">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c r="Z638" s="25"/>
    </row>
    <row r="639" spans="1:26" ht="12.75" customHeight="1" x14ac:dyDescent="0.25">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c r="Z639" s="25"/>
    </row>
    <row r="640" spans="1:26" ht="12.75" customHeight="1" x14ac:dyDescent="0.25">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c r="Z640" s="25"/>
    </row>
    <row r="641" spans="1:26" ht="12.75" customHeight="1" x14ac:dyDescent="0.25">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c r="Z641" s="25"/>
    </row>
    <row r="642" spans="1:26" ht="12.75" customHeight="1" x14ac:dyDescent="0.25">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c r="Z642" s="25"/>
    </row>
    <row r="643" spans="1:26" ht="12.75" customHeight="1" x14ac:dyDescent="0.25">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c r="Z643" s="25"/>
    </row>
    <row r="644" spans="1:26" ht="12.75" customHeight="1" x14ac:dyDescent="0.25">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c r="Z644" s="25"/>
    </row>
    <row r="645" spans="1:26" ht="12.75" customHeight="1" x14ac:dyDescent="0.25">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c r="Z645" s="25"/>
    </row>
    <row r="646" spans="1:26" ht="12.75" customHeight="1" x14ac:dyDescent="0.25">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c r="Z646" s="25"/>
    </row>
    <row r="647" spans="1:26" ht="12.75" customHeight="1" x14ac:dyDescent="0.25">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c r="Z647" s="25"/>
    </row>
    <row r="648" spans="1:26" ht="12.75" customHeight="1" x14ac:dyDescent="0.25">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c r="Z648" s="25"/>
    </row>
    <row r="649" spans="1:26" ht="12.75" customHeight="1" x14ac:dyDescent="0.25">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c r="Z649" s="25"/>
    </row>
    <row r="650" spans="1:26" ht="12.75" customHeight="1" x14ac:dyDescent="0.25">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c r="Z650" s="25"/>
    </row>
    <row r="651" spans="1:26" ht="12.75" customHeight="1" x14ac:dyDescent="0.25">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c r="Z651" s="25"/>
    </row>
    <row r="652" spans="1:26" ht="12.75" customHeight="1" x14ac:dyDescent="0.25">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c r="Z652" s="25"/>
    </row>
    <row r="653" spans="1:26" ht="12.75" customHeight="1" x14ac:dyDescent="0.25">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c r="Z653" s="25"/>
    </row>
    <row r="654" spans="1:26" ht="12.75" customHeight="1" x14ac:dyDescent="0.25">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c r="Z654" s="25"/>
    </row>
    <row r="655" spans="1:26" ht="12.75" customHeight="1" x14ac:dyDescent="0.25">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c r="Z655" s="25"/>
    </row>
    <row r="656" spans="1:26" ht="12.75" customHeight="1" x14ac:dyDescent="0.25">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c r="Z656" s="25"/>
    </row>
    <row r="657" spans="1:26" ht="12.75" customHeight="1" x14ac:dyDescent="0.25">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c r="Z657" s="25"/>
    </row>
    <row r="658" spans="1:26" ht="12.75" customHeight="1" x14ac:dyDescent="0.25">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c r="Z658" s="25"/>
    </row>
    <row r="659" spans="1:26" ht="12.75" customHeight="1" x14ac:dyDescent="0.25">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c r="Z659" s="25"/>
    </row>
    <row r="660" spans="1:26" ht="12.75" customHeight="1" x14ac:dyDescent="0.25">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c r="Z660" s="25"/>
    </row>
    <row r="661" spans="1:26" ht="12.75" customHeight="1" x14ac:dyDescent="0.25">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c r="Z661" s="25"/>
    </row>
    <row r="662" spans="1:26" ht="12.75" customHeight="1" x14ac:dyDescent="0.25">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c r="Z662" s="25"/>
    </row>
    <row r="663" spans="1:26" ht="12.75" customHeight="1" x14ac:dyDescent="0.25">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c r="Z663" s="25"/>
    </row>
    <row r="664" spans="1:26" ht="12.75" customHeight="1" x14ac:dyDescent="0.25">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c r="Z664" s="25"/>
    </row>
    <row r="665" spans="1:26" ht="12.75" customHeight="1" x14ac:dyDescent="0.25">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c r="Z665" s="25"/>
    </row>
    <row r="666" spans="1:26" ht="12.75" customHeight="1" x14ac:dyDescent="0.25">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c r="Z666" s="25"/>
    </row>
    <row r="667" spans="1:26" ht="12.75" customHeight="1" x14ac:dyDescent="0.25">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c r="Z667" s="25"/>
    </row>
    <row r="668" spans="1:26" ht="12.75" customHeight="1" x14ac:dyDescent="0.25">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c r="Z668" s="25"/>
    </row>
    <row r="669" spans="1:26" ht="12.75" customHeight="1" x14ac:dyDescent="0.25">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c r="Z669" s="25"/>
    </row>
    <row r="670" spans="1:26" ht="12.75" customHeight="1" x14ac:dyDescent="0.25">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c r="Z670" s="25"/>
    </row>
    <row r="671" spans="1:26" ht="12.75" customHeight="1" x14ac:dyDescent="0.25">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c r="Z671" s="25"/>
    </row>
    <row r="672" spans="1:26" ht="12.75" customHeight="1" x14ac:dyDescent="0.25">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c r="Z672" s="25"/>
    </row>
    <row r="673" spans="1:26" ht="12.75" customHeight="1" x14ac:dyDescent="0.25">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c r="Z673" s="25"/>
    </row>
    <row r="674" spans="1:26" ht="12.75" customHeight="1" x14ac:dyDescent="0.25">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c r="Z674" s="25"/>
    </row>
    <row r="675" spans="1:26" ht="12.75" customHeight="1" x14ac:dyDescent="0.25">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c r="Z675" s="25"/>
    </row>
    <row r="676" spans="1:26" ht="12.75" customHeight="1" x14ac:dyDescent="0.25">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c r="Z676" s="25"/>
    </row>
    <row r="677" spans="1:26" ht="12.75" customHeight="1" x14ac:dyDescent="0.25">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c r="Z677" s="25"/>
    </row>
    <row r="678" spans="1:26" ht="12.75" customHeight="1" x14ac:dyDescent="0.25">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c r="Z678" s="25"/>
    </row>
    <row r="679" spans="1:26" ht="12.75" customHeight="1" x14ac:dyDescent="0.25">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c r="Z679" s="25"/>
    </row>
    <row r="680" spans="1:26" ht="12.75" customHeight="1" x14ac:dyDescent="0.25">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c r="Z680" s="25"/>
    </row>
    <row r="681" spans="1:26" ht="12.75" customHeight="1" x14ac:dyDescent="0.25">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c r="Z681" s="25"/>
    </row>
    <row r="682" spans="1:26" ht="12.75" customHeight="1" x14ac:dyDescent="0.25">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c r="Z682" s="25"/>
    </row>
    <row r="683" spans="1:26" ht="12.75" customHeight="1" x14ac:dyDescent="0.25">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c r="Z683" s="25"/>
    </row>
    <row r="684" spans="1:26" ht="12.75" customHeight="1" x14ac:dyDescent="0.25">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c r="Z684" s="25"/>
    </row>
    <row r="685" spans="1:26" ht="12.75" customHeight="1" x14ac:dyDescent="0.25">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c r="Z685" s="25"/>
    </row>
    <row r="686" spans="1:26" ht="12.75" customHeight="1" x14ac:dyDescent="0.25">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c r="Z686" s="25"/>
    </row>
    <row r="687" spans="1:26" ht="12.75" customHeight="1" x14ac:dyDescent="0.25">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c r="Z687" s="25"/>
    </row>
    <row r="688" spans="1:26" ht="12.75" customHeight="1" x14ac:dyDescent="0.25">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c r="Z688" s="25"/>
    </row>
    <row r="689" spans="1:26" ht="12.75" customHeight="1" x14ac:dyDescent="0.25">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c r="Z689" s="25"/>
    </row>
    <row r="690" spans="1:26" ht="12.75" customHeight="1" x14ac:dyDescent="0.25">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c r="Z690" s="25"/>
    </row>
    <row r="691" spans="1:26" ht="12.75" customHeight="1" x14ac:dyDescent="0.25">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c r="Z691" s="25"/>
    </row>
    <row r="692" spans="1:26" ht="12.75" customHeight="1" x14ac:dyDescent="0.25">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c r="Z692" s="25"/>
    </row>
    <row r="693" spans="1:26" ht="12.75" customHeight="1" x14ac:dyDescent="0.25">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c r="Z693" s="25"/>
    </row>
    <row r="694" spans="1:26" ht="12.75" customHeight="1" x14ac:dyDescent="0.25">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c r="Z694" s="25"/>
    </row>
    <row r="695" spans="1:26" ht="12.75" customHeight="1" x14ac:dyDescent="0.25">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c r="Z695" s="25"/>
    </row>
    <row r="696" spans="1:26" ht="12.75" customHeight="1" x14ac:dyDescent="0.25">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c r="Z696" s="25"/>
    </row>
    <row r="697" spans="1:26" ht="12.75" customHeight="1" x14ac:dyDescent="0.25">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c r="Z697" s="25"/>
    </row>
    <row r="698" spans="1:26" ht="12.75" customHeight="1" x14ac:dyDescent="0.25">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c r="Z698" s="25"/>
    </row>
    <row r="699" spans="1:26" ht="12.75" customHeight="1" x14ac:dyDescent="0.25">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c r="Z699" s="25"/>
    </row>
    <row r="700" spans="1:26" ht="12.75" customHeight="1" x14ac:dyDescent="0.25">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c r="Z700" s="25"/>
    </row>
    <row r="701" spans="1:26" ht="12.75" customHeight="1" x14ac:dyDescent="0.25">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c r="Z701" s="25"/>
    </row>
    <row r="702" spans="1:26" ht="12.75" customHeight="1" x14ac:dyDescent="0.25">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c r="Z702" s="25"/>
    </row>
    <row r="703" spans="1:26" ht="12.75" customHeight="1" x14ac:dyDescent="0.25">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c r="Z703" s="25"/>
    </row>
    <row r="704" spans="1:26" ht="12.75" customHeight="1" x14ac:dyDescent="0.25">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c r="Z704" s="25"/>
    </row>
    <row r="705" spans="1:26" ht="12.75" customHeight="1" x14ac:dyDescent="0.25">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c r="Z705" s="25"/>
    </row>
    <row r="706" spans="1:26" ht="12.75" customHeight="1" x14ac:dyDescent="0.25">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c r="Z706" s="25"/>
    </row>
    <row r="707" spans="1:26" ht="12.75" customHeight="1" x14ac:dyDescent="0.25">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c r="Z707" s="25"/>
    </row>
    <row r="708" spans="1:26" ht="12.75" customHeight="1" x14ac:dyDescent="0.25">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c r="Z708" s="25"/>
    </row>
    <row r="709" spans="1:26" ht="12.75" customHeight="1" x14ac:dyDescent="0.25">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c r="Z709" s="25"/>
    </row>
    <row r="710" spans="1:26" ht="12.75" customHeight="1" x14ac:dyDescent="0.25">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c r="Z710" s="25"/>
    </row>
    <row r="711" spans="1:26" ht="12.75" customHeight="1" x14ac:dyDescent="0.25">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c r="Z711" s="25"/>
    </row>
    <row r="712" spans="1:26" ht="12.75" customHeight="1" x14ac:dyDescent="0.25">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c r="Z712" s="25"/>
    </row>
    <row r="713" spans="1:26" ht="12.75" customHeight="1" x14ac:dyDescent="0.25">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c r="Z713" s="25"/>
    </row>
    <row r="714" spans="1:26" ht="12.75" customHeight="1" x14ac:dyDescent="0.25">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c r="Z714" s="25"/>
    </row>
    <row r="715" spans="1:26" ht="12.75" customHeight="1" x14ac:dyDescent="0.25">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c r="Z715" s="25"/>
    </row>
    <row r="716" spans="1:26" ht="12.75" customHeight="1" x14ac:dyDescent="0.25">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c r="Z716" s="25"/>
    </row>
    <row r="717" spans="1:26" ht="12.75" customHeight="1" x14ac:dyDescent="0.25">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c r="Z717" s="25"/>
    </row>
    <row r="718" spans="1:26" ht="12.75" customHeight="1" x14ac:dyDescent="0.25">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c r="Z718" s="25"/>
    </row>
    <row r="719" spans="1:26" ht="12.75" customHeight="1" x14ac:dyDescent="0.25">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c r="Z719" s="25"/>
    </row>
    <row r="720" spans="1:26" ht="12.75" customHeight="1" x14ac:dyDescent="0.25">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c r="Z720" s="25"/>
    </row>
    <row r="721" spans="1:26" ht="12.75" customHeight="1" x14ac:dyDescent="0.25">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c r="Z721" s="25"/>
    </row>
    <row r="722" spans="1:26" ht="12.75" customHeight="1" x14ac:dyDescent="0.25">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c r="Z722" s="25"/>
    </row>
    <row r="723" spans="1:26" ht="12.75" customHeight="1" x14ac:dyDescent="0.25">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c r="Z723" s="25"/>
    </row>
    <row r="724" spans="1:26" ht="12.75" customHeight="1" x14ac:dyDescent="0.25">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c r="Z724" s="25"/>
    </row>
    <row r="725" spans="1:26" ht="12.75" customHeight="1" x14ac:dyDescent="0.25">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c r="Z725" s="25"/>
    </row>
    <row r="726" spans="1:26" ht="12.75" customHeight="1" x14ac:dyDescent="0.25">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c r="Z726" s="25"/>
    </row>
    <row r="727" spans="1:26" ht="12.75" customHeight="1" x14ac:dyDescent="0.25">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c r="Z727" s="25"/>
    </row>
    <row r="728" spans="1:26" ht="12.75" customHeight="1" x14ac:dyDescent="0.25">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c r="Z728" s="25"/>
    </row>
    <row r="729" spans="1:26" ht="12.75" customHeight="1" x14ac:dyDescent="0.25">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c r="Z729" s="25"/>
    </row>
    <row r="730" spans="1:26" ht="12.75" customHeight="1" x14ac:dyDescent="0.25">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c r="Z730" s="25"/>
    </row>
    <row r="731" spans="1:26" ht="12.75" customHeight="1" x14ac:dyDescent="0.25">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c r="Z731" s="25"/>
    </row>
    <row r="732" spans="1:26" ht="12.75" customHeight="1" x14ac:dyDescent="0.25">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c r="Z732" s="25"/>
    </row>
    <row r="733" spans="1:26" ht="12.75" customHeight="1" x14ac:dyDescent="0.25">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c r="Z733" s="25"/>
    </row>
    <row r="734" spans="1:26" ht="12.75" customHeight="1" x14ac:dyDescent="0.25">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c r="Z734" s="25"/>
    </row>
    <row r="735" spans="1:26" ht="12.75" customHeight="1" x14ac:dyDescent="0.25">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c r="Z735" s="25"/>
    </row>
    <row r="736" spans="1:26" ht="12.75" customHeight="1" x14ac:dyDescent="0.25">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c r="Z736" s="25"/>
    </row>
    <row r="737" spans="1:26" ht="12.75" customHeight="1" x14ac:dyDescent="0.25">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c r="Z737" s="25"/>
    </row>
    <row r="738" spans="1:26" ht="12.75" customHeight="1" x14ac:dyDescent="0.25">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c r="Z738" s="25"/>
    </row>
    <row r="739" spans="1:26" ht="12.75" customHeight="1" x14ac:dyDescent="0.25">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c r="Z739" s="25"/>
    </row>
    <row r="740" spans="1:26" ht="12.75" customHeight="1" x14ac:dyDescent="0.25">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c r="Z740" s="25"/>
    </row>
    <row r="741" spans="1:26" ht="12.75" customHeight="1" x14ac:dyDescent="0.25">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c r="Z741" s="25"/>
    </row>
    <row r="742" spans="1:26" ht="12.75" customHeight="1" x14ac:dyDescent="0.25">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c r="Z742" s="25"/>
    </row>
    <row r="743" spans="1:26" ht="12.75" customHeight="1" x14ac:dyDescent="0.25">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c r="Z743" s="25"/>
    </row>
    <row r="744" spans="1:26" ht="12.75" customHeight="1" x14ac:dyDescent="0.25">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c r="Z744" s="25"/>
    </row>
    <row r="745" spans="1:26" ht="12.75" customHeight="1" x14ac:dyDescent="0.25">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c r="Z745" s="25"/>
    </row>
    <row r="746" spans="1:26" ht="12.75" customHeight="1" x14ac:dyDescent="0.25">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c r="Z746" s="25"/>
    </row>
    <row r="747" spans="1:26" ht="12.75" customHeight="1" x14ac:dyDescent="0.25">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c r="Z747" s="25"/>
    </row>
    <row r="748" spans="1:26" ht="12.75" customHeight="1" x14ac:dyDescent="0.25">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c r="Z748" s="25"/>
    </row>
    <row r="749" spans="1:26" ht="12.75" customHeight="1" x14ac:dyDescent="0.25">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c r="Z749" s="25"/>
    </row>
    <row r="750" spans="1:26" ht="12.75" customHeight="1" x14ac:dyDescent="0.25">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c r="Z750" s="25"/>
    </row>
    <row r="751" spans="1:26" ht="12.75" customHeight="1" x14ac:dyDescent="0.25">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c r="Z751" s="25"/>
    </row>
    <row r="752" spans="1:26" ht="12.75" customHeight="1" x14ac:dyDescent="0.25">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c r="Z752" s="25"/>
    </row>
    <row r="753" spans="1:26" ht="12.75" customHeight="1" x14ac:dyDescent="0.25">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c r="Z753" s="25"/>
    </row>
    <row r="754" spans="1:26" ht="12.75" customHeight="1" x14ac:dyDescent="0.25">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c r="Z754" s="25"/>
    </row>
    <row r="755" spans="1:26" ht="12.75" customHeight="1" x14ac:dyDescent="0.25">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c r="Z755" s="25"/>
    </row>
    <row r="756" spans="1:26" ht="12.75" customHeight="1" x14ac:dyDescent="0.25">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c r="Z756" s="25"/>
    </row>
    <row r="757" spans="1:26" ht="12.75" customHeight="1" x14ac:dyDescent="0.25">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c r="Z757" s="25"/>
    </row>
    <row r="758" spans="1:26" ht="12.75" customHeight="1" x14ac:dyDescent="0.25">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c r="Z758" s="25"/>
    </row>
    <row r="759" spans="1:26" ht="12.75" customHeight="1" x14ac:dyDescent="0.25">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c r="Z759" s="25"/>
    </row>
    <row r="760" spans="1:26" ht="12.75" customHeight="1" x14ac:dyDescent="0.25">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c r="Z760" s="25"/>
    </row>
    <row r="761" spans="1:26" ht="12.75" customHeight="1" x14ac:dyDescent="0.25">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c r="Z761" s="25"/>
    </row>
    <row r="762" spans="1:26" ht="12.75" customHeight="1" x14ac:dyDescent="0.25">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c r="Z762" s="25"/>
    </row>
    <row r="763" spans="1:26" ht="12.75" customHeight="1" x14ac:dyDescent="0.25">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c r="Z763" s="25"/>
    </row>
    <row r="764" spans="1:26" ht="12.75" customHeight="1" x14ac:dyDescent="0.25">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c r="Z764" s="25"/>
    </row>
    <row r="765" spans="1:26" ht="12.75" customHeight="1" x14ac:dyDescent="0.25">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c r="Z765" s="25"/>
    </row>
    <row r="766" spans="1:26" ht="12.75" customHeight="1" x14ac:dyDescent="0.25">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c r="Z766" s="25"/>
    </row>
    <row r="767" spans="1:26" ht="12.75" customHeight="1" x14ac:dyDescent="0.25">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c r="Z767" s="25"/>
    </row>
    <row r="768" spans="1:26" ht="12.75" customHeight="1" x14ac:dyDescent="0.25">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c r="Z768" s="25"/>
    </row>
    <row r="769" spans="1:26" ht="12.75" customHeight="1" x14ac:dyDescent="0.25">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c r="Z769" s="25"/>
    </row>
    <row r="770" spans="1:26" ht="12.75" customHeight="1" x14ac:dyDescent="0.25">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c r="Z770" s="25"/>
    </row>
    <row r="771" spans="1:26" ht="12.75" customHeight="1" x14ac:dyDescent="0.25">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c r="Z771" s="25"/>
    </row>
    <row r="772" spans="1:26" ht="12.75" customHeight="1" x14ac:dyDescent="0.25">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c r="Z772" s="25"/>
    </row>
    <row r="773" spans="1:26" ht="12.75" customHeight="1" x14ac:dyDescent="0.25">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c r="Z773" s="25"/>
    </row>
    <row r="774" spans="1:26" ht="12.75" customHeight="1" x14ac:dyDescent="0.25">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c r="Z774" s="25"/>
    </row>
    <row r="775" spans="1:26" ht="12.75" customHeight="1" x14ac:dyDescent="0.25">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c r="Z775" s="25"/>
    </row>
    <row r="776" spans="1:26" ht="12.75" customHeight="1" x14ac:dyDescent="0.25">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c r="Z776" s="25"/>
    </row>
    <row r="777" spans="1:26" ht="12.75" customHeight="1" x14ac:dyDescent="0.25">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c r="Z777" s="25"/>
    </row>
    <row r="778" spans="1:26" ht="12.75" customHeight="1" x14ac:dyDescent="0.25">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c r="Z778" s="25"/>
    </row>
    <row r="779" spans="1:26" ht="12.75" customHeight="1" x14ac:dyDescent="0.25">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c r="Z779" s="25"/>
    </row>
    <row r="780" spans="1:26" ht="12.75" customHeight="1" x14ac:dyDescent="0.25">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c r="Z780" s="25"/>
    </row>
    <row r="781" spans="1:26" ht="12.75" customHeight="1" x14ac:dyDescent="0.25">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c r="Z781" s="25"/>
    </row>
    <row r="782" spans="1:26" ht="12.75" customHeight="1" x14ac:dyDescent="0.25">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c r="Z782" s="25"/>
    </row>
    <row r="783" spans="1:26" ht="12.75" customHeight="1" x14ac:dyDescent="0.25">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c r="Z783" s="25"/>
    </row>
    <row r="784" spans="1:26" ht="12.75" customHeight="1" x14ac:dyDescent="0.25">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c r="Z784" s="25"/>
    </row>
    <row r="785" spans="1:26" ht="12.75" customHeight="1" x14ac:dyDescent="0.25">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c r="Z785" s="25"/>
    </row>
    <row r="786" spans="1:26" ht="12.75" customHeight="1" x14ac:dyDescent="0.25">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c r="Z786" s="25"/>
    </row>
    <row r="787" spans="1:26" ht="12.75" customHeight="1" x14ac:dyDescent="0.25">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c r="Z787" s="25"/>
    </row>
    <row r="788" spans="1:26" ht="12.75" customHeight="1" x14ac:dyDescent="0.25">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c r="Z788" s="25"/>
    </row>
    <row r="789" spans="1:26" ht="12.75" customHeight="1" x14ac:dyDescent="0.25">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c r="Z789" s="25"/>
    </row>
    <row r="790" spans="1:26" ht="12.75" customHeight="1" x14ac:dyDescent="0.25">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c r="Z790" s="25"/>
    </row>
    <row r="791" spans="1:26" ht="12.75" customHeight="1" x14ac:dyDescent="0.25">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c r="Z791" s="25"/>
    </row>
    <row r="792" spans="1:26" ht="12.75" customHeight="1" x14ac:dyDescent="0.25">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c r="Z792" s="25"/>
    </row>
    <row r="793" spans="1:26" ht="12.75" customHeight="1" x14ac:dyDescent="0.25">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c r="Z793" s="25"/>
    </row>
    <row r="794" spans="1:26" ht="12.75" customHeight="1" x14ac:dyDescent="0.25">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c r="Z794" s="25"/>
    </row>
    <row r="795" spans="1:26" ht="12.75" customHeight="1" x14ac:dyDescent="0.25">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c r="Z795" s="25"/>
    </row>
    <row r="796" spans="1:26" ht="12.75" customHeight="1" x14ac:dyDescent="0.25">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c r="Z796" s="25"/>
    </row>
    <row r="797" spans="1:26" ht="12.75" customHeight="1" x14ac:dyDescent="0.25">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c r="Z797" s="25"/>
    </row>
    <row r="798" spans="1:26" ht="12.75" customHeight="1" x14ac:dyDescent="0.25">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c r="Z798" s="25"/>
    </row>
    <row r="799" spans="1:26" ht="12.75" customHeight="1" x14ac:dyDescent="0.25">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c r="Z799" s="25"/>
    </row>
    <row r="800" spans="1:26" ht="12.75" customHeight="1" x14ac:dyDescent="0.25">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c r="Z800" s="25"/>
    </row>
    <row r="801" spans="1:26" ht="12.75" customHeight="1" x14ac:dyDescent="0.25">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c r="Z801" s="25"/>
    </row>
    <row r="802" spans="1:26" ht="12.75" customHeight="1" x14ac:dyDescent="0.25">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c r="Z802" s="25"/>
    </row>
    <row r="803" spans="1:26" ht="12.75" customHeight="1" x14ac:dyDescent="0.25">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c r="Z803" s="25"/>
    </row>
    <row r="804" spans="1:26" ht="12.75" customHeight="1" x14ac:dyDescent="0.25">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c r="Z804" s="25"/>
    </row>
    <row r="805" spans="1:26" ht="12.75" customHeight="1" x14ac:dyDescent="0.25">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c r="Z805" s="25"/>
    </row>
    <row r="806" spans="1:26" ht="12.75" customHeight="1" x14ac:dyDescent="0.25">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c r="Z806" s="25"/>
    </row>
    <row r="807" spans="1:26" ht="12.75" customHeight="1" x14ac:dyDescent="0.25">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c r="Z807" s="25"/>
    </row>
    <row r="808" spans="1:26" ht="12.75" customHeight="1" x14ac:dyDescent="0.25">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c r="Z808" s="25"/>
    </row>
    <row r="809" spans="1:26" ht="12.75" customHeight="1" x14ac:dyDescent="0.25">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c r="Z809" s="25"/>
    </row>
    <row r="810" spans="1:26" ht="12.75" customHeight="1" x14ac:dyDescent="0.25">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c r="Z810" s="25"/>
    </row>
    <row r="811" spans="1:26" ht="12.75" customHeight="1" x14ac:dyDescent="0.25">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c r="Z811" s="25"/>
    </row>
    <row r="812" spans="1:26" ht="12.75" customHeight="1" x14ac:dyDescent="0.25">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c r="Z812" s="25"/>
    </row>
    <row r="813" spans="1:26" ht="12.75" customHeight="1" x14ac:dyDescent="0.25">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c r="Z813" s="25"/>
    </row>
    <row r="814" spans="1:26" ht="12.75" customHeight="1" x14ac:dyDescent="0.25">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c r="Z814" s="25"/>
    </row>
    <row r="815" spans="1:26" ht="12.75" customHeight="1" x14ac:dyDescent="0.25">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c r="Z815" s="25"/>
    </row>
    <row r="816" spans="1:26" ht="12.75" customHeight="1" x14ac:dyDescent="0.25">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c r="Z816" s="25"/>
    </row>
    <row r="817" spans="1:26" ht="12.75" customHeight="1" x14ac:dyDescent="0.25">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c r="Z817" s="25"/>
    </row>
    <row r="818" spans="1:26" ht="12.75" customHeight="1" x14ac:dyDescent="0.25">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c r="Z818" s="25"/>
    </row>
    <row r="819" spans="1:26" ht="12.75" customHeight="1" x14ac:dyDescent="0.25">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c r="Z819" s="25"/>
    </row>
    <row r="820" spans="1:26" ht="12.75" customHeight="1" x14ac:dyDescent="0.25">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c r="Z820" s="25"/>
    </row>
    <row r="821" spans="1:26" ht="12.75" customHeight="1" x14ac:dyDescent="0.25">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c r="Z821" s="25"/>
    </row>
    <row r="822" spans="1:26" ht="12.75" customHeight="1" x14ac:dyDescent="0.25">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c r="Z822" s="25"/>
    </row>
    <row r="823" spans="1:26" ht="12.75" customHeight="1" x14ac:dyDescent="0.25">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c r="Z823" s="25"/>
    </row>
    <row r="824" spans="1:26" ht="12.75" customHeight="1" x14ac:dyDescent="0.25">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c r="Z824" s="25"/>
    </row>
    <row r="825" spans="1:26" ht="12.75" customHeight="1" x14ac:dyDescent="0.25">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c r="Z825" s="25"/>
    </row>
    <row r="826" spans="1:26" ht="12.75" customHeight="1" x14ac:dyDescent="0.25">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c r="Z826" s="25"/>
    </row>
    <row r="827" spans="1:26" ht="12.75" customHeight="1" x14ac:dyDescent="0.25">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c r="Z827" s="25"/>
    </row>
    <row r="828" spans="1:26" ht="12.75" customHeight="1" x14ac:dyDescent="0.25">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c r="Z828" s="25"/>
    </row>
    <row r="829" spans="1:26" ht="12.75" customHeight="1" x14ac:dyDescent="0.25">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c r="Z829" s="25"/>
    </row>
    <row r="830" spans="1:26" ht="12.75" customHeight="1" x14ac:dyDescent="0.25">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c r="Z830" s="25"/>
    </row>
    <row r="831" spans="1:26" ht="12.75" customHeight="1" x14ac:dyDescent="0.25">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c r="Z831" s="25"/>
    </row>
    <row r="832" spans="1:26" ht="12.75" customHeight="1" x14ac:dyDescent="0.25">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c r="Z832" s="25"/>
    </row>
    <row r="833" spans="1:26" ht="12.75" customHeight="1" x14ac:dyDescent="0.25">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c r="Z833" s="25"/>
    </row>
    <row r="834" spans="1:26" ht="12.75" customHeight="1" x14ac:dyDescent="0.25">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c r="Z834" s="25"/>
    </row>
    <row r="835" spans="1:26" ht="12.75" customHeight="1" x14ac:dyDescent="0.25">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c r="Z835" s="25"/>
    </row>
    <row r="836" spans="1:26" ht="12.75" customHeight="1" x14ac:dyDescent="0.25">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c r="Z836" s="25"/>
    </row>
    <row r="837" spans="1:26" ht="12.75" customHeight="1" x14ac:dyDescent="0.25">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c r="Z837" s="25"/>
    </row>
    <row r="838" spans="1:26" ht="12.75" customHeight="1" x14ac:dyDescent="0.25">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c r="Z838" s="25"/>
    </row>
    <row r="839" spans="1:26" ht="12.75" customHeight="1" x14ac:dyDescent="0.25">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c r="Z839" s="25"/>
    </row>
    <row r="840" spans="1:26" ht="12.75" customHeight="1" x14ac:dyDescent="0.25">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c r="Z840" s="25"/>
    </row>
    <row r="841" spans="1:26" ht="12.75" customHeight="1" x14ac:dyDescent="0.25">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c r="Z841" s="25"/>
    </row>
    <row r="842" spans="1:26" ht="12.75" customHeight="1" x14ac:dyDescent="0.25">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c r="Z842" s="25"/>
    </row>
    <row r="843" spans="1:26" ht="12.75" customHeight="1" x14ac:dyDescent="0.25">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c r="Z843" s="25"/>
    </row>
    <row r="844" spans="1:26" ht="12.75" customHeight="1" x14ac:dyDescent="0.25">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c r="Z844" s="25"/>
    </row>
    <row r="845" spans="1:26" ht="12.75" customHeight="1" x14ac:dyDescent="0.25">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c r="Z845" s="25"/>
    </row>
    <row r="846" spans="1:26" ht="12.75" customHeight="1" x14ac:dyDescent="0.25">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c r="Z846" s="25"/>
    </row>
    <row r="847" spans="1:26" ht="12.75" customHeight="1" x14ac:dyDescent="0.25">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c r="Z847" s="25"/>
    </row>
    <row r="848" spans="1:26" ht="12.75" customHeight="1" x14ac:dyDescent="0.25">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c r="Z848" s="25"/>
    </row>
    <row r="849" spans="1:26" ht="12.75" customHeight="1" x14ac:dyDescent="0.25">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c r="Z849" s="25"/>
    </row>
    <row r="850" spans="1:26" ht="12.75" customHeight="1" x14ac:dyDescent="0.25">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c r="Z850" s="25"/>
    </row>
    <row r="851" spans="1:26" ht="12.75" customHeight="1" x14ac:dyDescent="0.25">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c r="Z851" s="25"/>
    </row>
    <row r="852" spans="1:26" ht="12.75" customHeight="1" x14ac:dyDescent="0.25">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c r="Z852" s="25"/>
    </row>
    <row r="853" spans="1:26" ht="12.75" customHeight="1" x14ac:dyDescent="0.25">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c r="Z853" s="25"/>
    </row>
    <row r="854" spans="1:26" ht="12.75" customHeight="1" x14ac:dyDescent="0.25">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c r="Z854" s="25"/>
    </row>
    <row r="855" spans="1:26" ht="12.75" customHeight="1" x14ac:dyDescent="0.25">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c r="Z855" s="25"/>
    </row>
    <row r="856" spans="1:26" ht="12.75" customHeight="1" x14ac:dyDescent="0.25">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c r="Z856" s="25"/>
    </row>
    <row r="857" spans="1:26" ht="12.75" customHeight="1" x14ac:dyDescent="0.25">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c r="Z857" s="25"/>
    </row>
    <row r="858" spans="1:26" ht="12.75" customHeight="1" x14ac:dyDescent="0.25">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c r="Z858" s="25"/>
    </row>
    <row r="859" spans="1:26" ht="12.75" customHeight="1" x14ac:dyDescent="0.25">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c r="Z859" s="25"/>
    </row>
    <row r="860" spans="1:26" ht="12.75" customHeight="1" x14ac:dyDescent="0.25">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c r="Z860" s="25"/>
    </row>
    <row r="861" spans="1:26" ht="12.75" customHeight="1" x14ac:dyDescent="0.25">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c r="Z861" s="25"/>
    </row>
    <row r="862" spans="1:26" ht="12.75" customHeight="1" x14ac:dyDescent="0.25">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c r="Z862" s="25"/>
    </row>
    <row r="863" spans="1:26" ht="12.75" customHeight="1" x14ac:dyDescent="0.25">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c r="Z863" s="25"/>
    </row>
    <row r="864" spans="1:26" ht="12.75" customHeight="1" x14ac:dyDescent="0.25">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c r="Z864" s="25"/>
    </row>
    <row r="865" spans="1:26" ht="12.75" customHeight="1" x14ac:dyDescent="0.25">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c r="Z865" s="25"/>
    </row>
    <row r="866" spans="1:26" ht="12.75" customHeigh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row>
    <row r="867" spans="1:26" ht="12.75" customHeight="1" x14ac:dyDescent="0.25">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c r="Z867" s="25"/>
    </row>
    <row r="868" spans="1:26" ht="12.75" customHeight="1" x14ac:dyDescent="0.25">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c r="Z868" s="25"/>
    </row>
    <row r="869" spans="1:26" ht="12.75" customHeight="1" x14ac:dyDescent="0.25">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c r="Z869" s="25"/>
    </row>
    <row r="870" spans="1:26" ht="12.75" customHeight="1" x14ac:dyDescent="0.25">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c r="Z870" s="25"/>
    </row>
    <row r="871" spans="1:26" ht="12.75" customHeight="1" x14ac:dyDescent="0.25">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c r="Z871" s="25"/>
    </row>
    <row r="872" spans="1:26" ht="12.75" customHeight="1" x14ac:dyDescent="0.25">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c r="Z872" s="25"/>
    </row>
    <row r="873" spans="1:26" ht="12.75" customHeight="1" x14ac:dyDescent="0.25">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c r="Z873" s="25"/>
    </row>
    <row r="874" spans="1:26" ht="12.75" customHeight="1" x14ac:dyDescent="0.25">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c r="Z874" s="25"/>
    </row>
    <row r="875" spans="1:26" ht="12.75" customHeight="1" x14ac:dyDescent="0.25">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c r="Z875" s="25"/>
    </row>
    <row r="876" spans="1:26" ht="12.75" customHeight="1" x14ac:dyDescent="0.25">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c r="Z876" s="25"/>
    </row>
    <row r="877" spans="1:26" ht="12.75" customHeight="1" x14ac:dyDescent="0.25">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c r="Z877" s="25"/>
    </row>
    <row r="878" spans="1:26" ht="12.75" customHeight="1" x14ac:dyDescent="0.25">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c r="Z878" s="25"/>
    </row>
    <row r="879" spans="1:26" ht="12.75" customHeight="1" x14ac:dyDescent="0.25">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c r="Z879" s="25"/>
    </row>
    <row r="880" spans="1:26" ht="12.75" customHeight="1" x14ac:dyDescent="0.25">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c r="Z880" s="25"/>
    </row>
    <row r="881" spans="1:26" ht="12.75" customHeight="1" x14ac:dyDescent="0.25">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c r="Z881" s="25"/>
    </row>
    <row r="882" spans="1:26" ht="12.75" customHeight="1" x14ac:dyDescent="0.25">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c r="Z882" s="25"/>
    </row>
    <row r="883" spans="1:26" ht="12.75" customHeight="1" x14ac:dyDescent="0.25">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c r="Z883" s="25"/>
    </row>
    <row r="884" spans="1:26" ht="12.75" customHeight="1" x14ac:dyDescent="0.25">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c r="Z884" s="25"/>
    </row>
    <row r="885" spans="1:26" ht="12.75" customHeight="1" x14ac:dyDescent="0.25">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c r="Z885" s="25"/>
    </row>
    <row r="886" spans="1:26" ht="12.75" customHeight="1" x14ac:dyDescent="0.25">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c r="Z886" s="25"/>
    </row>
    <row r="887" spans="1:26" ht="12.75" customHeight="1" x14ac:dyDescent="0.25">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c r="Z887" s="25"/>
    </row>
    <row r="888" spans="1:26" ht="12.75" customHeight="1" x14ac:dyDescent="0.25">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c r="Z888" s="25"/>
    </row>
    <row r="889" spans="1:26" ht="12.75" customHeight="1" x14ac:dyDescent="0.25">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c r="Z889" s="25"/>
    </row>
    <row r="890" spans="1:26" ht="12.75" customHeight="1" x14ac:dyDescent="0.25">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c r="Z890" s="25"/>
    </row>
    <row r="891" spans="1:26" ht="12.75" customHeight="1" x14ac:dyDescent="0.25">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c r="Z891" s="25"/>
    </row>
    <row r="892" spans="1:26" ht="12.75" customHeight="1" x14ac:dyDescent="0.25">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c r="Z892" s="25"/>
    </row>
    <row r="893" spans="1:26" ht="12.75" customHeight="1" x14ac:dyDescent="0.25">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c r="Z893" s="25"/>
    </row>
    <row r="894" spans="1:26" ht="12.75" customHeigh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row>
    <row r="895" spans="1:26" ht="12.75" customHeight="1" x14ac:dyDescent="0.25">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c r="Z895" s="25"/>
    </row>
    <row r="896" spans="1:26" ht="12.75" customHeight="1" x14ac:dyDescent="0.25">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c r="Z896" s="25"/>
    </row>
    <row r="897" spans="1:26" ht="12.75" customHeight="1" x14ac:dyDescent="0.25">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c r="Z897" s="25"/>
    </row>
    <row r="898" spans="1:26" ht="12.75" customHeight="1" x14ac:dyDescent="0.25">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c r="Z898" s="25"/>
    </row>
    <row r="899" spans="1:26" ht="12.75" customHeigh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row>
    <row r="900" spans="1:26" ht="12.75" customHeight="1" x14ac:dyDescent="0.25">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c r="Z900" s="25"/>
    </row>
    <row r="901" spans="1:26" ht="12.75" customHeight="1" x14ac:dyDescent="0.25">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c r="Z901" s="25"/>
    </row>
    <row r="902" spans="1:26" ht="12.75" customHeight="1" x14ac:dyDescent="0.25">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c r="Z902" s="25"/>
    </row>
    <row r="903" spans="1:26" ht="12.75" customHeight="1" x14ac:dyDescent="0.25">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c r="Z903" s="25"/>
    </row>
    <row r="904" spans="1:26" ht="12.75" customHeight="1" x14ac:dyDescent="0.25">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c r="Z904" s="25"/>
    </row>
    <row r="905" spans="1:26" ht="12.75" customHeight="1" x14ac:dyDescent="0.25">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c r="Z905" s="25"/>
    </row>
    <row r="906" spans="1:26" ht="12.75" customHeight="1" x14ac:dyDescent="0.25">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c r="Z906" s="25"/>
    </row>
    <row r="907" spans="1:26" ht="12.75" customHeight="1" x14ac:dyDescent="0.25">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c r="Z907" s="25"/>
    </row>
    <row r="908" spans="1:26" ht="12.75" customHeight="1" x14ac:dyDescent="0.25">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c r="Z908" s="25"/>
    </row>
    <row r="909" spans="1:26" ht="12.75" customHeight="1" x14ac:dyDescent="0.25">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c r="Z909" s="25"/>
    </row>
    <row r="910" spans="1:26" ht="12.75" customHeight="1" x14ac:dyDescent="0.25">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c r="Z910" s="25"/>
    </row>
    <row r="911" spans="1:26" ht="12.75" customHeight="1" x14ac:dyDescent="0.25">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c r="Z911" s="25"/>
    </row>
    <row r="912" spans="1:26" ht="12.75" customHeight="1" x14ac:dyDescent="0.25">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c r="Z912" s="25"/>
    </row>
    <row r="913" spans="1:26" ht="12.75" customHeight="1" x14ac:dyDescent="0.25">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c r="Z913" s="25"/>
    </row>
    <row r="914" spans="1:26" ht="12.75" customHeight="1" x14ac:dyDescent="0.25">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c r="Z914" s="25"/>
    </row>
    <row r="915" spans="1:26" ht="12.75" customHeight="1" x14ac:dyDescent="0.25">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c r="Z915" s="25"/>
    </row>
    <row r="916" spans="1:26" ht="12.75" customHeight="1" x14ac:dyDescent="0.25">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c r="Z916" s="25"/>
    </row>
    <row r="917" spans="1:26" ht="12.75" customHeight="1" x14ac:dyDescent="0.25">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c r="Z917" s="25"/>
    </row>
    <row r="918" spans="1:26" ht="12.75" customHeight="1" x14ac:dyDescent="0.25">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c r="Z918" s="25"/>
    </row>
    <row r="919" spans="1:26" ht="12.75" customHeight="1" x14ac:dyDescent="0.25">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c r="Z919" s="25"/>
    </row>
    <row r="920" spans="1:26" ht="12.75" customHeight="1" x14ac:dyDescent="0.25">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c r="Z920" s="25"/>
    </row>
    <row r="921" spans="1:26" ht="12.75" customHeight="1" x14ac:dyDescent="0.25">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c r="Z921" s="25"/>
    </row>
    <row r="922" spans="1:26" ht="12.75" customHeight="1" x14ac:dyDescent="0.25">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c r="Z922" s="25"/>
    </row>
    <row r="923" spans="1:26" ht="12.75" customHeight="1" x14ac:dyDescent="0.25">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c r="Z923" s="25"/>
    </row>
    <row r="924" spans="1:26" ht="12.75" customHeight="1" x14ac:dyDescent="0.25">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c r="Z924" s="25"/>
    </row>
    <row r="925" spans="1:26" ht="12.75" customHeight="1" x14ac:dyDescent="0.25">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c r="Z925" s="25"/>
    </row>
    <row r="926" spans="1:26" ht="12.75" customHeight="1" x14ac:dyDescent="0.25">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c r="Z926" s="25"/>
    </row>
    <row r="927" spans="1:26" ht="12.75" customHeight="1" x14ac:dyDescent="0.25">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c r="Z927" s="25"/>
    </row>
    <row r="928" spans="1:26" ht="12.75" customHeigh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row>
    <row r="929" spans="1:26" ht="12.75" customHeight="1" x14ac:dyDescent="0.25">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c r="Z929" s="25"/>
    </row>
    <row r="930" spans="1:26" ht="12.75" customHeight="1" x14ac:dyDescent="0.25">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c r="Z930" s="25"/>
    </row>
    <row r="931" spans="1:26" ht="12.75" customHeight="1" x14ac:dyDescent="0.25">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c r="Z931" s="25"/>
    </row>
    <row r="932" spans="1:26" ht="12.75" customHeight="1" x14ac:dyDescent="0.25">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c r="Z932" s="25"/>
    </row>
    <row r="933" spans="1:26" ht="12.75" customHeigh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row>
    <row r="934" spans="1:26" ht="12.75" customHeight="1" x14ac:dyDescent="0.25">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c r="Z934" s="25"/>
    </row>
    <row r="935" spans="1:26" ht="12.75" customHeight="1" x14ac:dyDescent="0.25">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c r="Z935" s="25"/>
    </row>
    <row r="936" spans="1:26" ht="12.75" customHeight="1" x14ac:dyDescent="0.25">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c r="Z936" s="25"/>
    </row>
    <row r="937" spans="1:26" ht="12.75" customHeight="1" x14ac:dyDescent="0.25">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c r="Z937" s="25"/>
    </row>
    <row r="938" spans="1:26" ht="12.75" customHeight="1" x14ac:dyDescent="0.25">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c r="Z938" s="25"/>
    </row>
    <row r="939" spans="1:26" ht="12.75" customHeight="1" x14ac:dyDescent="0.25">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c r="Z939" s="25"/>
    </row>
    <row r="940" spans="1:26" ht="12.75" customHeight="1" x14ac:dyDescent="0.25">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c r="Z940" s="25"/>
    </row>
    <row r="941" spans="1:26" ht="12.75" customHeight="1" x14ac:dyDescent="0.25">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c r="Z941" s="25"/>
    </row>
    <row r="942" spans="1:26" ht="12.75" customHeight="1" x14ac:dyDescent="0.25">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c r="Z942" s="25"/>
    </row>
    <row r="943" spans="1:26" ht="12.75" customHeight="1" x14ac:dyDescent="0.25">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c r="Z943" s="25"/>
    </row>
    <row r="944" spans="1:26" ht="12.75" customHeight="1" x14ac:dyDescent="0.25">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c r="Z944" s="25"/>
    </row>
    <row r="945" spans="1:26" ht="12.75" customHeight="1" x14ac:dyDescent="0.25">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c r="Z945" s="25"/>
    </row>
    <row r="946" spans="1:26" ht="12.75" customHeight="1" x14ac:dyDescent="0.25">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c r="Z946" s="25"/>
    </row>
    <row r="947" spans="1:26" ht="12.75" customHeight="1" x14ac:dyDescent="0.25">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c r="Z947" s="25"/>
    </row>
    <row r="948" spans="1:26" ht="12.75" customHeight="1" x14ac:dyDescent="0.25">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c r="Z948" s="25"/>
    </row>
    <row r="949" spans="1:26" ht="12.75" customHeight="1" x14ac:dyDescent="0.25">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c r="Z949" s="25"/>
    </row>
    <row r="950" spans="1:26" ht="12.75" customHeight="1" x14ac:dyDescent="0.25">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c r="Z950" s="25"/>
    </row>
    <row r="951" spans="1:26" ht="12.75" customHeight="1" x14ac:dyDescent="0.25">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c r="Z951" s="25"/>
    </row>
    <row r="952" spans="1:26" ht="12.75" customHeight="1" x14ac:dyDescent="0.25">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c r="Z952" s="25"/>
    </row>
    <row r="953" spans="1:26" ht="12.75" customHeight="1" x14ac:dyDescent="0.25">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c r="Z953" s="25"/>
    </row>
    <row r="954" spans="1:26" ht="12.75" customHeight="1" x14ac:dyDescent="0.25">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c r="Z954" s="25"/>
    </row>
    <row r="955" spans="1:26" ht="12.75" customHeigh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row>
    <row r="956" spans="1:26" ht="12.75" customHeight="1" x14ac:dyDescent="0.25">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c r="Z956" s="25"/>
    </row>
    <row r="957" spans="1:26" ht="12.75" customHeight="1" x14ac:dyDescent="0.25">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c r="Z957" s="25"/>
    </row>
    <row r="958" spans="1:26" ht="12.75" customHeight="1" x14ac:dyDescent="0.25">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c r="Z958" s="25"/>
    </row>
    <row r="959" spans="1:26" ht="12.75" customHeight="1" x14ac:dyDescent="0.25">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c r="Z959" s="25"/>
    </row>
    <row r="960" spans="1:26" ht="12.75" customHeigh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row>
    <row r="961" spans="1:26" ht="12.75" customHeight="1" x14ac:dyDescent="0.25">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c r="Z961" s="25"/>
    </row>
    <row r="962" spans="1:26" ht="12.75" customHeight="1" x14ac:dyDescent="0.25">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c r="Z962" s="25"/>
    </row>
    <row r="963" spans="1:26" ht="12.75" customHeight="1" x14ac:dyDescent="0.25">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c r="Z963" s="25"/>
    </row>
    <row r="964" spans="1:26" ht="12.75" customHeight="1" x14ac:dyDescent="0.25">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c r="Z964" s="25"/>
    </row>
    <row r="965" spans="1:26" ht="12.75" customHeight="1" x14ac:dyDescent="0.25">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c r="Z965" s="25"/>
    </row>
    <row r="966" spans="1:26" ht="12.75" customHeight="1" x14ac:dyDescent="0.25">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c r="Z966" s="25"/>
    </row>
    <row r="967" spans="1:26" ht="12.75" customHeight="1" x14ac:dyDescent="0.25">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c r="Z967" s="25"/>
    </row>
    <row r="968" spans="1:26" ht="12.75" customHeight="1" x14ac:dyDescent="0.25">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c r="Z968" s="25"/>
    </row>
    <row r="969" spans="1:26" ht="12.75" customHeight="1" x14ac:dyDescent="0.25">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c r="Z969" s="25"/>
    </row>
    <row r="970" spans="1:26" ht="12.75" customHeight="1" x14ac:dyDescent="0.25">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c r="Z970" s="25"/>
    </row>
    <row r="971" spans="1:26" ht="12.75" customHeight="1" x14ac:dyDescent="0.25">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c r="Z971" s="25"/>
    </row>
    <row r="972" spans="1:26" ht="12.75" customHeight="1" x14ac:dyDescent="0.25">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c r="Z972" s="25"/>
    </row>
    <row r="973" spans="1:26" ht="12.75" customHeight="1" x14ac:dyDescent="0.25">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c r="Z973" s="25"/>
    </row>
    <row r="974" spans="1:26" ht="12.75" customHeight="1" x14ac:dyDescent="0.25">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c r="Z974" s="25"/>
    </row>
    <row r="975" spans="1:26" ht="12.75" customHeight="1" x14ac:dyDescent="0.25">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c r="Z975" s="25"/>
    </row>
    <row r="976" spans="1:26" ht="12.75" customHeight="1" x14ac:dyDescent="0.25">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c r="Z976" s="25"/>
    </row>
    <row r="977" spans="1:26" ht="12.75" customHeight="1" x14ac:dyDescent="0.25">
      <c r="A977" s="25"/>
      <c r="B977" s="25"/>
      <c r="C977" s="25"/>
      <c r="D977" s="25"/>
      <c r="E977" s="25"/>
      <c r="F977" s="25"/>
      <c r="G977" s="25"/>
      <c r="H977" s="25"/>
      <c r="I977" s="25"/>
      <c r="J977" s="25"/>
      <c r="K977" s="25"/>
      <c r="L977" s="25"/>
      <c r="M977" s="25"/>
      <c r="N977" s="25"/>
      <c r="O977" s="25"/>
      <c r="P977" s="25"/>
      <c r="Q977" s="25"/>
      <c r="R977" s="25"/>
      <c r="S977" s="25"/>
      <c r="T977" s="25"/>
      <c r="U977" s="25"/>
      <c r="V977" s="25"/>
      <c r="W977" s="25"/>
      <c r="X977" s="25"/>
      <c r="Y977" s="25"/>
      <c r="Z977" s="25"/>
    </row>
    <row r="978" spans="1:26" ht="12.75" customHeight="1" x14ac:dyDescent="0.25">
      <c r="A978" s="25"/>
      <c r="B978" s="25"/>
      <c r="C978" s="25"/>
      <c r="D978" s="25"/>
      <c r="E978" s="25"/>
      <c r="F978" s="25"/>
      <c r="G978" s="25"/>
      <c r="H978" s="25"/>
      <c r="I978" s="25"/>
      <c r="J978" s="25"/>
      <c r="K978" s="25"/>
      <c r="L978" s="25"/>
      <c r="M978" s="25"/>
      <c r="N978" s="25"/>
      <c r="O978" s="25"/>
      <c r="P978" s="25"/>
      <c r="Q978" s="25"/>
      <c r="R978" s="25"/>
      <c r="S978" s="25"/>
      <c r="T978" s="25"/>
      <c r="U978" s="25"/>
      <c r="V978" s="25"/>
      <c r="W978" s="25"/>
      <c r="X978" s="25"/>
      <c r="Y978" s="25"/>
      <c r="Z978" s="25"/>
    </row>
    <row r="979" spans="1:26" ht="12.75" customHeight="1" x14ac:dyDescent="0.25">
      <c r="A979" s="25"/>
      <c r="B979" s="25"/>
      <c r="C979" s="25"/>
      <c r="D979" s="25"/>
      <c r="E979" s="25"/>
      <c r="F979" s="25"/>
      <c r="G979" s="25"/>
      <c r="H979" s="25"/>
      <c r="I979" s="25"/>
      <c r="J979" s="25"/>
      <c r="K979" s="25"/>
      <c r="L979" s="25"/>
      <c r="M979" s="25"/>
      <c r="N979" s="25"/>
      <c r="O979" s="25"/>
      <c r="P979" s="25"/>
      <c r="Q979" s="25"/>
      <c r="R979" s="25"/>
      <c r="S979" s="25"/>
      <c r="T979" s="25"/>
      <c r="U979" s="25"/>
      <c r="V979" s="25"/>
      <c r="W979" s="25"/>
      <c r="X979" s="25"/>
      <c r="Y979" s="25"/>
      <c r="Z979" s="25"/>
    </row>
    <row r="980" spans="1:26" ht="12.75" customHeight="1" x14ac:dyDescent="0.25">
      <c r="A980" s="25"/>
      <c r="B980" s="25"/>
      <c r="C980" s="25"/>
      <c r="D980" s="25"/>
      <c r="E980" s="25"/>
      <c r="F980" s="25"/>
      <c r="G980" s="25"/>
      <c r="H980" s="25"/>
      <c r="I980" s="25"/>
      <c r="J980" s="25"/>
      <c r="K980" s="25"/>
      <c r="L980" s="25"/>
      <c r="M980" s="25"/>
      <c r="N980" s="25"/>
      <c r="O980" s="25"/>
      <c r="P980" s="25"/>
      <c r="Q980" s="25"/>
      <c r="R980" s="25"/>
      <c r="S980" s="25"/>
      <c r="T980" s="25"/>
      <c r="U980" s="25"/>
      <c r="V980" s="25"/>
      <c r="W980" s="25"/>
      <c r="X980" s="25"/>
      <c r="Y980" s="25"/>
      <c r="Z980" s="25"/>
    </row>
    <row r="981" spans="1:26" ht="12.75" customHeight="1" x14ac:dyDescent="0.25">
      <c r="A981" s="25"/>
      <c r="B981" s="25"/>
      <c r="C981" s="25"/>
      <c r="D981" s="25"/>
      <c r="E981" s="25"/>
      <c r="F981" s="25"/>
      <c r="G981" s="25"/>
      <c r="H981" s="25"/>
      <c r="I981" s="25"/>
      <c r="J981" s="25"/>
      <c r="K981" s="25"/>
      <c r="L981" s="25"/>
      <c r="M981" s="25"/>
      <c r="N981" s="25"/>
      <c r="O981" s="25"/>
      <c r="P981" s="25"/>
      <c r="Q981" s="25"/>
      <c r="R981" s="25"/>
      <c r="S981" s="25"/>
      <c r="T981" s="25"/>
      <c r="U981" s="25"/>
      <c r="V981" s="25"/>
      <c r="W981" s="25"/>
      <c r="X981" s="25"/>
      <c r="Y981" s="25"/>
      <c r="Z981" s="25"/>
    </row>
    <row r="982" spans="1:26" ht="12.75" customHeight="1" x14ac:dyDescent="0.25">
      <c r="A982" s="25"/>
      <c r="B982" s="25"/>
      <c r="C982" s="25"/>
      <c r="D982" s="25"/>
      <c r="E982" s="25"/>
      <c r="F982" s="25"/>
      <c r="G982" s="25"/>
      <c r="H982" s="25"/>
      <c r="I982" s="25"/>
      <c r="J982" s="25"/>
      <c r="K982" s="25"/>
      <c r="L982" s="25"/>
      <c r="M982" s="25"/>
      <c r="N982" s="25"/>
      <c r="O982" s="25"/>
      <c r="P982" s="25"/>
      <c r="Q982" s="25"/>
      <c r="R982" s="25"/>
      <c r="S982" s="25"/>
      <c r="T982" s="25"/>
      <c r="U982" s="25"/>
      <c r="V982" s="25"/>
      <c r="W982" s="25"/>
      <c r="X982" s="25"/>
      <c r="Y982" s="25"/>
      <c r="Z982" s="25"/>
    </row>
    <row r="983" spans="1:26" ht="12.75" customHeight="1" x14ac:dyDescent="0.25">
      <c r="A983" s="25"/>
      <c r="B983" s="25"/>
      <c r="C983" s="25"/>
      <c r="D983" s="25"/>
      <c r="E983" s="25"/>
      <c r="F983" s="25"/>
      <c r="G983" s="25"/>
      <c r="H983" s="25"/>
      <c r="I983" s="25"/>
      <c r="J983" s="25"/>
      <c r="K983" s="25"/>
      <c r="L983" s="25"/>
      <c r="M983" s="25"/>
      <c r="N983" s="25"/>
      <c r="O983" s="25"/>
      <c r="P983" s="25"/>
      <c r="Q983" s="25"/>
      <c r="R983" s="25"/>
      <c r="S983" s="25"/>
      <c r="T983" s="25"/>
      <c r="U983" s="25"/>
      <c r="V983" s="25"/>
      <c r="W983" s="25"/>
      <c r="X983" s="25"/>
      <c r="Y983" s="25"/>
      <c r="Z983" s="25"/>
    </row>
    <row r="984" spans="1:26" ht="12.75" customHeight="1" x14ac:dyDescent="0.25">
      <c r="A984" s="25"/>
      <c r="B984" s="25"/>
      <c r="C984" s="25"/>
      <c r="D984" s="25"/>
      <c r="E984" s="25"/>
      <c r="F984" s="25"/>
      <c r="G984" s="25"/>
      <c r="H984" s="25"/>
      <c r="I984" s="25"/>
      <c r="J984" s="25"/>
      <c r="K984" s="25"/>
      <c r="L984" s="25"/>
      <c r="M984" s="25"/>
      <c r="N984" s="25"/>
      <c r="O984" s="25"/>
      <c r="P984" s="25"/>
      <c r="Q984" s="25"/>
      <c r="R984" s="25"/>
      <c r="S984" s="25"/>
      <c r="T984" s="25"/>
      <c r="U984" s="25"/>
      <c r="V984" s="25"/>
      <c r="W984" s="25"/>
      <c r="X984" s="25"/>
      <c r="Y984" s="25"/>
      <c r="Z984" s="25"/>
    </row>
    <row r="985" spans="1:26" ht="12.75" customHeight="1" x14ac:dyDescent="0.25">
      <c r="A985" s="25"/>
      <c r="B985" s="25"/>
      <c r="C985" s="25"/>
      <c r="D985" s="25"/>
      <c r="E985" s="25"/>
      <c r="F985" s="25"/>
      <c r="G985" s="25"/>
      <c r="H985" s="25"/>
      <c r="I985" s="25"/>
      <c r="J985" s="25"/>
      <c r="K985" s="25"/>
      <c r="L985" s="25"/>
      <c r="M985" s="25"/>
      <c r="N985" s="25"/>
      <c r="O985" s="25"/>
      <c r="P985" s="25"/>
      <c r="Q985" s="25"/>
      <c r="R985" s="25"/>
      <c r="S985" s="25"/>
      <c r="T985" s="25"/>
      <c r="U985" s="25"/>
      <c r="V985" s="25"/>
      <c r="W985" s="25"/>
      <c r="X985" s="25"/>
      <c r="Y985" s="25"/>
      <c r="Z985" s="25"/>
    </row>
    <row r="986" spans="1:26" ht="12.75" customHeight="1" x14ac:dyDescent="0.25">
      <c r="A986" s="25"/>
      <c r="B986" s="25"/>
      <c r="C986" s="25"/>
      <c r="D986" s="25"/>
      <c r="E986" s="25"/>
      <c r="F986" s="25"/>
      <c r="G986" s="25"/>
      <c r="H986" s="25"/>
      <c r="I986" s="25"/>
      <c r="J986" s="25"/>
      <c r="K986" s="25"/>
      <c r="L986" s="25"/>
      <c r="M986" s="25"/>
      <c r="N986" s="25"/>
      <c r="O986" s="25"/>
      <c r="P986" s="25"/>
      <c r="Q986" s="25"/>
      <c r="R986" s="25"/>
      <c r="S986" s="25"/>
      <c r="T986" s="25"/>
      <c r="U986" s="25"/>
      <c r="V986" s="25"/>
      <c r="W986" s="25"/>
      <c r="X986" s="25"/>
      <c r="Y986" s="25"/>
      <c r="Z986" s="25"/>
    </row>
  </sheetData>
  <mergeCells count="129">
    <mergeCell ref="D95:E95"/>
    <mergeCell ref="D96:E96"/>
    <mergeCell ref="D97:E97"/>
    <mergeCell ref="D98:E98"/>
    <mergeCell ref="D52:E52"/>
    <mergeCell ref="D76:E76"/>
    <mergeCell ref="D77:E77"/>
    <mergeCell ref="D78:E78"/>
    <mergeCell ref="D60:E60"/>
    <mergeCell ref="D61:E61"/>
    <mergeCell ref="D68:E68"/>
    <mergeCell ref="D69:E69"/>
    <mergeCell ref="D70:E70"/>
    <mergeCell ref="D71:E71"/>
    <mergeCell ref="D72:E72"/>
    <mergeCell ref="D73:E73"/>
    <mergeCell ref="D74:E74"/>
    <mergeCell ref="D75:E75"/>
    <mergeCell ref="D65:E65"/>
    <mergeCell ref="D66:E66"/>
    <mergeCell ref="A90:A94"/>
    <mergeCell ref="B90:B94"/>
    <mergeCell ref="D84:E84"/>
    <mergeCell ref="D85:E85"/>
    <mergeCell ref="D86:E86"/>
    <mergeCell ref="D87:E87"/>
    <mergeCell ref="D88:E88"/>
    <mergeCell ref="D89:E89"/>
    <mergeCell ref="D90:E90"/>
    <mergeCell ref="D91:E91"/>
    <mergeCell ref="A40:A47"/>
    <mergeCell ref="B40:B47"/>
    <mergeCell ref="A48:A53"/>
    <mergeCell ref="B48:B53"/>
    <mergeCell ref="D67:E67"/>
    <mergeCell ref="D54:E54"/>
    <mergeCell ref="D56:E56"/>
    <mergeCell ref="D57:E57"/>
    <mergeCell ref="D58:E58"/>
    <mergeCell ref="D59:E59"/>
    <mergeCell ref="D40:E40"/>
    <mergeCell ref="D41:E41"/>
    <mergeCell ref="D42:E42"/>
    <mergeCell ref="D43:E43"/>
    <mergeCell ref="D44:E44"/>
    <mergeCell ref="D45:E45"/>
    <mergeCell ref="D46:E46"/>
    <mergeCell ref="D47:E47"/>
    <mergeCell ref="D48:E48"/>
    <mergeCell ref="D49:E49"/>
    <mergeCell ref="D50:E50"/>
    <mergeCell ref="D51:E51"/>
    <mergeCell ref="D62:E62"/>
    <mergeCell ref="D63:E63"/>
    <mergeCell ref="D32:E32"/>
    <mergeCell ref="D33:E33"/>
    <mergeCell ref="D34:E34"/>
    <mergeCell ref="D35:E35"/>
    <mergeCell ref="D36:E36"/>
    <mergeCell ref="D37:E37"/>
    <mergeCell ref="D38:E38"/>
    <mergeCell ref="A27:A34"/>
    <mergeCell ref="B27:B34"/>
    <mergeCell ref="A35:A39"/>
    <mergeCell ref="B35:B39"/>
    <mergeCell ref="D39:E39"/>
    <mergeCell ref="D24:E24"/>
    <mergeCell ref="D25:E25"/>
    <mergeCell ref="D26:E26"/>
    <mergeCell ref="D27:E27"/>
    <mergeCell ref="D28:E28"/>
    <mergeCell ref="D29:E29"/>
    <mergeCell ref="D30:E30"/>
    <mergeCell ref="D31:E31"/>
    <mergeCell ref="A19:A26"/>
    <mergeCell ref="B19:B26"/>
    <mergeCell ref="D16:E16"/>
    <mergeCell ref="D18:E18"/>
    <mergeCell ref="D19:E19"/>
    <mergeCell ref="D20:E20"/>
    <mergeCell ref="D21:E21"/>
    <mergeCell ref="D22:E22"/>
    <mergeCell ref="D23:E23"/>
    <mergeCell ref="A12:A18"/>
    <mergeCell ref="B12:B18"/>
    <mergeCell ref="A8:B8"/>
    <mergeCell ref="C8:E8"/>
    <mergeCell ref="D11:E11"/>
    <mergeCell ref="D12:E12"/>
    <mergeCell ref="D13:E13"/>
    <mergeCell ref="D14:E14"/>
    <mergeCell ref="D15:E15"/>
    <mergeCell ref="A9:B9"/>
    <mergeCell ref="C9:E9"/>
    <mergeCell ref="A10:B10"/>
    <mergeCell ref="C10:E10"/>
    <mergeCell ref="A1:B4"/>
    <mergeCell ref="C1:D2"/>
    <mergeCell ref="C3:D4"/>
    <mergeCell ref="A5:B5"/>
    <mergeCell ref="C5:E5"/>
    <mergeCell ref="A6:B6"/>
    <mergeCell ref="C6:E6"/>
    <mergeCell ref="A7:B7"/>
    <mergeCell ref="C7:E7"/>
    <mergeCell ref="A95:A98"/>
    <mergeCell ref="B95:B98"/>
    <mergeCell ref="A55:A57"/>
    <mergeCell ref="B55:B57"/>
    <mergeCell ref="D55:E55"/>
    <mergeCell ref="A58:A62"/>
    <mergeCell ref="B58:B62"/>
    <mergeCell ref="A63:A67"/>
    <mergeCell ref="B63:B67"/>
    <mergeCell ref="A68:A77"/>
    <mergeCell ref="B68:B77"/>
    <mergeCell ref="D64:E64"/>
    <mergeCell ref="D79:E79"/>
    <mergeCell ref="D80:E80"/>
    <mergeCell ref="D81:E81"/>
    <mergeCell ref="D82:E82"/>
    <mergeCell ref="D83:E83"/>
    <mergeCell ref="D92:E92"/>
    <mergeCell ref="D93:E93"/>
    <mergeCell ref="D94:E94"/>
    <mergeCell ref="A78:A86"/>
    <mergeCell ref="B78:B86"/>
    <mergeCell ref="A87:A89"/>
    <mergeCell ref="B87:B89"/>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C11" sqref="C11"/>
    </sheetView>
  </sheetViews>
  <sheetFormatPr baseColWidth="10" defaultColWidth="14.42578125" defaultRowHeight="15" customHeight="1" x14ac:dyDescent="0.25"/>
  <cols>
    <col min="1" max="1" width="17.42578125" style="26" customWidth="1"/>
    <col min="2" max="2" width="24.28515625" style="26" customWidth="1"/>
    <col min="3" max="3" width="68.5703125" style="26" customWidth="1"/>
    <col min="4" max="4" width="59.5703125" style="26" customWidth="1"/>
    <col min="5" max="5" width="45.85546875" style="26" customWidth="1"/>
    <col min="6" max="6" width="19.28515625" style="26" customWidth="1"/>
    <col min="7" max="7" width="21" style="26" customWidth="1"/>
    <col min="8" max="8" width="21.42578125" style="26" customWidth="1"/>
    <col min="9" max="9" width="25.85546875" style="26" customWidth="1"/>
    <col min="10" max="10" width="19.7109375" style="26" customWidth="1"/>
    <col min="11" max="26" width="10.7109375" style="26" customWidth="1"/>
    <col min="27" max="16384" width="14.42578125" style="26"/>
  </cols>
  <sheetData>
    <row r="1" spans="1:4" x14ac:dyDescent="0.25">
      <c r="A1" s="82"/>
      <c r="B1" s="122"/>
      <c r="C1" s="127" t="s">
        <v>87</v>
      </c>
      <c r="D1" s="24" t="s">
        <v>88</v>
      </c>
    </row>
    <row r="2" spans="1:4" x14ac:dyDescent="0.25">
      <c r="A2" s="123"/>
      <c r="B2" s="124"/>
      <c r="C2" s="128"/>
      <c r="D2" s="27" t="s">
        <v>238</v>
      </c>
    </row>
    <row r="3" spans="1:4" x14ac:dyDescent="0.25">
      <c r="A3" s="123"/>
      <c r="B3" s="124"/>
      <c r="C3" s="129" t="s">
        <v>89</v>
      </c>
      <c r="D3" s="28" t="s">
        <v>255</v>
      </c>
    </row>
    <row r="4" spans="1:4" ht="21" customHeight="1" x14ac:dyDescent="0.25">
      <c r="A4" s="125"/>
      <c r="B4" s="126"/>
      <c r="C4" s="128"/>
      <c r="D4" s="28" t="s">
        <v>256</v>
      </c>
    </row>
    <row r="5" spans="1:4" ht="39" customHeight="1" x14ac:dyDescent="0.25">
      <c r="A5" s="130" t="s">
        <v>90</v>
      </c>
      <c r="B5" s="119"/>
      <c r="C5" s="131" t="s">
        <v>248</v>
      </c>
      <c r="D5" s="119"/>
    </row>
    <row r="6" spans="1:4" ht="24" customHeight="1" x14ac:dyDescent="0.25">
      <c r="A6" s="118" t="s">
        <v>91</v>
      </c>
      <c r="B6" s="119"/>
      <c r="C6" s="120" t="s">
        <v>355</v>
      </c>
      <c r="D6" s="121"/>
    </row>
    <row r="7" spans="1:4" ht="42" customHeight="1" x14ac:dyDescent="0.25">
      <c r="A7" s="118" t="s">
        <v>92</v>
      </c>
      <c r="B7" s="119"/>
      <c r="C7" s="131" t="s">
        <v>361</v>
      </c>
      <c r="D7" s="119"/>
    </row>
    <row r="8" spans="1:4" ht="24.75" customHeight="1" x14ac:dyDescent="0.25">
      <c r="A8" s="118" t="s">
        <v>93</v>
      </c>
      <c r="B8" s="119"/>
      <c r="C8" s="133">
        <v>45257</v>
      </c>
      <c r="D8" s="119"/>
    </row>
    <row r="9" spans="1:4" ht="15" customHeight="1" x14ac:dyDescent="0.25">
      <c r="A9" s="135"/>
      <c r="B9" s="135"/>
      <c r="C9" s="135"/>
      <c r="D9" s="135"/>
    </row>
    <row r="10" spans="1:4" ht="25.5" customHeight="1" x14ac:dyDescent="0.25">
      <c r="A10" s="33" t="s">
        <v>94</v>
      </c>
      <c r="B10" s="33" t="s">
        <v>95</v>
      </c>
      <c r="C10" s="33" t="s">
        <v>90</v>
      </c>
      <c r="D10" s="33" t="s">
        <v>188</v>
      </c>
    </row>
    <row r="11" spans="1:4" ht="44.25" customHeight="1" x14ac:dyDescent="0.25">
      <c r="A11" s="34">
        <v>1</v>
      </c>
      <c r="B11" s="35" t="s">
        <v>103</v>
      </c>
      <c r="C11" s="36" t="s">
        <v>104</v>
      </c>
      <c r="D11" s="36"/>
    </row>
    <row r="12" spans="1:4" ht="105.75" customHeight="1" x14ac:dyDescent="0.25">
      <c r="A12" s="34">
        <v>2</v>
      </c>
      <c r="B12" s="35" t="s">
        <v>105</v>
      </c>
      <c r="C12" s="36" t="s">
        <v>106</v>
      </c>
      <c r="D12" s="36"/>
    </row>
    <row r="13" spans="1:4" ht="36" customHeight="1" x14ac:dyDescent="0.25">
      <c r="A13" s="34">
        <v>3</v>
      </c>
      <c r="B13" s="35" t="s">
        <v>107</v>
      </c>
      <c r="C13" s="36" t="s">
        <v>108</v>
      </c>
      <c r="D13" s="36"/>
    </row>
    <row r="14" spans="1:4" ht="36" customHeight="1" x14ac:dyDescent="0.25">
      <c r="A14" s="34">
        <v>4</v>
      </c>
      <c r="B14" s="35" t="s">
        <v>109</v>
      </c>
      <c r="C14" s="36" t="s">
        <v>110</v>
      </c>
      <c r="D14" s="36"/>
    </row>
    <row r="15" spans="1:4" ht="36" customHeight="1" x14ac:dyDescent="0.25">
      <c r="A15" s="34">
        <v>5</v>
      </c>
      <c r="B15" s="35" t="s">
        <v>111</v>
      </c>
      <c r="C15" s="36" t="s">
        <v>112</v>
      </c>
      <c r="D15" s="36"/>
    </row>
    <row r="16" spans="1:4" ht="36" customHeight="1" x14ac:dyDescent="0.25">
      <c r="A16" s="37">
        <v>6</v>
      </c>
      <c r="B16" s="35" t="s">
        <v>113</v>
      </c>
      <c r="C16" s="36" t="s">
        <v>114</v>
      </c>
      <c r="D16" s="36"/>
    </row>
    <row r="17" spans="1:26" ht="45" customHeight="1" x14ac:dyDescent="0.25">
      <c r="A17" s="33" t="s">
        <v>189</v>
      </c>
      <c r="B17" s="33" t="s">
        <v>190</v>
      </c>
      <c r="C17" s="33" t="s">
        <v>90</v>
      </c>
      <c r="D17" s="33" t="s">
        <v>191</v>
      </c>
      <c r="E17" s="33" t="s">
        <v>192</v>
      </c>
      <c r="F17" s="33" t="s">
        <v>193</v>
      </c>
      <c r="G17" s="33" t="s">
        <v>194</v>
      </c>
      <c r="H17" s="33" t="s">
        <v>195</v>
      </c>
      <c r="I17" s="33" t="s">
        <v>196</v>
      </c>
      <c r="J17" s="33" t="s">
        <v>197</v>
      </c>
      <c r="K17" s="33" t="s">
        <v>198</v>
      </c>
    </row>
    <row r="18" spans="1:26" ht="50.25" customHeight="1" x14ac:dyDescent="0.25">
      <c r="A18" s="46" t="s">
        <v>199</v>
      </c>
      <c r="B18" s="46" t="s">
        <v>200</v>
      </c>
      <c r="C18" s="46" t="s">
        <v>201</v>
      </c>
      <c r="D18" s="46" t="s">
        <v>202</v>
      </c>
      <c r="E18" s="46" t="s">
        <v>208</v>
      </c>
      <c r="F18" s="46" t="s">
        <v>204</v>
      </c>
      <c r="G18" s="46" t="s">
        <v>205</v>
      </c>
      <c r="H18" s="46" t="s">
        <v>48</v>
      </c>
      <c r="I18" s="46" t="s">
        <v>48</v>
      </c>
      <c r="J18" s="46" t="s">
        <v>48</v>
      </c>
      <c r="K18" s="46" t="s">
        <v>48</v>
      </c>
      <c r="L18" s="39"/>
      <c r="M18" s="39"/>
      <c r="N18" s="39"/>
      <c r="O18" s="39"/>
      <c r="P18" s="39"/>
      <c r="Q18" s="39"/>
      <c r="R18" s="39"/>
      <c r="S18" s="39"/>
      <c r="T18" s="39"/>
      <c r="U18" s="39"/>
      <c r="V18" s="39"/>
      <c r="W18" s="39"/>
      <c r="X18" s="39"/>
      <c r="Y18" s="39"/>
      <c r="Z18" s="39"/>
    </row>
    <row r="19" spans="1:26" ht="42.75" customHeight="1" x14ac:dyDescent="0.25">
      <c r="A19" s="38"/>
      <c r="B19" s="38"/>
      <c r="C19" s="38"/>
      <c r="D19" s="38"/>
      <c r="E19" s="38" t="s">
        <v>209</v>
      </c>
      <c r="F19" s="38"/>
      <c r="G19" s="38"/>
      <c r="H19" s="38"/>
      <c r="I19" s="38"/>
      <c r="J19" s="38"/>
      <c r="K19" s="38"/>
      <c r="L19" s="39"/>
      <c r="M19" s="39"/>
      <c r="N19" s="39"/>
      <c r="O19" s="39"/>
      <c r="P19" s="39"/>
      <c r="Q19" s="39"/>
      <c r="R19" s="39"/>
      <c r="S19" s="39"/>
      <c r="T19" s="39"/>
      <c r="U19" s="39"/>
      <c r="V19" s="39"/>
      <c r="W19" s="39"/>
      <c r="X19" s="39"/>
      <c r="Y19" s="39"/>
      <c r="Z19" s="39"/>
    </row>
    <row r="20" spans="1:26" ht="42.75" customHeight="1" x14ac:dyDescent="0.25">
      <c r="A20" s="38"/>
      <c r="B20" s="38"/>
      <c r="C20" s="38"/>
      <c r="D20" s="38"/>
      <c r="E20" s="38" t="s">
        <v>209</v>
      </c>
      <c r="F20" s="38"/>
      <c r="G20" s="38"/>
      <c r="H20" s="38"/>
      <c r="I20" s="38"/>
      <c r="J20" s="38"/>
      <c r="K20" s="38"/>
    </row>
    <row r="21" spans="1:26" ht="42.75" customHeight="1" x14ac:dyDescent="0.25">
      <c r="A21" s="38"/>
      <c r="B21" s="38"/>
      <c r="C21" s="38"/>
      <c r="D21" s="38"/>
      <c r="E21" s="38" t="s">
        <v>209</v>
      </c>
      <c r="F21" s="38"/>
      <c r="G21" s="38"/>
      <c r="H21" s="38"/>
      <c r="I21" s="38"/>
      <c r="J21" s="38"/>
      <c r="K21" s="38"/>
    </row>
    <row r="22" spans="1:26" ht="42.75" customHeight="1" x14ac:dyDescent="0.25">
      <c r="A22" s="38"/>
      <c r="B22" s="38"/>
      <c r="C22" s="38"/>
      <c r="D22" s="38"/>
      <c r="E22" s="38" t="s">
        <v>209</v>
      </c>
      <c r="F22" s="38"/>
      <c r="G22" s="38"/>
      <c r="H22" s="38"/>
      <c r="I22" s="38"/>
      <c r="J22" s="38"/>
      <c r="K22" s="38"/>
    </row>
    <row r="23" spans="1:26" ht="42.75" customHeight="1" x14ac:dyDescent="0.25">
      <c r="A23" s="38"/>
      <c r="B23" s="38"/>
      <c r="C23" s="38"/>
      <c r="D23" s="38"/>
      <c r="E23" s="38" t="s">
        <v>209</v>
      </c>
      <c r="F23" s="38"/>
      <c r="G23" s="38"/>
      <c r="H23" s="38"/>
      <c r="I23" s="38"/>
      <c r="J23" s="38"/>
      <c r="K23" s="38"/>
    </row>
    <row r="24" spans="1:26" ht="42.75" customHeight="1" x14ac:dyDescent="0.25">
      <c r="A24" s="38"/>
      <c r="B24" s="38"/>
      <c r="C24" s="38"/>
      <c r="D24" s="38"/>
      <c r="E24" s="38" t="s">
        <v>209</v>
      </c>
      <c r="F24" s="38"/>
      <c r="G24" s="38"/>
      <c r="H24" s="38"/>
      <c r="I24" s="38"/>
      <c r="J24" s="38"/>
      <c r="K24" s="38"/>
    </row>
    <row r="25" spans="1:26" ht="26.25" customHeight="1" x14ac:dyDescent="0.25">
      <c r="A25" s="40" t="s">
        <v>94</v>
      </c>
      <c r="B25" s="40" t="s">
        <v>95</v>
      </c>
      <c r="C25" s="134" t="s">
        <v>115</v>
      </c>
      <c r="D25" s="119"/>
    </row>
    <row r="26" spans="1:26" ht="87" customHeight="1" x14ac:dyDescent="0.25">
      <c r="A26" s="34">
        <v>1</v>
      </c>
      <c r="B26" s="30" t="s">
        <v>116</v>
      </c>
      <c r="C26" s="132" t="s">
        <v>117</v>
      </c>
      <c r="D26" s="119"/>
    </row>
    <row r="27" spans="1:26" ht="45" customHeight="1" x14ac:dyDescent="0.25">
      <c r="A27" s="34">
        <v>2</v>
      </c>
      <c r="B27" s="30" t="s">
        <v>118</v>
      </c>
      <c r="C27" s="132" t="s">
        <v>119</v>
      </c>
      <c r="D27" s="119"/>
    </row>
    <row r="28" spans="1:26" ht="45" customHeight="1" x14ac:dyDescent="0.25">
      <c r="A28" s="34">
        <v>3</v>
      </c>
      <c r="B28" s="30" t="s">
        <v>120</v>
      </c>
      <c r="C28" s="132" t="s">
        <v>121</v>
      </c>
      <c r="D28" s="119"/>
    </row>
    <row r="29" spans="1:26" ht="45" customHeight="1" x14ac:dyDescent="0.25">
      <c r="A29" s="34">
        <v>4</v>
      </c>
      <c r="B29" s="35" t="s">
        <v>122</v>
      </c>
      <c r="C29" s="132" t="s">
        <v>123</v>
      </c>
      <c r="D29" s="119"/>
    </row>
    <row r="30" spans="1:26" ht="45" customHeight="1" x14ac:dyDescent="0.25">
      <c r="A30" s="34">
        <v>5</v>
      </c>
      <c r="B30" s="30" t="s">
        <v>124</v>
      </c>
      <c r="C30" s="132" t="s">
        <v>125</v>
      </c>
      <c r="D30" s="119"/>
    </row>
    <row r="31" spans="1:26" ht="15.75" customHeight="1" x14ac:dyDescent="0.25"/>
    <row r="32" spans="1:26"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C27:D27"/>
    <mergeCell ref="C28:D28"/>
    <mergeCell ref="C29:D29"/>
    <mergeCell ref="C30:D30"/>
    <mergeCell ref="A7:B7"/>
    <mergeCell ref="C7:D7"/>
    <mergeCell ref="A8:B8"/>
    <mergeCell ref="C8:D8"/>
    <mergeCell ref="C25:D25"/>
    <mergeCell ref="C26:D26"/>
    <mergeCell ref="A9:D9"/>
    <mergeCell ref="A6:B6"/>
    <mergeCell ref="C6:D6"/>
    <mergeCell ref="A1:B4"/>
    <mergeCell ref="C1:C2"/>
    <mergeCell ref="C3:C4"/>
    <mergeCell ref="A5:B5"/>
    <mergeCell ref="C5:D5"/>
  </mergeCells>
  <dataValidations count="2">
    <dataValidation type="list" allowBlank="1" showErrorMessage="1" sqref="G18:G24">
      <formula1>#REF!</formula1>
    </dataValidation>
    <dataValidation type="list" allowBlank="1" showErrorMessage="1" sqref="E18:F24 H18:K24">
      <formula1>#REF!</formula1>
    </dataValidation>
  </dataValidations>
  <pageMargins left="0.7" right="0.7" top="0.75" bottom="0.75" header="0" footer="0"/>
  <pageSetup paperSize="9"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K29"/>
  <sheetViews>
    <sheetView tabSelected="1" zoomScale="87" zoomScaleNormal="87" workbookViewId="0">
      <selection activeCell="E15" sqref="E15:E16"/>
    </sheetView>
  </sheetViews>
  <sheetFormatPr baseColWidth="10" defaultRowHeight="15" x14ac:dyDescent="0.25"/>
  <cols>
    <col min="1" max="1" width="33.7109375" customWidth="1"/>
    <col min="2" max="2" width="20" customWidth="1"/>
    <col min="3" max="3" width="37.140625" customWidth="1"/>
    <col min="4" max="4" width="45.140625" customWidth="1"/>
    <col min="5" max="5" width="63"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style="7" customWidth="1"/>
    <col min="15" max="15" width="14.140625" customWidth="1"/>
    <col min="16" max="16" width="15.28515625" customWidth="1"/>
    <col min="17" max="17" width="18.5703125" customWidth="1"/>
    <col min="18" max="18" width="14.5703125" customWidth="1"/>
    <col min="19" max="19" width="20.85546875" customWidth="1"/>
    <col min="20" max="20" width="14.7109375" customWidth="1"/>
    <col min="21" max="21" width="15.140625" customWidth="1"/>
    <col min="22" max="23" width="13.7109375" customWidth="1"/>
    <col min="24" max="24" width="15.42578125" customWidth="1"/>
    <col min="25" max="25" width="12.85546875" customWidth="1"/>
    <col min="26" max="26" width="18.28515625" bestFit="1" customWidth="1"/>
    <col min="27" max="27" width="19.140625" customWidth="1"/>
    <col min="28" max="28" width="18.42578125" customWidth="1"/>
    <col min="29" max="29" width="47.28515625" customWidth="1"/>
    <col min="30" max="30" width="31.28515625" customWidth="1"/>
    <col min="31" max="31" width="16.28515625" customWidth="1"/>
    <col min="32" max="32" width="18.28515625" customWidth="1"/>
    <col min="33" max="36" width="28.28515625" customWidth="1"/>
    <col min="37" max="37" width="13.85546875" customWidth="1"/>
  </cols>
  <sheetData>
    <row r="1" spans="1:37" ht="15" customHeight="1" x14ac:dyDescent="0.25">
      <c r="A1" s="149"/>
      <c r="B1" s="150"/>
      <c r="C1" s="176" t="s">
        <v>87</v>
      </c>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8"/>
      <c r="AJ1" s="170" t="s">
        <v>88</v>
      </c>
      <c r="AK1" s="171"/>
    </row>
    <row r="2" spans="1:37" ht="15" customHeight="1" x14ac:dyDescent="0.25">
      <c r="A2" s="151"/>
      <c r="B2" s="152"/>
      <c r="C2" s="179"/>
      <c r="D2" s="180"/>
      <c r="E2" s="180"/>
      <c r="F2" s="180"/>
      <c r="G2" s="180"/>
      <c r="H2" s="180"/>
      <c r="I2" s="180"/>
      <c r="J2" s="180"/>
      <c r="K2" s="180"/>
      <c r="L2" s="180"/>
      <c r="M2" s="180"/>
      <c r="N2" s="180"/>
      <c r="O2" s="180"/>
      <c r="P2" s="180"/>
      <c r="Q2" s="180"/>
      <c r="R2" s="180"/>
      <c r="S2" s="180"/>
      <c r="T2" s="180"/>
      <c r="U2" s="180"/>
      <c r="V2" s="180"/>
      <c r="W2" s="180"/>
      <c r="X2" s="180"/>
      <c r="Y2" s="180"/>
      <c r="Z2" s="180"/>
      <c r="AA2" s="180"/>
      <c r="AB2" s="180"/>
      <c r="AC2" s="180"/>
      <c r="AD2" s="180"/>
      <c r="AE2" s="180"/>
      <c r="AF2" s="180"/>
      <c r="AG2" s="180"/>
      <c r="AH2" s="180"/>
      <c r="AI2" s="181"/>
      <c r="AJ2" s="172" t="s">
        <v>239</v>
      </c>
      <c r="AK2" s="173"/>
    </row>
    <row r="3" spans="1:37" ht="15" customHeight="1" x14ac:dyDescent="0.25">
      <c r="A3" s="151"/>
      <c r="B3" s="152"/>
      <c r="C3" s="182" t="s">
        <v>220</v>
      </c>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4"/>
      <c r="AJ3" s="174" t="s">
        <v>255</v>
      </c>
      <c r="AK3" s="175"/>
    </row>
    <row r="4" spans="1:37" ht="15.75" customHeight="1" thickBot="1" x14ac:dyDescent="0.3">
      <c r="A4" s="151"/>
      <c r="B4" s="152"/>
      <c r="C4" s="182"/>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4"/>
      <c r="AJ4" s="174" t="s">
        <v>259</v>
      </c>
      <c r="AK4" s="175"/>
    </row>
    <row r="5" spans="1:37" ht="28.5" customHeight="1" thickBot="1" x14ac:dyDescent="0.3">
      <c r="A5" s="153" t="s">
        <v>90</v>
      </c>
      <c r="B5" s="154"/>
      <c r="C5" s="155" t="s">
        <v>248</v>
      </c>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7"/>
    </row>
    <row r="6" spans="1:37" ht="15.75" customHeight="1" thickBot="1" x14ac:dyDescent="0.3">
      <c r="A6" s="166" t="s">
        <v>91</v>
      </c>
      <c r="B6" s="167"/>
      <c r="C6" s="160" t="s">
        <v>355</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c r="AI6" s="161"/>
      <c r="AJ6" s="161"/>
      <c r="AK6" s="162"/>
    </row>
    <row r="7" spans="1:37" ht="30.75" customHeight="1" thickBot="1" x14ac:dyDescent="0.3">
      <c r="A7" s="168" t="s">
        <v>92</v>
      </c>
      <c r="B7" s="169"/>
      <c r="C7" s="163" t="s">
        <v>361</v>
      </c>
      <c r="D7" s="164"/>
      <c r="E7" s="164"/>
      <c r="F7" s="164"/>
      <c r="G7" s="164"/>
      <c r="H7" s="164"/>
      <c r="I7" s="164"/>
      <c r="J7" s="164"/>
      <c r="K7" s="164"/>
      <c r="L7" s="164"/>
      <c r="M7" s="164"/>
      <c r="N7" s="164"/>
      <c r="O7" s="164"/>
      <c r="P7" s="164"/>
      <c r="Q7" s="164"/>
      <c r="R7" s="164"/>
      <c r="S7" s="164"/>
      <c r="T7" s="164"/>
      <c r="U7" s="164"/>
      <c r="V7" s="164"/>
      <c r="W7" s="164"/>
      <c r="X7" s="164"/>
      <c r="Y7" s="164"/>
      <c r="Z7" s="164"/>
      <c r="AA7" s="164"/>
      <c r="AB7" s="164"/>
      <c r="AC7" s="164"/>
      <c r="AD7" s="164"/>
      <c r="AE7" s="164"/>
      <c r="AF7" s="164"/>
      <c r="AG7" s="164"/>
      <c r="AH7" s="164"/>
      <c r="AI7" s="164"/>
      <c r="AJ7" s="164"/>
      <c r="AK7" s="165"/>
    </row>
    <row r="8" spans="1:37" ht="15.75" customHeight="1" thickBot="1" x14ac:dyDescent="0.3">
      <c r="A8" s="158" t="s">
        <v>93</v>
      </c>
      <c r="B8" s="159"/>
      <c r="C8" s="242">
        <v>45257</v>
      </c>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4"/>
    </row>
    <row r="9" spans="1:37" s="12" customFormat="1" ht="25.5" customHeight="1" x14ac:dyDescent="0.25">
      <c r="A9" s="204" t="s">
        <v>60</v>
      </c>
      <c r="B9" s="204"/>
      <c r="C9" s="205"/>
      <c r="D9" s="205"/>
      <c r="E9" s="205"/>
      <c r="F9" s="205"/>
      <c r="G9" s="205"/>
      <c r="H9" s="146" t="s">
        <v>61</v>
      </c>
      <c r="I9" s="146"/>
      <c r="J9" s="146"/>
      <c r="K9" s="146"/>
      <c r="L9" s="146"/>
      <c r="M9" s="146"/>
      <c r="N9" s="146"/>
      <c r="O9" s="146"/>
      <c r="P9" s="146"/>
      <c r="Q9" s="146"/>
      <c r="R9" s="146"/>
      <c r="S9" s="146"/>
      <c r="T9" s="146"/>
      <c r="U9" s="146"/>
      <c r="V9" s="146"/>
      <c r="W9" s="146"/>
      <c r="X9" s="146"/>
      <c r="Y9" s="146"/>
      <c r="Z9" s="146"/>
      <c r="AA9" s="146"/>
      <c r="AB9" s="198" t="s">
        <v>86</v>
      </c>
      <c r="AC9" s="199"/>
      <c r="AD9" s="199"/>
      <c r="AE9" s="199"/>
      <c r="AF9" s="199"/>
      <c r="AG9" s="199"/>
      <c r="AH9" s="199"/>
      <c r="AI9" s="199"/>
      <c r="AJ9" s="199"/>
      <c r="AK9" s="200"/>
    </row>
    <row r="10" spans="1:37" s="13" customFormat="1" ht="46.5" customHeight="1" x14ac:dyDescent="0.25">
      <c r="A10" s="44" t="s">
        <v>64</v>
      </c>
      <c r="B10" s="147" t="s">
        <v>7</v>
      </c>
      <c r="C10" s="148"/>
      <c r="D10" s="148"/>
      <c r="E10" s="148"/>
      <c r="F10" s="45" t="s">
        <v>63</v>
      </c>
      <c r="G10" s="189" t="s">
        <v>31</v>
      </c>
      <c r="H10" s="145" t="s">
        <v>181</v>
      </c>
      <c r="I10" s="145"/>
      <c r="J10" s="145"/>
      <c r="K10" s="145"/>
      <c r="L10" s="145"/>
      <c r="M10" s="145" t="s">
        <v>62</v>
      </c>
      <c r="N10" s="145"/>
      <c r="O10" s="145"/>
      <c r="P10" s="145"/>
      <c r="Q10" s="145"/>
      <c r="R10" s="145"/>
      <c r="S10" s="145"/>
      <c r="T10" s="145"/>
      <c r="U10" s="145"/>
      <c r="V10" s="145"/>
      <c r="W10" s="145"/>
      <c r="X10" s="145"/>
      <c r="Y10" s="145"/>
      <c r="Z10" s="145"/>
      <c r="AA10" s="145"/>
      <c r="AB10" s="201"/>
      <c r="AC10" s="202"/>
      <c r="AD10" s="202"/>
      <c r="AE10" s="202"/>
      <c r="AF10" s="202"/>
      <c r="AG10" s="202"/>
      <c r="AH10" s="202"/>
      <c r="AI10" s="202"/>
      <c r="AJ10" s="202"/>
      <c r="AK10" s="203"/>
    </row>
    <row r="11" spans="1:37" s="13" customFormat="1" ht="37.5" customHeight="1" x14ac:dyDescent="0.25">
      <c r="A11" s="187" t="s">
        <v>0</v>
      </c>
      <c r="B11" s="187" t="s">
        <v>1</v>
      </c>
      <c r="C11" s="187" t="s">
        <v>9</v>
      </c>
      <c r="D11" s="187" t="s">
        <v>8</v>
      </c>
      <c r="E11" s="187" t="s">
        <v>221</v>
      </c>
      <c r="F11" s="189" t="s">
        <v>39</v>
      </c>
      <c r="G11" s="191"/>
      <c r="H11" s="192" t="s">
        <v>6</v>
      </c>
      <c r="I11" s="194" t="s">
        <v>5</v>
      </c>
      <c r="J11" s="195"/>
      <c r="K11" s="194" t="s">
        <v>4</v>
      </c>
      <c r="L11" s="195"/>
      <c r="M11" s="192" t="s">
        <v>3</v>
      </c>
      <c r="N11" s="192" t="s">
        <v>10</v>
      </c>
      <c r="O11" s="192" t="s">
        <v>11</v>
      </c>
      <c r="P11" s="192" t="s">
        <v>12</v>
      </c>
      <c r="Q11" s="192" t="s">
        <v>13</v>
      </c>
      <c r="R11" s="192" t="s">
        <v>14</v>
      </c>
      <c r="S11" s="192" t="s">
        <v>15</v>
      </c>
      <c r="T11" s="192" t="s">
        <v>6</v>
      </c>
      <c r="U11" s="192" t="s">
        <v>73</v>
      </c>
      <c r="V11" s="192" t="s">
        <v>186</v>
      </c>
      <c r="W11" s="194" t="s">
        <v>257</v>
      </c>
      <c r="X11" s="195"/>
      <c r="Y11" s="194" t="s">
        <v>80</v>
      </c>
      <c r="Z11" s="195"/>
      <c r="AA11" s="192" t="s">
        <v>16</v>
      </c>
      <c r="AB11" s="235" t="s">
        <v>17</v>
      </c>
      <c r="AC11" s="235" t="s">
        <v>18</v>
      </c>
      <c r="AD11" s="235" t="s">
        <v>19</v>
      </c>
      <c r="AE11" s="235" t="s">
        <v>2</v>
      </c>
      <c r="AF11" s="235" t="s">
        <v>20</v>
      </c>
      <c r="AG11" s="234" t="s">
        <v>258</v>
      </c>
      <c r="AH11" s="234"/>
      <c r="AI11" s="234"/>
      <c r="AJ11" s="234"/>
      <c r="AK11" s="185" t="s">
        <v>187</v>
      </c>
    </row>
    <row r="12" spans="1:37" s="13" customFormat="1" ht="25.5" customHeight="1" x14ac:dyDescent="0.25">
      <c r="A12" s="188"/>
      <c r="B12" s="188"/>
      <c r="C12" s="188"/>
      <c r="D12" s="188"/>
      <c r="E12" s="188"/>
      <c r="F12" s="190"/>
      <c r="G12" s="190"/>
      <c r="H12" s="193"/>
      <c r="I12" s="196"/>
      <c r="J12" s="197"/>
      <c r="K12" s="196"/>
      <c r="L12" s="197"/>
      <c r="M12" s="193"/>
      <c r="N12" s="193"/>
      <c r="O12" s="193"/>
      <c r="P12" s="193"/>
      <c r="Q12" s="193"/>
      <c r="R12" s="193"/>
      <c r="S12" s="193"/>
      <c r="T12" s="193"/>
      <c r="U12" s="193"/>
      <c r="V12" s="193"/>
      <c r="W12" s="196"/>
      <c r="X12" s="197"/>
      <c r="Y12" s="196"/>
      <c r="Z12" s="197"/>
      <c r="AA12" s="193"/>
      <c r="AB12" s="235"/>
      <c r="AC12" s="235"/>
      <c r="AD12" s="235"/>
      <c r="AE12" s="235"/>
      <c r="AF12" s="235"/>
      <c r="AG12" s="233" t="s">
        <v>261</v>
      </c>
      <c r="AH12" s="233" t="s">
        <v>262</v>
      </c>
      <c r="AI12" s="233" t="s">
        <v>263</v>
      </c>
      <c r="AJ12" s="233" t="s">
        <v>264</v>
      </c>
      <c r="AK12" s="186"/>
    </row>
    <row r="13" spans="1:37" s="4" customFormat="1" ht="114" customHeight="1" x14ac:dyDescent="0.25">
      <c r="A13" s="208" t="s">
        <v>23</v>
      </c>
      <c r="B13" s="208" t="s">
        <v>213</v>
      </c>
      <c r="C13" s="211" t="s">
        <v>338</v>
      </c>
      <c r="D13" s="211" t="s">
        <v>339</v>
      </c>
      <c r="E13" s="211" t="str">
        <f>CONCATENATE(B13," ",C13," ",D13)</f>
        <v>Afectación económica y reputacional por perdida de los registros calificados de los programas de pregrado y posgrado, impidiendo su oferta a los aspirantes debido al incumplimiento de los requisitos establecidos por el Ministerio de Educación Nacional.</v>
      </c>
      <c r="F13" s="219" t="s">
        <v>41</v>
      </c>
      <c r="G13" s="220" t="s">
        <v>32</v>
      </c>
      <c r="H13" s="136">
        <v>74</v>
      </c>
      <c r="I13" s="136" t="s">
        <v>47</v>
      </c>
      <c r="J13" s="136" t="str">
        <f>IF((I13="Muy Bajo"),"20%",IF(I13="Baja","40%",IF(I13="Media","60%",IF(I13="Alta","80%",IF(I13="Muy Alta","100%","0")))))</f>
        <v>60%</v>
      </c>
      <c r="K13" s="136" t="s">
        <v>58</v>
      </c>
      <c r="L13" s="136" t="str">
        <f>IF((K13="Leve"),"20%",IF(K13="Menor","40%",IF(K13="Moderado","60%",IF(K13="Mayor","80%",IF(K13="Catastrófico","100%","0")))))</f>
        <v>100%</v>
      </c>
      <c r="M13" s="138" t="str">
        <f>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Extremo</v>
      </c>
      <c r="N13" s="50" t="s">
        <v>340</v>
      </c>
      <c r="O13" s="51" t="s">
        <v>1</v>
      </c>
      <c r="P13" s="51" t="s">
        <v>67</v>
      </c>
      <c r="Q13" s="51" t="s">
        <v>71</v>
      </c>
      <c r="R13" s="52">
        <f>IF((P13="Preventivo"),"25%",IF(P13="Detectivo","15%",IF(P13="Correctivo","10%","0")))+IF((Q13="Automático"),"25%",IF(Q13="Manual","15%","0"))</f>
        <v>0.4</v>
      </c>
      <c r="S13" s="51" t="s">
        <v>74</v>
      </c>
      <c r="T13" s="51" t="s">
        <v>76</v>
      </c>
      <c r="U13" s="51" t="s">
        <v>78</v>
      </c>
      <c r="V13" s="52">
        <f>IF(O13="probabilidad",J13-(J13*R13),IF(O13="Impacto",(J13-0),"0"))</f>
        <v>0.6</v>
      </c>
      <c r="W13" s="138">
        <f>V14</f>
        <v>0.36</v>
      </c>
      <c r="X13" s="136" t="str">
        <f>IF((W13&lt;21%),"Muy Bajo",IF((W13&lt;41%),"Baja",IF((W13&lt;61%),"Media",IF((W13&lt;81%),"Alta",IF((W13&lt;101%),"Muy alta","0")))))</f>
        <v>Baja</v>
      </c>
      <c r="Y13" s="138">
        <f t="shared" ref="Y13:Y15" si="0">IF(O13="Impacto",L13-(L13*R13),IF(O13="Probabilidad",L13-0,"0"))</f>
        <v>0.6</v>
      </c>
      <c r="Z13" s="136" t="str">
        <f>IF((Y13&lt;21%),"Leve",IF((Y13&lt;41%),"Menor",IF((Y13&lt;61%),"Moderado",IF((Y13&lt;81%),"Mayor",IF((Y13&lt;101%),"Catastrófico","0")))))</f>
        <v>Moderado</v>
      </c>
      <c r="AA13" s="138" t="str">
        <f>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144" t="s">
        <v>82</v>
      </c>
      <c r="AC13" s="140" t="s">
        <v>354</v>
      </c>
      <c r="AD13" s="142" t="s">
        <v>341</v>
      </c>
      <c r="AE13" s="143">
        <v>44956</v>
      </c>
      <c r="AF13" s="143">
        <v>44958</v>
      </c>
      <c r="AG13" s="234" t="s">
        <v>356</v>
      </c>
      <c r="AH13" s="234" t="s">
        <v>357</v>
      </c>
      <c r="AI13" s="234" t="s">
        <v>358</v>
      </c>
      <c r="AJ13" s="234" t="s">
        <v>359</v>
      </c>
      <c r="AK13" s="206" t="s">
        <v>360</v>
      </c>
    </row>
    <row r="14" spans="1:37" s="4" customFormat="1" ht="114" customHeight="1" x14ac:dyDescent="0.25">
      <c r="A14" s="209"/>
      <c r="B14" s="209"/>
      <c r="C14" s="212"/>
      <c r="D14" s="212"/>
      <c r="E14" s="212"/>
      <c r="F14" s="221"/>
      <c r="G14" s="222"/>
      <c r="H14" s="137"/>
      <c r="I14" s="137"/>
      <c r="J14" s="137"/>
      <c r="K14" s="137"/>
      <c r="L14" s="137"/>
      <c r="M14" s="139"/>
      <c r="N14" s="50" t="s">
        <v>343</v>
      </c>
      <c r="O14" s="51" t="s">
        <v>65</v>
      </c>
      <c r="P14" s="51" t="s">
        <v>67</v>
      </c>
      <c r="Q14" s="51" t="s">
        <v>71</v>
      </c>
      <c r="R14" s="52">
        <f>IF((P14="Preventivo"),"25%",IF(P14="Detectivo","15%",IF(P14="Correctivo","10%","0")))+IF((Q14="Automático"),"25%",IF(Q14="Manual","15%","0"))</f>
        <v>0.4</v>
      </c>
      <c r="S14" s="51" t="s">
        <v>74</v>
      </c>
      <c r="T14" s="51" t="s">
        <v>76</v>
      </c>
      <c r="U14" s="51" t="s">
        <v>78</v>
      </c>
      <c r="V14" s="53">
        <f>V13-(V13*R14)</f>
        <v>0.36</v>
      </c>
      <c r="W14" s="139"/>
      <c r="X14" s="137"/>
      <c r="Y14" s="139"/>
      <c r="Z14" s="137"/>
      <c r="AA14" s="139"/>
      <c r="AB14" s="144"/>
      <c r="AC14" s="141"/>
      <c r="AD14" s="142"/>
      <c r="AE14" s="144"/>
      <c r="AF14" s="144"/>
      <c r="AG14" s="234"/>
      <c r="AH14" s="234"/>
      <c r="AI14" s="234"/>
      <c r="AJ14" s="234"/>
      <c r="AK14" s="207"/>
    </row>
    <row r="15" spans="1:37" s="4" customFormat="1" ht="92.25" customHeight="1" x14ac:dyDescent="0.25">
      <c r="A15" s="208" t="s">
        <v>23</v>
      </c>
      <c r="B15" s="208" t="s">
        <v>213</v>
      </c>
      <c r="C15" s="223" t="s">
        <v>344</v>
      </c>
      <c r="D15" s="224" t="s">
        <v>345</v>
      </c>
      <c r="E15" s="211" t="str">
        <f>CONCATENATE(B15," ",C15," ",D15)</f>
        <v>Afectación económica y reputacional por incumplir o modificar el calendario académico debido a cierre de la Universidad por problemas de orden público, protestas, paros, cese de actividades, solicitudes de extensión de pagos de estudiantes, entre otros.</v>
      </c>
      <c r="F15" s="219" t="s">
        <v>41</v>
      </c>
      <c r="G15" s="220" t="s">
        <v>32</v>
      </c>
      <c r="H15" s="136">
        <v>74</v>
      </c>
      <c r="I15" s="136" t="s">
        <v>47</v>
      </c>
      <c r="J15" s="136" t="str">
        <f t="shared" ref="J15" si="1">IF((I15="Muy Bajo"),"20%",IF(I15="Baja","40%",IF(I15="Media","60%",IF(I15="Alta","80%",IF(I15="Muy Alta","100%","0")))))</f>
        <v>60%</v>
      </c>
      <c r="K15" s="136" t="s">
        <v>57</v>
      </c>
      <c r="L15" s="136" t="str">
        <f t="shared" ref="L15" si="2">IF((K15="Leve"),"20%",IF(K15="Menor","40%",IF(K15="Moderado","60%",IF(K15="Mayor","80%",IF(K15="Catastrófico","100%","0")))))</f>
        <v>80%</v>
      </c>
      <c r="M15" s="138" t="str">
        <f t="shared" ref="M15" si="3">IF((J15="100%")*(L15="100%"),"Extremo",IF((J15="100%")*(L15="80%"),"Alto",IF((J15="100%")*(L15="60%"),"Alto",IF((J15="100%")*(L15="40%"),"Alto",IF((J15="100%")*(L15="20%"),"Alto",IF((J15="80%")*(L15="100%"),"Extremo",IF((J15="80%")*(L15="80%"),"Alto",IF((J15="80%")*(L15="60%"),"Alto",IF((J15="80%")*(L15="40%"),"Moderado",IF((J15="80%")*(L15="20%"),"Moderado",IF((J15="60%")*(L15="100%"),"Extremo",IF((J15="60%")*(L15="80%"),"Alto",IF((J15="60%")*(L15="60%"),"Moderado",IF((J15="60%")*(L15="40%"),"Moderado",IF((J15="60%")*(L15="20%"),"Moderado",IF((J15="40%")*(L15="100%"),"Extremo",IF((J15="40%")*(L15="80%"),"Alto",IF((J15="40%")*(L15="60%"),"Moderado",IF((J15="40%")*(L15="40%"),"Moderado",IF((J15="40%")*(L15="20%"),"Bajo",IF((J15="20%")*(L15="100%"),"Extremo",IF((J15="20%")*(L15="80%"),"Alto",IF((J15="20%")*(L15="60%"),"Moderado",IF((J15="20%")*(L15="40%"),"Bajo",IF((J15="20%")*(L15="20%"),"Bajo","0")))))))))))))))))))))))))</f>
        <v>Alto</v>
      </c>
      <c r="N15" s="50" t="s">
        <v>346</v>
      </c>
      <c r="O15" s="51" t="s">
        <v>65</v>
      </c>
      <c r="P15" s="51" t="s">
        <v>67</v>
      </c>
      <c r="Q15" s="51" t="s">
        <v>71</v>
      </c>
      <c r="R15" s="52">
        <f t="shared" ref="R15:R24" si="4">IF((P15="Preventivo"),"25%",IF(P15="Detectivo","15%",IF(P15="Correctivo","10%","0")))+IF((Q15="Automático"),"25%",IF(Q15="Manual","15%","0"))</f>
        <v>0.4</v>
      </c>
      <c r="S15" s="51" t="s">
        <v>74</v>
      </c>
      <c r="T15" s="51" t="s">
        <v>76</v>
      </c>
      <c r="U15" s="51" t="s">
        <v>78</v>
      </c>
      <c r="V15" s="52">
        <f t="shared" ref="V15" si="5">IF(O15="probabilidad",J15-(J15*R15),IF(O15="Impacto",(J15-0),"0"))</f>
        <v>0.36</v>
      </c>
      <c r="W15" s="138">
        <f t="shared" ref="W15" si="6">V16</f>
        <v>0.216</v>
      </c>
      <c r="X15" s="136" t="str">
        <f t="shared" ref="X15" si="7">IF((W15&lt;21%),"Muy Bajo",IF((W15&lt;41%),"Baja",IF((W15&lt;61%),"Media",IF((W15&lt;81%),"Alta",IF((W15&lt;101%),"Muy alta","0")))))</f>
        <v>Baja</v>
      </c>
      <c r="Y15" s="138">
        <f t="shared" si="0"/>
        <v>0.8</v>
      </c>
      <c r="Z15" s="136" t="str">
        <f t="shared" ref="Z15" si="8">IF((Y15&lt;21%),"Leve",IF((Y15&lt;41%),"Menor",IF((Y15&lt;61%),"Moderado",IF((Y15&lt;81%),"Mayor",IF((Y15&lt;101%),"Catastrófico","0")))))</f>
        <v>Mayor</v>
      </c>
      <c r="AA15" s="138" t="str">
        <f t="shared" ref="AA15" si="9">IF((X15="Muy alta")*(Z15="Catastrófico"),"Extremo",IF((X15="Muy alta")*(Z15="Mayor"),"Alto",IF((X15="Muy alta")*(Z15="Moderado"),"Alto",IF((X15="Muy alta")*(Z15="Menor"),"Alto",IF((X15="Muy alta")*(Z15="Leve"),"Alto",IF((X15="Alta")*(Z15="Catastrófico"),"Extremo",IF((X15="Alta")*(Z15="Mayor"),"Alto",IF((X15="Alta")*(Z15="Moderado"),"Alto",IF((X15="Alta")*(Z15="Menor"),"Moderado",IF((X15="Alta")*(Z15="Leve"),"Moderado",IF((X15="Media")*(Z15="Catastrófico"),"Extremo",IF((X15="Media")*(Z15="Mayor"),"Alto",IF((X15="Media")*(Z15="Moderado"),"Moderado",IF((X15="Media")*(Z15="Menor"),"Moderado",IF((X15="Media")*(Z15="Leve"),"Moderado",IF((X15="Baja")*(Z15="Catastrófico"),"Extremo",IF((X15="Baja")*(Z15="Mayor"),"Alto",IF((X15="Baja")*(Z15="Moderado"),"Moderado",IF((X15="Baja")*(Z15="Menor"),"Moderado",IF((X15="Baja")*(Z15="Leve"),"Bajo",IF((X15="Muy bajo")*(Z15="Catastrófico"),"Extremo",IF((X15="Muy bajo")*(Z15="Mayor"),"Alto",IF((X15="Muy bajo")*(Z15="Moderado"),"Moderado",IF((X15="Muy bajo")*(Z15="Menor"),"Bajo",IF((X15="Muy bajo")*(Z15="Leve"),"Bajo","0")))))))))))))))))))))))))</f>
        <v>Alto</v>
      </c>
      <c r="AB15" s="144" t="s">
        <v>82</v>
      </c>
      <c r="AC15" s="140" t="s">
        <v>354</v>
      </c>
      <c r="AD15" s="142" t="s">
        <v>374</v>
      </c>
      <c r="AE15" s="143">
        <v>44956</v>
      </c>
      <c r="AF15" s="143">
        <v>44958</v>
      </c>
      <c r="AG15" s="234" t="s">
        <v>356</v>
      </c>
      <c r="AH15" s="234" t="s">
        <v>357</v>
      </c>
      <c r="AI15" s="234" t="s">
        <v>358</v>
      </c>
      <c r="AJ15" s="234" t="s">
        <v>359</v>
      </c>
      <c r="AK15" s="144" t="s">
        <v>342</v>
      </c>
    </row>
    <row r="16" spans="1:37" s="41" customFormat="1" ht="92.25" customHeight="1" x14ac:dyDescent="0.25">
      <c r="A16" s="209"/>
      <c r="B16" s="209"/>
      <c r="C16" s="225"/>
      <c r="D16" s="226"/>
      <c r="E16" s="212"/>
      <c r="F16" s="221"/>
      <c r="G16" s="222"/>
      <c r="H16" s="137"/>
      <c r="I16" s="137"/>
      <c r="J16" s="137"/>
      <c r="K16" s="137"/>
      <c r="L16" s="137"/>
      <c r="M16" s="139"/>
      <c r="N16" s="50" t="s">
        <v>347</v>
      </c>
      <c r="O16" s="51" t="s">
        <v>65</v>
      </c>
      <c r="P16" s="51" t="s">
        <v>67</v>
      </c>
      <c r="Q16" s="51" t="s">
        <v>71</v>
      </c>
      <c r="R16" s="52">
        <f t="shared" si="4"/>
        <v>0.4</v>
      </c>
      <c r="S16" s="51" t="s">
        <v>74</v>
      </c>
      <c r="T16" s="51" t="s">
        <v>76</v>
      </c>
      <c r="U16" s="51" t="s">
        <v>78</v>
      </c>
      <c r="V16" s="53">
        <f t="shared" ref="V16:V27" si="10">V15-(V15*R16)</f>
        <v>0.216</v>
      </c>
      <c r="W16" s="139"/>
      <c r="X16" s="137"/>
      <c r="Y16" s="139"/>
      <c r="Z16" s="137"/>
      <c r="AA16" s="139"/>
      <c r="AB16" s="144"/>
      <c r="AC16" s="141"/>
      <c r="AD16" s="142"/>
      <c r="AE16" s="144"/>
      <c r="AF16" s="144"/>
      <c r="AG16" s="234"/>
      <c r="AH16" s="234"/>
      <c r="AI16" s="234"/>
      <c r="AJ16" s="234"/>
      <c r="AK16" s="144"/>
    </row>
    <row r="17" spans="1:37" ht="90" x14ac:dyDescent="0.25">
      <c r="A17" s="208" t="s">
        <v>23</v>
      </c>
      <c r="B17" s="208" t="s">
        <v>213</v>
      </c>
      <c r="C17" s="211" t="s">
        <v>348</v>
      </c>
      <c r="D17" s="211" t="s">
        <v>349</v>
      </c>
      <c r="E17" s="211" t="str">
        <f>CONCATENATE(B17," ",C17," ",D17)</f>
        <v>Afectación económica y reputacional por perdida o no acreditación de programas de pregrado y posgrados debido al incumplimiento de los factores de acreditación establecidos por Ministerio de Educación Nacional y el CNA.</v>
      </c>
      <c r="F17" s="219" t="s">
        <v>41</v>
      </c>
      <c r="G17" s="220" t="s">
        <v>32</v>
      </c>
      <c r="H17" s="136">
        <v>19</v>
      </c>
      <c r="I17" s="136" t="s">
        <v>47</v>
      </c>
      <c r="J17" s="136" t="str">
        <f t="shared" ref="J17" si="11">IF((I17="Muy Bajo"),"20%",IF(I17="Baja","40%",IF(I17="Media","60%",IF(I17="Alta","80%",IF(I17="Muy Alta","100%","0")))))</f>
        <v>60%</v>
      </c>
      <c r="K17" s="136" t="s">
        <v>56</v>
      </c>
      <c r="L17" s="136" t="str">
        <f t="shared" ref="L17" si="12">IF((K17="Leve"),"20%",IF(K17="Menor","40%",IF(K17="Moderado","60%",IF(K17="Mayor","80%",IF(K17="Catastrófico","100%","0")))))</f>
        <v>60%</v>
      </c>
      <c r="M17" s="138" t="str">
        <f t="shared" ref="M17" si="13">IF((J17="100%")*(L17="100%"),"Extremo",IF((J17="100%")*(L17="80%"),"Alto",IF((J17="100%")*(L17="60%"),"Alto",IF((J17="100%")*(L17="40%"),"Alto",IF((J17="100%")*(L17="20%"),"Alto",IF((J17="80%")*(L17="100%"),"Extremo",IF((J17="80%")*(L17="80%"),"Alto",IF((J17="80%")*(L17="60%"),"Alto",IF((J17="80%")*(L17="40%"),"Moderado",IF((J17="80%")*(L17="20%"),"Moderado",IF((J17="60%")*(L17="100%"),"Extremo",IF((J17="60%")*(L17="80%"),"Alto",IF((J17="60%")*(L17="60%"),"Moderado",IF((J17="60%")*(L17="40%"),"Moderado",IF((J17="60%")*(L17="20%"),"Moderado",IF((J17="40%")*(L17="100%"),"Extremo",IF((J17="40%")*(L17="80%"),"Alto",IF((J17="40%")*(L17="60%"),"Moderado",IF((J17="40%")*(L17="40%"),"Moderado",IF((J17="40%")*(L17="20%"),"Bajo",IF((J17="20%")*(L17="100%"),"Extremo",IF((J17="20%")*(L17="80%"),"Alto",IF((J17="20%")*(L17="60%"),"Moderado",IF((J17="20%")*(L17="40%"),"Bajo",IF((J17="20%")*(L17="20%"),"Bajo","0")))))))))))))))))))))))))</f>
        <v>Moderado</v>
      </c>
      <c r="N17" s="50" t="s">
        <v>350</v>
      </c>
      <c r="O17" s="51" t="s">
        <v>65</v>
      </c>
      <c r="P17" s="51" t="s">
        <v>67</v>
      </c>
      <c r="Q17" s="51" t="s">
        <v>71</v>
      </c>
      <c r="R17" s="52">
        <f t="shared" si="4"/>
        <v>0.4</v>
      </c>
      <c r="S17" s="51" t="s">
        <v>74</v>
      </c>
      <c r="T17" s="51" t="s">
        <v>76</v>
      </c>
      <c r="U17" s="51" t="s">
        <v>78</v>
      </c>
      <c r="V17" s="53">
        <f t="shared" si="10"/>
        <v>0.12959999999999999</v>
      </c>
      <c r="W17" s="138">
        <f t="shared" ref="W17" si="14">V18</f>
        <v>7.7759999999999996E-2</v>
      </c>
      <c r="X17" s="136" t="str">
        <f t="shared" ref="X17" si="15">IF((W17&lt;21%),"Muy Bajo",IF((W17&lt;41%),"Baja",IF((W17&lt;61%),"Media",IF((W17&lt;81%),"Alta",IF((W17&lt;101%),"Muy alta","0")))))</f>
        <v>Muy Bajo</v>
      </c>
      <c r="Y17" s="138">
        <f t="shared" ref="Y17" si="16">IF(O17="Impacto",L17-(L17*R17),IF(O17="Probabilidad",L17-0,"0"))</f>
        <v>0.6</v>
      </c>
      <c r="Z17" s="136" t="str">
        <f t="shared" ref="Z17" si="17">IF((Y17&lt;21%),"Leve",IF((Y17&lt;41%),"Menor",IF((Y17&lt;61%),"Moderado",IF((Y17&lt;81%),"Mayor",IF((Y17&lt;101%),"Catastrófico","0")))))</f>
        <v>Moderado</v>
      </c>
      <c r="AA17" s="138" t="str">
        <f t="shared" ref="AA17" si="18">IF((X17="Muy alta")*(Z17="Catastrófico"),"Extremo",IF((X17="Muy alta")*(Z17="Mayor"),"Alto",IF((X17="Muy alta")*(Z17="Moderado"),"Alto",IF((X17="Muy alta")*(Z17="Menor"),"Alto",IF((X17="Muy alta")*(Z17="Leve"),"Alto",IF((X17="Alta")*(Z17="Catastrófico"),"Extremo",IF((X17="Alta")*(Z17="Mayor"),"Alto",IF((X17="Alta")*(Z17="Moderado"),"Alto",IF((X17="Alta")*(Z17="Menor"),"Moderado",IF((X17="Alta")*(Z17="Leve"),"Moderado",IF((X17="Media")*(Z17="Catastrófico"),"Extremo",IF((X17="Media")*(Z17="Mayor"),"Alto",IF((X17="Media")*(Z17="Moderado"),"Moderado",IF((X17="Media")*(Z17="Menor"),"Moderado",IF((X17="Media")*(Z17="Leve"),"Moderado",IF((X17="Baja")*(Z17="Catastrófico"),"Extremo",IF((X17="Baja")*(Z17="Mayor"),"Alto",IF((X17="Baja")*(Z17="Moderado"),"Moderado",IF((X17="Baja")*(Z17="Menor"),"Moderado",IF((X17="Baja")*(Z17="Leve"),"Bajo",IF((X17="Muy bajo")*(Z17="Catastrófico"),"Extremo",IF((X17="Muy bajo")*(Z17="Mayor"),"Alto",IF((X17="Muy bajo")*(Z17="Moderado"),"Moderado",IF((X17="Muy bajo")*(Z17="Menor"),"Bajo",IF((X17="Muy bajo")*(Z17="Leve"),"Bajo","0")))))))))))))))))))))))))</f>
        <v>Moderado</v>
      </c>
      <c r="AB17" s="144" t="s">
        <v>82</v>
      </c>
      <c r="AC17" s="140" t="s">
        <v>354</v>
      </c>
      <c r="AD17" s="142" t="s">
        <v>341</v>
      </c>
      <c r="AE17" s="143">
        <v>44956</v>
      </c>
      <c r="AF17" s="143">
        <v>44958</v>
      </c>
      <c r="AG17" s="234" t="s">
        <v>356</v>
      </c>
      <c r="AH17" s="234" t="s">
        <v>357</v>
      </c>
      <c r="AI17" s="234" t="s">
        <v>358</v>
      </c>
      <c r="AJ17" s="234" t="s">
        <v>359</v>
      </c>
      <c r="AK17" s="136" t="s">
        <v>342</v>
      </c>
    </row>
    <row r="18" spans="1:37" ht="75" x14ac:dyDescent="0.25">
      <c r="A18" s="209"/>
      <c r="B18" s="209"/>
      <c r="C18" s="212"/>
      <c r="D18" s="212"/>
      <c r="E18" s="212"/>
      <c r="F18" s="221"/>
      <c r="G18" s="222"/>
      <c r="H18" s="137"/>
      <c r="I18" s="137"/>
      <c r="J18" s="137"/>
      <c r="K18" s="137"/>
      <c r="L18" s="137"/>
      <c r="M18" s="139"/>
      <c r="N18" s="54" t="s">
        <v>351</v>
      </c>
      <c r="O18" s="51" t="s">
        <v>65</v>
      </c>
      <c r="P18" s="51" t="s">
        <v>67</v>
      </c>
      <c r="Q18" s="51" t="s">
        <v>71</v>
      </c>
      <c r="R18" s="52">
        <f t="shared" si="4"/>
        <v>0.4</v>
      </c>
      <c r="S18" s="51" t="s">
        <v>74</v>
      </c>
      <c r="T18" s="51" t="s">
        <v>76</v>
      </c>
      <c r="U18" s="51" t="s">
        <v>78</v>
      </c>
      <c r="V18" s="53">
        <f t="shared" si="10"/>
        <v>7.7759999999999996E-2</v>
      </c>
      <c r="W18" s="139"/>
      <c r="X18" s="137"/>
      <c r="Y18" s="139"/>
      <c r="Z18" s="137"/>
      <c r="AA18" s="139"/>
      <c r="AB18" s="144"/>
      <c r="AC18" s="141"/>
      <c r="AD18" s="142"/>
      <c r="AE18" s="144"/>
      <c r="AF18" s="144"/>
      <c r="AG18" s="234"/>
      <c r="AH18" s="234"/>
      <c r="AI18" s="234"/>
      <c r="AJ18" s="234"/>
      <c r="AK18" s="137"/>
    </row>
    <row r="19" spans="1:37" ht="60" x14ac:dyDescent="0.25">
      <c r="A19" s="208" t="s">
        <v>23</v>
      </c>
      <c r="B19" s="208" t="s">
        <v>213</v>
      </c>
      <c r="C19" s="211" t="s">
        <v>352</v>
      </c>
      <c r="D19" s="211" t="s">
        <v>349</v>
      </c>
      <c r="E19" s="213" t="s">
        <v>391</v>
      </c>
      <c r="F19" s="219" t="s">
        <v>41</v>
      </c>
      <c r="G19" s="220" t="s">
        <v>32</v>
      </c>
      <c r="H19" s="136">
        <v>19</v>
      </c>
      <c r="I19" s="136" t="s">
        <v>47</v>
      </c>
      <c r="J19" s="136" t="str">
        <f t="shared" ref="J19" si="19">IF((I19="Muy Bajo"),"20%",IF(I19="Baja","40%",IF(I19="Media","60%",IF(I19="Alta","80%",IF(I19="Muy Alta","100%","0")))))</f>
        <v>60%</v>
      </c>
      <c r="K19" s="136" t="s">
        <v>56</v>
      </c>
      <c r="L19" s="136" t="str">
        <f t="shared" ref="L19" si="20">IF((K19="Leve"),"20%",IF(K19="Menor","40%",IF(K19="Moderado","60%",IF(K19="Mayor","80%",IF(K19="Catastrófico","100%","0")))))</f>
        <v>60%</v>
      </c>
      <c r="M19" s="138" t="str">
        <f t="shared" ref="M19" si="21">IF((J19="100%")*(L19="100%"),"Extremo",IF((J19="100%")*(L19="80%"),"Alto",IF((J19="100%")*(L19="60%"),"Alto",IF((J19="100%")*(L19="40%"),"Alto",IF((J19="100%")*(L19="20%"),"Alto",IF((J19="80%")*(L19="100%"),"Extremo",IF((J19="80%")*(L19="80%"),"Alto",IF((J19="80%")*(L19="60%"),"Alto",IF((J19="80%")*(L19="40%"),"Moderado",IF((J19="80%")*(L19="20%"),"Moderado",IF((J19="60%")*(L19="100%"),"Extremo",IF((J19="60%")*(L19="80%"),"Alto",IF((J19="60%")*(L19="60%"),"Moderado",IF((J19="60%")*(L19="40%"),"Moderado",IF((J19="60%")*(L19="20%"),"Moderado",IF((J19="40%")*(L19="100%"),"Extremo",IF((J19="40%")*(L19="80%"),"Alto",IF((J19="40%")*(L19="60%"),"Moderado",IF((J19="40%")*(L19="40%"),"Moderado",IF((J19="40%")*(L19="20%"),"Bajo",IF((J19="20%")*(L19="100%"),"Extremo",IF((J19="20%")*(L19="80%"),"Alto",IF((J19="20%")*(L19="60%"),"Moderado",IF((J19="20%")*(L19="40%"),"Bajo",IF((J19="20%")*(L19="20%"),"Bajo","0")))))))))))))))))))))))))</f>
        <v>Moderado</v>
      </c>
      <c r="N19" s="50" t="s">
        <v>353</v>
      </c>
      <c r="O19" s="51" t="s">
        <v>65</v>
      </c>
      <c r="P19" s="51" t="s">
        <v>67</v>
      </c>
      <c r="Q19" s="51" t="s">
        <v>71</v>
      </c>
      <c r="R19" s="52">
        <f t="shared" si="4"/>
        <v>0.4</v>
      </c>
      <c r="S19" s="51" t="s">
        <v>74</v>
      </c>
      <c r="T19" s="51" t="s">
        <v>76</v>
      </c>
      <c r="U19" s="51" t="s">
        <v>78</v>
      </c>
      <c r="V19" s="53">
        <f t="shared" si="10"/>
        <v>4.6655999999999996E-2</v>
      </c>
      <c r="W19" s="138">
        <f t="shared" ref="W19" si="22">V20</f>
        <v>2.7993599999999997E-2</v>
      </c>
      <c r="X19" s="136" t="str">
        <f t="shared" ref="X19" si="23">IF((W19&lt;21%),"Muy Bajo",IF((W19&lt;41%),"Baja",IF((W19&lt;61%),"Media",IF((W19&lt;81%),"Alta",IF((W19&lt;101%),"Muy alta","0")))))</f>
        <v>Muy Bajo</v>
      </c>
      <c r="Y19" s="138">
        <f t="shared" ref="Y19" si="24">IF(O19="Impacto",L19-(L19*R19),IF(O19="Probabilidad",L19-0,"0"))</f>
        <v>0.6</v>
      </c>
      <c r="Z19" s="136" t="str">
        <f t="shared" ref="Z19" si="25">IF((Y19&lt;21%),"Leve",IF((Y19&lt;41%),"Menor",IF((Y19&lt;61%),"Moderado",IF((Y19&lt;81%),"Mayor",IF((Y19&lt;101%),"Catastrófico","0")))))</f>
        <v>Moderado</v>
      </c>
      <c r="AA19" s="138" t="str">
        <f t="shared" ref="AA19" si="26">IF((X19="Muy alta")*(Z19="Catastrófico"),"Extremo",IF((X19="Muy alta")*(Z19="Mayor"),"Alto",IF((X19="Muy alta")*(Z19="Moderado"),"Alto",IF((X19="Muy alta")*(Z19="Menor"),"Alto",IF((X19="Muy alta")*(Z19="Leve"),"Alto",IF((X19="Alta")*(Z19="Catastrófico"),"Extremo",IF((X19="Alta")*(Z19="Mayor"),"Alto",IF((X19="Alta")*(Z19="Moderado"),"Alto",IF((X19="Alta")*(Z19="Menor"),"Moderado",IF((X19="Alta")*(Z19="Leve"),"Moderado",IF((X19="Media")*(Z19="Catastrófico"),"Extremo",IF((X19="Media")*(Z19="Mayor"),"Alto",IF((X19="Media")*(Z19="Moderado"),"Moderado",IF((X19="Media")*(Z19="Menor"),"Moderado",IF((X19="Media")*(Z19="Leve"),"Moderado",IF((X19="Baja")*(Z19="Catastrófico"),"Extremo",IF((X19="Baja")*(Z19="Mayor"),"Alto",IF((X19="Baja")*(Z19="Moderado"),"Moderado",IF((X19="Baja")*(Z19="Menor"),"Moderado",IF((X19="Baja")*(Z19="Leve"),"Bajo",IF((X19="Muy bajo")*(Z19="Catastrófico"),"Extremo",IF((X19="Muy bajo")*(Z19="Mayor"),"Alto",IF((X19="Muy bajo")*(Z19="Moderado"),"Moderado",IF((X19="Muy bajo")*(Z19="Menor"),"Bajo",IF((X19="Muy bajo")*(Z19="Leve"),"Bajo","0")))))))))))))))))))))))))</f>
        <v>Moderado</v>
      </c>
      <c r="AB19" s="144" t="s">
        <v>82</v>
      </c>
      <c r="AC19" s="140" t="s">
        <v>354</v>
      </c>
      <c r="AD19" s="142" t="s">
        <v>341</v>
      </c>
      <c r="AE19" s="143">
        <v>44956</v>
      </c>
      <c r="AF19" s="143">
        <v>44958</v>
      </c>
      <c r="AG19" s="234" t="s">
        <v>356</v>
      </c>
      <c r="AH19" s="234" t="s">
        <v>357</v>
      </c>
      <c r="AI19" s="234" t="s">
        <v>358</v>
      </c>
      <c r="AJ19" s="234" t="s">
        <v>359</v>
      </c>
      <c r="AK19" s="136" t="s">
        <v>342</v>
      </c>
    </row>
    <row r="20" spans="1:37" ht="75" x14ac:dyDescent="0.25">
      <c r="A20" s="209"/>
      <c r="B20" s="209"/>
      <c r="C20" s="212"/>
      <c r="D20" s="212"/>
      <c r="E20" s="212"/>
      <c r="F20" s="221"/>
      <c r="G20" s="222"/>
      <c r="H20" s="137"/>
      <c r="I20" s="137"/>
      <c r="J20" s="137"/>
      <c r="K20" s="137"/>
      <c r="L20" s="137"/>
      <c r="M20" s="139"/>
      <c r="N20" s="54" t="s">
        <v>351</v>
      </c>
      <c r="O20" s="51" t="s">
        <v>65</v>
      </c>
      <c r="P20" s="51" t="s">
        <v>67</v>
      </c>
      <c r="Q20" s="51" t="s">
        <v>71</v>
      </c>
      <c r="R20" s="52">
        <f t="shared" si="4"/>
        <v>0.4</v>
      </c>
      <c r="S20" s="51" t="s">
        <v>74</v>
      </c>
      <c r="T20" s="51" t="s">
        <v>76</v>
      </c>
      <c r="U20" s="51" t="s">
        <v>78</v>
      </c>
      <c r="V20" s="53">
        <f t="shared" si="10"/>
        <v>2.7993599999999997E-2</v>
      </c>
      <c r="W20" s="139"/>
      <c r="X20" s="137"/>
      <c r="Y20" s="139"/>
      <c r="Z20" s="137"/>
      <c r="AA20" s="139"/>
      <c r="AB20" s="144"/>
      <c r="AC20" s="141"/>
      <c r="AD20" s="142"/>
      <c r="AE20" s="144"/>
      <c r="AF20" s="144"/>
      <c r="AG20" s="234"/>
      <c r="AH20" s="234"/>
      <c r="AI20" s="234"/>
      <c r="AJ20" s="234"/>
      <c r="AK20" s="137"/>
    </row>
    <row r="21" spans="1:37" ht="60" x14ac:dyDescent="0.25">
      <c r="A21" s="223" t="s">
        <v>23</v>
      </c>
      <c r="B21" s="223" t="s">
        <v>127</v>
      </c>
      <c r="C21" s="224" t="s">
        <v>362</v>
      </c>
      <c r="D21" s="223" t="s">
        <v>363</v>
      </c>
      <c r="E21" s="214" t="str">
        <f>CONCATENATE(B21," ",C21," ",D21)</f>
        <v>Afectación reputacional por insatisfacción de los estudiantes y profesores, retraso en los procesos académicos y deficiencia en el proceso de formación teórico - práctico debido a interrupción, inconvenientes, cancelación y demoras, en la realización de las prácticas académicas.</v>
      </c>
      <c r="F21" s="219" t="s">
        <v>41</v>
      </c>
      <c r="G21" s="220" t="s">
        <v>32</v>
      </c>
      <c r="H21" s="136">
        <v>74</v>
      </c>
      <c r="I21" s="136" t="s">
        <v>47</v>
      </c>
      <c r="J21" s="136" t="str">
        <f t="shared" ref="J21" si="27">IF((I21="Muy Bajo"),"20%",IF(I21="Baja","40%",IF(I21="Media","60%",IF(I21="Alta","80%",IF(I21="Muy Alta","100%","0")))))</f>
        <v>60%</v>
      </c>
      <c r="K21" s="136" t="s">
        <v>57</v>
      </c>
      <c r="L21" s="136" t="str">
        <f t="shared" ref="L21" si="28">IF((K21="Leve"),"20%",IF(K21="Menor","40%",IF(K21="Moderado","60%",IF(K21="Mayor","80%",IF(K21="Catastrófico","100%","0")))))</f>
        <v>80%</v>
      </c>
      <c r="M21" s="138" t="str">
        <f t="shared" ref="M21" si="29">IF((J21="100%")*(L21="100%"),"Extremo",IF((J21="100%")*(L21="80%"),"Alto",IF((J21="100%")*(L21="60%"),"Alto",IF((J21="100%")*(L21="40%"),"Alto",IF((J21="100%")*(L21="20%"),"Alto",IF((J21="80%")*(L21="100%"),"Extremo",IF((J21="80%")*(L21="80%"),"Alto",IF((J21="80%")*(L21="60%"),"Alto",IF((J21="80%")*(L21="40%"),"Moderado",IF((J21="80%")*(L21="20%"),"Moderado",IF((J21="60%")*(L21="100%"),"Extremo",IF((J21="60%")*(L21="80%"),"Alto",IF((J21="60%")*(L21="60%"),"Moderado",IF((J21="60%")*(L21="40%"),"Moderado",IF((J21="60%")*(L21="20%"),"Moderado",IF((J21="40%")*(L21="100%"),"Extremo",IF((J21="40%")*(L21="80%"),"Alto",IF((J21="40%")*(L21="60%"),"Moderado",IF((J21="40%")*(L21="40%"),"Moderado",IF((J21="40%")*(L21="20%"),"Bajo",IF((J21="20%")*(L21="100%"),"Extremo",IF((J21="20%")*(L21="80%"),"Alto",IF((J21="20%")*(L21="60%"),"Moderado",IF((J21="20%")*(L21="40%"),"Bajo",IF((J21="20%")*(L21="20%"),"Bajo","0")))))))))))))))))))))))))</f>
        <v>Alto</v>
      </c>
      <c r="N21" s="50" t="s">
        <v>364</v>
      </c>
      <c r="O21" s="51" t="s">
        <v>65</v>
      </c>
      <c r="P21" s="51" t="s">
        <v>67</v>
      </c>
      <c r="Q21" s="51" t="s">
        <v>71</v>
      </c>
      <c r="R21" s="52">
        <f t="shared" si="4"/>
        <v>0.4</v>
      </c>
      <c r="S21" s="51" t="s">
        <v>74</v>
      </c>
      <c r="T21" s="51" t="s">
        <v>76</v>
      </c>
      <c r="U21" s="51" t="s">
        <v>78</v>
      </c>
      <c r="V21" s="53">
        <f t="shared" si="10"/>
        <v>1.6796159999999997E-2</v>
      </c>
      <c r="W21" s="138">
        <f t="shared" ref="W21" si="30">V22</f>
        <v>1.0077695999999997E-2</v>
      </c>
      <c r="X21" s="136" t="str">
        <f t="shared" ref="X21" si="31">IF((W21&lt;21%),"Muy Bajo",IF((W21&lt;41%),"Baja",IF((W21&lt;61%),"Media",IF((W21&lt;81%),"Alta",IF((W21&lt;101%),"Muy alta","0")))))</f>
        <v>Muy Bajo</v>
      </c>
      <c r="Y21" s="138">
        <f t="shared" ref="Y21" si="32">IF(O21="Impacto",L21-(L21*R21),IF(O21="Probabilidad",L21-0,"0"))</f>
        <v>0.8</v>
      </c>
      <c r="Z21" s="136" t="str">
        <f t="shared" ref="Z21" si="33">IF((Y21&lt;21%),"Leve",IF((Y21&lt;41%),"Menor",IF((Y21&lt;61%),"Moderado",IF((Y21&lt;81%),"Mayor",IF((Y21&lt;101%),"Catastrófico","0")))))</f>
        <v>Mayor</v>
      </c>
      <c r="AA21" s="138" t="str">
        <f>IF((X21="Muy alta")*(Z21="Catastrófico"),"Extremo",IF((X21="Muy alta")*(Z21="Mayor"),"Alto",IF((X21="Muy alta")*(Z21="Moderado"),"Alto",IF((X21="Muy alta")*(Z21="Menor"),"Alto",IF((X21="Muy alta")*(Z21="Leve"),"Alto",IF((X21="Alta")*(Z21="Catastrófico"),"Extremo",IF((X21="Alta")*(Z21="Mayor"),"Alto",IF((X21="Alta")*(Z21="Moderado"),"Alto",IF((X21="Alta")*(Z21="Menor"),"Moderado",IF((X21="Alta")*(Z21="Leve"),"Moderado",IF((X21="Media")*(Z21="Catastrófico"),"Extremo",IF((X21="Media")*(Z21="Mayor"),"Alto",IF((X21="Media")*(Z21="Moderado"),"Moderado",IF((X21="Media")*(Z21="Menor"),"Moderado",IF((X21="Media")*(Z21="Leve"),"Moderado",IF((X21="Baja")*(Z21="Catastrófico"),"Extremo",IF((X21="Baja")*(Z21="Mayor"),"Alto",IF((X21="Baja")*(Z21="Moderado"),"Moderado",IF((X21="Baja")*(Z21="Menor"),"Moderado",IF((X21="Baja")*(Z21="Leve"),"Bajo",IF((X21="Muy bajo")*(Z21="Catastrófico"),"Extremo",IF((X21="Muy bajo")*(Z21="Mayor"),"Alto",IF((X21="Muy bajo")*(Z21="Moderado"),"Moderado",IF((X21="Muy bajo")*(Z21="Menor"),"Bajo",IF((X21="Muy bajo")*(Z21="Leve"),"Bajo","0")))))))))))))))))))))))))</f>
        <v>Alto</v>
      </c>
      <c r="AB21" s="144" t="s">
        <v>82</v>
      </c>
      <c r="AC21" s="236" t="s">
        <v>375</v>
      </c>
      <c r="AD21" s="237" t="s">
        <v>373</v>
      </c>
      <c r="AE21" s="143">
        <v>44956</v>
      </c>
      <c r="AF21" s="143">
        <v>44958</v>
      </c>
      <c r="AG21" s="234" t="s">
        <v>356</v>
      </c>
      <c r="AH21" s="234" t="s">
        <v>357</v>
      </c>
      <c r="AI21" s="234" t="s">
        <v>358</v>
      </c>
      <c r="AJ21" s="234" t="s">
        <v>359</v>
      </c>
      <c r="AK21" s="136" t="s">
        <v>342</v>
      </c>
    </row>
    <row r="22" spans="1:37" ht="90" x14ac:dyDescent="0.25">
      <c r="A22" s="225"/>
      <c r="B22" s="225"/>
      <c r="C22" s="227"/>
      <c r="D22" s="225"/>
      <c r="E22" s="215"/>
      <c r="F22" s="221"/>
      <c r="G22" s="222"/>
      <c r="H22" s="137"/>
      <c r="I22" s="137"/>
      <c r="J22" s="137"/>
      <c r="K22" s="137"/>
      <c r="L22" s="137"/>
      <c r="M22" s="139"/>
      <c r="N22" s="50" t="s">
        <v>365</v>
      </c>
      <c r="O22" s="51" t="s">
        <v>65</v>
      </c>
      <c r="P22" s="51" t="s">
        <v>67</v>
      </c>
      <c r="Q22" s="51" t="s">
        <v>71</v>
      </c>
      <c r="R22" s="52">
        <f t="shared" si="4"/>
        <v>0.4</v>
      </c>
      <c r="S22" s="51" t="s">
        <v>74</v>
      </c>
      <c r="T22" s="51" t="s">
        <v>76</v>
      </c>
      <c r="U22" s="51" t="s">
        <v>78</v>
      </c>
      <c r="V22" s="53">
        <f t="shared" si="10"/>
        <v>1.0077695999999997E-2</v>
      </c>
      <c r="W22" s="139"/>
      <c r="X22" s="137"/>
      <c r="Y22" s="139"/>
      <c r="Z22" s="137"/>
      <c r="AA22" s="139"/>
      <c r="AB22" s="144"/>
      <c r="AC22" s="236"/>
      <c r="AD22" s="237"/>
      <c r="AE22" s="144"/>
      <c r="AF22" s="144"/>
      <c r="AG22" s="234"/>
      <c r="AH22" s="234"/>
      <c r="AI22" s="234"/>
      <c r="AJ22" s="234"/>
      <c r="AK22" s="137"/>
    </row>
    <row r="23" spans="1:37" ht="86.25" customHeight="1" x14ac:dyDescent="0.25">
      <c r="A23" s="223" t="s">
        <v>23</v>
      </c>
      <c r="B23" s="223" t="s">
        <v>213</v>
      </c>
      <c r="C23" s="224" t="s">
        <v>366</v>
      </c>
      <c r="D23" s="224" t="s">
        <v>367</v>
      </c>
      <c r="E23" s="216" t="str">
        <f>CONCATENATE(B23," ",C23," ",D23)</f>
        <v>Afectación económica y reputacional por desactualización o poca pertinencia de los contenidos curriculares de los programas académicos de la Universidad debido a la no aplicación de las políticas y lineamientos sobre actualización, diseño y rediseño curricular de los programas académicos de la Universidad.</v>
      </c>
      <c r="F23" s="219" t="s">
        <v>41</v>
      </c>
      <c r="G23" s="220" t="s">
        <v>32</v>
      </c>
      <c r="H23" s="136">
        <v>74</v>
      </c>
      <c r="I23" s="136" t="s">
        <v>47</v>
      </c>
      <c r="J23" s="136" t="str">
        <f t="shared" ref="J23" si="34">IF((I23="Muy Bajo"),"20%",IF(I23="Baja","40%",IF(I23="Media","60%",IF(I23="Alta","80%",IF(I23="Muy Alta","100%","0")))))</f>
        <v>60%</v>
      </c>
      <c r="K23" s="136" t="s">
        <v>57</v>
      </c>
      <c r="L23" s="136" t="str">
        <f t="shared" ref="L23" si="35">IF((K23="Leve"),"20%",IF(K23="Menor","40%",IF(K23="Moderado","60%",IF(K23="Mayor","80%",IF(K23="Catastrófico","100%","0")))))</f>
        <v>80%</v>
      </c>
      <c r="M23" s="138" t="str">
        <f t="shared" ref="M23" si="36">IF((J23="100%")*(L23="100%"),"Extremo",IF((J23="100%")*(L23="80%"),"Alto",IF((J23="100%")*(L23="60%"),"Alto",IF((J23="100%")*(L23="40%"),"Alto",IF((J23="100%")*(L23="20%"),"Alto",IF((J23="80%")*(L23="100%"),"Extremo",IF((J23="80%")*(L23="80%"),"Alto",IF((J23="80%")*(L23="60%"),"Alto",IF((J23="80%")*(L23="40%"),"Moderado",IF((J23="80%")*(L23="20%"),"Moderado",IF((J23="60%")*(L23="100%"),"Extremo",IF((J23="60%")*(L23="80%"),"Alto",IF((J23="60%")*(L23="60%"),"Moderado",IF((J23="60%")*(L23="40%"),"Moderado",IF((J23="60%")*(L23="20%"),"Moderado",IF((J23="40%")*(L23="100%"),"Extremo",IF((J23="40%")*(L23="80%"),"Alto",IF((J23="40%")*(L23="60%"),"Moderado",IF((J23="40%")*(L23="40%"),"Moderado",IF((J23="40%")*(L23="20%"),"Bajo",IF((J23="20%")*(L23="100%"),"Extremo",IF((J23="20%")*(L23="80%"),"Alto",IF((J23="20%")*(L23="60%"),"Moderado",IF((J23="20%")*(L23="40%"),"Bajo",IF((J23="20%")*(L23="20%"),"Bajo","0")))))))))))))))))))))))))</f>
        <v>Alto</v>
      </c>
      <c r="N23" s="50" t="s">
        <v>368</v>
      </c>
      <c r="O23" s="51" t="s">
        <v>1</v>
      </c>
      <c r="P23" s="51" t="s">
        <v>67</v>
      </c>
      <c r="Q23" s="51" t="s">
        <v>71</v>
      </c>
      <c r="R23" s="52">
        <f t="shared" si="4"/>
        <v>0.4</v>
      </c>
      <c r="S23" s="51" t="s">
        <v>74</v>
      </c>
      <c r="T23" s="51" t="s">
        <v>76</v>
      </c>
      <c r="U23" s="51" t="s">
        <v>78</v>
      </c>
      <c r="V23" s="53">
        <f t="shared" si="10"/>
        <v>6.0466175999999983E-3</v>
      </c>
      <c r="W23" s="138">
        <f t="shared" ref="W23" si="37">V24</f>
        <v>3.627970559999999E-3</v>
      </c>
      <c r="X23" s="136" t="str">
        <f t="shared" ref="X23" si="38">IF((W23&lt;21%),"Muy Bajo",IF((W23&lt;41%),"Baja",IF((W23&lt;61%),"Media",IF((W23&lt;81%),"Alta",IF((W23&lt;101%),"Muy alta","0")))))</f>
        <v>Muy Bajo</v>
      </c>
      <c r="Y23" s="138">
        <v>0.6</v>
      </c>
      <c r="Z23" s="136" t="str">
        <f t="shared" ref="Z23" si="39">IF((Y23&lt;21%),"Leve",IF((Y23&lt;41%),"Menor",IF((Y23&lt;61%),"Moderado",IF((Y23&lt;81%),"Mayor",IF((Y23&lt;101%),"Catastrófico","0")))))</f>
        <v>Moderado</v>
      </c>
      <c r="AA23" s="138" t="str">
        <f t="shared" ref="AA23" si="40">IF((X23="Muy alta")*(Z23="Catastrófico"),"Extremo",IF((X23="Muy alta")*(Z23="Mayor"),"Alto",IF((X23="Muy alta")*(Z23="Moderado"),"Alto",IF((X23="Muy alta")*(Z23="Menor"),"Alto",IF((X23="Muy alta")*(Z23="Leve"),"Alto",IF((X23="Alta")*(Z23="Catastrófico"),"Extremo",IF((X23="Alta")*(Z23="Mayor"),"Alto",IF((X23="Alta")*(Z23="Moderado"),"Alto",IF((X23="Alta")*(Z23="Menor"),"Moderado",IF((X23="Alta")*(Z23="Leve"),"Moderado",IF((X23="Media")*(Z23="Catastrófico"),"Extremo",IF((X23="Media")*(Z23="Mayor"),"Alto",IF((X23="Media")*(Z23="Moderado"),"Moderado",IF((X23="Media")*(Z23="Menor"),"Moderado",IF((X23="Media")*(Z23="Leve"),"Moderado",IF((X23="Baja")*(Z23="Catastrófico"),"Extremo",IF((X23="Baja")*(Z23="Mayor"),"Alto",IF((X23="Baja")*(Z23="Moderado"),"Moderado",IF((X23="Baja")*(Z23="Menor"),"Moderado",IF((X23="Baja")*(Z23="Leve"),"Bajo",IF((X23="Muy bajo")*(Z23="Catastrófico"),"Extremo",IF((X23="Muy bajo")*(Z23="Mayor"),"Alto",IF((X23="Muy bajo")*(Z23="Moderado"),"Moderado",IF((X23="Muy bajo")*(Z23="Menor"),"Bajo",IF((X23="Muy bajo")*(Z23="Leve"),"Bajo","0")))))))))))))))))))))))))</f>
        <v>Moderado</v>
      </c>
      <c r="AB23" s="144" t="s">
        <v>82</v>
      </c>
      <c r="AC23" s="236" t="s">
        <v>371</v>
      </c>
      <c r="AD23" s="238" t="s">
        <v>373</v>
      </c>
      <c r="AE23" s="143">
        <v>44956</v>
      </c>
      <c r="AF23" s="143">
        <v>44958</v>
      </c>
      <c r="AG23" s="234" t="s">
        <v>356</v>
      </c>
      <c r="AH23" s="234" t="s">
        <v>357</v>
      </c>
      <c r="AI23" s="234" t="s">
        <v>358</v>
      </c>
      <c r="AJ23" s="234" t="s">
        <v>359</v>
      </c>
      <c r="AK23" s="136" t="s">
        <v>342</v>
      </c>
    </row>
    <row r="24" spans="1:37" ht="86.25" customHeight="1" x14ac:dyDescent="0.25">
      <c r="A24" s="225"/>
      <c r="B24" s="225"/>
      <c r="C24" s="227"/>
      <c r="D24" s="227"/>
      <c r="E24" s="217"/>
      <c r="F24" s="221"/>
      <c r="G24" s="222"/>
      <c r="H24" s="137"/>
      <c r="I24" s="137"/>
      <c r="J24" s="137"/>
      <c r="K24" s="137"/>
      <c r="L24" s="137"/>
      <c r="M24" s="139"/>
      <c r="N24" s="50" t="s">
        <v>369</v>
      </c>
      <c r="O24" s="51" t="s">
        <v>65</v>
      </c>
      <c r="P24" s="51" t="s">
        <v>67</v>
      </c>
      <c r="Q24" s="51" t="s">
        <v>71</v>
      </c>
      <c r="R24" s="52">
        <f t="shared" si="4"/>
        <v>0.4</v>
      </c>
      <c r="S24" s="51" t="s">
        <v>74</v>
      </c>
      <c r="T24" s="51" t="s">
        <v>76</v>
      </c>
      <c r="U24" s="51" t="s">
        <v>78</v>
      </c>
      <c r="V24" s="53">
        <f t="shared" si="10"/>
        <v>3.627970559999999E-3</v>
      </c>
      <c r="W24" s="139"/>
      <c r="X24" s="137"/>
      <c r="Y24" s="139"/>
      <c r="Z24" s="137"/>
      <c r="AA24" s="139"/>
      <c r="AB24" s="144"/>
      <c r="AC24" s="236"/>
      <c r="AD24" s="239"/>
      <c r="AE24" s="144"/>
      <c r="AF24" s="144"/>
      <c r="AG24" s="234"/>
      <c r="AH24" s="234"/>
      <c r="AI24" s="234"/>
      <c r="AJ24" s="234"/>
      <c r="AK24" s="137"/>
    </row>
    <row r="25" spans="1:37" ht="76.5" customHeight="1" x14ac:dyDescent="0.25">
      <c r="A25" s="223" t="s">
        <v>23</v>
      </c>
      <c r="B25" s="223" t="s">
        <v>213</v>
      </c>
      <c r="C25" s="224" t="s">
        <v>377</v>
      </c>
      <c r="D25" s="228" t="s">
        <v>376</v>
      </c>
      <c r="E25" s="216" t="str">
        <f>CONCATENATE(B25," ",C25," ",D25)</f>
        <v xml:space="preserve">Afectación económica y reputacional por quejas, reclamos e inconformidad de los estudiantes y profesores en los resultados de estudios e investigaciones debido al incumplimiento del mantenimiento preventivo y calibración de equipos de laboratorio para los procesos misionales (Formación, Investigación y Proyección Social)
</v>
      </c>
      <c r="F25" s="219" t="s">
        <v>41</v>
      </c>
      <c r="G25" s="220" t="s">
        <v>32</v>
      </c>
      <c r="H25" s="136">
        <v>74</v>
      </c>
      <c r="I25" s="136" t="s">
        <v>47</v>
      </c>
      <c r="J25" s="136" t="str">
        <f t="shared" ref="J25" si="41">IF((I25="Muy Bajo"),"20%",IF(I25="Baja","40%",IF(I25="Media","60%",IF(I25="Alta","80%",IF(I25="Muy Alta","100%","0")))))</f>
        <v>60%</v>
      </c>
      <c r="K25" s="136" t="s">
        <v>57</v>
      </c>
      <c r="L25" s="136" t="str">
        <f t="shared" ref="L25" si="42">IF((K25="Leve"),"20%",IF(K25="Menor","40%",IF(K25="Moderado","60%",IF(K25="Mayor","80%",IF(K25="Catastrófico","100%","0")))))</f>
        <v>80%</v>
      </c>
      <c r="M25" s="138" t="str">
        <f t="shared" ref="M25" si="43">IF((J25="100%")*(L25="100%"),"Extremo",IF((J25="100%")*(L25="80%"),"Alto",IF((J25="100%")*(L25="60%"),"Alto",IF((J25="100%")*(L25="40%"),"Alto",IF((J25="100%")*(L25="20%"),"Alto",IF((J25="80%")*(L25="100%"),"Extremo",IF((J25="80%")*(L25="80%"),"Alto",IF((J25="80%")*(L25="60%"),"Alto",IF((J25="80%")*(L25="40%"),"Moderado",IF((J25="80%")*(L25="20%"),"Moderado",IF((J25="60%")*(L25="100%"),"Extremo",IF((J25="60%")*(L25="80%"),"Alto",IF((J25="60%")*(L25="60%"),"Moderado",IF((J25="60%")*(L25="40%"),"Moderado",IF((J25="60%")*(L25="20%"),"Moderado",IF((J25="40%")*(L25="100%"),"Extremo",IF((J25="40%")*(L25="80%"),"Alto",IF((J25="40%")*(L25="60%"),"Moderado",IF((J25="40%")*(L25="40%"),"Moderado",IF((J25="40%")*(L25="20%"),"Bajo",IF((J25="20%")*(L25="100%"),"Extremo",IF((J25="20%")*(L25="80%"),"Alto",IF((J25="20%")*(L25="60%"),"Moderado",IF((J25="20%")*(L25="40%"),"Bajo",IF((J25="20%")*(L25="20%"),"Bajo","0")))))))))))))))))))))))))</f>
        <v>Alto</v>
      </c>
      <c r="N25" s="50" t="s">
        <v>378</v>
      </c>
      <c r="O25" s="51" t="s">
        <v>1</v>
      </c>
      <c r="P25" s="51" t="s">
        <v>67</v>
      </c>
      <c r="Q25" s="51" t="s">
        <v>71</v>
      </c>
      <c r="R25" s="52">
        <f t="shared" ref="R25:R27" si="44">IF((P25="Preventivo"),"25%",IF(P25="Detectivo","15%",IF(P25="Correctivo","10%","0")))+IF((Q25="Automático"),"25%",IF(Q25="Manual","15%","0"))</f>
        <v>0.4</v>
      </c>
      <c r="S25" s="51" t="s">
        <v>74</v>
      </c>
      <c r="T25" s="51" t="s">
        <v>76</v>
      </c>
      <c r="U25" s="51" t="s">
        <v>78</v>
      </c>
      <c r="V25" s="53">
        <f t="shared" si="10"/>
        <v>2.176782335999999E-3</v>
      </c>
      <c r="W25" s="138">
        <f t="shared" ref="W25" si="45">V26</f>
        <v>1.3060694015999993E-3</v>
      </c>
      <c r="X25" s="136" t="str">
        <f t="shared" ref="X25" si="46">IF((W25&lt;21%),"Muy Bajo",IF((W25&lt;41%),"Baja",IF((W25&lt;61%),"Media",IF((W25&lt;81%),"Alta",IF((W25&lt;101%),"Muy alta","0")))))</f>
        <v>Muy Bajo</v>
      </c>
      <c r="Y25" s="138">
        <v>0.6</v>
      </c>
      <c r="Z25" s="136" t="str">
        <f t="shared" ref="Z25" si="47">IF((Y25&lt;21%),"Leve",IF((Y25&lt;41%),"Menor",IF((Y25&lt;61%),"Moderado",IF((Y25&lt;81%),"Mayor",IF((Y25&lt;101%),"Catastrófico","0")))))</f>
        <v>Moderado</v>
      </c>
      <c r="AA25" s="138" t="str">
        <f t="shared" ref="AA25" si="48">IF((X25="Muy alta")*(Z25="Catastrófico"),"Extremo",IF((X25="Muy alta")*(Z25="Mayor"),"Alto",IF((X25="Muy alta")*(Z25="Moderado"),"Alto",IF((X25="Muy alta")*(Z25="Menor"),"Alto",IF((X25="Muy alta")*(Z25="Leve"),"Alto",IF((X25="Alta")*(Z25="Catastrófico"),"Extremo",IF((X25="Alta")*(Z25="Mayor"),"Alto",IF((X25="Alta")*(Z25="Moderado"),"Alto",IF((X25="Alta")*(Z25="Menor"),"Moderado",IF((X25="Alta")*(Z25="Leve"),"Moderado",IF((X25="Media")*(Z25="Catastrófico"),"Extremo",IF((X25="Media")*(Z25="Mayor"),"Alto",IF((X25="Media")*(Z25="Moderado"),"Moderado",IF((X25="Media")*(Z25="Menor"),"Moderado",IF((X25="Media")*(Z25="Leve"),"Moderado",IF((X25="Baja")*(Z25="Catastrófico"),"Extremo",IF((X25="Baja")*(Z25="Mayor"),"Alto",IF((X25="Baja")*(Z25="Moderado"),"Moderado",IF((X25="Baja")*(Z25="Menor"),"Moderado",IF((X25="Baja")*(Z25="Leve"),"Bajo",IF((X25="Muy bajo")*(Z25="Catastrófico"),"Extremo",IF((X25="Muy bajo")*(Z25="Mayor"),"Alto",IF((X25="Muy bajo")*(Z25="Moderado"),"Moderado",IF((X25="Muy bajo")*(Z25="Menor"),"Bajo",IF((X25="Muy bajo")*(Z25="Leve"),"Bajo","0")))))))))))))))))))))))))</f>
        <v>Moderado</v>
      </c>
      <c r="AB25" s="144" t="s">
        <v>82</v>
      </c>
      <c r="AC25" s="240" t="s">
        <v>379</v>
      </c>
      <c r="AD25" s="238" t="s">
        <v>372</v>
      </c>
      <c r="AE25" s="143">
        <v>44956</v>
      </c>
      <c r="AF25" s="143">
        <v>44958</v>
      </c>
      <c r="AG25" s="234" t="s">
        <v>356</v>
      </c>
      <c r="AH25" s="234" t="s">
        <v>357</v>
      </c>
      <c r="AI25" s="234" t="s">
        <v>358</v>
      </c>
      <c r="AJ25" s="234" t="s">
        <v>359</v>
      </c>
      <c r="AK25" s="136" t="s">
        <v>342</v>
      </c>
    </row>
    <row r="26" spans="1:37" ht="107.25" customHeight="1" x14ac:dyDescent="0.25">
      <c r="A26" s="225"/>
      <c r="B26" s="225"/>
      <c r="C26" s="227"/>
      <c r="D26" s="229"/>
      <c r="E26" s="217"/>
      <c r="F26" s="221"/>
      <c r="G26" s="222"/>
      <c r="H26" s="137"/>
      <c r="I26" s="137"/>
      <c r="J26" s="137"/>
      <c r="K26" s="137"/>
      <c r="L26" s="137"/>
      <c r="M26" s="139"/>
      <c r="N26" s="50" t="s">
        <v>370</v>
      </c>
      <c r="O26" s="51" t="s">
        <v>65</v>
      </c>
      <c r="P26" s="51" t="s">
        <v>67</v>
      </c>
      <c r="Q26" s="51" t="s">
        <v>71</v>
      </c>
      <c r="R26" s="52">
        <f t="shared" si="44"/>
        <v>0.4</v>
      </c>
      <c r="S26" s="51" t="s">
        <v>74</v>
      </c>
      <c r="T26" s="51" t="s">
        <v>76</v>
      </c>
      <c r="U26" s="51" t="s">
        <v>78</v>
      </c>
      <c r="V26" s="53">
        <f t="shared" si="10"/>
        <v>1.3060694015999993E-3</v>
      </c>
      <c r="W26" s="139"/>
      <c r="X26" s="137"/>
      <c r="Y26" s="139"/>
      <c r="Z26" s="137"/>
      <c r="AA26" s="139"/>
      <c r="AB26" s="144"/>
      <c r="AC26" s="236"/>
      <c r="AD26" s="239"/>
      <c r="AE26" s="144"/>
      <c r="AF26" s="144"/>
      <c r="AG26" s="234"/>
      <c r="AH26" s="234"/>
      <c r="AI26" s="234"/>
      <c r="AJ26" s="234"/>
      <c r="AK26" s="137"/>
    </row>
    <row r="27" spans="1:37" ht="101.25" customHeight="1" x14ac:dyDescent="0.25">
      <c r="A27" s="230" t="s">
        <v>23</v>
      </c>
      <c r="B27" s="230" t="s">
        <v>213</v>
      </c>
      <c r="C27" s="218" t="s">
        <v>380</v>
      </c>
      <c r="D27" s="218" t="s">
        <v>381</v>
      </c>
      <c r="E27" s="218" t="str">
        <f>CONCATENATE(B27," ",C27," ",D27)</f>
        <v>Afectación económica y reputacional por asignación académica debido a que  se incluyen personas para pago, que no van a orientar ningún curso</v>
      </c>
      <c r="F27" s="231" t="s">
        <v>42</v>
      </c>
      <c r="G27" s="230" t="s">
        <v>34</v>
      </c>
      <c r="H27" s="58" t="s">
        <v>48</v>
      </c>
      <c r="I27" s="57" t="s">
        <v>48</v>
      </c>
      <c r="J27" s="57" t="str">
        <f t="shared" ref="J27" si="49">IF((I27="Muy Bajo"),"20%",IF(I27="Baja","40%",IF(I27="Media","60%",IF(I27="Alta","80%",IF(I27="Muy Alta","100%","0")))))</f>
        <v>80%</v>
      </c>
      <c r="K27" s="57" t="s">
        <v>57</v>
      </c>
      <c r="L27" s="57" t="str">
        <f t="shared" ref="L27" si="50">IF((K27="Leve"),"20%",IF(K27="Menor","40%",IF(K27="Moderado","60%",IF(K27="Mayor","80%",IF(K27="Catastrófico","100%","0")))))</f>
        <v>80%</v>
      </c>
      <c r="M27" s="59" t="str">
        <f t="shared" ref="M27" si="51">IF((J27="100%")*(L27="100%"),"Extremo",IF((J27="100%")*(L27="80%"),"Alto",IF((J27="100%")*(L27="60%"),"Alto",IF((J27="100%")*(L27="40%"),"Alto",IF((J27="100%")*(L27="20%"),"Alto",IF((J27="80%")*(L27="100%"),"Extremo",IF((J27="80%")*(L27="80%"),"Alto",IF((J27="80%")*(L27="60%"),"Alto",IF((J27="80%")*(L27="40%"),"Moderado",IF((J27="80%")*(L27="20%"),"Moderado",IF((J27="60%")*(L27="100%"),"Extremo",IF((J27="60%")*(L27="80%"),"Alto",IF((J27="60%")*(L27="60%"),"Moderado",IF((J27="60%")*(L27="40%"),"Moderado",IF((J27="60%")*(L27="20%"),"Moderado",IF((J27="40%")*(L27="100%"),"Extremo",IF((J27="40%")*(L27="80%"),"Alto",IF((J27="40%")*(L27="60%"),"Moderado",IF((J27="40%")*(L27="40%"),"Moderado",IF((J27="40%")*(L27="20%"),"Bajo",IF((J27="20%")*(L27="100%"),"Extremo",IF((J27="20%")*(L27="80%"),"Alto",IF((J27="20%")*(L27="60%"),"Moderado",IF((J27="20%")*(L27="40%"),"Bajo",IF((J27="20%")*(L27="20%"),"Bajo","0")))))))))))))))))))))))))</f>
        <v>Alto</v>
      </c>
      <c r="N27" s="56" t="s">
        <v>382</v>
      </c>
      <c r="O27" s="57" t="s">
        <v>1</v>
      </c>
      <c r="P27" s="57" t="s">
        <v>67</v>
      </c>
      <c r="Q27" s="60" t="s">
        <v>71</v>
      </c>
      <c r="R27" s="59">
        <f t="shared" si="44"/>
        <v>0.4</v>
      </c>
      <c r="S27" s="57" t="s">
        <v>75</v>
      </c>
      <c r="T27" s="57" t="s">
        <v>76</v>
      </c>
      <c r="U27" s="57" t="s">
        <v>79</v>
      </c>
      <c r="V27" s="61">
        <f t="shared" si="10"/>
        <v>7.8364164095999955E-4</v>
      </c>
      <c r="W27" s="62">
        <v>0.4</v>
      </c>
      <c r="X27" s="63" t="str">
        <f>IF((W27&lt;21%),"Muy Bajo",IF((W27&lt;41%),"Baja",IF((W27&lt;61%),"Media",IF((W27&lt;81%),"Alta",IF((W27&lt;101%),"Muy alta","0")))))</f>
        <v>Baja</v>
      </c>
      <c r="Y27" s="62">
        <f t="shared" ref="Y27" si="52">IF(O27="Impacto",L27-(L27*R27),IF(O27="Probabilidad",L27-0,"0"))</f>
        <v>0.48</v>
      </c>
      <c r="Z27" s="63" t="str">
        <f>IF((Y27&lt;21%),"Leve",IF((Y27&lt;41%),"Menor",IF((Y27&lt;61%),"Moderado",IF((Y27&lt;81%),"Mayor",IF((Y27&lt;101%),"Catastrófico","0")))))</f>
        <v>Moderado</v>
      </c>
      <c r="AA27" s="52" t="str">
        <f t="shared" ref="AA27" si="53">IF((X27="Muy alta")*(Z27="Catastrófico"),"Extremo",IF((X27="Muy alta")*(Z27="Mayor"),"Alto",IF((X27="Muy alta")*(Z27="Moderado"),"Alto",IF((X27="Muy alta")*(Z27="Menor"),"Alto",IF((X27="Muy alta")*(Z27="Leve"),"Alto",IF((X27="Alta")*(Z27="Catastrófico"),"Extremo",IF((X27="Alta")*(Z27="Mayor"),"Alto",IF((X27="Alta")*(Z27="Moderado"),"Alto",IF((X27="Alta")*(Z27="Menor"),"Moderado",IF((X27="Alta")*(Z27="Leve"),"Moderado",IF((X27="Media")*(Z27="Catastrófico"),"Extremo",IF((X27="Media")*(Z27="Mayor"),"Alto",IF((X27="Media")*(Z27="Moderado"),"Moderado",IF((X27="Media")*(Z27="Menor"),"Moderado",IF((X27="Media")*(Z27="Leve"),"Moderado",IF((X27="Baja")*(Z27="Catastrófico"),"Extremo",IF((X27="Baja")*(Z27="Mayor"),"Alto",IF((X27="Baja")*(Z27="Moderado"),"Moderado",IF((X27="Baja")*(Z27="Menor"),"Moderado",IF((X27="Baja")*(Z27="Leve"),"Bajo",IF((X27="Muy bajo")*(Z27="Catastrófico"),"Extremo",IF((X27="Muy bajo")*(Z27="Mayor"),"Alto",IF((X27="Muy bajo")*(Z27="Moderado"),"Moderado",IF((X27="Muy bajo")*(Z27="Menor"),"Bajo",IF((X27="Muy bajo")*(Z27="Leve"),"Bajo","0")))))))))))))))))))))))))</f>
        <v>Moderado</v>
      </c>
      <c r="AB27" s="63" t="s">
        <v>85</v>
      </c>
      <c r="AC27" s="241" t="s">
        <v>379</v>
      </c>
      <c r="AD27" s="58" t="s">
        <v>383</v>
      </c>
      <c r="AE27" s="58" t="s">
        <v>384</v>
      </c>
      <c r="AF27" s="58" t="s">
        <v>385</v>
      </c>
      <c r="AG27" s="233" t="s">
        <v>356</v>
      </c>
      <c r="AH27" s="233" t="s">
        <v>357</v>
      </c>
      <c r="AI27" s="233" t="s">
        <v>358</v>
      </c>
      <c r="AJ27" s="233" t="s">
        <v>359</v>
      </c>
      <c r="AK27" s="55" t="s">
        <v>342</v>
      </c>
    </row>
    <row r="28" spans="1:37" ht="108.75" customHeight="1" x14ac:dyDescent="0.25">
      <c r="A28" s="230" t="s">
        <v>23</v>
      </c>
      <c r="B28" s="218" t="s">
        <v>213</v>
      </c>
      <c r="C28" s="218" t="s">
        <v>387</v>
      </c>
      <c r="D28" s="218" t="s">
        <v>388</v>
      </c>
      <c r="E28" s="218" t="str">
        <f>CONCATENATE(B28," ",C28," ",D28)</f>
        <v>Afectación económica y reputacional por que  se consignan los dineros de prácticas a profesores o funcionarios  y estos no los entregan a los estudiantes que asistieron a las prácticas académicas, para beneficio propio o de un tercero</v>
      </c>
      <c r="F28" s="231" t="s">
        <v>42</v>
      </c>
      <c r="G28" s="232" t="s">
        <v>34</v>
      </c>
      <c r="H28" s="58" t="s">
        <v>48</v>
      </c>
      <c r="I28" s="57" t="s">
        <v>48</v>
      </c>
      <c r="J28" s="57" t="str">
        <f t="shared" ref="J28:J29" si="54">IF((I28="Muy Bajo"),"20%",IF(I28="Baja","40%",IF(I28="Media","60%",IF(I28="Alta","80%",IF(I28="Muy Alta","100%","0")))))</f>
        <v>80%</v>
      </c>
      <c r="K28" s="57" t="s">
        <v>57</v>
      </c>
      <c r="L28" s="57" t="str">
        <f t="shared" ref="L28:L29" si="55">IF((K28="Leve"),"20%",IF(K28="Menor","40%",IF(K28="Moderado","60%",IF(K28="Mayor","80%",IF(K28="Catastrófico","100%","0")))))</f>
        <v>80%</v>
      </c>
      <c r="M28" s="59" t="str">
        <f t="shared" ref="M28:M29" si="56">IF((J28="100%")*(L28="100%"),"Extremo",IF((J28="100%")*(L28="80%"),"Alto",IF((J28="100%")*(L28="60%"),"Alto",IF((J28="100%")*(L28="40%"),"Alto",IF((J28="100%")*(L28="20%"),"Alto",IF((J28="80%")*(L28="100%"),"Extremo",IF((J28="80%")*(L28="80%"),"Alto",IF((J28="80%")*(L28="60%"),"Alto",IF((J28="80%")*(L28="40%"),"Moderado",IF((J28="80%")*(L28="20%"),"Moderado",IF((J28="60%")*(L28="100%"),"Extremo",IF((J28="60%")*(L28="80%"),"Alto",IF((J28="60%")*(L28="60%"),"Moderado",IF((J28="60%")*(L28="40%"),"Moderado",IF((J28="60%")*(L28="20%"),"Moderado",IF((J28="40%")*(L28="100%"),"Extremo",IF((J28="40%")*(L28="80%"),"Alto",IF((J28="40%")*(L28="60%"),"Moderado",IF((J28="40%")*(L28="40%"),"Moderado",IF((J28="40%")*(L28="20%"),"Bajo",IF((J28="20%")*(L28="100%"),"Extremo",IF((J28="20%")*(L28="80%"),"Alto",IF((J28="20%")*(L28="60%"),"Moderado",IF((J28="20%")*(L28="40%"),"Bajo",IF((J28="20%")*(L28="20%"),"Bajo","0")))))))))))))))))))))))))</f>
        <v>Alto</v>
      </c>
      <c r="N28" s="56" t="s">
        <v>382</v>
      </c>
      <c r="O28" s="57" t="s">
        <v>1</v>
      </c>
      <c r="P28" s="57" t="s">
        <v>67</v>
      </c>
      <c r="Q28" s="60" t="s">
        <v>71</v>
      </c>
      <c r="R28" s="59">
        <f t="shared" ref="R28:R29" si="57">IF((P28="Preventivo"),"25%",IF(P28="Detectivo","15%",IF(P28="Correctivo","10%","0")))+IF((Q28="Automático"),"25%",IF(Q28="Manual","15%","0"))</f>
        <v>0.4</v>
      </c>
      <c r="S28" s="57" t="s">
        <v>75</v>
      </c>
      <c r="T28" s="57" t="s">
        <v>76</v>
      </c>
      <c r="U28" s="57" t="s">
        <v>79</v>
      </c>
      <c r="V28" s="61">
        <f t="shared" ref="V28:V29" si="58">V27-(V27*R28)</f>
        <v>4.7018498457599973E-4</v>
      </c>
      <c r="W28" s="62">
        <v>0.4</v>
      </c>
      <c r="X28" s="63" t="str">
        <f t="shared" ref="X28:X29" si="59">IF((W28&lt;21%),"Muy Bajo",IF((W28&lt;41%),"Baja",IF((W28&lt;61%),"Media",IF((W28&lt;81%),"Alta",IF((W28&lt;101%),"Muy alta","0")))))</f>
        <v>Baja</v>
      </c>
      <c r="Y28" s="62">
        <f t="shared" ref="Y28:Y29" si="60">IF(O28="Impacto",L28-(L28*R28),IF(O28="Probabilidad",L28-0,"0"))</f>
        <v>0.48</v>
      </c>
      <c r="Z28" s="63" t="str">
        <f t="shared" ref="Z28:Z29" si="61">IF((Y28&lt;21%),"Leve",IF((Y28&lt;41%),"Menor",IF((Y28&lt;61%),"Moderado",IF((Y28&lt;81%),"Mayor",IF((Y28&lt;101%),"Catastrófico","0")))))</f>
        <v>Moderado</v>
      </c>
      <c r="AA28" s="52" t="str">
        <f t="shared" ref="AA28:AA29" si="62">IF((X28="Muy alta")*(Z28="Catastrófico"),"Extremo",IF((X28="Muy alta")*(Z28="Mayor"),"Alto",IF((X28="Muy alta")*(Z28="Moderado"),"Alto",IF((X28="Muy alta")*(Z28="Menor"),"Alto",IF((X28="Muy alta")*(Z28="Leve"),"Alto",IF((X28="Alta")*(Z28="Catastrófico"),"Extremo",IF((X28="Alta")*(Z28="Mayor"),"Alto",IF((X28="Alta")*(Z28="Moderado"),"Alto",IF((X28="Alta")*(Z28="Menor"),"Moderado",IF((X28="Alta")*(Z28="Leve"),"Moderado",IF((X28="Media")*(Z28="Catastrófico"),"Extremo",IF((X28="Media")*(Z28="Mayor"),"Alto",IF((X28="Media")*(Z28="Moderado"),"Moderado",IF((X28="Media")*(Z28="Menor"),"Moderado",IF((X28="Media")*(Z28="Leve"),"Moderado",IF((X28="Baja")*(Z28="Catastrófico"),"Extremo",IF((X28="Baja")*(Z28="Mayor"),"Alto",IF((X28="Baja")*(Z28="Moderado"),"Moderado",IF((X28="Baja")*(Z28="Menor"),"Moderado",IF((X28="Baja")*(Z28="Leve"),"Bajo",IF((X28="Muy bajo")*(Z28="Catastrófico"),"Extremo",IF((X28="Muy bajo")*(Z28="Mayor"),"Alto",IF((X28="Muy bajo")*(Z28="Moderado"),"Moderado",IF((X28="Muy bajo")*(Z28="Menor"),"Bajo",IF((X28="Muy bajo")*(Z28="Leve"),"Bajo","0")))))))))))))))))))))))))</f>
        <v>Moderado</v>
      </c>
      <c r="AB28" s="63" t="s">
        <v>85</v>
      </c>
      <c r="AC28" s="241" t="s">
        <v>379</v>
      </c>
      <c r="AD28" s="58" t="s">
        <v>383</v>
      </c>
      <c r="AE28" s="58" t="s">
        <v>384</v>
      </c>
      <c r="AF28" s="58" t="s">
        <v>385</v>
      </c>
      <c r="AG28" s="233" t="s">
        <v>356</v>
      </c>
      <c r="AH28" s="233" t="s">
        <v>357</v>
      </c>
      <c r="AI28" s="233" t="s">
        <v>358</v>
      </c>
      <c r="AJ28" s="233" t="s">
        <v>359</v>
      </c>
      <c r="AK28" s="55" t="s">
        <v>342</v>
      </c>
    </row>
    <row r="29" spans="1:37" ht="117.75" x14ac:dyDescent="0.25">
      <c r="A29" s="230" t="s">
        <v>23</v>
      </c>
      <c r="B29" s="218" t="s">
        <v>213</v>
      </c>
      <c r="C29" s="218" t="s">
        <v>386</v>
      </c>
      <c r="D29" s="218" t="s">
        <v>389</v>
      </c>
      <c r="E29" s="218" t="str">
        <f t="shared" ref="E29" si="63">CONCATENATE(B29," ",C29," ",D29)</f>
        <v>Afectación económica y reputacional por otorgar sin el cumplimiento de los requisitos establecidos en la normatividad vigente,  becas y apoyos para la movilidad  profesores, buscando un beneficio propio o de un tercero</v>
      </c>
      <c r="F29" s="231" t="s">
        <v>42</v>
      </c>
      <c r="G29" s="230" t="s">
        <v>34</v>
      </c>
      <c r="H29" s="58" t="s">
        <v>48</v>
      </c>
      <c r="I29" s="57" t="s">
        <v>48</v>
      </c>
      <c r="J29" s="57" t="str">
        <f t="shared" si="54"/>
        <v>80%</v>
      </c>
      <c r="K29" s="57" t="s">
        <v>57</v>
      </c>
      <c r="L29" s="57" t="str">
        <f t="shared" si="55"/>
        <v>80%</v>
      </c>
      <c r="M29" s="59" t="str">
        <f t="shared" si="56"/>
        <v>Alto</v>
      </c>
      <c r="N29" s="56" t="s">
        <v>390</v>
      </c>
      <c r="O29" s="57" t="s">
        <v>1</v>
      </c>
      <c r="P29" s="57" t="s">
        <v>67</v>
      </c>
      <c r="Q29" s="60" t="s">
        <v>71</v>
      </c>
      <c r="R29" s="59">
        <f t="shared" si="57"/>
        <v>0.4</v>
      </c>
      <c r="S29" s="57" t="s">
        <v>75</v>
      </c>
      <c r="T29" s="57" t="s">
        <v>76</v>
      </c>
      <c r="U29" s="57" t="s">
        <v>79</v>
      </c>
      <c r="V29" s="61">
        <f t="shared" si="58"/>
        <v>2.8211099074559984E-4</v>
      </c>
      <c r="W29" s="62">
        <v>0.4</v>
      </c>
      <c r="X29" s="63" t="str">
        <f t="shared" si="59"/>
        <v>Baja</v>
      </c>
      <c r="Y29" s="62">
        <f t="shared" si="60"/>
        <v>0.48</v>
      </c>
      <c r="Z29" s="63" t="str">
        <f t="shared" si="61"/>
        <v>Moderado</v>
      </c>
      <c r="AA29" s="52" t="str">
        <f t="shared" si="62"/>
        <v>Moderado</v>
      </c>
      <c r="AB29" s="63" t="s">
        <v>85</v>
      </c>
      <c r="AC29" s="241" t="s">
        <v>379</v>
      </c>
      <c r="AD29" s="58" t="s">
        <v>383</v>
      </c>
      <c r="AE29" s="58" t="s">
        <v>384</v>
      </c>
      <c r="AF29" s="58" t="s">
        <v>385</v>
      </c>
      <c r="AG29" s="233" t="s">
        <v>356</v>
      </c>
      <c r="AH29" s="233" t="s">
        <v>357</v>
      </c>
      <c r="AI29" s="233" t="s">
        <v>358</v>
      </c>
      <c r="AJ29" s="233" t="s">
        <v>359</v>
      </c>
      <c r="AK29" s="55" t="s">
        <v>342</v>
      </c>
    </row>
  </sheetData>
  <mergeCells count="247">
    <mergeCell ref="A13:A14"/>
    <mergeCell ref="A15:A16"/>
    <mergeCell ref="A17:A18"/>
    <mergeCell ref="A19:A20"/>
    <mergeCell ref="AF19:AF20"/>
    <mergeCell ref="AI19:AI20"/>
    <mergeCell ref="AJ19:AJ20"/>
    <mergeCell ref="AK19:AK20"/>
    <mergeCell ref="B13:B14"/>
    <mergeCell ref="B15:B16"/>
    <mergeCell ref="B17:B18"/>
    <mergeCell ref="B19:B20"/>
    <mergeCell ref="AA19:AA20"/>
    <mergeCell ref="AB19:AB20"/>
    <mergeCell ref="AC19:AC20"/>
    <mergeCell ref="AD19:AD20"/>
    <mergeCell ref="AE19:AE20"/>
    <mergeCell ref="M19:M20"/>
    <mergeCell ref="W19:W20"/>
    <mergeCell ref="X19:X20"/>
    <mergeCell ref="Y19:Y20"/>
    <mergeCell ref="Z19:Z20"/>
    <mergeCell ref="H19:H20"/>
    <mergeCell ref="I19:I20"/>
    <mergeCell ref="J19:J20"/>
    <mergeCell ref="K19:K20"/>
    <mergeCell ref="L19:L20"/>
    <mergeCell ref="C19:C20"/>
    <mergeCell ref="D19:D20"/>
    <mergeCell ref="E19:E20"/>
    <mergeCell ref="F19:F20"/>
    <mergeCell ref="G19:G20"/>
    <mergeCell ref="AI15:AI16"/>
    <mergeCell ref="X15:X16"/>
    <mergeCell ref="Y15:Y16"/>
    <mergeCell ref="Z15:Z16"/>
    <mergeCell ref="AE17:AE18"/>
    <mergeCell ref="AF17:AF18"/>
    <mergeCell ref="AI17:AI18"/>
    <mergeCell ref="AJ17:AJ18"/>
    <mergeCell ref="AK17:AK18"/>
    <mergeCell ref="Z17:Z18"/>
    <mergeCell ref="AA17:AA18"/>
    <mergeCell ref="AB17:AB18"/>
    <mergeCell ref="AC17:AC18"/>
    <mergeCell ref="AD17:AD18"/>
    <mergeCell ref="C17:C18"/>
    <mergeCell ref="D17:D18"/>
    <mergeCell ref="E17:E18"/>
    <mergeCell ref="F17:F18"/>
    <mergeCell ref="G17:G18"/>
    <mergeCell ref="H17:H18"/>
    <mergeCell ref="I17:I18"/>
    <mergeCell ref="J17:J18"/>
    <mergeCell ref="K17:K18"/>
    <mergeCell ref="AF13:AF14"/>
    <mergeCell ref="AI13:AI14"/>
    <mergeCell ref="AJ13:AJ14"/>
    <mergeCell ref="AK13:AK14"/>
    <mergeCell ref="C15:C16"/>
    <mergeCell ref="D15:D16"/>
    <mergeCell ref="E15:E16"/>
    <mergeCell ref="F15:F16"/>
    <mergeCell ref="G15:G16"/>
    <mergeCell ref="H15:H16"/>
    <mergeCell ref="I15:I16"/>
    <mergeCell ref="J15:J16"/>
    <mergeCell ref="K15:K16"/>
    <mergeCell ref="L15:L16"/>
    <mergeCell ref="M15:M16"/>
    <mergeCell ref="W15:W16"/>
    <mergeCell ref="AA13:AA14"/>
    <mergeCell ref="AB13:AB14"/>
    <mergeCell ref="AC13:AC14"/>
    <mergeCell ref="AD13:AD14"/>
    <mergeCell ref="AE13:AE14"/>
    <mergeCell ref="M13:M14"/>
    <mergeCell ref="AJ15:AJ16"/>
    <mergeCell ref="AK15:AK16"/>
    <mergeCell ref="Z13:Z14"/>
    <mergeCell ref="H13:H14"/>
    <mergeCell ref="I13:I14"/>
    <mergeCell ref="J13:J14"/>
    <mergeCell ref="K13:K14"/>
    <mergeCell ref="L13:L14"/>
    <mergeCell ref="U11:U12"/>
    <mergeCell ref="V11:V12"/>
    <mergeCell ref="W11:X12"/>
    <mergeCell ref="Y11:Z12"/>
    <mergeCell ref="AK11:AK12"/>
    <mergeCell ref="A11:A12"/>
    <mergeCell ref="B11:B12"/>
    <mergeCell ref="C11:C12"/>
    <mergeCell ref="D11:D12"/>
    <mergeCell ref="E11:E12"/>
    <mergeCell ref="F11:F12"/>
    <mergeCell ref="G10:G12"/>
    <mergeCell ref="H11:H12"/>
    <mergeCell ref="I11:J12"/>
    <mergeCell ref="K11:L12"/>
    <mergeCell ref="M11:M12"/>
    <mergeCell ref="N11:N12"/>
    <mergeCell ref="O11:O12"/>
    <mergeCell ref="P11:P12"/>
    <mergeCell ref="Q11:Q12"/>
    <mergeCell ref="R11:R12"/>
    <mergeCell ref="S11:S12"/>
    <mergeCell ref="T11:T12"/>
    <mergeCell ref="AA11:AA12"/>
    <mergeCell ref="AB11:AB12"/>
    <mergeCell ref="AC11:AC12"/>
    <mergeCell ref="AB9:AK10"/>
    <mergeCell ref="A9:G9"/>
    <mergeCell ref="A1:B4"/>
    <mergeCell ref="A5:B5"/>
    <mergeCell ref="C5:AK5"/>
    <mergeCell ref="A8:B8"/>
    <mergeCell ref="C6:AK6"/>
    <mergeCell ref="C7:AK7"/>
    <mergeCell ref="C8:AK8"/>
    <mergeCell ref="A6:B6"/>
    <mergeCell ref="A7:B7"/>
    <mergeCell ref="AJ1:AK1"/>
    <mergeCell ref="AJ2:AK2"/>
    <mergeCell ref="AJ3:AK3"/>
    <mergeCell ref="AJ4:AK4"/>
    <mergeCell ref="C1:AI2"/>
    <mergeCell ref="C3:AI4"/>
    <mergeCell ref="H10:L10"/>
    <mergeCell ref="M10:AA10"/>
    <mergeCell ref="H9:AA9"/>
    <mergeCell ref="B10:E10"/>
    <mergeCell ref="AH15:AH16"/>
    <mergeCell ref="AG17:AG18"/>
    <mergeCell ref="AH17:AH18"/>
    <mergeCell ref="AG19:AG20"/>
    <mergeCell ref="AH19:AH20"/>
    <mergeCell ref="AA15:AA16"/>
    <mergeCell ref="C13:C14"/>
    <mergeCell ref="D13:D14"/>
    <mergeCell ref="E13:E14"/>
    <mergeCell ref="F13:F14"/>
    <mergeCell ref="G13:G14"/>
    <mergeCell ref="AD11:AD12"/>
    <mergeCell ref="AE11:AE12"/>
    <mergeCell ref="AF11:AF12"/>
    <mergeCell ref="AG11:AJ11"/>
    <mergeCell ref="AG13:AG14"/>
    <mergeCell ref="AH13:AH14"/>
    <mergeCell ref="W13:W14"/>
    <mergeCell ref="X13:X14"/>
    <mergeCell ref="Y13:Y14"/>
    <mergeCell ref="A21:A22"/>
    <mergeCell ref="B21:B22"/>
    <mergeCell ref="C21:C22"/>
    <mergeCell ref="D21:D22"/>
    <mergeCell ref="E21:E22"/>
    <mergeCell ref="F21:F22"/>
    <mergeCell ref="G21:G22"/>
    <mergeCell ref="H21:H22"/>
    <mergeCell ref="I21:I22"/>
    <mergeCell ref="J21:J22"/>
    <mergeCell ref="K21:K22"/>
    <mergeCell ref="L21:L22"/>
    <mergeCell ref="M21:M22"/>
    <mergeCell ref="W21:W22"/>
    <mergeCell ref="X21:X22"/>
    <mergeCell ref="Y21:Y22"/>
    <mergeCell ref="Z21:Z22"/>
    <mergeCell ref="AA21:AA22"/>
    <mergeCell ref="J25:J26"/>
    <mergeCell ref="K25:K26"/>
    <mergeCell ref="L25:L26"/>
    <mergeCell ref="M25:M26"/>
    <mergeCell ref="J23:J24"/>
    <mergeCell ref="K23:K24"/>
    <mergeCell ref="L23:L24"/>
    <mergeCell ref="M23:M24"/>
    <mergeCell ref="AG15:AG16"/>
    <mergeCell ref="AB15:AB16"/>
    <mergeCell ref="L17:L18"/>
    <mergeCell ref="M17:M18"/>
    <mergeCell ref="W17:W18"/>
    <mergeCell ref="X17:X18"/>
    <mergeCell ref="Y17:Y18"/>
    <mergeCell ref="AC15:AC16"/>
    <mergeCell ref="AD15:AD16"/>
    <mergeCell ref="AE15:AE16"/>
    <mergeCell ref="AF15:AF16"/>
    <mergeCell ref="W25:W26"/>
    <mergeCell ref="X25:X26"/>
    <mergeCell ref="Y25:Y26"/>
    <mergeCell ref="Z25:Z26"/>
    <mergeCell ref="AA25:AA26"/>
    <mergeCell ref="A23:A24"/>
    <mergeCell ref="B23:B24"/>
    <mergeCell ref="C23:C24"/>
    <mergeCell ref="D23:D24"/>
    <mergeCell ref="E23:E24"/>
    <mergeCell ref="F23:F24"/>
    <mergeCell ref="G23:G24"/>
    <mergeCell ref="H23:H24"/>
    <mergeCell ref="I23:I24"/>
    <mergeCell ref="A25:A26"/>
    <mergeCell ref="B25:B26"/>
    <mergeCell ref="C25:C26"/>
    <mergeCell ref="D25:D26"/>
    <mergeCell ref="E25:E26"/>
    <mergeCell ref="F25:F26"/>
    <mergeCell ref="G25:G26"/>
    <mergeCell ref="H25:H26"/>
    <mergeCell ref="I25:I26"/>
    <mergeCell ref="AB25:AB26"/>
    <mergeCell ref="AE21:AE22"/>
    <mergeCell ref="AF21:AF22"/>
    <mergeCell ref="AE23:AE24"/>
    <mergeCell ref="AF23:AF24"/>
    <mergeCell ref="AE25:AE26"/>
    <mergeCell ref="AF25:AF26"/>
    <mergeCell ref="W23:W24"/>
    <mergeCell ref="X23:X24"/>
    <mergeCell ref="Y23:Y24"/>
    <mergeCell ref="Z23:Z24"/>
    <mergeCell ref="AA23:AA24"/>
    <mergeCell ref="AB23:AB24"/>
    <mergeCell ref="AC21:AC22"/>
    <mergeCell ref="AC23:AC24"/>
    <mergeCell ref="AC25:AC26"/>
    <mergeCell ref="AB21:AB22"/>
    <mergeCell ref="AJ21:AJ22"/>
    <mergeCell ref="AJ23:AJ24"/>
    <mergeCell ref="AJ25:AJ26"/>
    <mergeCell ref="AK21:AK22"/>
    <mergeCell ref="AK23:AK24"/>
    <mergeCell ref="AK25:AK26"/>
    <mergeCell ref="AD21:AD22"/>
    <mergeCell ref="AD23:AD24"/>
    <mergeCell ref="AD25:AD26"/>
    <mergeCell ref="AG21:AG22"/>
    <mergeCell ref="AG23:AG24"/>
    <mergeCell ref="AG25:AG26"/>
    <mergeCell ref="AH21:AH22"/>
    <mergeCell ref="AH23:AH24"/>
    <mergeCell ref="AH25:AH26"/>
    <mergeCell ref="AI21:AI22"/>
    <mergeCell ref="AI23:AI24"/>
    <mergeCell ref="AI25:AI26"/>
  </mergeCells>
  <conditionalFormatting sqref="I13 I15">
    <cfRule type="containsText" dxfId="215" priority="305" operator="containsText" text="Muy Bajo">
      <formula>NOT(ISERROR(SEARCH("Muy Bajo",I13)))</formula>
    </cfRule>
    <cfRule type="containsText" dxfId="214" priority="306" operator="containsText" text="Baja">
      <formula>NOT(ISERROR(SEARCH("Baja",I13)))</formula>
    </cfRule>
    <cfRule type="containsText" dxfId="213" priority="307" operator="containsText" text="Muy alta">
      <formula>NOT(ISERROR(SEARCH("Muy alta",I13)))</formula>
    </cfRule>
    <cfRule type="containsText" dxfId="212" priority="308" operator="containsText" text="Alta">
      <formula>NOT(ISERROR(SEARCH("Alta",I13)))</formula>
    </cfRule>
    <cfRule type="containsText" dxfId="211" priority="309" operator="containsText" text="Media">
      <formula>NOT(ISERROR(SEARCH("Media",I13)))</formula>
    </cfRule>
  </conditionalFormatting>
  <conditionalFormatting sqref="K13 K15">
    <cfRule type="containsText" dxfId="210" priority="300" operator="containsText" text="Catastrófico">
      <formula>NOT(ISERROR(SEARCH("Catastrófico",K13)))</formula>
    </cfRule>
    <cfRule type="containsText" dxfId="209" priority="301" operator="containsText" text="Mayor">
      <formula>NOT(ISERROR(SEARCH("Mayor",K13)))</formula>
    </cfRule>
    <cfRule type="containsText" dxfId="208" priority="302" operator="containsText" text="Moderado">
      <formula>NOT(ISERROR(SEARCH("Moderado",K13)))</formula>
    </cfRule>
    <cfRule type="containsText" dxfId="207" priority="303" operator="containsText" text="Menor">
      <formula>NOT(ISERROR(SEARCH("Menor",K13)))</formula>
    </cfRule>
    <cfRule type="containsText" dxfId="206" priority="304" operator="containsText" text="Leve">
      <formula>NOT(ISERROR(SEARCH("Leve",K13)))</formula>
    </cfRule>
  </conditionalFormatting>
  <conditionalFormatting sqref="M13 M15 M19">
    <cfRule type="containsText" dxfId="205" priority="296" operator="containsText" text="Bajo">
      <formula>NOT(ISERROR(SEARCH("Bajo",M13)))</formula>
    </cfRule>
    <cfRule type="containsText" dxfId="204" priority="297" operator="containsText" text="Moderado">
      <formula>NOT(ISERROR(SEARCH("Moderado",M13)))</formula>
    </cfRule>
    <cfRule type="containsText" dxfId="203" priority="298" operator="containsText" text="Alto">
      <formula>NOT(ISERROR(SEARCH("Alto",M13)))</formula>
    </cfRule>
    <cfRule type="containsText" dxfId="202" priority="299" operator="containsText" text="Extremo">
      <formula>NOT(ISERROR(SEARCH("Extremo",M13)))</formula>
    </cfRule>
  </conditionalFormatting>
  <conditionalFormatting sqref="X13 X15">
    <cfRule type="containsText" dxfId="201" priority="291" operator="containsText" text="Muy Bajo">
      <formula>NOT(ISERROR(SEARCH("Muy Bajo",X13)))</formula>
    </cfRule>
    <cfRule type="containsText" dxfId="200" priority="292" operator="containsText" text="Baja">
      <formula>NOT(ISERROR(SEARCH("Baja",X13)))</formula>
    </cfRule>
    <cfRule type="containsText" dxfId="199" priority="293" operator="containsText" text="Muy alta">
      <formula>NOT(ISERROR(SEARCH("Muy alta",X13)))</formula>
    </cfRule>
    <cfRule type="containsText" dxfId="198" priority="294" operator="containsText" text="Alta">
      <formula>NOT(ISERROR(SEARCH("Alta",X13)))</formula>
    </cfRule>
    <cfRule type="containsText" dxfId="197" priority="295" operator="containsText" text="Media">
      <formula>NOT(ISERROR(SEARCH("Media",X13)))</formula>
    </cfRule>
  </conditionalFormatting>
  <conditionalFormatting sqref="Z13 Z15">
    <cfRule type="containsText" dxfId="196" priority="286" operator="containsText" text="Catastrófico">
      <formula>NOT(ISERROR(SEARCH("Catastrófico",Z13)))</formula>
    </cfRule>
    <cfRule type="containsText" dxfId="195" priority="287" operator="containsText" text="Mayor">
      <formula>NOT(ISERROR(SEARCH("Mayor",Z13)))</formula>
    </cfRule>
    <cfRule type="containsText" dxfId="194" priority="288" operator="containsText" text="Moderado">
      <formula>NOT(ISERROR(SEARCH("Moderado",Z13)))</formula>
    </cfRule>
    <cfRule type="containsText" dxfId="193" priority="289" operator="containsText" text="Menor">
      <formula>NOT(ISERROR(SEARCH("Menor",Z13)))</formula>
    </cfRule>
    <cfRule type="containsText" dxfId="192" priority="290" operator="containsText" text="Leve">
      <formula>NOT(ISERROR(SEARCH("Leve",Z13)))</formula>
    </cfRule>
  </conditionalFormatting>
  <conditionalFormatting sqref="AA13 AA15">
    <cfRule type="containsText" dxfId="191" priority="282" operator="containsText" text="Bajo">
      <formula>NOT(ISERROR(SEARCH("Bajo",AA13)))</formula>
    </cfRule>
    <cfRule type="containsText" dxfId="190" priority="283" operator="containsText" text="Moderado">
      <formula>NOT(ISERROR(SEARCH("Moderado",AA13)))</formula>
    </cfRule>
    <cfRule type="containsText" dxfId="189" priority="284" operator="containsText" text="Alto">
      <formula>NOT(ISERROR(SEARCH("Alto",AA13)))</formula>
    </cfRule>
    <cfRule type="containsText" dxfId="188" priority="285" operator="containsText" text="Extremo">
      <formula>NOT(ISERROR(SEARCH("Extremo",AA13)))</formula>
    </cfRule>
  </conditionalFormatting>
  <conditionalFormatting sqref="X17">
    <cfRule type="containsText" dxfId="187" priority="277" operator="containsText" text="Muy Bajo">
      <formula>NOT(ISERROR(SEARCH("Muy Bajo",X17)))</formula>
    </cfRule>
    <cfRule type="containsText" dxfId="186" priority="278" operator="containsText" text="Baja">
      <formula>NOT(ISERROR(SEARCH("Baja",X17)))</formula>
    </cfRule>
    <cfRule type="containsText" dxfId="185" priority="279" operator="containsText" text="Muy alta">
      <formula>NOT(ISERROR(SEARCH("Muy alta",X17)))</formula>
    </cfRule>
    <cfRule type="containsText" dxfId="184" priority="280" operator="containsText" text="Alta">
      <formula>NOT(ISERROR(SEARCH("Alta",X17)))</formula>
    </cfRule>
    <cfRule type="containsText" dxfId="183" priority="281" operator="containsText" text="Media">
      <formula>NOT(ISERROR(SEARCH("Media",X17)))</formula>
    </cfRule>
  </conditionalFormatting>
  <conditionalFormatting sqref="Z17">
    <cfRule type="containsText" dxfId="182" priority="272" operator="containsText" text="Catastrófico">
      <formula>NOT(ISERROR(SEARCH("Catastrófico",Z17)))</formula>
    </cfRule>
    <cfRule type="containsText" dxfId="181" priority="273" operator="containsText" text="Mayor">
      <formula>NOT(ISERROR(SEARCH("Mayor",Z17)))</formula>
    </cfRule>
    <cfRule type="containsText" dxfId="180" priority="274" operator="containsText" text="Moderado">
      <formula>NOT(ISERROR(SEARCH("Moderado",Z17)))</formula>
    </cfRule>
    <cfRule type="containsText" dxfId="179" priority="275" operator="containsText" text="Menor">
      <formula>NOT(ISERROR(SEARCH("Menor",Z17)))</formula>
    </cfRule>
    <cfRule type="containsText" dxfId="178" priority="276" operator="containsText" text="Leve">
      <formula>NOT(ISERROR(SEARCH("Leve",Z17)))</formula>
    </cfRule>
  </conditionalFormatting>
  <conditionalFormatting sqref="AA17">
    <cfRule type="containsText" dxfId="177" priority="268" operator="containsText" text="Bajo">
      <formula>NOT(ISERROR(SEARCH("Bajo",AA17)))</formula>
    </cfRule>
    <cfRule type="containsText" dxfId="176" priority="269" operator="containsText" text="Moderado">
      <formula>NOT(ISERROR(SEARCH("Moderado",AA17)))</formula>
    </cfRule>
    <cfRule type="containsText" dxfId="175" priority="270" operator="containsText" text="Alto">
      <formula>NOT(ISERROR(SEARCH("Alto",AA17)))</formula>
    </cfRule>
    <cfRule type="containsText" dxfId="174" priority="271" operator="containsText" text="Extremo">
      <formula>NOT(ISERROR(SEARCH("Extremo",AA17)))</formula>
    </cfRule>
  </conditionalFormatting>
  <conditionalFormatting sqref="I17">
    <cfRule type="containsText" dxfId="173" priority="263" operator="containsText" text="Muy Bajo">
      <formula>NOT(ISERROR(SEARCH("Muy Bajo",I17)))</formula>
    </cfRule>
    <cfRule type="containsText" dxfId="172" priority="264" operator="containsText" text="Baja">
      <formula>NOT(ISERROR(SEARCH("Baja",I17)))</formula>
    </cfRule>
    <cfRule type="containsText" dxfId="171" priority="265" operator="containsText" text="Muy alta">
      <formula>NOT(ISERROR(SEARCH("Muy alta",I17)))</formula>
    </cfRule>
    <cfRule type="containsText" dxfId="170" priority="266" operator="containsText" text="Alta">
      <formula>NOT(ISERROR(SEARCH("Alta",I17)))</formula>
    </cfRule>
    <cfRule type="containsText" dxfId="169" priority="267" operator="containsText" text="Media">
      <formula>NOT(ISERROR(SEARCH("Media",I17)))</formula>
    </cfRule>
  </conditionalFormatting>
  <conditionalFormatting sqref="K17">
    <cfRule type="containsText" dxfId="168" priority="258" operator="containsText" text="Catastrófico">
      <formula>NOT(ISERROR(SEARCH("Catastrófico",K17)))</formula>
    </cfRule>
    <cfRule type="containsText" dxfId="167" priority="259" operator="containsText" text="Mayor">
      <formula>NOT(ISERROR(SEARCH("Mayor",K17)))</formula>
    </cfRule>
    <cfRule type="containsText" dxfId="166" priority="260" operator="containsText" text="Moderado">
      <formula>NOT(ISERROR(SEARCH("Moderado",K17)))</formula>
    </cfRule>
    <cfRule type="containsText" dxfId="165" priority="261" operator="containsText" text="Menor">
      <formula>NOT(ISERROR(SEARCH("Menor",K17)))</formula>
    </cfRule>
    <cfRule type="containsText" dxfId="164" priority="262" operator="containsText" text="Leve">
      <formula>NOT(ISERROR(SEARCH("Leve",K17)))</formula>
    </cfRule>
  </conditionalFormatting>
  <conditionalFormatting sqref="M17">
    <cfRule type="containsText" dxfId="163" priority="254" operator="containsText" text="Bajo">
      <formula>NOT(ISERROR(SEARCH("Bajo",M17)))</formula>
    </cfRule>
    <cfRule type="containsText" dxfId="162" priority="255" operator="containsText" text="Moderado">
      <formula>NOT(ISERROR(SEARCH("Moderado",M17)))</formula>
    </cfRule>
    <cfRule type="containsText" dxfId="161" priority="256" operator="containsText" text="Alto">
      <formula>NOT(ISERROR(SEARCH("Alto",M17)))</formula>
    </cfRule>
    <cfRule type="containsText" dxfId="160" priority="257" operator="containsText" text="Extremo">
      <formula>NOT(ISERROR(SEARCH("Extremo",M17)))</formula>
    </cfRule>
  </conditionalFormatting>
  <conditionalFormatting sqref="X19">
    <cfRule type="containsText" dxfId="159" priority="249" operator="containsText" text="Muy Bajo">
      <formula>NOT(ISERROR(SEARCH("Muy Bajo",X19)))</formula>
    </cfRule>
    <cfRule type="containsText" dxfId="158" priority="250" operator="containsText" text="Baja">
      <formula>NOT(ISERROR(SEARCH("Baja",X19)))</formula>
    </cfRule>
    <cfRule type="containsText" dxfId="157" priority="251" operator="containsText" text="Muy alta">
      <formula>NOT(ISERROR(SEARCH("Muy alta",X19)))</formula>
    </cfRule>
    <cfRule type="containsText" dxfId="156" priority="252" operator="containsText" text="Alta">
      <formula>NOT(ISERROR(SEARCH("Alta",X19)))</formula>
    </cfRule>
    <cfRule type="containsText" dxfId="155" priority="253" operator="containsText" text="Media">
      <formula>NOT(ISERROR(SEARCH("Media",X19)))</formula>
    </cfRule>
  </conditionalFormatting>
  <conditionalFormatting sqref="Z19">
    <cfRule type="containsText" dxfId="154" priority="244" operator="containsText" text="Catastrófico">
      <formula>NOT(ISERROR(SEARCH("Catastrófico",Z19)))</formula>
    </cfRule>
    <cfRule type="containsText" dxfId="153" priority="245" operator="containsText" text="Mayor">
      <formula>NOT(ISERROR(SEARCH("Mayor",Z19)))</formula>
    </cfRule>
    <cfRule type="containsText" dxfId="152" priority="246" operator="containsText" text="Moderado">
      <formula>NOT(ISERROR(SEARCH("Moderado",Z19)))</formula>
    </cfRule>
    <cfRule type="containsText" dxfId="151" priority="247" operator="containsText" text="Menor">
      <formula>NOT(ISERROR(SEARCH("Menor",Z19)))</formula>
    </cfRule>
    <cfRule type="containsText" dxfId="150" priority="248" operator="containsText" text="Leve">
      <formula>NOT(ISERROR(SEARCH("Leve",Z19)))</formula>
    </cfRule>
  </conditionalFormatting>
  <conditionalFormatting sqref="AA19">
    <cfRule type="containsText" dxfId="149" priority="240" operator="containsText" text="Bajo">
      <formula>NOT(ISERROR(SEARCH("Bajo",AA19)))</formula>
    </cfRule>
    <cfRule type="containsText" dxfId="148" priority="241" operator="containsText" text="Moderado">
      <formula>NOT(ISERROR(SEARCH("Moderado",AA19)))</formula>
    </cfRule>
    <cfRule type="containsText" dxfId="147" priority="242" operator="containsText" text="Alto">
      <formula>NOT(ISERROR(SEARCH("Alto",AA19)))</formula>
    </cfRule>
    <cfRule type="containsText" dxfId="146" priority="243" operator="containsText" text="Extremo">
      <formula>NOT(ISERROR(SEARCH("Extremo",AA19)))</formula>
    </cfRule>
  </conditionalFormatting>
  <conditionalFormatting sqref="I19">
    <cfRule type="containsText" dxfId="145" priority="235" operator="containsText" text="Muy Bajo">
      <formula>NOT(ISERROR(SEARCH("Muy Bajo",I19)))</formula>
    </cfRule>
    <cfRule type="containsText" dxfId="144" priority="236" operator="containsText" text="Baja">
      <formula>NOT(ISERROR(SEARCH("Baja",I19)))</formula>
    </cfRule>
    <cfRule type="containsText" dxfId="143" priority="237" operator="containsText" text="Muy alta">
      <formula>NOT(ISERROR(SEARCH("Muy alta",I19)))</formula>
    </cfRule>
    <cfRule type="containsText" dxfId="142" priority="238" operator="containsText" text="Alta">
      <formula>NOT(ISERROR(SEARCH("Alta",I19)))</formula>
    </cfRule>
    <cfRule type="containsText" dxfId="141" priority="239" operator="containsText" text="Media">
      <formula>NOT(ISERROR(SEARCH("Media",I19)))</formula>
    </cfRule>
  </conditionalFormatting>
  <conditionalFormatting sqref="K19">
    <cfRule type="containsText" dxfId="140" priority="230" operator="containsText" text="Catastrófico">
      <formula>NOT(ISERROR(SEARCH("Catastrófico",K19)))</formula>
    </cfRule>
    <cfRule type="containsText" dxfId="139" priority="231" operator="containsText" text="Mayor">
      <formula>NOT(ISERROR(SEARCH("Mayor",K19)))</formula>
    </cfRule>
    <cfRule type="containsText" dxfId="138" priority="232" operator="containsText" text="Moderado">
      <formula>NOT(ISERROR(SEARCH("Moderado",K19)))</formula>
    </cfRule>
    <cfRule type="containsText" dxfId="137" priority="233" operator="containsText" text="Menor">
      <formula>NOT(ISERROR(SEARCH("Menor",K19)))</formula>
    </cfRule>
    <cfRule type="containsText" dxfId="136" priority="234" operator="containsText" text="Leve">
      <formula>NOT(ISERROR(SEARCH("Leve",K19)))</formula>
    </cfRule>
  </conditionalFormatting>
  <conditionalFormatting sqref="Z23">
    <cfRule type="containsText" dxfId="135" priority="206" operator="containsText" text="Catastrófico">
      <formula>NOT(ISERROR(SEARCH("Catastrófico",Z23)))</formula>
    </cfRule>
    <cfRule type="containsText" dxfId="134" priority="207" operator="containsText" text="Mayor">
      <formula>NOT(ISERROR(SEARCH("Mayor",Z23)))</formula>
    </cfRule>
    <cfRule type="containsText" dxfId="133" priority="208" operator="containsText" text="Moderado">
      <formula>NOT(ISERROR(SEARCH("Moderado",Z23)))</formula>
    </cfRule>
    <cfRule type="containsText" dxfId="132" priority="209" operator="containsText" text="Menor">
      <formula>NOT(ISERROR(SEARCH("Menor",Z23)))</formula>
    </cfRule>
    <cfRule type="containsText" dxfId="131" priority="210" operator="containsText" text="Leve">
      <formula>NOT(ISERROR(SEARCH("Leve",Z23)))</formula>
    </cfRule>
  </conditionalFormatting>
  <conditionalFormatting sqref="I21">
    <cfRule type="containsText" dxfId="130" priority="197" operator="containsText" text="Muy Bajo">
      <formula>NOT(ISERROR(SEARCH("Muy Bajo",I21)))</formula>
    </cfRule>
    <cfRule type="containsText" dxfId="129" priority="198" operator="containsText" text="Baja">
      <formula>NOT(ISERROR(SEARCH("Baja",I21)))</formula>
    </cfRule>
    <cfRule type="containsText" dxfId="128" priority="199" operator="containsText" text="Muy alta">
      <formula>NOT(ISERROR(SEARCH("Muy alta",I21)))</formula>
    </cfRule>
    <cfRule type="containsText" dxfId="127" priority="200" operator="containsText" text="Alta">
      <formula>NOT(ISERROR(SEARCH("Alta",I21)))</formula>
    </cfRule>
    <cfRule type="containsText" dxfId="126" priority="201" operator="containsText" text="Media">
      <formula>NOT(ISERROR(SEARCH("Media",I21)))</formula>
    </cfRule>
  </conditionalFormatting>
  <conditionalFormatting sqref="K21">
    <cfRule type="containsText" dxfId="125" priority="192" operator="containsText" text="Catastrófico">
      <formula>NOT(ISERROR(SEARCH("Catastrófico",K21)))</formula>
    </cfRule>
    <cfRule type="containsText" dxfId="124" priority="193" operator="containsText" text="Mayor">
      <formula>NOT(ISERROR(SEARCH("Mayor",K21)))</formula>
    </cfRule>
    <cfRule type="containsText" dxfId="123" priority="194" operator="containsText" text="Moderado">
      <formula>NOT(ISERROR(SEARCH("Moderado",K21)))</formula>
    </cfRule>
    <cfRule type="containsText" dxfId="122" priority="195" operator="containsText" text="Menor">
      <formula>NOT(ISERROR(SEARCH("Menor",K21)))</formula>
    </cfRule>
    <cfRule type="containsText" dxfId="121" priority="196" operator="containsText" text="Leve">
      <formula>NOT(ISERROR(SEARCH("Leve",K21)))</formula>
    </cfRule>
  </conditionalFormatting>
  <conditionalFormatting sqref="M21">
    <cfRule type="containsText" dxfId="120" priority="188" operator="containsText" text="Bajo">
      <formula>NOT(ISERROR(SEARCH("Bajo",M21)))</formula>
    </cfRule>
    <cfRule type="containsText" dxfId="119" priority="189" operator="containsText" text="Moderado">
      <formula>NOT(ISERROR(SEARCH("Moderado",M21)))</formula>
    </cfRule>
    <cfRule type="containsText" dxfId="118" priority="190" operator="containsText" text="Alto">
      <formula>NOT(ISERROR(SEARCH("Alto",M21)))</formula>
    </cfRule>
    <cfRule type="containsText" dxfId="117" priority="191" operator="containsText" text="Extremo">
      <formula>NOT(ISERROR(SEARCH("Extremo",M21)))</formula>
    </cfRule>
  </conditionalFormatting>
  <conditionalFormatting sqref="X21">
    <cfRule type="containsText" dxfId="116" priority="183" operator="containsText" text="Muy Bajo">
      <formula>NOT(ISERROR(SEARCH("Muy Bajo",X21)))</formula>
    </cfRule>
    <cfRule type="containsText" dxfId="115" priority="184" operator="containsText" text="Baja">
      <formula>NOT(ISERROR(SEARCH("Baja",X21)))</formula>
    </cfRule>
    <cfRule type="containsText" dxfId="114" priority="185" operator="containsText" text="Muy alta">
      <formula>NOT(ISERROR(SEARCH("Muy alta",X21)))</formula>
    </cfRule>
    <cfRule type="containsText" dxfId="113" priority="186" operator="containsText" text="Alta">
      <formula>NOT(ISERROR(SEARCH("Alta",X21)))</formula>
    </cfRule>
    <cfRule type="containsText" dxfId="112" priority="187" operator="containsText" text="Media">
      <formula>NOT(ISERROR(SEARCH("Media",X21)))</formula>
    </cfRule>
  </conditionalFormatting>
  <conditionalFormatting sqref="Z21">
    <cfRule type="containsText" dxfId="111" priority="178" operator="containsText" text="Catastrófico">
      <formula>NOT(ISERROR(SEARCH("Catastrófico",Z21)))</formula>
    </cfRule>
    <cfRule type="containsText" dxfId="110" priority="179" operator="containsText" text="Mayor">
      <formula>NOT(ISERROR(SEARCH("Mayor",Z21)))</formula>
    </cfRule>
    <cfRule type="containsText" dxfId="109" priority="180" operator="containsText" text="Moderado">
      <formula>NOT(ISERROR(SEARCH("Moderado",Z21)))</formula>
    </cfRule>
    <cfRule type="containsText" dxfId="108" priority="181" operator="containsText" text="Menor">
      <formula>NOT(ISERROR(SEARCH("Menor",Z21)))</formula>
    </cfRule>
    <cfRule type="containsText" dxfId="107" priority="182" operator="containsText" text="Leve">
      <formula>NOT(ISERROR(SEARCH("Leve",Z21)))</formula>
    </cfRule>
  </conditionalFormatting>
  <conditionalFormatting sqref="I23">
    <cfRule type="containsText" dxfId="106" priority="169" operator="containsText" text="Muy Bajo">
      <formula>NOT(ISERROR(SEARCH("Muy Bajo",I23)))</formula>
    </cfRule>
    <cfRule type="containsText" dxfId="105" priority="170" operator="containsText" text="Baja">
      <formula>NOT(ISERROR(SEARCH("Baja",I23)))</formula>
    </cfRule>
    <cfRule type="containsText" dxfId="104" priority="171" operator="containsText" text="Muy alta">
      <formula>NOT(ISERROR(SEARCH("Muy alta",I23)))</formula>
    </cfRule>
    <cfRule type="containsText" dxfId="103" priority="172" operator="containsText" text="Alta">
      <formula>NOT(ISERROR(SEARCH("Alta",I23)))</formula>
    </cfRule>
    <cfRule type="containsText" dxfId="102" priority="173" operator="containsText" text="Media">
      <formula>NOT(ISERROR(SEARCH("Media",I23)))</formula>
    </cfRule>
  </conditionalFormatting>
  <conditionalFormatting sqref="K23">
    <cfRule type="containsText" dxfId="101" priority="164" operator="containsText" text="Catastrófico">
      <formula>NOT(ISERROR(SEARCH("Catastrófico",K23)))</formula>
    </cfRule>
    <cfRule type="containsText" dxfId="100" priority="165" operator="containsText" text="Mayor">
      <formula>NOT(ISERROR(SEARCH("Mayor",K23)))</formula>
    </cfRule>
    <cfRule type="containsText" dxfId="99" priority="166" operator="containsText" text="Moderado">
      <formula>NOT(ISERROR(SEARCH("Moderado",K23)))</formula>
    </cfRule>
    <cfRule type="containsText" dxfId="98" priority="167" operator="containsText" text="Menor">
      <formula>NOT(ISERROR(SEARCH("Menor",K23)))</formula>
    </cfRule>
    <cfRule type="containsText" dxfId="97" priority="168" operator="containsText" text="Leve">
      <formula>NOT(ISERROR(SEARCH("Leve",K23)))</formula>
    </cfRule>
  </conditionalFormatting>
  <conditionalFormatting sqref="M23">
    <cfRule type="containsText" dxfId="96" priority="160" operator="containsText" text="Bajo">
      <formula>NOT(ISERROR(SEARCH("Bajo",M23)))</formula>
    </cfRule>
    <cfRule type="containsText" dxfId="95" priority="161" operator="containsText" text="Moderado">
      <formula>NOT(ISERROR(SEARCH("Moderado",M23)))</formula>
    </cfRule>
    <cfRule type="containsText" dxfId="94" priority="162" operator="containsText" text="Alto">
      <formula>NOT(ISERROR(SEARCH("Alto",M23)))</formula>
    </cfRule>
    <cfRule type="containsText" dxfId="93" priority="163" operator="containsText" text="Extremo">
      <formula>NOT(ISERROR(SEARCH("Extremo",M23)))</formula>
    </cfRule>
  </conditionalFormatting>
  <conditionalFormatting sqref="X23">
    <cfRule type="containsText" dxfId="92" priority="155" operator="containsText" text="Muy Bajo">
      <formula>NOT(ISERROR(SEARCH("Muy Bajo",X23)))</formula>
    </cfRule>
    <cfRule type="containsText" dxfId="91" priority="156" operator="containsText" text="Baja">
      <formula>NOT(ISERROR(SEARCH("Baja",X23)))</formula>
    </cfRule>
    <cfRule type="containsText" dxfId="90" priority="157" operator="containsText" text="Muy alta">
      <formula>NOT(ISERROR(SEARCH("Muy alta",X23)))</formula>
    </cfRule>
    <cfRule type="containsText" dxfId="89" priority="158" operator="containsText" text="Alta">
      <formula>NOT(ISERROR(SEARCH("Alta",X23)))</formula>
    </cfRule>
    <cfRule type="containsText" dxfId="88" priority="159" operator="containsText" text="Media">
      <formula>NOT(ISERROR(SEARCH("Media",X23)))</formula>
    </cfRule>
  </conditionalFormatting>
  <conditionalFormatting sqref="I25">
    <cfRule type="containsText" dxfId="87" priority="118" operator="containsText" text="Muy Bajo">
      <formula>NOT(ISERROR(SEARCH("Muy Bajo",I25)))</formula>
    </cfRule>
    <cfRule type="containsText" dxfId="86" priority="119" operator="containsText" text="Baja">
      <formula>NOT(ISERROR(SEARCH("Baja",I25)))</formula>
    </cfRule>
    <cfRule type="containsText" dxfId="85" priority="120" operator="containsText" text="Muy alta">
      <formula>NOT(ISERROR(SEARCH("Muy alta",I25)))</formula>
    </cfRule>
    <cfRule type="containsText" dxfId="84" priority="121" operator="containsText" text="Alta">
      <formula>NOT(ISERROR(SEARCH("Alta",I25)))</formula>
    </cfRule>
    <cfRule type="containsText" dxfId="83" priority="122" operator="containsText" text="Media">
      <formula>NOT(ISERROR(SEARCH("Media",I25)))</formula>
    </cfRule>
  </conditionalFormatting>
  <conditionalFormatting sqref="K25">
    <cfRule type="containsText" dxfId="82" priority="113" operator="containsText" text="Catastrófico">
      <formula>NOT(ISERROR(SEARCH("Catastrófico",K25)))</formula>
    </cfRule>
    <cfRule type="containsText" dxfId="81" priority="114" operator="containsText" text="Mayor">
      <formula>NOT(ISERROR(SEARCH("Mayor",K25)))</formula>
    </cfRule>
    <cfRule type="containsText" dxfId="80" priority="115" operator="containsText" text="Moderado">
      <formula>NOT(ISERROR(SEARCH("Moderado",K25)))</formula>
    </cfRule>
    <cfRule type="containsText" dxfId="79" priority="116" operator="containsText" text="Menor">
      <formula>NOT(ISERROR(SEARCH("Menor",K25)))</formula>
    </cfRule>
    <cfRule type="containsText" dxfId="78" priority="117" operator="containsText" text="Leve">
      <formula>NOT(ISERROR(SEARCH("Leve",K25)))</formula>
    </cfRule>
  </conditionalFormatting>
  <conditionalFormatting sqref="M25">
    <cfRule type="containsText" dxfId="77" priority="109" operator="containsText" text="Bajo">
      <formula>NOT(ISERROR(SEARCH("Bajo",M25)))</formula>
    </cfRule>
    <cfRule type="containsText" dxfId="76" priority="110" operator="containsText" text="Moderado">
      <formula>NOT(ISERROR(SEARCH("Moderado",M25)))</formula>
    </cfRule>
    <cfRule type="containsText" dxfId="75" priority="111" operator="containsText" text="Alto">
      <formula>NOT(ISERROR(SEARCH("Alto",M25)))</formula>
    </cfRule>
    <cfRule type="containsText" dxfId="74" priority="112" operator="containsText" text="Extremo">
      <formula>NOT(ISERROR(SEARCH("Extremo",M25)))</formula>
    </cfRule>
  </conditionalFormatting>
  <conditionalFormatting sqref="X25">
    <cfRule type="containsText" dxfId="73" priority="104" operator="containsText" text="Muy Bajo">
      <formula>NOT(ISERROR(SEARCH("Muy Bajo",X25)))</formula>
    </cfRule>
    <cfRule type="containsText" dxfId="72" priority="105" operator="containsText" text="Baja">
      <formula>NOT(ISERROR(SEARCH("Baja",X25)))</formula>
    </cfRule>
    <cfRule type="containsText" dxfId="71" priority="106" operator="containsText" text="Muy alta">
      <formula>NOT(ISERROR(SEARCH("Muy alta",X25)))</formula>
    </cfRule>
    <cfRule type="containsText" dxfId="70" priority="107" operator="containsText" text="Alta">
      <formula>NOT(ISERROR(SEARCH("Alta",X25)))</formula>
    </cfRule>
    <cfRule type="containsText" dxfId="69" priority="108" operator="containsText" text="Media">
      <formula>NOT(ISERROR(SEARCH("Media",X25)))</formula>
    </cfRule>
  </conditionalFormatting>
  <conditionalFormatting sqref="Z25">
    <cfRule type="containsText" dxfId="68" priority="99" operator="containsText" text="Catastrófico">
      <formula>NOT(ISERROR(SEARCH("Catastrófico",Z25)))</formula>
    </cfRule>
    <cfRule type="containsText" dxfId="67" priority="100" operator="containsText" text="Mayor">
      <formula>NOT(ISERROR(SEARCH("Mayor",Z25)))</formula>
    </cfRule>
    <cfRule type="containsText" dxfId="66" priority="101" operator="containsText" text="Moderado">
      <formula>NOT(ISERROR(SEARCH("Moderado",Z25)))</formula>
    </cfRule>
    <cfRule type="containsText" dxfId="65" priority="102" operator="containsText" text="Menor">
      <formula>NOT(ISERROR(SEARCH("Menor",Z25)))</formula>
    </cfRule>
    <cfRule type="containsText" dxfId="64" priority="103" operator="containsText" text="Leve">
      <formula>NOT(ISERROR(SEARCH("Leve",Z25)))</formula>
    </cfRule>
  </conditionalFormatting>
  <conditionalFormatting sqref="AA21 AA23">
    <cfRule type="containsText" dxfId="63" priority="65" operator="containsText" text="Bajo">
      <formula>NOT(ISERROR(SEARCH("Bajo",AA21)))</formula>
    </cfRule>
    <cfRule type="containsText" dxfId="62" priority="66" operator="containsText" text="Moderado">
      <formula>NOT(ISERROR(SEARCH("Moderado",AA21)))</formula>
    </cfRule>
    <cfRule type="containsText" dxfId="61" priority="67" operator="containsText" text="Alto">
      <formula>NOT(ISERROR(SEARCH("Alto",AA21)))</formula>
    </cfRule>
    <cfRule type="containsText" dxfId="60" priority="68" operator="containsText" text="Extremo">
      <formula>NOT(ISERROR(SEARCH("Extremo",AA21)))</formula>
    </cfRule>
  </conditionalFormatting>
  <conditionalFormatting sqref="AA25">
    <cfRule type="containsText" dxfId="59" priority="61" operator="containsText" text="Bajo">
      <formula>NOT(ISERROR(SEARCH("Bajo",AA25)))</formula>
    </cfRule>
    <cfRule type="containsText" dxfId="58" priority="62" operator="containsText" text="Moderado">
      <formula>NOT(ISERROR(SEARCH("Moderado",AA25)))</formula>
    </cfRule>
    <cfRule type="containsText" dxfId="57" priority="63" operator="containsText" text="Alto">
      <formula>NOT(ISERROR(SEARCH("Alto",AA25)))</formula>
    </cfRule>
    <cfRule type="containsText" dxfId="56" priority="64" operator="containsText" text="Extremo">
      <formula>NOT(ISERROR(SEARCH("Extremo",AA25)))</formula>
    </cfRule>
  </conditionalFormatting>
  <conditionalFormatting sqref="AA27">
    <cfRule type="containsText" dxfId="55" priority="29" operator="containsText" text="Bajo">
      <formula>NOT(ISERROR(SEARCH("Bajo",AA27)))</formula>
    </cfRule>
    <cfRule type="containsText" dxfId="54" priority="30" operator="containsText" text="Moderado">
      <formula>NOT(ISERROR(SEARCH("Moderado",AA27)))</formula>
    </cfRule>
    <cfRule type="containsText" dxfId="53" priority="31" operator="containsText" text="Alto">
      <formula>NOT(ISERROR(SEARCH("Alto",AA27)))</formula>
    </cfRule>
    <cfRule type="containsText" dxfId="52" priority="32" operator="containsText" text="Extremo">
      <formula>NOT(ISERROR(SEARCH("Extremo",AA27)))</formula>
    </cfRule>
  </conditionalFormatting>
  <conditionalFormatting sqref="I27">
    <cfRule type="containsText" dxfId="51" priority="52" operator="containsText" text="Muy Bajo">
      <formula>NOT(ISERROR(SEARCH("Muy Bajo",I27)))</formula>
    </cfRule>
    <cfRule type="containsText" dxfId="50" priority="53" operator="containsText" text="Baja">
      <formula>NOT(ISERROR(SEARCH("Baja",I27)))</formula>
    </cfRule>
    <cfRule type="containsText" dxfId="49" priority="54" operator="containsText" text="Muy alta">
      <formula>NOT(ISERROR(SEARCH("Muy alta",I27)))</formula>
    </cfRule>
    <cfRule type="containsText" dxfId="48" priority="55" operator="containsText" text="Alta">
      <formula>NOT(ISERROR(SEARCH("Alta",I27)))</formula>
    </cfRule>
    <cfRule type="containsText" dxfId="47" priority="56" operator="containsText" text="Media">
      <formula>NOT(ISERROR(SEARCH("Media",I27)))</formula>
    </cfRule>
  </conditionalFormatting>
  <conditionalFormatting sqref="K27">
    <cfRule type="containsText" dxfId="46" priority="47" operator="containsText" text="Catastrófico">
      <formula>NOT(ISERROR(SEARCH("Catastrófico",K27)))</formula>
    </cfRule>
    <cfRule type="containsText" dxfId="45" priority="48" operator="containsText" text="Mayor">
      <formula>NOT(ISERROR(SEARCH("Mayor",K27)))</formula>
    </cfRule>
    <cfRule type="containsText" dxfId="44" priority="49" operator="containsText" text="Moderado">
      <formula>NOT(ISERROR(SEARCH("Moderado",K27)))</formula>
    </cfRule>
    <cfRule type="containsText" dxfId="43" priority="50" operator="containsText" text="Menor">
      <formula>NOT(ISERROR(SEARCH("Menor",K27)))</formula>
    </cfRule>
    <cfRule type="containsText" dxfId="42" priority="51" operator="containsText" text="Leve">
      <formula>NOT(ISERROR(SEARCH("Leve",K27)))</formula>
    </cfRule>
  </conditionalFormatting>
  <conditionalFormatting sqref="M27">
    <cfRule type="containsText" dxfId="41" priority="43" operator="containsText" text="Bajo">
      <formula>NOT(ISERROR(SEARCH("Bajo",M27)))</formula>
    </cfRule>
    <cfRule type="containsText" dxfId="40" priority="44" operator="containsText" text="Moderado">
      <formula>NOT(ISERROR(SEARCH("Moderado",M27)))</formula>
    </cfRule>
    <cfRule type="containsText" dxfId="39" priority="45" operator="containsText" text="Alto">
      <formula>NOT(ISERROR(SEARCH("Alto",M27)))</formula>
    </cfRule>
    <cfRule type="containsText" dxfId="38" priority="46" operator="containsText" text="Extremo">
      <formula>NOT(ISERROR(SEARCH("Extremo",M27)))</formula>
    </cfRule>
  </conditionalFormatting>
  <conditionalFormatting sqref="X27">
    <cfRule type="containsText" dxfId="37" priority="38" operator="containsText" text="Muy Bajo">
      <formula>NOT(ISERROR(SEARCH("Muy Bajo",X27)))</formula>
    </cfRule>
    <cfRule type="containsText" dxfId="36" priority="39" operator="containsText" text="Baja">
      <formula>NOT(ISERROR(SEARCH("Baja",X27)))</formula>
    </cfRule>
    <cfRule type="containsText" dxfId="35" priority="40" operator="containsText" text="Muy alta">
      <formula>NOT(ISERROR(SEARCH("Muy alta",X27)))</formula>
    </cfRule>
    <cfRule type="containsText" dxfId="34" priority="41" operator="containsText" text="Alta">
      <formula>NOT(ISERROR(SEARCH("Alta",X27)))</formula>
    </cfRule>
    <cfRule type="containsText" dxfId="33" priority="42" operator="containsText" text="Media">
      <formula>NOT(ISERROR(SEARCH("Media",X27)))</formula>
    </cfRule>
  </conditionalFormatting>
  <conditionalFormatting sqref="Z27">
    <cfRule type="containsText" dxfId="32" priority="33" operator="containsText" text="Catastrófico">
      <formula>NOT(ISERROR(SEARCH("Catastrófico",Z27)))</formula>
    </cfRule>
    <cfRule type="containsText" dxfId="31" priority="34" operator="containsText" text="Mayor">
      <formula>NOT(ISERROR(SEARCH("Mayor",Z27)))</formula>
    </cfRule>
    <cfRule type="containsText" dxfId="30" priority="35" operator="containsText" text="Moderado">
      <formula>NOT(ISERROR(SEARCH("Moderado",Z27)))</formula>
    </cfRule>
    <cfRule type="containsText" dxfId="29" priority="36" operator="containsText" text="Menor">
      <formula>NOT(ISERROR(SEARCH("Menor",Z27)))</formula>
    </cfRule>
    <cfRule type="containsText" dxfId="28" priority="37" operator="containsText" text="Leve">
      <formula>NOT(ISERROR(SEARCH("Leve",Z27)))</formula>
    </cfRule>
  </conditionalFormatting>
  <conditionalFormatting sqref="AA28:AA29">
    <cfRule type="containsText" dxfId="27" priority="1" operator="containsText" text="Bajo">
      <formula>NOT(ISERROR(SEARCH("Bajo",AA28)))</formula>
    </cfRule>
    <cfRule type="containsText" dxfId="26" priority="2" operator="containsText" text="Moderado">
      <formula>NOT(ISERROR(SEARCH("Moderado",AA28)))</formula>
    </cfRule>
    <cfRule type="containsText" dxfId="25" priority="3" operator="containsText" text="Alto">
      <formula>NOT(ISERROR(SEARCH("Alto",AA28)))</formula>
    </cfRule>
    <cfRule type="containsText" dxfId="24" priority="4" operator="containsText" text="Extremo">
      <formula>NOT(ISERROR(SEARCH("Extremo",AA28)))</formula>
    </cfRule>
  </conditionalFormatting>
  <conditionalFormatting sqref="I28:I29">
    <cfRule type="containsText" dxfId="23" priority="24" operator="containsText" text="Muy Bajo">
      <formula>NOT(ISERROR(SEARCH("Muy Bajo",I28)))</formula>
    </cfRule>
    <cfRule type="containsText" dxfId="22" priority="25" operator="containsText" text="Baja">
      <formula>NOT(ISERROR(SEARCH("Baja",I28)))</formula>
    </cfRule>
    <cfRule type="containsText" dxfId="21" priority="26" operator="containsText" text="Muy alta">
      <formula>NOT(ISERROR(SEARCH("Muy alta",I28)))</formula>
    </cfRule>
    <cfRule type="containsText" dxfId="20" priority="27" operator="containsText" text="Alta">
      <formula>NOT(ISERROR(SEARCH("Alta",I28)))</formula>
    </cfRule>
    <cfRule type="containsText" dxfId="19" priority="28" operator="containsText" text="Media">
      <formula>NOT(ISERROR(SEARCH("Media",I28)))</formula>
    </cfRule>
  </conditionalFormatting>
  <conditionalFormatting sqref="K28:K29">
    <cfRule type="containsText" dxfId="18" priority="19" operator="containsText" text="Catastrófico">
      <formula>NOT(ISERROR(SEARCH("Catastrófico",K28)))</formula>
    </cfRule>
    <cfRule type="containsText" dxfId="17" priority="20" operator="containsText" text="Mayor">
      <formula>NOT(ISERROR(SEARCH("Mayor",K28)))</formula>
    </cfRule>
    <cfRule type="containsText" dxfId="16" priority="21" operator="containsText" text="Moderado">
      <formula>NOT(ISERROR(SEARCH("Moderado",K28)))</formula>
    </cfRule>
    <cfRule type="containsText" dxfId="15" priority="22" operator="containsText" text="Menor">
      <formula>NOT(ISERROR(SEARCH("Menor",K28)))</formula>
    </cfRule>
    <cfRule type="containsText" dxfId="14" priority="23" operator="containsText" text="Leve">
      <formula>NOT(ISERROR(SEARCH("Leve",K28)))</formula>
    </cfRule>
  </conditionalFormatting>
  <conditionalFormatting sqref="M28:M29">
    <cfRule type="containsText" dxfId="13" priority="15" operator="containsText" text="Bajo">
      <formula>NOT(ISERROR(SEARCH("Bajo",M28)))</formula>
    </cfRule>
    <cfRule type="containsText" dxfId="12" priority="16" operator="containsText" text="Moderado">
      <formula>NOT(ISERROR(SEARCH("Moderado",M28)))</formula>
    </cfRule>
    <cfRule type="containsText" dxfId="11" priority="17" operator="containsText" text="Alto">
      <formula>NOT(ISERROR(SEARCH("Alto",M28)))</formula>
    </cfRule>
    <cfRule type="containsText" dxfId="10" priority="18" operator="containsText" text="Extremo">
      <formula>NOT(ISERROR(SEARCH("Extremo",M28)))</formula>
    </cfRule>
  </conditionalFormatting>
  <conditionalFormatting sqref="X28:X29">
    <cfRule type="containsText" dxfId="9" priority="10" operator="containsText" text="Muy Bajo">
      <formula>NOT(ISERROR(SEARCH("Muy Bajo",X28)))</formula>
    </cfRule>
    <cfRule type="containsText" dxfId="8" priority="11" operator="containsText" text="Baja">
      <formula>NOT(ISERROR(SEARCH("Baja",X28)))</formula>
    </cfRule>
    <cfRule type="containsText" dxfId="7" priority="12" operator="containsText" text="Muy alta">
      <formula>NOT(ISERROR(SEARCH("Muy alta",X28)))</formula>
    </cfRule>
    <cfRule type="containsText" dxfId="6" priority="13" operator="containsText" text="Alta">
      <formula>NOT(ISERROR(SEARCH("Alta",X28)))</formula>
    </cfRule>
    <cfRule type="containsText" dxfId="5" priority="14" operator="containsText" text="Media">
      <formula>NOT(ISERROR(SEARCH("Media",X28)))</formula>
    </cfRule>
  </conditionalFormatting>
  <conditionalFormatting sqref="Z28:Z29">
    <cfRule type="containsText" dxfId="4" priority="5" operator="containsText" text="Catastrófico">
      <formula>NOT(ISERROR(SEARCH("Catastrófico",Z28)))</formula>
    </cfRule>
    <cfRule type="containsText" dxfId="3" priority="6" operator="containsText" text="Mayor">
      <formula>NOT(ISERROR(SEARCH("Mayor",Z28)))</formula>
    </cfRule>
    <cfRule type="containsText" dxfId="2" priority="7" operator="containsText" text="Moderado">
      <formula>NOT(ISERROR(SEARCH("Moderado",Z28)))</formula>
    </cfRule>
    <cfRule type="containsText" dxfId="1" priority="8" operator="containsText" text="Menor">
      <formula>NOT(ISERROR(SEARCH("Menor",Z28)))</formula>
    </cfRule>
    <cfRule type="containsText" dxfId="0" priority="9" operator="containsText" text="Leve">
      <formula>NOT(ISERROR(SEARCH("Leve",Z28)))</formula>
    </cfRule>
  </conditionalFormatting>
  <pageMargins left="0.7" right="0.7" top="0.75" bottom="0.75" header="0.3" footer="0.3"/>
  <pageSetup paperSize="9" orientation="portrait" horizontalDpi="90" verticalDpi="90"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x14:formula1>
            <xm:f>'FORMULAS (no modificar)'!$Q$2:$Q$5</xm:f>
          </x14:formula1>
          <xm:sqref>B13 B15 B17 B19</xm:sqref>
        </x14:dataValidation>
        <x14:dataValidation type="list" allowBlank="1" showInputMessage="1" showErrorMessage="1">
          <x14:formula1>
            <xm:f>'FORMULAS (no modificar)'!$A$2:$A$20</xm:f>
          </x14:formula1>
          <xm:sqref>A13 A15 A17 A19</xm:sqref>
        </x14:dataValidation>
        <x14:dataValidation type="list" allowBlank="1" showInputMessage="1" showErrorMessage="1">
          <x14:formula1>
            <xm:f>[1]FORMULAS!#REF!</xm:f>
          </x14:formula1>
          <xm:sqref>A21 A23 A25 F21:G21 F23:G23 F25:G25 AB21 AB23 AB25 F13:G13 F17:G17 F19:G19 F15:G15 AB13 AB15 AB17 AB19 B21:B26 O13:Q26 I13:I26 K13:K26 S13:U26</xm:sqref>
        </x14:dataValidation>
        <x14:dataValidation type="list" allowBlank="1" showInputMessage="1" showErrorMessage="1">
          <x14:formula1>
            <xm:f>'[2]FORMULAS (no modificar)'!#REF!</xm:f>
          </x14:formula1>
          <xm:sqref>I27:I29 O27:Q29 S27:U29 K27:K29 B27:B29 F27:G29</xm:sqref>
        </x14:dataValidation>
        <x14:dataValidation type="list" allowBlank="1" showInputMessage="1" showErrorMessage="1">
          <x14:formula1>
            <xm:f>'[3]FORMULAS (no modificar)'!#REF!</xm:f>
          </x14:formula1>
          <xm:sqref>AB27:AB29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16"/>
  <sheetViews>
    <sheetView showGridLines="0" showRowColHeaders="0" topLeftCell="B26" workbookViewId="0">
      <selection activeCell="B35" sqref="B35"/>
    </sheetView>
  </sheetViews>
  <sheetFormatPr baseColWidth="10" defaultRowHeight="15" x14ac:dyDescent="0.25"/>
  <sheetData>
    <row r="4" spans="3:11" ht="21" x14ac:dyDescent="0.35">
      <c r="C4" s="210" t="s">
        <v>214</v>
      </c>
      <c r="D4" s="210"/>
      <c r="E4" s="210"/>
      <c r="F4" s="210"/>
      <c r="G4" s="210"/>
      <c r="H4" s="210"/>
      <c r="I4" s="210"/>
      <c r="J4" s="210"/>
      <c r="K4" s="210"/>
    </row>
    <row r="5" spans="3:11" ht="21" x14ac:dyDescent="0.35">
      <c r="C5" s="19"/>
      <c r="D5" s="19"/>
      <c r="E5" s="19"/>
      <c r="F5" s="19"/>
      <c r="G5" s="19"/>
      <c r="H5" s="19"/>
      <c r="I5" s="19"/>
      <c r="J5" s="19"/>
      <c r="K5" s="19"/>
    </row>
    <row r="6" spans="3:11" ht="21" x14ac:dyDescent="0.35">
      <c r="C6" s="210" t="s">
        <v>7</v>
      </c>
      <c r="D6" s="210"/>
      <c r="E6" s="210"/>
      <c r="F6" s="19"/>
      <c r="G6" s="19"/>
      <c r="H6" s="19"/>
      <c r="I6" s="19"/>
      <c r="J6" s="19"/>
      <c r="K6" s="19"/>
    </row>
    <row r="7" spans="3:11" ht="21" x14ac:dyDescent="0.35">
      <c r="C7" s="19"/>
      <c r="D7" s="19"/>
      <c r="E7" s="19"/>
      <c r="F7" s="19"/>
      <c r="G7" s="19"/>
      <c r="H7" s="19"/>
      <c r="I7" s="19"/>
      <c r="J7" s="19"/>
      <c r="K7" s="19"/>
    </row>
    <row r="8" spans="3:11" ht="21" x14ac:dyDescent="0.35">
      <c r="C8" s="19"/>
      <c r="D8" s="19"/>
      <c r="E8" s="19"/>
      <c r="F8" s="19"/>
      <c r="G8" s="19"/>
      <c r="H8" s="19"/>
      <c r="I8" s="19"/>
      <c r="J8" s="19"/>
      <c r="K8" s="19"/>
    </row>
    <row r="9" spans="3:11" ht="21" x14ac:dyDescent="0.35">
      <c r="C9" s="19"/>
      <c r="D9" s="19"/>
      <c r="E9" s="19"/>
      <c r="F9" s="19"/>
      <c r="G9" s="19"/>
      <c r="H9" s="19"/>
      <c r="I9" s="19"/>
      <c r="J9" s="19"/>
      <c r="K9" s="19"/>
    </row>
    <row r="10" spans="3:11" ht="21" x14ac:dyDescent="0.35">
      <c r="C10" s="19"/>
      <c r="D10" s="19"/>
      <c r="E10" s="19"/>
      <c r="F10" s="19"/>
      <c r="G10" s="19"/>
      <c r="H10" s="19"/>
      <c r="I10" s="19"/>
      <c r="J10" s="19"/>
      <c r="K10" s="19"/>
    </row>
    <row r="11" spans="3:11" ht="21" x14ac:dyDescent="0.35">
      <c r="C11" s="19"/>
      <c r="D11" s="19"/>
      <c r="E11" s="19"/>
      <c r="F11" s="19"/>
      <c r="G11" s="19"/>
      <c r="H11" s="19"/>
      <c r="I11" s="19"/>
      <c r="J11" s="19"/>
      <c r="K11" s="19"/>
    </row>
    <row r="12" spans="3:11" ht="21" x14ac:dyDescent="0.35">
      <c r="C12" s="19"/>
      <c r="D12" s="19"/>
      <c r="E12" s="19"/>
      <c r="F12" s="19"/>
      <c r="G12" s="19"/>
      <c r="H12" s="19"/>
      <c r="I12" s="19"/>
      <c r="J12" s="19"/>
      <c r="K12" s="19"/>
    </row>
    <row r="13" spans="3:11" ht="21" x14ac:dyDescent="0.35">
      <c r="C13" s="19"/>
      <c r="D13" s="19"/>
      <c r="E13" s="19"/>
      <c r="F13" s="19"/>
      <c r="G13" s="19"/>
      <c r="H13" s="19"/>
      <c r="I13" s="19"/>
      <c r="J13" s="19"/>
      <c r="K13" s="19"/>
    </row>
    <row r="14" spans="3:11" ht="21" x14ac:dyDescent="0.35">
      <c r="C14" s="19"/>
      <c r="D14" s="19"/>
      <c r="E14" s="19"/>
      <c r="F14" s="19"/>
      <c r="G14" s="19"/>
      <c r="H14" s="19"/>
      <c r="I14" s="19"/>
      <c r="J14" s="19"/>
      <c r="K14" s="19"/>
    </row>
    <row r="15" spans="3:11" ht="21" x14ac:dyDescent="0.35">
      <c r="C15" s="19"/>
      <c r="D15" s="19"/>
      <c r="E15" s="19"/>
      <c r="F15" s="19"/>
      <c r="G15" s="19"/>
      <c r="H15" s="19"/>
      <c r="I15" s="19"/>
      <c r="J15" s="19"/>
      <c r="K15" s="19"/>
    </row>
    <row r="16" spans="3:11" ht="21" x14ac:dyDescent="0.35">
      <c r="C16" s="19"/>
      <c r="D16" s="19"/>
      <c r="E16" s="19"/>
      <c r="F16" s="19"/>
      <c r="G16" s="19"/>
      <c r="H16" s="19"/>
      <c r="I16" s="19"/>
      <c r="J16" s="19"/>
      <c r="K16" s="19"/>
    </row>
    <row r="17" spans="3:11" ht="21" x14ac:dyDescent="0.35">
      <c r="C17" s="19"/>
      <c r="D17" s="19"/>
      <c r="E17" s="19"/>
      <c r="F17" s="19"/>
      <c r="G17" s="19"/>
      <c r="H17" s="19"/>
      <c r="I17" s="19"/>
      <c r="J17" s="19"/>
      <c r="K17" s="19"/>
    </row>
    <row r="18" spans="3:11" ht="21" x14ac:dyDescent="0.35">
      <c r="C18" s="19"/>
      <c r="D18" s="19"/>
      <c r="E18" s="19"/>
      <c r="F18" s="19"/>
      <c r="G18" s="19"/>
      <c r="H18" s="19"/>
      <c r="I18" s="19"/>
      <c r="J18" s="19"/>
      <c r="K18" s="19"/>
    </row>
    <row r="19" spans="3:11" ht="21" x14ac:dyDescent="0.35">
      <c r="C19" s="19"/>
      <c r="D19" s="19"/>
      <c r="E19" s="19"/>
      <c r="F19" s="19"/>
      <c r="G19" s="19"/>
      <c r="H19" s="19"/>
      <c r="I19" s="19"/>
      <c r="J19" s="19"/>
      <c r="K19" s="19"/>
    </row>
    <row r="20" spans="3:11" ht="21" x14ac:dyDescent="0.35">
      <c r="C20" s="19"/>
      <c r="D20" s="19"/>
      <c r="E20" s="19"/>
      <c r="F20" s="19"/>
      <c r="G20" s="19"/>
      <c r="H20" s="19"/>
      <c r="I20" s="19"/>
      <c r="J20" s="19"/>
      <c r="K20" s="19"/>
    </row>
    <row r="21" spans="3:11" ht="21" x14ac:dyDescent="0.35">
      <c r="C21" s="19"/>
      <c r="D21" s="19"/>
      <c r="E21" s="19"/>
      <c r="F21" s="19"/>
      <c r="G21" s="19"/>
      <c r="H21" s="19"/>
      <c r="I21" s="19"/>
      <c r="J21" s="19"/>
      <c r="K21" s="19"/>
    </row>
    <row r="22" spans="3:11" ht="21" x14ac:dyDescent="0.35">
      <c r="C22" s="19"/>
      <c r="D22" s="19"/>
      <c r="E22" s="19"/>
      <c r="F22" s="19"/>
      <c r="G22" s="19"/>
      <c r="H22" s="19"/>
      <c r="I22" s="19"/>
      <c r="J22" s="19"/>
      <c r="K22" s="19"/>
    </row>
    <row r="23" spans="3:11" ht="21" x14ac:dyDescent="0.35">
      <c r="C23" s="19"/>
      <c r="D23" s="19"/>
      <c r="E23" s="19"/>
      <c r="F23" s="19"/>
      <c r="G23" s="19"/>
      <c r="H23" s="19"/>
      <c r="I23" s="19"/>
      <c r="J23" s="19"/>
      <c r="K23" s="19"/>
    </row>
    <row r="24" spans="3:11" ht="21" x14ac:dyDescent="0.35">
      <c r="C24" s="19"/>
      <c r="D24" s="19"/>
      <c r="E24" s="19"/>
      <c r="F24" s="19"/>
      <c r="G24" s="19"/>
      <c r="H24" s="19"/>
      <c r="I24" s="19"/>
      <c r="J24" s="19"/>
      <c r="K24" s="19"/>
    </row>
    <row r="25" spans="3:11" ht="21" x14ac:dyDescent="0.35">
      <c r="C25" s="19"/>
      <c r="D25" s="19"/>
      <c r="E25" s="19"/>
      <c r="F25" s="19"/>
      <c r="G25" s="19"/>
      <c r="H25" s="19"/>
      <c r="I25" s="19"/>
      <c r="J25" s="19"/>
      <c r="K25" s="19"/>
    </row>
    <row r="26" spans="3:11" ht="21" x14ac:dyDescent="0.35">
      <c r="C26" s="19"/>
      <c r="D26" s="19"/>
      <c r="E26" s="19"/>
      <c r="F26" s="19"/>
      <c r="G26" s="19"/>
      <c r="H26" s="19"/>
      <c r="I26" s="19"/>
      <c r="J26" s="19"/>
      <c r="K26" s="19"/>
    </row>
    <row r="27" spans="3:11" ht="21" x14ac:dyDescent="0.35">
      <c r="C27" s="19"/>
      <c r="D27" s="19"/>
      <c r="E27" s="19"/>
      <c r="F27" s="19"/>
      <c r="G27" s="19"/>
      <c r="H27" s="19"/>
      <c r="I27" s="19"/>
      <c r="J27" s="19"/>
      <c r="K27" s="19"/>
    </row>
    <row r="28" spans="3:11" ht="21" x14ac:dyDescent="0.35">
      <c r="C28" s="19"/>
      <c r="D28" s="19"/>
      <c r="E28" s="19"/>
      <c r="F28" s="19"/>
      <c r="G28" s="19"/>
      <c r="H28" s="19"/>
      <c r="I28" s="19"/>
      <c r="J28" s="19"/>
      <c r="K28" s="19"/>
    </row>
    <row r="29" spans="3:11" ht="21" x14ac:dyDescent="0.35">
      <c r="C29" s="19"/>
      <c r="D29" s="19"/>
      <c r="E29" s="19"/>
      <c r="F29" s="19"/>
      <c r="G29" s="19"/>
      <c r="H29" s="19"/>
      <c r="I29" s="19"/>
      <c r="J29" s="19"/>
      <c r="K29" s="19"/>
    </row>
    <row r="30" spans="3:11" ht="21" x14ac:dyDescent="0.35">
      <c r="C30" s="19"/>
      <c r="D30" s="19"/>
      <c r="E30" s="19"/>
      <c r="F30" s="19"/>
      <c r="G30" s="19"/>
      <c r="H30" s="19"/>
      <c r="I30" s="19"/>
      <c r="J30" s="19"/>
      <c r="K30" s="19"/>
    </row>
    <row r="31" spans="3:11" ht="21" x14ac:dyDescent="0.35">
      <c r="C31" s="19"/>
      <c r="D31" s="19"/>
      <c r="E31" s="19"/>
      <c r="F31" s="19"/>
      <c r="G31" s="19"/>
      <c r="H31" s="19"/>
      <c r="I31" s="19"/>
      <c r="J31" s="19"/>
      <c r="K31" s="19"/>
    </row>
    <row r="32" spans="3:11" ht="21" x14ac:dyDescent="0.35">
      <c r="C32" s="19"/>
      <c r="D32" s="19"/>
      <c r="E32" s="19"/>
      <c r="F32" s="19"/>
      <c r="G32" s="19"/>
      <c r="H32" s="19"/>
      <c r="I32" s="19"/>
      <c r="J32" s="19"/>
      <c r="K32" s="19"/>
    </row>
    <row r="35" spans="2:3" ht="15.75" x14ac:dyDescent="0.25">
      <c r="C35" s="18" t="s">
        <v>215</v>
      </c>
    </row>
    <row r="46" spans="2:3" x14ac:dyDescent="0.25">
      <c r="B46" s="20"/>
    </row>
    <row r="47" spans="2:3" x14ac:dyDescent="0.25">
      <c r="B47" s="20"/>
    </row>
    <row r="48" spans="2:3" x14ac:dyDescent="0.25">
      <c r="B48" s="20"/>
    </row>
    <row r="49" spans="2:3" x14ac:dyDescent="0.25">
      <c r="B49" s="20"/>
    </row>
    <row r="50" spans="2:3" x14ac:dyDescent="0.25">
      <c r="B50" s="21"/>
    </row>
    <row r="51" spans="2:3" x14ac:dyDescent="0.25">
      <c r="B51" s="21"/>
    </row>
    <row r="52" spans="2:3" x14ac:dyDescent="0.25">
      <c r="B52" s="21"/>
    </row>
    <row r="53" spans="2:3" x14ac:dyDescent="0.25">
      <c r="B53" s="21"/>
    </row>
    <row r="63" spans="2:3" ht="15.75" x14ac:dyDescent="0.25">
      <c r="C63" s="18" t="s">
        <v>216</v>
      </c>
    </row>
    <row r="78" spans="12:12" x14ac:dyDescent="0.25">
      <c r="L78" s="20"/>
    </row>
    <row r="79" spans="12:12" x14ac:dyDescent="0.25">
      <c r="L79" s="20"/>
    </row>
    <row r="80" spans="12:12" x14ac:dyDescent="0.25">
      <c r="L80" s="20"/>
    </row>
    <row r="82" spans="3:12" x14ac:dyDescent="0.25">
      <c r="L82" s="21"/>
    </row>
    <row r="83" spans="3:12" x14ac:dyDescent="0.25">
      <c r="L83" s="21"/>
    </row>
    <row r="84" spans="3:12" x14ac:dyDescent="0.25">
      <c r="L84" s="21"/>
    </row>
    <row r="90" spans="3:12" x14ac:dyDescent="0.25">
      <c r="C90" s="17" t="s">
        <v>217</v>
      </c>
    </row>
    <row r="101" spans="2:7" x14ac:dyDescent="0.25">
      <c r="B101" s="21"/>
    </row>
    <row r="102" spans="2:7" x14ac:dyDescent="0.25">
      <c r="B102" s="21"/>
    </row>
    <row r="103" spans="2:7" x14ac:dyDescent="0.25">
      <c r="B103" s="21"/>
    </row>
    <row r="112" spans="2:7" x14ac:dyDescent="0.25">
      <c r="G112" s="21"/>
    </row>
    <row r="113" spans="3:7" x14ac:dyDescent="0.25">
      <c r="G113" s="21"/>
    </row>
    <row r="114" spans="3:7" ht="15.75" x14ac:dyDescent="0.25">
      <c r="C114" s="18" t="s">
        <v>219</v>
      </c>
    </row>
    <row r="139" spans="3:3" ht="15.75" x14ac:dyDescent="0.25">
      <c r="C139" s="18" t="s">
        <v>218</v>
      </c>
    </row>
    <row r="170" spans="11:11" x14ac:dyDescent="0.25">
      <c r="K170" s="22">
        <v>0.4</v>
      </c>
    </row>
    <row r="186" spans="2:2" ht="15.75" x14ac:dyDescent="0.25">
      <c r="B186" s="18" t="s">
        <v>17</v>
      </c>
    </row>
    <row r="187" spans="2:2" ht="15.75" x14ac:dyDescent="0.25">
      <c r="B187" s="18"/>
    </row>
    <row r="188" spans="2:2" ht="15.75" x14ac:dyDescent="0.25">
      <c r="B188" s="18"/>
    </row>
    <row r="189" spans="2:2" ht="15.75" x14ac:dyDescent="0.25">
      <c r="B189" s="18"/>
    </row>
    <row r="190" spans="2:2" ht="15.75" x14ac:dyDescent="0.25">
      <c r="B190" s="18"/>
    </row>
    <row r="191" spans="2:2" ht="15.75" x14ac:dyDescent="0.25">
      <c r="B191" s="18"/>
    </row>
    <row r="192" spans="2:2" ht="15.75" x14ac:dyDescent="0.25">
      <c r="B192" s="18"/>
    </row>
    <row r="193" spans="2:2" ht="15.75" x14ac:dyDescent="0.25">
      <c r="B193" s="18"/>
    </row>
    <row r="194" spans="2:2" ht="15.75" x14ac:dyDescent="0.25">
      <c r="B194" s="18"/>
    </row>
    <row r="195" spans="2:2" ht="15.75" x14ac:dyDescent="0.25">
      <c r="B195" s="18"/>
    </row>
    <row r="196" spans="2:2" ht="15.75" x14ac:dyDescent="0.25">
      <c r="B196" s="18"/>
    </row>
    <row r="197" spans="2:2" ht="15.75" x14ac:dyDescent="0.25">
      <c r="B197" s="18"/>
    </row>
    <row r="198" spans="2:2" ht="15.75" x14ac:dyDescent="0.25">
      <c r="B198" s="18"/>
    </row>
    <row r="199" spans="2:2" ht="15.75" x14ac:dyDescent="0.25">
      <c r="B199" s="18"/>
    </row>
    <row r="200" spans="2:2" ht="15.75" x14ac:dyDescent="0.25">
      <c r="B200" s="18"/>
    </row>
    <row r="201" spans="2:2" ht="15.75" x14ac:dyDescent="0.25">
      <c r="B201" s="18"/>
    </row>
    <row r="202" spans="2:2" ht="15.75" x14ac:dyDescent="0.25">
      <c r="B202" s="18"/>
    </row>
    <row r="203" spans="2:2" ht="15.75" x14ac:dyDescent="0.25">
      <c r="B203" s="18"/>
    </row>
    <row r="204" spans="2:2" ht="15.75" x14ac:dyDescent="0.25">
      <c r="B204" s="18"/>
    </row>
    <row r="205" spans="2:2" ht="15.75" x14ac:dyDescent="0.25">
      <c r="B205" s="18"/>
    </row>
    <row r="206" spans="2:2" ht="15.75" x14ac:dyDescent="0.25">
      <c r="B206" s="18"/>
    </row>
    <row r="207" spans="2:2" ht="15.75" x14ac:dyDescent="0.25">
      <c r="B207" s="18"/>
    </row>
    <row r="208" spans="2:2" ht="15.75" x14ac:dyDescent="0.25">
      <c r="B208" s="18"/>
    </row>
    <row r="209" spans="2:2" ht="15.75" x14ac:dyDescent="0.25">
      <c r="B209" s="18"/>
    </row>
    <row r="210" spans="2:2" ht="15.75" x14ac:dyDescent="0.25">
      <c r="B210" s="18"/>
    </row>
    <row r="211" spans="2:2" ht="15.75" x14ac:dyDescent="0.25">
      <c r="B211" s="18"/>
    </row>
    <row r="212" spans="2:2" ht="15.75" x14ac:dyDescent="0.25">
      <c r="B212" s="18"/>
    </row>
    <row r="213" spans="2:2" ht="15.75" x14ac:dyDescent="0.25">
      <c r="B213" s="18"/>
    </row>
    <row r="214" spans="2:2" ht="15.75" x14ac:dyDescent="0.25">
      <c r="B214" s="18"/>
    </row>
    <row r="215" spans="2:2" ht="15.75" x14ac:dyDescent="0.25">
      <c r="B215" s="18"/>
    </row>
    <row r="216" spans="2:2" ht="14.25" customHeight="1" x14ac:dyDescent="0.25"/>
  </sheetData>
  <mergeCells count="2">
    <mergeCell ref="C4:K4"/>
    <mergeCell ref="C6:E6"/>
  </mergeCells>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0"/>
  <sheetViews>
    <sheetView workbookViewId="0">
      <selection activeCell="B18" sqref="B18"/>
    </sheetView>
  </sheetViews>
  <sheetFormatPr baseColWidth="10" defaultRowHeight="15" x14ac:dyDescent="0.25"/>
  <cols>
    <col min="1" max="1" width="49.28515625" bestFit="1" customWidth="1"/>
    <col min="2" max="2" width="38.5703125" customWidth="1"/>
    <col min="3" max="3" width="19.7109375" bestFit="1" customWidth="1"/>
    <col min="4" max="4" width="24.7109375" bestFit="1" customWidth="1"/>
    <col min="5" max="5" width="15.7109375" customWidth="1"/>
    <col min="6" max="6" width="19.85546875" bestFit="1" customWidth="1"/>
    <col min="8" max="8" width="12.28515625" bestFit="1" customWidth="1"/>
    <col min="9" max="9" width="14.28515625" bestFit="1" customWidth="1"/>
    <col min="10" max="10" width="13.28515625" bestFit="1" customWidth="1"/>
    <col min="11" max="11" width="15.5703125" bestFit="1" customWidth="1"/>
    <col min="13" max="13" width="14.85546875" bestFit="1" customWidth="1"/>
    <col min="17" max="17" width="34" bestFit="1" customWidth="1"/>
    <col min="18" max="18" width="18.85546875" bestFit="1" customWidth="1"/>
    <col min="19" max="19" width="16.140625" customWidth="1"/>
    <col min="20" max="20" width="13.5703125" customWidth="1"/>
  </cols>
  <sheetData>
    <row r="1" spans="1:21" ht="25.5" x14ac:dyDescent="0.25">
      <c r="A1" s="3" t="s">
        <v>21</v>
      </c>
      <c r="B1" s="3" t="s">
        <v>31</v>
      </c>
      <c r="C1" s="3" t="s">
        <v>40</v>
      </c>
      <c r="D1" s="5" t="s">
        <v>51</v>
      </c>
      <c r="E1" s="5" t="s">
        <v>50</v>
      </c>
      <c r="F1" s="5" t="s">
        <v>52</v>
      </c>
      <c r="G1" s="5" t="s">
        <v>53</v>
      </c>
      <c r="H1" s="8" t="s">
        <v>11</v>
      </c>
      <c r="I1" s="5" t="s">
        <v>66</v>
      </c>
      <c r="J1" s="5" t="s">
        <v>182</v>
      </c>
      <c r="K1" s="5" t="s">
        <v>13</v>
      </c>
      <c r="L1" s="5" t="s">
        <v>72</v>
      </c>
      <c r="M1" s="5" t="s">
        <v>15</v>
      </c>
      <c r="N1" s="5" t="s">
        <v>6</v>
      </c>
      <c r="O1" s="8" t="s">
        <v>73</v>
      </c>
      <c r="P1" s="5" t="s">
        <v>17</v>
      </c>
      <c r="Q1" s="14" t="s">
        <v>1</v>
      </c>
      <c r="R1" s="14" t="s">
        <v>206</v>
      </c>
      <c r="S1" s="16" t="s">
        <v>193</v>
      </c>
      <c r="T1" s="16" t="s">
        <v>194</v>
      </c>
      <c r="U1" s="14" t="s">
        <v>212</v>
      </c>
    </row>
    <row r="2" spans="1:21" x14ac:dyDescent="0.25">
      <c r="A2" s="2" t="s">
        <v>22</v>
      </c>
      <c r="B2" s="23" t="s">
        <v>32</v>
      </c>
      <c r="C2" s="1" t="s">
        <v>41</v>
      </c>
      <c r="D2" s="1" t="s">
        <v>59</v>
      </c>
      <c r="E2" s="6">
        <v>0.2</v>
      </c>
      <c r="F2" s="1" t="s">
        <v>54</v>
      </c>
      <c r="G2" s="6">
        <v>0.2</v>
      </c>
      <c r="H2" s="9" t="s">
        <v>65</v>
      </c>
      <c r="I2" s="10" t="s">
        <v>67</v>
      </c>
      <c r="J2" s="6">
        <v>0.25</v>
      </c>
      <c r="K2" s="10" t="s">
        <v>70</v>
      </c>
      <c r="L2" s="6">
        <v>0.25</v>
      </c>
      <c r="M2" s="10" t="s">
        <v>74</v>
      </c>
      <c r="N2" s="10" t="s">
        <v>76</v>
      </c>
      <c r="O2" s="11" t="s">
        <v>78</v>
      </c>
      <c r="P2" s="10" t="s">
        <v>81</v>
      </c>
      <c r="Q2" s="15" t="s">
        <v>126</v>
      </c>
      <c r="R2" s="15" t="s">
        <v>203</v>
      </c>
      <c r="S2" s="15" t="s">
        <v>204</v>
      </c>
      <c r="T2" s="15" t="s">
        <v>205</v>
      </c>
      <c r="U2" s="15" t="s">
        <v>48</v>
      </c>
    </row>
    <row r="3" spans="1:21" x14ac:dyDescent="0.25">
      <c r="A3" s="2" t="s">
        <v>232</v>
      </c>
      <c r="B3" s="23" t="s">
        <v>33</v>
      </c>
      <c r="C3" s="1" t="s">
        <v>42</v>
      </c>
      <c r="D3" s="1" t="s">
        <v>46</v>
      </c>
      <c r="E3" s="6">
        <v>0.4</v>
      </c>
      <c r="F3" s="1" t="s">
        <v>55</v>
      </c>
      <c r="G3" s="6">
        <v>0.4</v>
      </c>
      <c r="H3" s="9" t="s">
        <v>1</v>
      </c>
      <c r="I3" s="10" t="s">
        <v>68</v>
      </c>
      <c r="J3" s="6">
        <v>0.15</v>
      </c>
      <c r="K3" s="10" t="s">
        <v>71</v>
      </c>
      <c r="L3" s="6">
        <v>0.15</v>
      </c>
      <c r="M3" s="10" t="s">
        <v>75</v>
      </c>
      <c r="N3" s="10" t="s">
        <v>77</v>
      </c>
      <c r="O3" s="11" t="s">
        <v>79</v>
      </c>
      <c r="P3" s="10" t="s">
        <v>82</v>
      </c>
      <c r="Q3" s="15" t="s">
        <v>127</v>
      </c>
      <c r="R3" s="15" t="s">
        <v>207</v>
      </c>
      <c r="S3" s="15" t="s">
        <v>210</v>
      </c>
      <c r="T3" s="15" t="s">
        <v>211</v>
      </c>
      <c r="U3" s="15" t="s">
        <v>47</v>
      </c>
    </row>
    <row r="4" spans="1:21" x14ac:dyDescent="0.25">
      <c r="A4" s="2" t="s">
        <v>260</v>
      </c>
      <c r="B4" s="23" t="s">
        <v>34</v>
      </c>
      <c r="C4" s="1" t="s">
        <v>43</v>
      </c>
      <c r="D4" s="1" t="s">
        <v>47</v>
      </c>
      <c r="E4" s="6">
        <v>0.6</v>
      </c>
      <c r="F4" s="1" t="s">
        <v>56</v>
      </c>
      <c r="G4" s="6">
        <v>0.6</v>
      </c>
      <c r="I4" s="1" t="s">
        <v>69</v>
      </c>
      <c r="J4" s="6">
        <v>0.1</v>
      </c>
      <c r="M4" s="7"/>
      <c r="N4" s="7"/>
      <c r="O4" s="7"/>
      <c r="P4" s="1" t="s">
        <v>83</v>
      </c>
      <c r="Q4" t="s">
        <v>213</v>
      </c>
      <c r="R4" t="s">
        <v>208</v>
      </c>
      <c r="U4" t="s">
        <v>46</v>
      </c>
    </row>
    <row r="5" spans="1:21" x14ac:dyDescent="0.25">
      <c r="A5" s="2" t="s">
        <v>233</v>
      </c>
      <c r="B5" s="23" t="s">
        <v>35</v>
      </c>
      <c r="C5" s="1" t="s">
        <v>44</v>
      </c>
      <c r="D5" s="1" t="s">
        <v>48</v>
      </c>
      <c r="E5" s="6">
        <v>0.8</v>
      </c>
      <c r="F5" s="1" t="s">
        <v>57</v>
      </c>
      <c r="G5" s="6">
        <v>0.8</v>
      </c>
      <c r="P5" s="1" t="s">
        <v>84</v>
      </c>
      <c r="R5" t="s">
        <v>209</v>
      </c>
    </row>
    <row r="6" spans="1:21" x14ac:dyDescent="0.25">
      <c r="A6" s="2" t="s">
        <v>224</v>
      </c>
      <c r="B6" s="23" t="s">
        <v>36</v>
      </c>
      <c r="C6" s="1" t="s">
        <v>45</v>
      </c>
      <c r="D6" s="1" t="s">
        <v>49</v>
      </c>
      <c r="E6" s="6">
        <v>1</v>
      </c>
      <c r="F6" s="1" t="s">
        <v>58</v>
      </c>
      <c r="G6" s="6">
        <v>1</v>
      </c>
      <c r="P6" s="1" t="s">
        <v>85</v>
      </c>
    </row>
    <row r="7" spans="1:21" x14ac:dyDescent="0.25">
      <c r="A7" s="2" t="s">
        <v>234</v>
      </c>
      <c r="B7" s="23" t="s">
        <v>37</v>
      </c>
    </row>
    <row r="8" spans="1:21" x14ac:dyDescent="0.25">
      <c r="A8" s="2" t="s">
        <v>23</v>
      </c>
      <c r="B8" s="23" t="s">
        <v>38</v>
      </c>
    </row>
    <row r="9" spans="1:21" x14ac:dyDescent="0.25">
      <c r="A9" s="2" t="s">
        <v>24</v>
      </c>
    </row>
    <row r="10" spans="1:21" x14ac:dyDescent="0.25">
      <c r="A10" s="2" t="s">
        <v>241</v>
      </c>
    </row>
    <row r="11" spans="1:21" x14ac:dyDescent="0.25">
      <c r="A11" s="2" t="s">
        <v>337</v>
      </c>
    </row>
    <row r="12" spans="1:21" x14ac:dyDescent="0.25">
      <c r="A12" s="2" t="s">
        <v>25</v>
      </c>
    </row>
    <row r="13" spans="1:21" x14ac:dyDescent="0.25">
      <c r="A13" s="2" t="s">
        <v>26</v>
      </c>
    </row>
    <row r="14" spans="1:21" x14ac:dyDescent="0.25">
      <c r="A14" s="2" t="s">
        <v>27</v>
      </c>
    </row>
    <row r="15" spans="1:21" x14ac:dyDescent="0.25">
      <c r="A15" s="2" t="s">
        <v>28</v>
      </c>
    </row>
    <row r="16" spans="1:21" x14ac:dyDescent="0.25">
      <c r="A16" s="2" t="s">
        <v>235</v>
      </c>
    </row>
    <row r="17" spans="1:1" x14ac:dyDescent="0.25">
      <c r="A17" s="2" t="s">
        <v>29</v>
      </c>
    </row>
    <row r="18" spans="1:1" x14ac:dyDescent="0.25">
      <c r="A18" s="1" t="s">
        <v>30</v>
      </c>
    </row>
    <row r="19" spans="1:1" x14ac:dyDescent="0.25">
      <c r="A19" s="1" t="s">
        <v>236</v>
      </c>
    </row>
    <row r="20" spans="1:1" x14ac:dyDescent="0.25">
      <c r="A20" s="1"/>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GC-P07-F01-Contexto Estratégico</vt:lpstr>
      <vt:lpstr>GC-P07-F02-Contexto del proceso</vt:lpstr>
      <vt:lpstr>GC-P07-F03</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cp:lastPrinted>2021-07-11T03:14:32Z</cp:lastPrinted>
  <dcterms:created xsi:type="dcterms:W3CDTF">2021-07-11T02:18:30Z</dcterms:created>
  <dcterms:modified xsi:type="dcterms:W3CDTF">2023-11-28T19:44:59Z</dcterms:modified>
</cp:coreProperties>
</file>